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Administrador\Downloads\"/>
    </mc:Choice>
  </mc:AlternateContent>
  <xr:revisionPtr revIDLastSave="0" documentId="13_ncr:1_{B4E18FF8-BDD3-4379-ACD3-BC4B5110490A}" xr6:coauthVersionLast="47" xr6:coauthVersionMax="47" xr10:uidLastSave="{00000000-0000-0000-0000-000000000000}"/>
  <bookViews>
    <workbookView xWindow="-120" yWindow="-120" windowWidth="29040" windowHeight="15840" xr2:uid="{00000000-000D-0000-FFFF-FFFF00000000}"/>
  </bookViews>
  <sheets>
    <sheet name="bases_filtradas"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Z3" i="1" l="1"/>
  <c r="AZ4" i="1"/>
  <c r="AZ5" i="1"/>
  <c r="AZ6" i="1"/>
  <c r="AZ7" i="1"/>
  <c r="AZ8" i="1"/>
  <c r="AZ9" i="1"/>
  <c r="AZ10" i="1"/>
  <c r="AZ11" i="1"/>
  <c r="AZ12" i="1"/>
  <c r="AZ13" i="1"/>
  <c r="AZ14" i="1"/>
  <c r="AZ15" i="1"/>
  <c r="AZ16" i="1"/>
  <c r="AZ17" i="1"/>
  <c r="AZ18" i="1"/>
  <c r="AZ19" i="1"/>
  <c r="AZ20"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80" i="1"/>
  <c r="AZ281" i="1"/>
  <c r="AZ282" i="1"/>
  <c r="AZ283" i="1"/>
  <c r="AZ284" i="1"/>
  <c r="AZ285" i="1"/>
  <c r="AZ286" i="1"/>
  <c r="AZ287" i="1"/>
  <c r="AZ288" i="1"/>
  <c r="AZ289" i="1"/>
  <c r="AZ290" i="1"/>
  <c r="AZ291" i="1"/>
  <c r="AZ292" i="1"/>
  <c r="AZ293" i="1"/>
  <c r="AZ294" i="1"/>
  <c r="AZ295" i="1"/>
  <c r="AZ296" i="1"/>
  <c r="AZ297" i="1"/>
  <c r="AZ298" i="1"/>
  <c r="AZ299" i="1"/>
  <c r="AZ300" i="1"/>
  <c r="AZ301" i="1"/>
  <c r="AZ302" i="1"/>
  <c r="AZ303" i="1"/>
  <c r="AZ304" i="1"/>
  <c r="AZ305" i="1"/>
  <c r="AZ306" i="1"/>
  <c r="AZ307" i="1"/>
  <c r="AZ308" i="1"/>
  <c r="AZ309" i="1"/>
  <c r="AZ310" i="1"/>
  <c r="AZ311" i="1"/>
  <c r="AZ312" i="1"/>
  <c r="AZ313" i="1"/>
  <c r="AZ314" i="1"/>
  <c r="AZ315" i="1"/>
  <c r="AZ316" i="1"/>
  <c r="AZ317" i="1"/>
  <c r="AZ318" i="1"/>
  <c r="AZ319" i="1"/>
  <c r="AZ320" i="1"/>
  <c r="AZ321" i="1"/>
  <c r="AZ322" i="1"/>
  <c r="AZ323" i="1"/>
  <c r="AZ324" i="1"/>
  <c r="AZ325" i="1"/>
  <c r="AZ326" i="1"/>
  <c r="AZ327" i="1"/>
  <c r="AZ328" i="1"/>
  <c r="AZ329" i="1"/>
  <c r="AZ330" i="1"/>
  <c r="AZ331" i="1"/>
  <c r="AZ332" i="1"/>
  <c r="AZ333" i="1"/>
  <c r="AZ334" i="1"/>
  <c r="AZ335" i="1"/>
  <c r="AZ336" i="1"/>
  <c r="AZ337" i="1"/>
  <c r="AZ338" i="1"/>
  <c r="AZ339" i="1"/>
  <c r="AZ340" i="1"/>
  <c r="AZ341" i="1"/>
  <c r="AZ342" i="1"/>
  <c r="AZ343" i="1"/>
  <c r="AZ344" i="1"/>
  <c r="AZ345" i="1"/>
  <c r="AZ346" i="1"/>
  <c r="AZ347" i="1"/>
  <c r="AZ348" i="1"/>
  <c r="AZ349" i="1"/>
  <c r="AZ350" i="1"/>
  <c r="AZ351" i="1"/>
  <c r="AZ352" i="1"/>
  <c r="AZ353" i="1"/>
  <c r="AZ354" i="1"/>
  <c r="AZ355" i="1"/>
  <c r="AZ356" i="1"/>
  <c r="AZ357" i="1"/>
  <c r="AZ358" i="1"/>
  <c r="AZ359" i="1"/>
  <c r="AZ360" i="1"/>
  <c r="AZ361" i="1"/>
  <c r="AZ362" i="1"/>
  <c r="AZ363" i="1"/>
  <c r="AZ364" i="1"/>
  <c r="AZ365" i="1"/>
  <c r="AZ366" i="1"/>
  <c r="AZ367" i="1"/>
  <c r="AZ368" i="1"/>
  <c r="AZ369" i="1"/>
  <c r="AZ370" i="1"/>
  <c r="AZ371" i="1"/>
  <c r="AZ372" i="1"/>
  <c r="AZ373" i="1"/>
  <c r="AZ374" i="1"/>
  <c r="AZ375" i="1"/>
  <c r="AZ376" i="1"/>
  <c r="AZ377" i="1"/>
  <c r="AZ378" i="1"/>
  <c r="AZ379" i="1"/>
  <c r="AZ380" i="1"/>
  <c r="AZ381" i="1"/>
  <c r="AZ382" i="1"/>
  <c r="AZ383" i="1"/>
  <c r="AZ384" i="1"/>
  <c r="AZ385" i="1"/>
  <c r="AZ386" i="1"/>
  <c r="AZ387" i="1"/>
  <c r="AZ388" i="1"/>
  <c r="AZ389" i="1"/>
  <c r="AZ390" i="1"/>
  <c r="AZ391" i="1"/>
  <c r="AZ392" i="1"/>
  <c r="AZ393" i="1"/>
  <c r="AZ394" i="1"/>
  <c r="AZ395" i="1"/>
  <c r="AZ396" i="1"/>
  <c r="AZ397" i="1"/>
  <c r="AZ398" i="1"/>
  <c r="AZ399" i="1"/>
  <c r="AZ400" i="1"/>
  <c r="AZ401" i="1"/>
  <c r="AZ402" i="1"/>
  <c r="AZ403" i="1"/>
  <c r="AZ404" i="1"/>
  <c r="AZ405" i="1"/>
  <c r="AZ406" i="1"/>
  <c r="AZ407" i="1"/>
  <c r="AZ408" i="1"/>
  <c r="AZ409" i="1"/>
  <c r="AZ410" i="1"/>
  <c r="AZ411" i="1"/>
  <c r="AZ412" i="1"/>
  <c r="AZ413" i="1"/>
  <c r="AZ414" i="1"/>
  <c r="AZ415" i="1"/>
  <c r="AZ416" i="1"/>
  <c r="AZ417" i="1"/>
  <c r="AZ418" i="1"/>
  <c r="AZ419" i="1"/>
  <c r="AZ420" i="1"/>
  <c r="AZ421" i="1"/>
  <c r="AZ422" i="1"/>
  <c r="AZ423" i="1"/>
  <c r="AZ424" i="1"/>
  <c r="AZ425" i="1"/>
  <c r="AZ426" i="1"/>
  <c r="AZ427" i="1"/>
  <c r="AZ428" i="1"/>
  <c r="AZ429" i="1"/>
  <c r="AZ430" i="1"/>
  <c r="AZ431" i="1"/>
  <c r="AZ432" i="1"/>
  <c r="AZ433" i="1"/>
  <c r="AZ434" i="1"/>
  <c r="AZ435" i="1"/>
  <c r="AZ436" i="1"/>
  <c r="AZ437" i="1"/>
  <c r="AZ438" i="1"/>
  <c r="AZ439" i="1"/>
  <c r="AZ440" i="1"/>
  <c r="AZ441" i="1"/>
  <c r="AZ442" i="1"/>
  <c r="AZ443" i="1"/>
  <c r="AZ444" i="1"/>
  <c r="AZ445" i="1"/>
  <c r="AZ446" i="1"/>
  <c r="AZ447" i="1"/>
  <c r="AZ448" i="1"/>
  <c r="AZ449" i="1"/>
  <c r="AZ450" i="1"/>
  <c r="AZ451" i="1"/>
  <c r="AZ452" i="1"/>
  <c r="AZ453" i="1"/>
  <c r="AZ454" i="1"/>
  <c r="AZ455" i="1"/>
  <c r="AZ456" i="1"/>
  <c r="AZ457" i="1"/>
  <c r="AZ458" i="1"/>
  <c r="AZ459" i="1"/>
  <c r="AZ460" i="1"/>
  <c r="AZ461" i="1"/>
  <c r="AZ462" i="1"/>
  <c r="AZ463" i="1"/>
  <c r="AZ464" i="1"/>
  <c r="AZ465" i="1"/>
  <c r="AZ466" i="1"/>
  <c r="AZ467" i="1"/>
  <c r="AZ468" i="1"/>
  <c r="AZ469" i="1"/>
  <c r="AZ470" i="1"/>
  <c r="AZ471" i="1"/>
  <c r="AZ472" i="1"/>
  <c r="AZ473" i="1"/>
  <c r="AZ474" i="1"/>
  <c r="AZ475" i="1"/>
  <c r="AZ476" i="1"/>
  <c r="AZ477" i="1"/>
  <c r="AZ478" i="1"/>
  <c r="AZ479" i="1"/>
  <c r="AZ480" i="1"/>
  <c r="AZ481" i="1"/>
  <c r="AZ482" i="1"/>
  <c r="AZ483" i="1"/>
  <c r="AZ484" i="1"/>
  <c r="AZ485" i="1"/>
  <c r="AZ486" i="1"/>
  <c r="AZ487" i="1"/>
  <c r="AZ488" i="1"/>
  <c r="AZ489" i="1"/>
  <c r="AZ490" i="1"/>
  <c r="AZ491" i="1"/>
  <c r="AZ492" i="1"/>
  <c r="AZ493" i="1"/>
  <c r="AZ494" i="1"/>
  <c r="AZ495" i="1"/>
  <c r="AZ496" i="1"/>
  <c r="AZ497" i="1"/>
  <c r="AZ498" i="1"/>
  <c r="AZ499" i="1"/>
  <c r="AZ500" i="1"/>
  <c r="AZ501" i="1"/>
  <c r="AZ502" i="1"/>
  <c r="AZ503" i="1"/>
  <c r="AZ504" i="1"/>
  <c r="AZ505" i="1"/>
  <c r="AZ506" i="1"/>
  <c r="AZ507" i="1"/>
  <c r="AZ508" i="1"/>
  <c r="AZ509" i="1"/>
  <c r="AZ510" i="1"/>
  <c r="AZ511" i="1"/>
  <c r="AZ512" i="1"/>
  <c r="AZ513" i="1"/>
  <c r="AZ514" i="1"/>
  <c r="AZ515" i="1"/>
  <c r="AZ516" i="1"/>
  <c r="AZ517" i="1"/>
  <c r="AZ518" i="1"/>
  <c r="AZ519" i="1"/>
  <c r="AZ520" i="1"/>
  <c r="AZ521" i="1"/>
  <c r="AZ522" i="1"/>
  <c r="AZ523" i="1"/>
  <c r="AZ524" i="1"/>
  <c r="AZ525" i="1"/>
  <c r="AZ526" i="1"/>
  <c r="AZ527" i="1"/>
  <c r="AZ528" i="1"/>
  <c r="AZ529" i="1"/>
  <c r="AZ530" i="1"/>
  <c r="AZ531" i="1"/>
  <c r="AZ532" i="1"/>
  <c r="AZ533" i="1"/>
  <c r="AZ534" i="1"/>
  <c r="AZ535" i="1"/>
  <c r="AZ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80" i="1"/>
  <c r="AY281" i="1"/>
  <c r="AY282" i="1"/>
  <c r="AY283" i="1"/>
  <c r="AY284" i="1"/>
  <c r="AY285" i="1"/>
  <c r="AY286" i="1"/>
  <c r="AY287" i="1"/>
  <c r="AY288" i="1"/>
  <c r="AY289" i="1"/>
  <c r="AY290" i="1"/>
  <c r="AY291" i="1"/>
  <c r="AY292" i="1"/>
  <c r="AY293" i="1"/>
  <c r="AY294" i="1"/>
  <c r="AY295" i="1"/>
  <c r="AY296" i="1"/>
  <c r="AY297" i="1"/>
  <c r="AY298" i="1"/>
  <c r="AY299" i="1"/>
  <c r="AY300" i="1"/>
  <c r="AY301" i="1"/>
  <c r="AY302" i="1"/>
  <c r="AY303" i="1"/>
  <c r="AY304" i="1"/>
  <c r="AY305" i="1"/>
  <c r="AY306" i="1"/>
  <c r="AY307" i="1"/>
  <c r="AY308" i="1"/>
  <c r="AY309" i="1"/>
  <c r="AY310" i="1"/>
  <c r="AY311" i="1"/>
  <c r="AY312" i="1"/>
  <c r="AY313" i="1"/>
  <c r="AY314" i="1"/>
  <c r="AY315" i="1"/>
  <c r="AY316" i="1"/>
  <c r="AY317" i="1"/>
  <c r="AY318" i="1"/>
  <c r="AY319" i="1"/>
  <c r="AY320" i="1"/>
  <c r="AY321" i="1"/>
  <c r="AY322" i="1"/>
  <c r="AY323" i="1"/>
  <c r="AY324" i="1"/>
  <c r="AY325" i="1"/>
  <c r="AY326" i="1"/>
  <c r="AY327" i="1"/>
  <c r="AY328" i="1"/>
  <c r="AY329" i="1"/>
  <c r="AY330" i="1"/>
  <c r="AY331" i="1"/>
  <c r="AY332" i="1"/>
  <c r="AY333" i="1"/>
  <c r="AY334" i="1"/>
  <c r="AY335" i="1"/>
  <c r="AY336" i="1"/>
  <c r="AY337" i="1"/>
  <c r="AY338" i="1"/>
  <c r="AY339" i="1"/>
  <c r="AY340" i="1"/>
  <c r="AY341" i="1"/>
  <c r="AY342" i="1"/>
  <c r="AY343" i="1"/>
  <c r="AY344" i="1"/>
  <c r="AY345" i="1"/>
  <c r="AY346" i="1"/>
  <c r="AY347" i="1"/>
  <c r="AY348" i="1"/>
  <c r="AY349" i="1"/>
  <c r="AY350" i="1"/>
  <c r="AY351" i="1"/>
  <c r="AY352" i="1"/>
  <c r="AY353" i="1"/>
  <c r="AY354" i="1"/>
  <c r="AY355" i="1"/>
  <c r="AY356" i="1"/>
  <c r="AY357" i="1"/>
  <c r="AY358" i="1"/>
  <c r="AY359" i="1"/>
  <c r="AY360" i="1"/>
  <c r="AY361" i="1"/>
  <c r="AY362" i="1"/>
  <c r="AY363" i="1"/>
  <c r="AY364" i="1"/>
  <c r="AY365" i="1"/>
  <c r="AY366" i="1"/>
  <c r="AY367" i="1"/>
  <c r="AY368" i="1"/>
  <c r="AY369" i="1"/>
  <c r="AY370" i="1"/>
  <c r="AY371" i="1"/>
  <c r="AY372" i="1"/>
  <c r="AY373" i="1"/>
  <c r="AY374" i="1"/>
  <c r="AY375" i="1"/>
  <c r="AY376" i="1"/>
  <c r="AY377" i="1"/>
  <c r="AY378" i="1"/>
  <c r="AY379" i="1"/>
  <c r="AY380" i="1"/>
  <c r="AY381" i="1"/>
  <c r="AY382" i="1"/>
  <c r="AY383" i="1"/>
  <c r="AY384" i="1"/>
  <c r="AY385" i="1"/>
  <c r="AY386" i="1"/>
  <c r="AY387" i="1"/>
  <c r="AY388" i="1"/>
  <c r="AY389" i="1"/>
  <c r="AY390" i="1"/>
  <c r="AY391" i="1"/>
  <c r="AY392" i="1"/>
  <c r="AY393" i="1"/>
  <c r="AY394" i="1"/>
  <c r="AY395" i="1"/>
  <c r="AY396" i="1"/>
  <c r="AY397" i="1"/>
  <c r="AY398" i="1"/>
  <c r="AY399" i="1"/>
  <c r="AY400" i="1"/>
  <c r="AY401" i="1"/>
  <c r="AY402" i="1"/>
  <c r="AY403" i="1"/>
  <c r="AY404" i="1"/>
  <c r="AY405" i="1"/>
  <c r="AY406" i="1"/>
  <c r="AY407" i="1"/>
  <c r="AY408" i="1"/>
  <c r="AY409" i="1"/>
  <c r="AY410" i="1"/>
  <c r="AY411" i="1"/>
  <c r="AY412" i="1"/>
  <c r="AY413" i="1"/>
  <c r="AY414" i="1"/>
  <c r="AY415" i="1"/>
  <c r="AY416" i="1"/>
  <c r="AY417" i="1"/>
  <c r="AY418" i="1"/>
  <c r="AY419" i="1"/>
  <c r="AY420" i="1"/>
  <c r="AY421" i="1"/>
  <c r="AY422" i="1"/>
  <c r="AY423" i="1"/>
  <c r="AY424" i="1"/>
  <c r="AY425" i="1"/>
  <c r="AY426" i="1"/>
  <c r="AY427" i="1"/>
  <c r="AY428" i="1"/>
  <c r="AY429" i="1"/>
  <c r="AY430" i="1"/>
  <c r="AY431" i="1"/>
  <c r="AY432" i="1"/>
  <c r="AY433" i="1"/>
  <c r="AY434" i="1"/>
  <c r="AY435" i="1"/>
  <c r="AY436" i="1"/>
  <c r="AY437" i="1"/>
  <c r="AY438" i="1"/>
  <c r="AY439" i="1"/>
  <c r="AY440" i="1"/>
  <c r="AY441" i="1"/>
  <c r="AY442" i="1"/>
  <c r="AY443" i="1"/>
  <c r="AY444" i="1"/>
  <c r="AY445" i="1"/>
  <c r="AY446" i="1"/>
  <c r="AY447" i="1"/>
  <c r="AY448" i="1"/>
  <c r="AY449" i="1"/>
  <c r="AY450" i="1"/>
  <c r="AY451" i="1"/>
  <c r="AY452" i="1"/>
  <c r="AY453" i="1"/>
  <c r="AY454" i="1"/>
  <c r="AY455" i="1"/>
  <c r="AY456" i="1"/>
  <c r="AY457" i="1"/>
  <c r="AY458" i="1"/>
  <c r="AY459" i="1"/>
  <c r="AY460" i="1"/>
  <c r="AY461" i="1"/>
  <c r="AY462" i="1"/>
  <c r="AY463" i="1"/>
  <c r="AY464" i="1"/>
  <c r="AY465" i="1"/>
  <c r="AY466" i="1"/>
  <c r="AY467" i="1"/>
  <c r="AY468" i="1"/>
  <c r="AY469" i="1"/>
  <c r="AY470" i="1"/>
  <c r="AY471" i="1"/>
  <c r="AY472" i="1"/>
  <c r="AY473" i="1"/>
  <c r="AY474" i="1"/>
  <c r="AY475" i="1"/>
  <c r="AY476" i="1"/>
  <c r="AY477" i="1"/>
  <c r="AY478" i="1"/>
  <c r="AY479" i="1"/>
  <c r="AY480" i="1"/>
  <c r="AY481" i="1"/>
  <c r="AY482" i="1"/>
  <c r="AY483" i="1"/>
  <c r="AY484" i="1"/>
  <c r="AY485" i="1"/>
  <c r="AY486" i="1"/>
  <c r="AY487" i="1"/>
  <c r="AY488" i="1"/>
  <c r="AY489" i="1"/>
  <c r="AY490" i="1"/>
  <c r="AY491" i="1"/>
  <c r="AY492" i="1"/>
  <c r="AY493" i="1"/>
  <c r="AY494" i="1"/>
  <c r="AY495" i="1"/>
  <c r="AY496" i="1"/>
  <c r="AY497" i="1"/>
  <c r="AY498" i="1"/>
  <c r="AY499" i="1"/>
  <c r="AY500" i="1"/>
  <c r="AY501" i="1"/>
  <c r="AY502" i="1"/>
  <c r="AY503" i="1"/>
  <c r="AY504" i="1"/>
  <c r="AY505" i="1"/>
  <c r="AY506" i="1"/>
  <c r="AY507" i="1"/>
  <c r="AY508" i="1"/>
  <c r="AY509" i="1"/>
  <c r="AY510" i="1"/>
  <c r="AY511" i="1"/>
  <c r="AY512" i="1"/>
  <c r="AY513" i="1"/>
  <c r="AY514" i="1"/>
  <c r="AY515" i="1"/>
  <c r="AY516" i="1"/>
  <c r="AY517" i="1"/>
  <c r="AY518" i="1"/>
  <c r="AY519" i="1"/>
  <c r="AY520" i="1"/>
  <c r="AY521" i="1"/>
  <c r="AY522" i="1"/>
  <c r="AY523" i="1"/>
  <c r="AY524" i="1"/>
  <c r="AY525" i="1"/>
  <c r="AY526" i="1"/>
  <c r="AY527" i="1"/>
  <c r="AY528" i="1"/>
  <c r="AY529" i="1"/>
  <c r="AY530" i="1"/>
  <c r="AY531" i="1"/>
  <c r="AY532" i="1"/>
  <c r="AY533" i="1"/>
  <c r="AY534" i="1"/>
  <c r="AY535" i="1"/>
  <c r="AY2"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3" i="1"/>
  <c r="AX294" i="1"/>
  <c r="AX295" i="1"/>
  <c r="AX296" i="1"/>
  <c r="AX297" i="1"/>
  <c r="AX298" i="1"/>
  <c r="AX299" i="1"/>
  <c r="AX300" i="1"/>
  <c r="AX301" i="1"/>
  <c r="AX302" i="1"/>
  <c r="AX303" i="1"/>
  <c r="AX304" i="1"/>
  <c r="AX305" i="1"/>
  <c r="AX306" i="1"/>
  <c r="AX307" i="1"/>
  <c r="AX308" i="1"/>
  <c r="AX309" i="1"/>
  <c r="AX310" i="1"/>
  <c r="AX311" i="1"/>
  <c r="AX312" i="1"/>
  <c r="AX313" i="1"/>
  <c r="AX314" i="1"/>
  <c r="AX315" i="1"/>
  <c r="AX316" i="1"/>
  <c r="AX317" i="1"/>
  <c r="AX318" i="1"/>
  <c r="AX319" i="1"/>
  <c r="AX320" i="1"/>
  <c r="AX321" i="1"/>
  <c r="AX322" i="1"/>
  <c r="AX323" i="1"/>
  <c r="AX324" i="1"/>
  <c r="AX325" i="1"/>
  <c r="AX326" i="1"/>
  <c r="AX327" i="1"/>
  <c r="AX328" i="1"/>
  <c r="AX329" i="1"/>
  <c r="AX330" i="1"/>
  <c r="AX331" i="1"/>
  <c r="AX332" i="1"/>
  <c r="AX333" i="1"/>
  <c r="AX334" i="1"/>
  <c r="AX335" i="1"/>
  <c r="AX336" i="1"/>
  <c r="AX337" i="1"/>
  <c r="AX338" i="1"/>
  <c r="AX339" i="1"/>
  <c r="AX340" i="1"/>
  <c r="AX341" i="1"/>
  <c r="AX342" i="1"/>
  <c r="AX343" i="1"/>
  <c r="AX344" i="1"/>
  <c r="AX345" i="1"/>
  <c r="AX346" i="1"/>
  <c r="AX347" i="1"/>
  <c r="AX348" i="1"/>
  <c r="AX349" i="1"/>
  <c r="AX350" i="1"/>
  <c r="AX351" i="1"/>
  <c r="AX352" i="1"/>
  <c r="AX353" i="1"/>
  <c r="AX354" i="1"/>
  <c r="AX355" i="1"/>
  <c r="AX356" i="1"/>
  <c r="AX357" i="1"/>
  <c r="AX358" i="1"/>
  <c r="AX359" i="1"/>
  <c r="AX360" i="1"/>
  <c r="AX361" i="1"/>
  <c r="AX362" i="1"/>
  <c r="AX363" i="1"/>
  <c r="AX364" i="1"/>
  <c r="AX365" i="1"/>
  <c r="AX366" i="1"/>
  <c r="AX367" i="1"/>
  <c r="AX368" i="1"/>
  <c r="AX369" i="1"/>
  <c r="AX370" i="1"/>
  <c r="AX371" i="1"/>
  <c r="AX372" i="1"/>
  <c r="AX373" i="1"/>
  <c r="AX374" i="1"/>
  <c r="AX375" i="1"/>
  <c r="AX376" i="1"/>
  <c r="AX377" i="1"/>
  <c r="AX378" i="1"/>
  <c r="AX379" i="1"/>
  <c r="AX380" i="1"/>
  <c r="AX381" i="1"/>
  <c r="AX382" i="1"/>
  <c r="AX383" i="1"/>
  <c r="AX384" i="1"/>
  <c r="AX385" i="1"/>
  <c r="AX386" i="1"/>
  <c r="AX387" i="1"/>
  <c r="AX388" i="1"/>
  <c r="AX389" i="1"/>
  <c r="AX390" i="1"/>
  <c r="AX391" i="1"/>
  <c r="AX392" i="1"/>
  <c r="AX393" i="1"/>
  <c r="AX394" i="1"/>
  <c r="AX395" i="1"/>
  <c r="AX396" i="1"/>
  <c r="AX397" i="1"/>
  <c r="AX398" i="1"/>
  <c r="AX399" i="1"/>
  <c r="AX400" i="1"/>
  <c r="AX401" i="1"/>
  <c r="AX402" i="1"/>
  <c r="AX403" i="1"/>
  <c r="AX404" i="1"/>
  <c r="AX405" i="1"/>
  <c r="AX406" i="1"/>
  <c r="AX407" i="1"/>
  <c r="AX408" i="1"/>
  <c r="AX409" i="1"/>
  <c r="AX410" i="1"/>
  <c r="AX411" i="1"/>
  <c r="AX412" i="1"/>
  <c r="AX413" i="1"/>
  <c r="AX414" i="1"/>
  <c r="AX415" i="1"/>
  <c r="AX416" i="1"/>
  <c r="AX417" i="1"/>
  <c r="AX418" i="1"/>
  <c r="AX419" i="1"/>
  <c r="AX420" i="1"/>
  <c r="AX421" i="1"/>
  <c r="AX422" i="1"/>
  <c r="AX423" i="1"/>
  <c r="AX424" i="1"/>
  <c r="AX425" i="1"/>
  <c r="AX426" i="1"/>
  <c r="AX427" i="1"/>
  <c r="AX428" i="1"/>
  <c r="AX429" i="1"/>
  <c r="AX430" i="1"/>
  <c r="AX431" i="1"/>
  <c r="AX432" i="1"/>
  <c r="AX433" i="1"/>
  <c r="AX434" i="1"/>
  <c r="AX435" i="1"/>
  <c r="AX436" i="1"/>
  <c r="AX437" i="1"/>
  <c r="AX438" i="1"/>
  <c r="AX439" i="1"/>
  <c r="AX440" i="1"/>
  <c r="AX441" i="1"/>
  <c r="AX442" i="1"/>
  <c r="AX443" i="1"/>
  <c r="AX444" i="1"/>
  <c r="AX445" i="1"/>
  <c r="AX446" i="1"/>
  <c r="AX447" i="1"/>
  <c r="AX448" i="1"/>
  <c r="AX449" i="1"/>
  <c r="AX450" i="1"/>
  <c r="AX451" i="1"/>
  <c r="AX452" i="1"/>
  <c r="AX453" i="1"/>
  <c r="AX454" i="1"/>
  <c r="AX455" i="1"/>
  <c r="AX456" i="1"/>
  <c r="AX457" i="1"/>
  <c r="AX458" i="1"/>
  <c r="AX459" i="1"/>
  <c r="AX460" i="1"/>
  <c r="AX461" i="1"/>
  <c r="AX462" i="1"/>
  <c r="AX463" i="1"/>
  <c r="AX464" i="1"/>
  <c r="AX465" i="1"/>
  <c r="AX466" i="1"/>
  <c r="AX467" i="1"/>
  <c r="AX468" i="1"/>
  <c r="AX469" i="1"/>
  <c r="AX470" i="1"/>
  <c r="AX471" i="1"/>
  <c r="AX472" i="1"/>
  <c r="AX473" i="1"/>
  <c r="AX474" i="1"/>
  <c r="AX475" i="1"/>
  <c r="AX476" i="1"/>
  <c r="AX477" i="1"/>
  <c r="AX478" i="1"/>
  <c r="AX479" i="1"/>
  <c r="AX480" i="1"/>
  <c r="AX481" i="1"/>
  <c r="AX482" i="1"/>
  <c r="AX483" i="1"/>
  <c r="AX484" i="1"/>
  <c r="AX485" i="1"/>
  <c r="AX486" i="1"/>
  <c r="AX487" i="1"/>
  <c r="AX488" i="1"/>
  <c r="AX489" i="1"/>
  <c r="AX490" i="1"/>
  <c r="AX491" i="1"/>
  <c r="AX492" i="1"/>
  <c r="AX493" i="1"/>
  <c r="AX494" i="1"/>
  <c r="AX495" i="1"/>
  <c r="AX496" i="1"/>
  <c r="AX497" i="1"/>
  <c r="AX498" i="1"/>
  <c r="AX499" i="1"/>
  <c r="AX500" i="1"/>
  <c r="AX501" i="1"/>
  <c r="AX502" i="1"/>
  <c r="AX503" i="1"/>
  <c r="AX504" i="1"/>
  <c r="AX505" i="1"/>
  <c r="AX506" i="1"/>
  <c r="AX507" i="1"/>
  <c r="AX508" i="1"/>
  <c r="AX509" i="1"/>
  <c r="AX510" i="1"/>
  <c r="AX511" i="1"/>
  <c r="AX512" i="1"/>
  <c r="AX513" i="1"/>
  <c r="AX514" i="1"/>
  <c r="AX515" i="1"/>
  <c r="AX516" i="1"/>
  <c r="AX517" i="1"/>
  <c r="AX518" i="1"/>
  <c r="AX519" i="1"/>
  <c r="AX520" i="1"/>
  <c r="AX521" i="1"/>
  <c r="AX522" i="1"/>
  <c r="AX523" i="1"/>
  <c r="AX524" i="1"/>
  <c r="AX525" i="1"/>
  <c r="AX526" i="1"/>
  <c r="AX527" i="1"/>
  <c r="AX528" i="1"/>
  <c r="AX529" i="1"/>
  <c r="AX530" i="1"/>
  <c r="AX531" i="1"/>
  <c r="AX532" i="1"/>
  <c r="AX533" i="1"/>
  <c r="AX534" i="1"/>
  <c r="AX535" i="1"/>
  <c r="AX2" i="1"/>
  <c r="AW3" i="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W303" i="1"/>
  <c r="AW304" i="1"/>
  <c r="AW305" i="1"/>
  <c r="AW306" i="1"/>
  <c r="AW307" i="1"/>
  <c r="AW308" i="1"/>
  <c r="AW309" i="1"/>
  <c r="AW310" i="1"/>
  <c r="AW311" i="1"/>
  <c r="AW312" i="1"/>
  <c r="AW313" i="1"/>
  <c r="AW314" i="1"/>
  <c r="AW315" i="1"/>
  <c r="AW316" i="1"/>
  <c r="AW317" i="1"/>
  <c r="AW318" i="1"/>
  <c r="AW319" i="1"/>
  <c r="AW320" i="1"/>
  <c r="AW321" i="1"/>
  <c r="AW322" i="1"/>
  <c r="AW323" i="1"/>
  <c r="AW324" i="1"/>
  <c r="AW325" i="1"/>
  <c r="AW326" i="1"/>
  <c r="AW327" i="1"/>
  <c r="AW328" i="1"/>
  <c r="AW329" i="1"/>
  <c r="AW330" i="1"/>
  <c r="AW331" i="1"/>
  <c r="AW332" i="1"/>
  <c r="AW333" i="1"/>
  <c r="AW334" i="1"/>
  <c r="AW335" i="1"/>
  <c r="AW336" i="1"/>
  <c r="AW337" i="1"/>
  <c r="AW338" i="1"/>
  <c r="AW339" i="1"/>
  <c r="AW340" i="1"/>
  <c r="AW341" i="1"/>
  <c r="AW342" i="1"/>
  <c r="AW343" i="1"/>
  <c r="AW344" i="1"/>
  <c r="AW345" i="1"/>
  <c r="AW346" i="1"/>
  <c r="AW347" i="1"/>
  <c r="AW348" i="1"/>
  <c r="AW349" i="1"/>
  <c r="AW350" i="1"/>
  <c r="AW351" i="1"/>
  <c r="AW352" i="1"/>
  <c r="AW353" i="1"/>
  <c r="AW354" i="1"/>
  <c r="AW355" i="1"/>
  <c r="AW356" i="1"/>
  <c r="AW357" i="1"/>
  <c r="AW358" i="1"/>
  <c r="AW359" i="1"/>
  <c r="AW360" i="1"/>
  <c r="AW361" i="1"/>
  <c r="AW362" i="1"/>
  <c r="AW363" i="1"/>
  <c r="AW364" i="1"/>
  <c r="AW365" i="1"/>
  <c r="AW366" i="1"/>
  <c r="AW367" i="1"/>
  <c r="AW368" i="1"/>
  <c r="AW369" i="1"/>
  <c r="AW370" i="1"/>
  <c r="AW371" i="1"/>
  <c r="AW372" i="1"/>
  <c r="AW373" i="1"/>
  <c r="AW374" i="1"/>
  <c r="AW375" i="1"/>
  <c r="AW376" i="1"/>
  <c r="AW377" i="1"/>
  <c r="AW378" i="1"/>
  <c r="AW379" i="1"/>
  <c r="AW380" i="1"/>
  <c r="AW381" i="1"/>
  <c r="AW382" i="1"/>
  <c r="AW383" i="1"/>
  <c r="AW384" i="1"/>
  <c r="AW385" i="1"/>
  <c r="AW386" i="1"/>
  <c r="AW387" i="1"/>
  <c r="AW388" i="1"/>
  <c r="AW389" i="1"/>
  <c r="AW390" i="1"/>
  <c r="AW391" i="1"/>
  <c r="AW392" i="1"/>
  <c r="AW393" i="1"/>
  <c r="AW394" i="1"/>
  <c r="AW395" i="1"/>
  <c r="AW396" i="1"/>
  <c r="AW397" i="1"/>
  <c r="AW398" i="1"/>
  <c r="AW399" i="1"/>
  <c r="AW400" i="1"/>
  <c r="AW401" i="1"/>
  <c r="AW402" i="1"/>
  <c r="AW403" i="1"/>
  <c r="AW404" i="1"/>
  <c r="AW405" i="1"/>
  <c r="AW406" i="1"/>
  <c r="AW407" i="1"/>
  <c r="AW408" i="1"/>
  <c r="AW409" i="1"/>
  <c r="AW410" i="1"/>
  <c r="AW411" i="1"/>
  <c r="AW412" i="1"/>
  <c r="AW413" i="1"/>
  <c r="AW414" i="1"/>
  <c r="AW415" i="1"/>
  <c r="AW416" i="1"/>
  <c r="AW417" i="1"/>
  <c r="AW418" i="1"/>
  <c r="AW419" i="1"/>
  <c r="AW420" i="1"/>
  <c r="AW421" i="1"/>
  <c r="AW422" i="1"/>
  <c r="AW423" i="1"/>
  <c r="AW424" i="1"/>
  <c r="AW425" i="1"/>
  <c r="AW426" i="1"/>
  <c r="AW427" i="1"/>
  <c r="AW428" i="1"/>
  <c r="AW429" i="1"/>
  <c r="AW430" i="1"/>
  <c r="AW431" i="1"/>
  <c r="AW432" i="1"/>
  <c r="AW433" i="1"/>
  <c r="AW434" i="1"/>
  <c r="AW435" i="1"/>
  <c r="AW436" i="1"/>
  <c r="AW437" i="1"/>
  <c r="AW438" i="1"/>
  <c r="AW439" i="1"/>
  <c r="AW440" i="1"/>
  <c r="AW441" i="1"/>
  <c r="AW442" i="1"/>
  <c r="AW443" i="1"/>
  <c r="AW444" i="1"/>
  <c r="AW445" i="1"/>
  <c r="AW446" i="1"/>
  <c r="AW447" i="1"/>
  <c r="AW448" i="1"/>
  <c r="AW449" i="1"/>
  <c r="AW450" i="1"/>
  <c r="AW451" i="1"/>
  <c r="AW452" i="1"/>
  <c r="AW453" i="1"/>
  <c r="AW454" i="1"/>
  <c r="AW455" i="1"/>
  <c r="AW456" i="1"/>
  <c r="AW457" i="1"/>
  <c r="AW458" i="1"/>
  <c r="AW459" i="1"/>
  <c r="AW460" i="1"/>
  <c r="AW461" i="1"/>
  <c r="AW462" i="1"/>
  <c r="AW463" i="1"/>
  <c r="AW464" i="1"/>
  <c r="AW465" i="1"/>
  <c r="AW466" i="1"/>
  <c r="AW467" i="1"/>
  <c r="AW468" i="1"/>
  <c r="AW469" i="1"/>
  <c r="AW470" i="1"/>
  <c r="AW471" i="1"/>
  <c r="AW472" i="1"/>
  <c r="AW473" i="1"/>
  <c r="AW474" i="1"/>
  <c r="AW475" i="1"/>
  <c r="AW476" i="1"/>
  <c r="AW477" i="1"/>
  <c r="AW478" i="1"/>
  <c r="AW479" i="1"/>
  <c r="AW480" i="1"/>
  <c r="AW481" i="1"/>
  <c r="AW482" i="1"/>
  <c r="AW483" i="1"/>
  <c r="AW484" i="1"/>
  <c r="AW485" i="1"/>
  <c r="AW486" i="1"/>
  <c r="AW487" i="1"/>
  <c r="AW488" i="1"/>
  <c r="AW489" i="1"/>
  <c r="AW490" i="1"/>
  <c r="AW491" i="1"/>
  <c r="AW492" i="1"/>
  <c r="AW493" i="1"/>
  <c r="AW494" i="1"/>
  <c r="AW495" i="1"/>
  <c r="AW496" i="1"/>
  <c r="AW497" i="1"/>
  <c r="AW498" i="1"/>
  <c r="AW499" i="1"/>
  <c r="AW500" i="1"/>
  <c r="AW501" i="1"/>
  <c r="AW502" i="1"/>
  <c r="AW503" i="1"/>
  <c r="AW504" i="1"/>
  <c r="AW505" i="1"/>
  <c r="AW506" i="1"/>
  <c r="AW507" i="1"/>
  <c r="AW508" i="1"/>
  <c r="AW509" i="1"/>
  <c r="AW510" i="1"/>
  <c r="AW511" i="1"/>
  <c r="AW512" i="1"/>
  <c r="AW513" i="1"/>
  <c r="AW514" i="1"/>
  <c r="AW515" i="1"/>
  <c r="AW516" i="1"/>
  <c r="AW517" i="1"/>
  <c r="AW518" i="1"/>
  <c r="AW519" i="1"/>
  <c r="AW520" i="1"/>
  <c r="AW521" i="1"/>
  <c r="AW522" i="1"/>
  <c r="AW523" i="1"/>
  <c r="AW524" i="1"/>
  <c r="AW525" i="1"/>
  <c r="AW526" i="1"/>
  <c r="AW527" i="1"/>
  <c r="AW528" i="1"/>
  <c r="AW529" i="1"/>
  <c r="AW530" i="1"/>
  <c r="AW531" i="1"/>
  <c r="AW532" i="1"/>
  <c r="AW533" i="1"/>
  <c r="AW534" i="1"/>
  <c r="AW535" i="1"/>
  <c r="AW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2" i="1"/>
  <c r="AV3"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0" i="1"/>
  <c r="AV501" i="1"/>
  <c r="AV502" i="1"/>
  <c r="AV503" i="1"/>
  <c r="AV504" i="1"/>
  <c r="AV505" i="1"/>
  <c r="AV506" i="1"/>
  <c r="AV507" i="1"/>
  <c r="AV508" i="1"/>
  <c r="AV509" i="1"/>
  <c r="AV510" i="1"/>
  <c r="AV511" i="1"/>
  <c r="AV512" i="1"/>
  <c r="AV513" i="1"/>
  <c r="AV514" i="1"/>
  <c r="AV515" i="1"/>
  <c r="AV516" i="1"/>
  <c r="AV517" i="1"/>
  <c r="AV518" i="1"/>
  <c r="AV519" i="1"/>
  <c r="AV520" i="1"/>
  <c r="AV521" i="1"/>
  <c r="AV522" i="1"/>
  <c r="AV523" i="1"/>
  <c r="AV524" i="1"/>
  <c r="AV525" i="1"/>
  <c r="AV526" i="1"/>
  <c r="AV527" i="1"/>
  <c r="AV528" i="1"/>
  <c r="AV529" i="1"/>
  <c r="AV530" i="1"/>
  <c r="AV531" i="1"/>
  <c r="AV532" i="1"/>
  <c r="AV533" i="1"/>
  <c r="AV534" i="1"/>
  <c r="AV535" i="1"/>
  <c r="AV2" i="1"/>
  <c r="AR3" i="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R303" i="1"/>
  <c r="AR304" i="1"/>
  <c r="AR305" i="1"/>
  <c r="AR306" i="1"/>
  <c r="AR307" i="1"/>
  <c r="AR308" i="1"/>
  <c r="AR309" i="1"/>
  <c r="AR310" i="1"/>
  <c r="AR311" i="1"/>
  <c r="AR312" i="1"/>
  <c r="AR313" i="1"/>
  <c r="AR314" i="1"/>
  <c r="AR315" i="1"/>
  <c r="AR316" i="1"/>
  <c r="AR317" i="1"/>
  <c r="AR318" i="1"/>
  <c r="AR319" i="1"/>
  <c r="AR320" i="1"/>
  <c r="AR321" i="1"/>
  <c r="AR322" i="1"/>
  <c r="AR323" i="1"/>
  <c r="AR324" i="1"/>
  <c r="AR325" i="1"/>
  <c r="AR326" i="1"/>
  <c r="AR327" i="1"/>
  <c r="AR328" i="1"/>
  <c r="AR329" i="1"/>
  <c r="AR330" i="1"/>
  <c r="AR331" i="1"/>
  <c r="AR332" i="1"/>
  <c r="AR333" i="1"/>
  <c r="AR334" i="1"/>
  <c r="AR335" i="1"/>
  <c r="AR336" i="1"/>
  <c r="AR337" i="1"/>
  <c r="AR338" i="1"/>
  <c r="AR339" i="1"/>
  <c r="AR340" i="1"/>
  <c r="AR341" i="1"/>
  <c r="AR342" i="1"/>
  <c r="AR343" i="1"/>
  <c r="AR344" i="1"/>
  <c r="AR345" i="1"/>
  <c r="AR346" i="1"/>
  <c r="AR347" i="1"/>
  <c r="AR348" i="1"/>
  <c r="AR349" i="1"/>
  <c r="AR350" i="1"/>
  <c r="AR351" i="1"/>
  <c r="AR352" i="1"/>
  <c r="AR353" i="1"/>
  <c r="AR354" i="1"/>
  <c r="AR355" i="1"/>
  <c r="AR356" i="1"/>
  <c r="AR357" i="1"/>
  <c r="AR358" i="1"/>
  <c r="AR359" i="1"/>
  <c r="AR360" i="1"/>
  <c r="AR361" i="1"/>
  <c r="AR362" i="1"/>
  <c r="AR363" i="1"/>
  <c r="AR364" i="1"/>
  <c r="AR365" i="1"/>
  <c r="AR366" i="1"/>
  <c r="AR367" i="1"/>
  <c r="AR368" i="1"/>
  <c r="AR369" i="1"/>
  <c r="AR370" i="1"/>
  <c r="AR371" i="1"/>
  <c r="AR372" i="1"/>
  <c r="AR373" i="1"/>
  <c r="AR374" i="1"/>
  <c r="AR375" i="1"/>
  <c r="AR376" i="1"/>
  <c r="AR377" i="1"/>
  <c r="AR378" i="1"/>
  <c r="AR379" i="1"/>
  <c r="AR380" i="1"/>
  <c r="AR381" i="1"/>
  <c r="AR382" i="1"/>
  <c r="AR383" i="1"/>
  <c r="AR384" i="1"/>
  <c r="AR385" i="1"/>
  <c r="AR386" i="1"/>
  <c r="AR387" i="1"/>
  <c r="AR388" i="1"/>
  <c r="AR389" i="1"/>
  <c r="AR390" i="1"/>
  <c r="AR391" i="1"/>
  <c r="AR392" i="1"/>
  <c r="AR393" i="1"/>
  <c r="AR394" i="1"/>
  <c r="AR395" i="1"/>
  <c r="AR396" i="1"/>
  <c r="AR397" i="1"/>
  <c r="AR398" i="1"/>
  <c r="AR399" i="1"/>
  <c r="AR400" i="1"/>
  <c r="AR401" i="1"/>
  <c r="AR402" i="1"/>
  <c r="AR403" i="1"/>
  <c r="AR404" i="1"/>
  <c r="AR405" i="1"/>
  <c r="AR406" i="1"/>
  <c r="AR407" i="1"/>
  <c r="AR408" i="1"/>
  <c r="AR409" i="1"/>
  <c r="AR410" i="1"/>
  <c r="AR411" i="1"/>
  <c r="AR412" i="1"/>
  <c r="AR413" i="1"/>
  <c r="AR414" i="1"/>
  <c r="AR415" i="1"/>
  <c r="AR416" i="1"/>
  <c r="AR417" i="1"/>
  <c r="AR418" i="1"/>
  <c r="AR419" i="1"/>
  <c r="AR420" i="1"/>
  <c r="AR421" i="1"/>
  <c r="AR422" i="1"/>
  <c r="AR423" i="1"/>
  <c r="AR424" i="1"/>
  <c r="AR425" i="1"/>
  <c r="AR426" i="1"/>
  <c r="AR427" i="1"/>
  <c r="AR428" i="1"/>
  <c r="AR429" i="1"/>
  <c r="AR430" i="1"/>
  <c r="AR431" i="1"/>
  <c r="AR432" i="1"/>
  <c r="AR433" i="1"/>
  <c r="AR434" i="1"/>
  <c r="AR435" i="1"/>
  <c r="AR436" i="1"/>
  <c r="AR437" i="1"/>
  <c r="AR438" i="1"/>
  <c r="AR439" i="1"/>
  <c r="AR440" i="1"/>
  <c r="AR441" i="1"/>
  <c r="AR442" i="1"/>
  <c r="AR443" i="1"/>
  <c r="AR444" i="1"/>
  <c r="AR445" i="1"/>
  <c r="AR446" i="1"/>
  <c r="AR447" i="1"/>
  <c r="AR448" i="1"/>
  <c r="AR449" i="1"/>
  <c r="AR450" i="1"/>
  <c r="AR451" i="1"/>
  <c r="AR452" i="1"/>
  <c r="AR453" i="1"/>
  <c r="AR454" i="1"/>
  <c r="AR455" i="1"/>
  <c r="AR456" i="1"/>
  <c r="AR457" i="1"/>
  <c r="AR458" i="1"/>
  <c r="AR459" i="1"/>
  <c r="AR460" i="1"/>
  <c r="AR461" i="1"/>
  <c r="AR462" i="1"/>
  <c r="AR463" i="1"/>
  <c r="AR464" i="1"/>
  <c r="AR465" i="1"/>
  <c r="AR466" i="1"/>
  <c r="AR467" i="1"/>
  <c r="AR468" i="1"/>
  <c r="AR469" i="1"/>
  <c r="AR470" i="1"/>
  <c r="AR471" i="1"/>
  <c r="AR472" i="1"/>
  <c r="AR473" i="1"/>
  <c r="AR474" i="1"/>
  <c r="AR475" i="1"/>
  <c r="AR476" i="1"/>
  <c r="AR477" i="1"/>
  <c r="AR478" i="1"/>
  <c r="AR479" i="1"/>
  <c r="AR480" i="1"/>
  <c r="AR481" i="1"/>
  <c r="AR482" i="1"/>
  <c r="AR483" i="1"/>
  <c r="AR484" i="1"/>
  <c r="AR485" i="1"/>
  <c r="AR486" i="1"/>
  <c r="AR487" i="1"/>
  <c r="AR488" i="1"/>
  <c r="AR489" i="1"/>
  <c r="AR490" i="1"/>
  <c r="AR491" i="1"/>
  <c r="AR492" i="1"/>
  <c r="AR493" i="1"/>
  <c r="AR494" i="1"/>
  <c r="AR495" i="1"/>
  <c r="AR496" i="1"/>
  <c r="AR497" i="1"/>
  <c r="AR498" i="1"/>
  <c r="AR499" i="1"/>
  <c r="AR500" i="1"/>
  <c r="AR501" i="1"/>
  <c r="AR502" i="1"/>
  <c r="AR503" i="1"/>
  <c r="AR504" i="1"/>
  <c r="AR505" i="1"/>
  <c r="AR506" i="1"/>
  <c r="AR507" i="1"/>
  <c r="AR508" i="1"/>
  <c r="AR509" i="1"/>
  <c r="AR510" i="1"/>
  <c r="AR511" i="1"/>
  <c r="AR512" i="1"/>
  <c r="AR513" i="1"/>
  <c r="AR514" i="1"/>
  <c r="AR515" i="1"/>
  <c r="AR516" i="1"/>
  <c r="AR517" i="1"/>
  <c r="AR518" i="1"/>
  <c r="AR519" i="1"/>
  <c r="AR520" i="1"/>
  <c r="AR521" i="1"/>
  <c r="AR522" i="1"/>
  <c r="AR523" i="1"/>
  <c r="AR524" i="1"/>
  <c r="AR525" i="1"/>
  <c r="AR526" i="1"/>
  <c r="AR527" i="1"/>
  <c r="AR528" i="1"/>
  <c r="AR529" i="1"/>
  <c r="AR530" i="1"/>
  <c r="AR531" i="1"/>
  <c r="AR532" i="1"/>
  <c r="AR533" i="1"/>
  <c r="AR534" i="1"/>
  <c r="AR535" i="1"/>
  <c r="AR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T303" i="1"/>
  <c r="AT304" i="1"/>
  <c r="AT305" i="1"/>
  <c r="AT306" i="1"/>
  <c r="AT307" i="1"/>
  <c r="AT308" i="1"/>
  <c r="AT309" i="1"/>
  <c r="AT310" i="1"/>
  <c r="AT311" i="1"/>
  <c r="AT312" i="1"/>
  <c r="AT313" i="1"/>
  <c r="AT314" i="1"/>
  <c r="AT315" i="1"/>
  <c r="AT316" i="1"/>
  <c r="AT317" i="1"/>
  <c r="AT318" i="1"/>
  <c r="AT319" i="1"/>
  <c r="AT320" i="1"/>
  <c r="AT321" i="1"/>
  <c r="AT322" i="1"/>
  <c r="AT323" i="1"/>
  <c r="AT324" i="1"/>
  <c r="AT325" i="1"/>
  <c r="AT326" i="1"/>
  <c r="AT327" i="1"/>
  <c r="AT328" i="1"/>
  <c r="AT329" i="1"/>
  <c r="AT330" i="1"/>
  <c r="AT331" i="1"/>
  <c r="AT332" i="1"/>
  <c r="AT333" i="1"/>
  <c r="AT334" i="1"/>
  <c r="AT335" i="1"/>
  <c r="AT336" i="1"/>
  <c r="AT337" i="1"/>
  <c r="AT338" i="1"/>
  <c r="AT339" i="1"/>
  <c r="AT340" i="1"/>
  <c r="AT341" i="1"/>
  <c r="AT342" i="1"/>
  <c r="AT343" i="1"/>
  <c r="AT344" i="1"/>
  <c r="AT345" i="1"/>
  <c r="AT346" i="1"/>
  <c r="AT347" i="1"/>
  <c r="AT348" i="1"/>
  <c r="AT349" i="1"/>
  <c r="AT350" i="1"/>
  <c r="AT351" i="1"/>
  <c r="AT352" i="1"/>
  <c r="AT353" i="1"/>
  <c r="AT354" i="1"/>
  <c r="AT355" i="1"/>
  <c r="AT356" i="1"/>
  <c r="AT357" i="1"/>
  <c r="AT358" i="1"/>
  <c r="AT359" i="1"/>
  <c r="AT360" i="1"/>
  <c r="AT361" i="1"/>
  <c r="AT362" i="1"/>
  <c r="AT363" i="1"/>
  <c r="AT364" i="1"/>
  <c r="AT365" i="1"/>
  <c r="AT366" i="1"/>
  <c r="AT367" i="1"/>
  <c r="AT368" i="1"/>
  <c r="AT369" i="1"/>
  <c r="AT370" i="1"/>
  <c r="AT371" i="1"/>
  <c r="AT372" i="1"/>
  <c r="AT373" i="1"/>
  <c r="AT374" i="1"/>
  <c r="AT375" i="1"/>
  <c r="AT376" i="1"/>
  <c r="AT377" i="1"/>
  <c r="AT378" i="1"/>
  <c r="AT379" i="1"/>
  <c r="AT380" i="1"/>
  <c r="AT381" i="1"/>
  <c r="AT382" i="1"/>
  <c r="AT383" i="1"/>
  <c r="AT384" i="1"/>
  <c r="AT385" i="1"/>
  <c r="AT386" i="1"/>
  <c r="AT387" i="1"/>
  <c r="AT388" i="1"/>
  <c r="AT389" i="1"/>
  <c r="AT390" i="1"/>
  <c r="AT391" i="1"/>
  <c r="AT392" i="1"/>
  <c r="AT393" i="1"/>
  <c r="AT394" i="1"/>
  <c r="AT395" i="1"/>
  <c r="AT396" i="1"/>
  <c r="AT397" i="1"/>
  <c r="AT398" i="1"/>
  <c r="AT399" i="1"/>
  <c r="AT400" i="1"/>
  <c r="AT401" i="1"/>
  <c r="AT402" i="1"/>
  <c r="AT403" i="1"/>
  <c r="AT404" i="1"/>
  <c r="AT405" i="1"/>
  <c r="AT406" i="1"/>
  <c r="AT407" i="1"/>
  <c r="AT408" i="1"/>
  <c r="AT409" i="1"/>
  <c r="AT410" i="1"/>
  <c r="AT411" i="1"/>
  <c r="AT412" i="1"/>
  <c r="AT413" i="1"/>
  <c r="AT414" i="1"/>
  <c r="AT415" i="1"/>
  <c r="AT416" i="1"/>
  <c r="AT417" i="1"/>
  <c r="AT418" i="1"/>
  <c r="AT419" i="1"/>
  <c r="AT420" i="1"/>
  <c r="AT421" i="1"/>
  <c r="AT422" i="1"/>
  <c r="AT423" i="1"/>
  <c r="AT424" i="1"/>
  <c r="AT425" i="1"/>
  <c r="AT426" i="1"/>
  <c r="AT427" i="1"/>
  <c r="AT428" i="1"/>
  <c r="AT429" i="1"/>
  <c r="AT430" i="1"/>
  <c r="AT431" i="1"/>
  <c r="AT432" i="1"/>
  <c r="AT433" i="1"/>
  <c r="AT434" i="1"/>
  <c r="AT435" i="1"/>
  <c r="AT436" i="1"/>
  <c r="AT437" i="1"/>
  <c r="AT438" i="1"/>
  <c r="AT439" i="1"/>
  <c r="AT440" i="1"/>
  <c r="AT441" i="1"/>
  <c r="AT442"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89" i="1"/>
  <c r="AT490" i="1"/>
  <c r="AT491" i="1"/>
  <c r="AT492" i="1"/>
  <c r="AT493" i="1"/>
  <c r="AT494" i="1"/>
  <c r="AT495" i="1"/>
  <c r="AT496" i="1"/>
  <c r="AT497" i="1"/>
  <c r="AT498" i="1"/>
  <c r="AT499" i="1"/>
  <c r="AT500" i="1"/>
  <c r="AT501" i="1"/>
  <c r="AT502" i="1"/>
  <c r="AT503" i="1"/>
  <c r="AT504" i="1"/>
  <c r="AT505" i="1"/>
  <c r="AT506" i="1"/>
  <c r="AT507" i="1"/>
  <c r="AT508" i="1"/>
  <c r="AT509" i="1"/>
  <c r="AT510" i="1"/>
  <c r="AT511" i="1"/>
  <c r="AT512" i="1"/>
  <c r="AT513" i="1"/>
  <c r="AT514" i="1"/>
  <c r="AT515" i="1"/>
  <c r="AT516" i="1"/>
  <c r="AT517" i="1"/>
  <c r="AT518" i="1"/>
  <c r="AT519" i="1"/>
  <c r="AT520" i="1"/>
  <c r="AT521" i="1"/>
  <c r="AT522" i="1"/>
  <c r="AT523" i="1"/>
  <c r="AT524" i="1"/>
  <c r="AT525" i="1"/>
  <c r="AT526" i="1"/>
  <c r="AT527" i="1"/>
  <c r="AT528" i="1"/>
  <c r="AT529" i="1"/>
  <c r="AT530" i="1"/>
  <c r="AT531" i="1"/>
  <c r="AT532" i="1"/>
  <c r="AT533" i="1"/>
  <c r="AT534" i="1"/>
  <c r="AT535" i="1"/>
  <c r="AT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S345" i="1"/>
  <c r="AS346" i="1"/>
  <c r="AS347" i="1"/>
  <c r="AS348" i="1"/>
  <c r="AS349" i="1"/>
  <c r="AS350" i="1"/>
  <c r="AS351" i="1"/>
  <c r="AS352" i="1"/>
  <c r="AS353" i="1"/>
  <c r="AS354" i="1"/>
  <c r="AS355" i="1"/>
  <c r="AS356" i="1"/>
  <c r="AS357" i="1"/>
  <c r="AS358" i="1"/>
  <c r="AS359" i="1"/>
  <c r="AS360" i="1"/>
  <c r="AS361" i="1"/>
  <c r="AS362" i="1"/>
  <c r="AS363" i="1"/>
  <c r="AS364" i="1"/>
  <c r="AS365" i="1"/>
  <c r="AS366" i="1"/>
  <c r="AS367" i="1"/>
  <c r="AS368" i="1"/>
  <c r="AS369" i="1"/>
  <c r="AS370" i="1"/>
  <c r="AS371" i="1"/>
  <c r="AS372"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S402" i="1"/>
  <c r="AS403" i="1"/>
  <c r="AS404" i="1"/>
  <c r="AS405" i="1"/>
  <c r="AS406" i="1"/>
  <c r="AS407" i="1"/>
  <c r="AS408" i="1"/>
  <c r="AS409" i="1"/>
  <c r="AS410" i="1"/>
  <c r="AS411" i="1"/>
  <c r="AS412" i="1"/>
  <c r="AS413" i="1"/>
  <c r="AS414" i="1"/>
  <c r="AS415" i="1"/>
  <c r="AS416" i="1"/>
  <c r="AS417" i="1"/>
  <c r="AS418" i="1"/>
  <c r="AS419" i="1"/>
  <c r="AS420" i="1"/>
  <c r="AS421" i="1"/>
  <c r="AS422" i="1"/>
  <c r="AS423" i="1"/>
  <c r="AS424" i="1"/>
  <c r="AS425" i="1"/>
  <c r="AS426" i="1"/>
  <c r="AS427" i="1"/>
  <c r="AS428" i="1"/>
  <c r="AS429" i="1"/>
  <c r="AS430" i="1"/>
  <c r="AS431" i="1"/>
  <c r="AS432" i="1"/>
  <c r="AS433" i="1"/>
  <c r="AS434" i="1"/>
  <c r="AS435" i="1"/>
  <c r="AS436" i="1"/>
  <c r="AS437" i="1"/>
  <c r="AS438" i="1"/>
  <c r="AS439" i="1"/>
  <c r="AS440" i="1"/>
  <c r="AS441" i="1"/>
  <c r="AS442" i="1"/>
  <c r="AS443" i="1"/>
  <c r="AS444" i="1"/>
  <c r="AS445" i="1"/>
  <c r="AS446" i="1"/>
  <c r="AS447" i="1"/>
  <c r="AS448" i="1"/>
  <c r="AS449" i="1"/>
  <c r="AS450" i="1"/>
  <c r="AS451"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0" i="1"/>
  <c r="AS501" i="1"/>
  <c r="AS502" i="1"/>
  <c r="AS503" i="1"/>
  <c r="AS504" i="1"/>
  <c r="AS505" i="1"/>
  <c r="AS506" i="1"/>
  <c r="AS507" i="1"/>
  <c r="AS508" i="1"/>
  <c r="AS509" i="1"/>
  <c r="AS510" i="1"/>
  <c r="AS511" i="1"/>
  <c r="AS512" i="1"/>
  <c r="AS513" i="1"/>
  <c r="AS514" i="1"/>
  <c r="AS515" i="1"/>
  <c r="AS516" i="1"/>
  <c r="AS517" i="1"/>
  <c r="AS518" i="1"/>
  <c r="AS519" i="1"/>
  <c r="AS520" i="1"/>
  <c r="AS521" i="1"/>
  <c r="AS522" i="1"/>
  <c r="AS523" i="1"/>
  <c r="AS524" i="1"/>
  <c r="AS525" i="1"/>
  <c r="AS526" i="1"/>
  <c r="AS527" i="1"/>
  <c r="AS528" i="1"/>
  <c r="AS529" i="1"/>
  <c r="AS530" i="1"/>
  <c r="AS531" i="1"/>
  <c r="AS532" i="1"/>
  <c r="AS533" i="1"/>
  <c r="AS534" i="1"/>
  <c r="AS535" i="1"/>
  <c r="AS2" i="1"/>
  <c r="AU3"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7" i="1"/>
  <c r="AU328" i="1"/>
  <c r="AU329" i="1"/>
  <c r="AU330" i="1"/>
  <c r="AU331" i="1"/>
  <c r="AU332" i="1"/>
  <c r="AU333" i="1"/>
  <c r="AU334" i="1"/>
  <c r="AU335" i="1"/>
  <c r="AU336" i="1"/>
  <c r="AU337" i="1"/>
  <c r="AU338" i="1"/>
  <c r="AU339" i="1"/>
  <c r="AU340" i="1"/>
  <c r="AU341" i="1"/>
  <c r="AU342" i="1"/>
  <c r="AU343" i="1"/>
  <c r="AU344" i="1"/>
  <c r="AU345" i="1"/>
  <c r="AU346" i="1"/>
  <c r="AU347" i="1"/>
  <c r="AU348" i="1"/>
  <c r="AU349" i="1"/>
  <c r="AU350" i="1"/>
  <c r="AU351" i="1"/>
  <c r="AU352" i="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8" i="1"/>
  <c r="AU379" i="1"/>
  <c r="AU380" i="1"/>
  <c r="AU381" i="1"/>
  <c r="AU382" i="1"/>
  <c r="AU383" i="1"/>
  <c r="AU384"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7" i="1"/>
  <c r="AU418" i="1"/>
  <c r="AU419" i="1"/>
  <c r="AU420" i="1"/>
  <c r="AU421" i="1"/>
  <c r="AU422" i="1"/>
  <c r="AU423" i="1"/>
  <c r="AU424" i="1"/>
  <c r="AU425" i="1"/>
  <c r="AU426" i="1"/>
  <c r="AU427" i="1"/>
  <c r="AU428" i="1"/>
  <c r="AU429" i="1"/>
  <c r="AU430" i="1"/>
  <c r="AU431" i="1"/>
  <c r="AU432" i="1"/>
  <c r="AU433" i="1"/>
  <c r="AU434" i="1"/>
  <c r="AU435" i="1"/>
  <c r="AU436" i="1"/>
  <c r="AU437" i="1"/>
  <c r="AU438" i="1"/>
  <c r="AU439" i="1"/>
  <c r="AU440" i="1"/>
  <c r="AU441" i="1"/>
  <c r="AU442" i="1"/>
  <c r="AU443" i="1"/>
  <c r="AU444" i="1"/>
  <c r="AU445" i="1"/>
  <c r="AU446" i="1"/>
  <c r="AU447" i="1"/>
  <c r="AU448" i="1"/>
  <c r="AU449" i="1"/>
  <c r="AU450" i="1"/>
  <c r="AU451" i="1"/>
  <c r="AU452" i="1"/>
  <c r="AU453" i="1"/>
  <c r="AU454" i="1"/>
  <c r="AU455" i="1"/>
  <c r="AU456" i="1"/>
  <c r="AU457" i="1"/>
  <c r="AU458" i="1"/>
  <c r="AU459" i="1"/>
  <c r="AU460" i="1"/>
  <c r="AU461" i="1"/>
  <c r="AU462" i="1"/>
  <c r="AU463" i="1"/>
  <c r="AU464" i="1"/>
  <c r="AU465" i="1"/>
  <c r="AU466" i="1"/>
  <c r="AU467" i="1"/>
  <c r="AU468" i="1"/>
  <c r="AU469" i="1"/>
  <c r="AU470" i="1"/>
  <c r="AU471" i="1"/>
  <c r="AU472" i="1"/>
  <c r="AU473" i="1"/>
  <c r="AU474" i="1"/>
  <c r="AU475" i="1"/>
  <c r="AU476" i="1"/>
  <c r="AU477" i="1"/>
  <c r="AU478" i="1"/>
  <c r="AU479" i="1"/>
  <c r="AU480" i="1"/>
  <c r="AU481" i="1"/>
  <c r="AU482" i="1"/>
  <c r="AU483" i="1"/>
  <c r="AU484" i="1"/>
  <c r="AU485" i="1"/>
  <c r="AU486" i="1"/>
  <c r="AU487" i="1"/>
  <c r="AU488" i="1"/>
  <c r="AU489" i="1"/>
  <c r="AU490" i="1"/>
  <c r="AU491" i="1"/>
  <c r="AU492" i="1"/>
  <c r="AU493" i="1"/>
  <c r="AU494" i="1"/>
  <c r="AU495" i="1"/>
  <c r="AU496" i="1"/>
  <c r="AU497" i="1"/>
  <c r="AU498" i="1"/>
  <c r="AU499" i="1"/>
  <c r="AU500" i="1"/>
  <c r="AU501" i="1"/>
  <c r="AU502" i="1"/>
  <c r="AU503" i="1"/>
  <c r="AU504" i="1"/>
  <c r="AU505" i="1"/>
  <c r="AU506" i="1"/>
  <c r="AU507" i="1"/>
  <c r="AU508" i="1"/>
  <c r="AU509" i="1"/>
  <c r="AU510" i="1"/>
  <c r="AU511" i="1"/>
  <c r="AU512" i="1"/>
  <c r="AU513" i="1"/>
  <c r="AU514" i="1"/>
  <c r="AU515" i="1"/>
  <c r="AU516" i="1"/>
  <c r="AU517" i="1"/>
  <c r="AU518" i="1"/>
  <c r="AU519" i="1"/>
  <c r="AU520" i="1"/>
  <c r="AU521" i="1"/>
  <c r="AU522" i="1"/>
  <c r="AU523" i="1"/>
  <c r="AU524" i="1"/>
  <c r="AU525" i="1"/>
  <c r="AU526" i="1"/>
  <c r="AU527" i="1"/>
  <c r="AU528" i="1"/>
  <c r="AU529" i="1"/>
  <c r="AU530" i="1"/>
  <c r="AU531" i="1"/>
  <c r="AU532" i="1"/>
  <c r="AU533" i="1"/>
  <c r="AU534" i="1"/>
  <c r="AU535" i="1"/>
  <c r="AU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374" i="1"/>
  <c r="AH375" i="1"/>
  <c r="AH376" i="1"/>
  <c r="AH377" i="1"/>
  <c r="AH378" i="1"/>
  <c r="AH379" i="1"/>
  <c r="AH380" i="1"/>
  <c r="AH381" i="1"/>
  <c r="AH382" i="1"/>
  <c r="AH383" i="1"/>
  <c r="AH384" i="1"/>
  <c r="AH385" i="1"/>
  <c r="AH386" i="1"/>
  <c r="AH387"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8" i="1"/>
  <c r="AH449" i="1"/>
  <c r="AH450" i="1"/>
  <c r="AH451" i="1"/>
  <c r="AH452" i="1"/>
  <c r="AH453" i="1"/>
  <c r="AH454" i="1"/>
  <c r="AH455" i="1"/>
  <c r="AH456" i="1"/>
  <c r="AH457" i="1"/>
  <c r="AH458" i="1"/>
  <c r="AH459" i="1"/>
  <c r="AH460" i="1"/>
  <c r="AH461" i="1"/>
  <c r="AH462" i="1"/>
  <c r="AH463" i="1"/>
  <c r="AH464" i="1"/>
  <c r="AH465" i="1"/>
  <c r="AH466" i="1"/>
  <c r="AH467" i="1"/>
  <c r="AH468" i="1"/>
  <c r="AH469" i="1"/>
  <c r="AH470" i="1"/>
  <c r="AH471" i="1"/>
  <c r="AH472" i="1"/>
  <c r="AH473" i="1"/>
  <c r="AH474" i="1"/>
  <c r="AH475" i="1"/>
  <c r="AH476" i="1"/>
  <c r="AH477" i="1"/>
  <c r="AH478" i="1"/>
  <c r="AH479" i="1"/>
  <c r="AH480" i="1"/>
  <c r="AH481" i="1"/>
  <c r="AH482" i="1"/>
  <c r="AH483" i="1"/>
  <c r="AH484" i="1"/>
  <c r="AH485" i="1"/>
  <c r="AH486" i="1"/>
  <c r="AH487" i="1"/>
  <c r="AH488" i="1"/>
  <c r="AH489" i="1"/>
  <c r="AH490" i="1"/>
  <c r="AH491" i="1"/>
  <c r="AH492" i="1"/>
  <c r="AH493" i="1"/>
  <c r="AH494" i="1"/>
  <c r="AH495" i="1"/>
  <c r="AH496" i="1"/>
  <c r="AH497" i="1"/>
  <c r="AH498" i="1"/>
  <c r="AH499" i="1"/>
  <c r="AH500" i="1"/>
  <c r="AH501" i="1"/>
  <c r="AH502" i="1"/>
  <c r="AH503" i="1"/>
  <c r="AH504" i="1"/>
  <c r="AH505" i="1"/>
  <c r="AH506" i="1"/>
  <c r="AH507" i="1"/>
  <c r="AH508" i="1"/>
  <c r="AH509" i="1"/>
  <c r="AH510" i="1"/>
  <c r="AH511" i="1"/>
  <c r="AH512" i="1"/>
  <c r="AH513" i="1"/>
  <c r="AH514" i="1"/>
  <c r="AH515" i="1"/>
  <c r="AH516" i="1"/>
  <c r="AH517" i="1"/>
  <c r="AH518" i="1"/>
  <c r="AH519" i="1"/>
  <c r="AH520" i="1"/>
  <c r="AH521" i="1"/>
  <c r="AH522" i="1"/>
  <c r="AH523" i="1"/>
  <c r="AH524" i="1"/>
  <c r="AH525" i="1"/>
  <c r="AH526" i="1"/>
  <c r="AH527" i="1"/>
  <c r="AH528" i="1"/>
  <c r="AH529" i="1"/>
  <c r="AH530" i="1"/>
  <c r="AH531" i="1"/>
  <c r="AH532" i="1"/>
  <c r="AH533" i="1"/>
  <c r="AH534" i="1"/>
  <c r="AH535" i="1"/>
  <c r="AH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2" i="1"/>
</calcChain>
</file>

<file path=xl/sharedStrings.xml><?xml version="1.0" encoding="utf-8"?>
<sst xmlns="http://schemas.openxmlformats.org/spreadsheetml/2006/main" count="6768" uniqueCount="3999">
  <si>
    <t>eid</t>
  </si>
  <si>
    <t>doi</t>
  </si>
  <si>
    <t>titulo_documento</t>
  </si>
  <si>
    <t>titulo_documento_traduzido</t>
  </si>
  <si>
    <t>ano</t>
  </si>
  <si>
    <t>palavras_chaves_titulo</t>
  </si>
  <si>
    <t>quantidade_citacoes</t>
  </si>
  <si>
    <t>resumo</t>
  </si>
  <si>
    <t>resumo_traduzido_google_translator</t>
  </si>
  <si>
    <t>palavras_chaves_resumo</t>
  </si>
  <si>
    <t>conclusao_traduzida</t>
  </si>
  <si>
    <t>quantidade_paginas_</t>
  </si>
  <si>
    <t>status_pagina</t>
  </si>
  <si>
    <t>link_scopus</t>
  </si>
  <si>
    <t>editor</t>
  </si>
  <si>
    <t>nome_conferencia</t>
  </si>
  <si>
    <t>data_conferencia</t>
  </si>
  <si>
    <t>local_conferencia</t>
  </si>
  <si>
    <t>codigo_conferencia</t>
  </si>
  <si>
    <t>idioma_original</t>
  </si>
  <si>
    <t>tipo_documento</t>
  </si>
  <si>
    <t>acesso_livre</t>
  </si>
  <si>
    <t>fonte</t>
  </si>
  <si>
    <t>ano_publicacao_pubmed</t>
  </si>
  <si>
    <t>data_criacao_pubmed</t>
  </si>
  <si>
    <t>doi_pubmed</t>
  </si>
  <si>
    <t>documentos_6+</t>
  </si>
  <si>
    <t>documentos_94+</t>
  </si>
  <si>
    <t>pdf_baixado</t>
  </si>
  <si>
    <t>leitura_resumo</t>
  </si>
  <si>
    <t>leitura_completa</t>
  </si>
  <si>
    <t>conceituar_metamap</t>
  </si>
  <si>
    <t>conceituar_farmacovigilancia</t>
  </si>
  <si>
    <t>conceituar_Reacao_adversa_medicamentos_RAM</t>
  </si>
  <si>
    <t>conceituar_reconhecimento_entidades_nomeadas_REN</t>
  </si>
  <si>
    <t>conceituar_UMLS</t>
  </si>
  <si>
    <t>conceituar_metamap_data_file_builder_DFB</t>
  </si>
  <si>
    <t>conceituar_ferramenta_lexicos_LVG</t>
  </si>
  <si>
    <t>conceituar_MetamorphoSys</t>
  </si>
  <si>
    <t>conceituar_NLP</t>
  </si>
  <si>
    <t>conceituar_outros</t>
  </si>
  <si>
    <t>observacao</t>
  </si>
  <si>
    <t>leitura_conclusao</t>
  </si>
  <si>
    <t>sincronizado_mendeley</t>
  </si>
  <si>
    <t>data_leitura_resumo</t>
  </si>
  <si>
    <t>data_leitura_completa</t>
  </si>
  <si>
    <t>2-s2.0-85076585439</t>
  </si>
  <si>
    <t>10.1093/jamia/ocz166</t>
  </si>
  <si>
    <t>2018 n2c2 shared task on adverse drug events and medication extraction in electronic health records</t>
  </si>
  <si>
    <t xml:space="preserve">2018 N2C2 Tarefa compartilhada em eventos adversos a medicamentos e extração de medicamentos em registros eletrônicos de saúde </t>
  </si>
  <si>
    <t>objective: this article summarizes the preparation, organization, evaluation, and results of track 2 of the 2018 national nlp clinical challenges shared task. track 2 focused on extraction of adverse drug events (ades) from clinical records and evaluated 3 tasks: concept extraction, relation classification, and end-to-end systems. we perform an analysis of the results to identify the state of the art in these tasks, learn from it, and build on it. materials and methods: for all tasks, teams were given raw text of narrative discharge summaries, and in all the tasks, participants proposed deep learning-based methods with hand-designed features. in the concept extraction task, participants used sequence labelling models (bidirectional long short-term memory being the most popular), whereas in the relation classification task, they also experimented with instance-based classifiers (namely support vector machines and rules). ensemble methods were also popular. results: a total of 28 teams participated in task 1, with 21 teams in tasks 2 and 3. the best performing systems set a high performance bar with f1 scores of 0.9418 for concept extraction, 0.9630 for relation classification, and 0.8905 for end-to-end. however, the results were much lower for concepts and relations of reasons and ades. these were often missed because local context is insufficient to identify them. conclusions: this challenge shows that clinical concept extraction and relation classification systems have a high performance for many concept types, but significant improvement is still required for ades and reasons. incorporating the larger context or outside knowledge will likely improve the performance of future systems. © 2019 the author(s) 2019.</t>
  </si>
  <si>
    <t xml:space="preserve">Objetivo: Este artigo resume a preparação, organização, avaliação e resultados da faixa 2 da tarefa compartilhada clínica da NLP nacional de 2018. A faixa 2 focou na extração de eventos adversos a medicamentos (ADES) de registros clínicos e avaliou 3 tarefas: extração de conceitos, classificação de relação e sistemas de ponta a ponta. Realizamos uma análise dos resultados para identificar o estado da arte nessas tarefas, aprendemos com ela e construímos sobre ela. MATERIAIS E MÉTODOS: Para todas as tarefas, as equipes receberam texto bruto dos resumos de descarga narrativa e, em todas as tarefas, os participantes propuseram métodos profundos baseados em aprendizado com recursos projetados à mão. Na tarefa de extração conceitual, os participantes usaram modelos de marcação de sequência (memória bidirecional de longo prazo de curto prazo é a mais popular), enquanto que na tarefa de classificação de relação, eles também experimentaram classificadores baseados em instância (ou seja, suportar máquinas e regras vetoriais). Os métodos de conjunto também eram populares. Resultados: Um total de 28 equipes participaram da Tarefa 1, com 21 equipes nas tarefas 2 e 3. Os sistemas de melhor desempenho estabelecem uma barra de alto desempenho com pontuações de F1 de 0,9418 para extração de conceitos, 0,9630 para classificação de relação e 0,8905 para fim para o final para -fim. No entanto, os resultados foram muito mais baixos para conceitos e relações de razões e ades. Frequentemente, eles eram perdidos porque o contexto local é insuficiente para identificá -los. Conclusões: Esse desafio mostra que os sistemas de extração de conceito clínico e classificação de relação têm um alto desempenho para muitos tipos de conceito, mas ainda é necessária uma melhoria significativa para Ades e razões. Incorporar o contexto maior ou o conhecimento externo provavelmente melhorará o desempenho de sistemas futuros. © 2019 O (s) autor (s) 2019. </t>
  </si>
  <si>
    <t>https://www.scopus.com/inward/record.uri?eid=2-s2.0-85076585439&amp;doi=10.1093%2fjamia%2focz166&amp;partnerID=40&amp;md5=f6cd54bac03df425c955af62cef03ea8</t>
  </si>
  <si>
    <t>Oxford University Press</t>
  </si>
  <si>
    <t>English</t>
  </si>
  <si>
    <t>Article</t>
  </si>
  <si>
    <t>All Open Access, Green</t>
  </si>
  <si>
    <t>Scopus</t>
  </si>
  <si>
    <t>2-s2.0-84880829935</t>
  </si>
  <si>
    <t>a comparative study of current clinical natural language processing systems on handling abbreviations in discharge summaries</t>
  </si>
  <si>
    <t xml:space="preserve">Um estudo comparativo dos sistemas atuais de processamento de linguagem natural clínica ao lidar com abreviações nos resumos de alta </t>
  </si>
  <si>
    <t>twitter|metamap|nlp</t>
  </si>
  <si>
    <t>clinical natural language processing (nlp) systems extract clinical information from narrative clinical texts in many settings. previous research mentions the challenges of handling abbreviations in clinical texts, but provides little insight into how well current nlp systems correctly recognize and interpret abbreviations. in this paper, we compared performance of three existing clinical nlp systems in handling abbreviations: metamap, medlee, and ctakes. the evaluation used an expert-annotated gold standard set of clinical documents (derived from from 32 de-identified patient discharge summaries) containing 1,112 abbreviations. the existing nlp systems achieved suboptimal performance in abbreviation identification, with f-scores ranging from 0.165 to 0.601. medlee achieved the best f-score of 0.601 for all abbreviations and 0.705 for clinically relevant abbreviations. this study suggested that accurate identification of clinical abbreviations is a challenging task and that more advanced abbreviation recognition modules might improve existing clinical nlp systems.</t>
  </si>
  <si>
    <t xml:space="preserve">Os sistemas clínicos de processamento de linguagem natural (PNL) extraem informações clínicas de textos clínicos narrativos em muitos contextos. Pesquisas anteriores mencionam os desafios do manuseio de abreviações em textos clínicos, mas fornece poucas informações sobre o quão bem os sistemas atuais de PNL reconhecem e interpretam corretamente as abreviações. Neste artigo, comparamos o desempenho de três sistemas clínicos de PNs existentes no manuseio de abreviações: metamap, medlee e ctakes. A avaliação utilizou um conjunto padrão de documentos clínicos padrão anotado por especialistas (derivado de 32 resumos de alta de pacientes identificados) contendo 1.112 abreviações. Os sistemas PNL existentes alcançaram o desempenho abaixo do ideal na identificação da abreviação, com os escores F variando de 0,165 a 0,601. A Medlee alcançou a melhor pontuação F de 0,601 para todas as abreviações e 0,705 para abreviações clinicamente relevantes. Este estudo sugeriu que a identificação precisa das abreviações clínicas é uma tarefa desafiadora e que os módulos de reconhecimento de abreviação mais avançados podem melhorar os sistemas clínicos de PNs clínicos existentes. </t>
  </si>
  <si>
    <t>https://www.scopus.com/inward/record.uri?eid=2-s2.0-84880829935&amp;partnerID=40&amp;md5=7cfbe7d3c1e4e31724fc0031d6bb344d</t>
  </si>
  <si>
    <t>2-s2.0-85113413233</t>
  </si>
  <si>
    <t>10.1109/csci51800.2020.00151</t>
  </si>
  <si>
    <t>a comparative study of n gram and skip gram for clinical concepts extraction</t>
  </si>
  <si>
    <t xml:space="preserve">Um estudo comparativo de N Gram e Skip Gram para extração de conceitos clínicos </t>
  </si>
  <si>
    <t>state-of-the-art technologies for clinical knowledge extraction are essential in a clinical decision support system (cdss) to make a prediction of a diagnosis. automatic analysis of a patient's health data is a requirement in such a process. the unstructured part of the data in electronic health records (ehr) is critical, as it may contain hidden risk factors. we present in this paper a comparative study of two well-known techniques n-gram and skip-gram to enhance the extraction of risk factors concepts from the clinical narratives after applying initial natural language processing (nlp) techniques. we evaluate the use of both techniques using a case study dataset of patients' records with venous thromboembolism (vte). results of the techniques' comparative study yielded an advancement of n-gram precision while skip-gram produced a better performance in terms of the recall measure. © 2020 ieee.</t>
  </si>
  <si>
    <t xml:space="preserve">As tecnologias de ponta para extração de conhecimento clínico são essenciais em um sistema de apoio à decisão clínica (CDSS) para fazer uma previsão de um diagnóstico. A análise automática dos dados de saúde de um paciente é um requisito nesse processo. A parte não estruturada dos dados nos registros eletrônicos de saúde (EHR) é crítica, pois pode conter fatores de risco ocultos. Apresentamos neste artigo um estudo comparativo de duas técnicas conhecidas N-Gram e Skip-Gram para aprimorar a extração de conceitos de fatores de risco das narrativas clínicas após a aplicação de técnicas iniciais de processamento de linguagem natural (PNL). Avaliamos o uso de ambas as técnicas usando um conjunto de dados de estudo de caso dos registros dos pacientes com tromboembolismo venoso (TEV). Os resultados do estudo comparativo das técnicas produziram um avanço da precisão de n-gramas, enquanto o Skip-Gram produziu um melhor desempenho em termos da medida de recall. © 2020 IEEE. </t>
  </si>
  <si>
    <t>https://www.scopus.com/inward/record.uri?eid=2-s2.0-85113413233&amp;doi=10.1109%2fCSCI51800.2020.00151&amp;partnerID=40&amp;md5=9de54b037fcb2830f8b28b67c02180b3</t>
  </si>
  <si>
    <t>Institute of Electrical and Electronics Engineers Inc.</t>
  </si>
  <si>
    <t>2020 International Conference on Computational Science and Computational Intelligence, CSCI 2020</t>
  </si>
  <si>
    <t>16 December 2020 through 18 December 2020</t>
  </si>
  <si>
    <t>Conference Paper</t>
  </si>
  <si>
    <t>2-s2.0-78649321651</t>
  </si>
  <si>
    <t>10.1016/j.jbi.2010.07.010</t>
  </si>
  <si>
    <t>a comparison of machine learning techniques for detection of drug target articles</t>
  </si>
  <si>
    <t xml:space="preserve">Uma comparação de técnicas de aprendizado de máquina para detecção de artigos de alvo de medicamentos </t>
  </si>
  <si>
    <t>important progress in treating diseases has been possible thanks to the identification of drug targets. drug targets are the molecular structures whose abnormal activity, associated to a disease, can be modified by drugs, improving the health of patients. pharmaceutical industry needs to give priority to their identification and validation in order to reduce the long and costly drug development times. in the last two decades, our knowledge about drugs, their mechanisms of action and drug targets has rapidly increased. nevertheless, most of this knowledge is hidden in millions of medical articles and textbooks. extracting knowledge from this large amount of unstructured information is a laborious job, even for human experts. drug target articles identification, a crucial first step toward the automatic extraction of information from texts, constitutes the aim of this paper. a comparison of several machine learning techniques has been performed in order to obtain a satisfactory classifier for detecting drug target articles using semantic information from biomedical resources such as the unified medical language system. the best result has been achieved by a fuzzy lattice reasoning classifier, which reaches 98% of roc area measure. © 2010 elsevier inc.</t>
  </si>
  <si>
    <t xml:space="preserve">Progresso importante no tratamento de doenças foi possível graças à identificação de alvos de medicamentos. Os alvos de medicamentos são as estruturas moleculares cuja atividade anormal, associada a uma doença, pode ser modificada por medicamentos, melhorando a saúde dos pacientes. A indústria farmacêutica precisa dar prioridade à sua identificação e validação para reduzir os tempos de desenvolvimento de medicamentos longos e caros. Nas últimas duas décadas, nosso conhecimento sobre drogas, seus mecanismos de ação e alvos de drogas aumentaram rapidamente. No entanto, a maior parte desse conhecimento está oculta em milhões de artigos médicos e livros didáticos. Extrair o conhecimento dessa grande quantidade de informações não estruturadas é um trabalho trabalhoso, mesmo para especialistas em humanos. A identificação dos artigos do alvo de drogas, um primeiro passo crucial para a extração automática de informações dos textos, constitui o objetivo deste artigo. Uma comparação de várias técnicas de aprendizado de máquina foi realizada para obter um classificador satisfatório para detectar artigos -alvo de medicamentos usando informações semânticas de recursos biomédicos, como o sistema de linguagem médica unificada. O melhor resultado foi alcançado por um classificador de raciocínio de treliça difuso, que atinge 98% da medida da área ROC. © 2010 Elsevier inc. </t>
  </si>
  <si>
    <t>https://www.scopus.com/inward/record.uri?eid=2-s2.0-78649321651&amp;doi=10.1016%2fj.jbi.2010.07.010&amp;partnerID=40&amp;md5=1ddf05c773a2375ba492d5e88ec5a2c0</t>
  </si>
  <si>
    <t>All Open Access, Bronze, Green</t>
  </si>
  <si>
    <t>2-s2.0-85107194770</t>
  </si>
  <si>
    <t>10.1109/tcbb.2021.3081268</t>
  </si>
  <si>
    <t>a comprehensive review of computational methods for drug drug interaction detection</t>
  </si>
  <si>
    <t xml:space="preserve">Uma revisão abrangente dos métodos computacionais para detecção de interação com medicamentos </t>
  </si>
  <si>
    <t>the detection of drug-drug interactions (ddis) is a crucial task for drug safety surveillance, which provides effective and safe co-prescriptions of multiple drugs. since laboratory researches are often complicated, costly and time-consuming, it's urgent to develop computational approaches to detect drug-drug interactions. in this paper, we conduct a comprehensive review of state-of-the-art computational methods falling into three categories: literature-based extraction methods, machine learning-based prediction methods and pharmacovigilance-based data mining methods. literature-based extraction methods detect ddis from published literature using natural language processing techniques; machine learning-based prediction methods build prediction models based on the known ddis in databases and predict novel ones; pharmacovigilance-based data mining methods usually apply statistical techniques on various electronic data to detect drug-drug interaction signals. we first present the taxonomy of drug-drug interaction detection methods and provide the outlines of three categories of methods. afterwards, we respectively introduce research backgrounds and data sources of three categories, and illustrate their representative approaches as well as evaluation metrics. finally, we discuss the current challenges of existing methods and highlight potential opportunities for future directions. ieee</t>
  </si>
  <si>
    <t xml:space="preserve">A detecção de interações medicamentosas (DDIs) é uma tarefa crucial para a vigilância de segurança de medicamentos, que fornece co-prescrições eficazes e seguras de múltiplos medicamentos. Como as pesquisas de laboratório geralmente são complicadas, caras e demoradas, é urgente desenvolver abordagens computacionais para detectar interações medicamentosas. Neste artigo, realizamos uma revisão abrangente dos métodos computacionais de última geração que se enquadram em três categorias: métodos de extração baseados em literatura, métodos de previsão baseados em aprendizado de máquina e métodos de mineração de dados baseados em farmacovigilância. Métodos de extração baseados em literatura detectam DDIs da literatura publicada usando técnicas de processamento de linguagem natural; Os métodos de previsão baseados em aprendizado de máquina criam modelos de previsão com base nos DDIs conhecidos em bancos de dados e prevêem novos; Os métodos de mineração de dados baseados em farmacovigilância geralmente aplicam técnicas estatísticas em vários dados eletrônicos para detectar sinais de interação droga. Primeiro, apresentamos a taxonomia dos métodos de detecção de interação com drogas e fornecemos os contornos de três categorias de métodos. Posteriormente, introduzimos respectivamente os antecedentes da pesquisa e as fontes de dados de três categorias e ilustramos suas abordagens representativas, bem como as métricas de avaliação. Por fim, discutimos os desafios atuais dos métodos existentes e destacamos possíveis oportunidades para direções futuras. IEEE </t>
  </si>
  <si>
    <t>https://www.scopus.com/inward/record.uri?eid=2-s2.0-85107194770&amp;doi=10.1109%2fTCBB.2021.3081268&amp;partnerID=40&amp;md5=c42b2f7c7f9ed85a266e246785876024</t>
  </si>
  <si>
    <t>2-s2.0-84893274061</t>
  </si>
  <si>
    <t>10.1007/978-3-642-45068-6_26</t>
  </si>
  <si>
    <t>a conceptual model for word sense disambiguation in medical image retrieval</t>
  </si>
  <si>
    <t xml:space="preserve">Um modelo conceitual para a desambiguação do senso de palavras na recuperação de imagens médicas </t>
  </si>
  <si>
    <t>word sense disambiguation (wsd) is the task of determining the meaning of an ambiguous word. it is an open problem in natural language processing because effective wsd can improve the quality of related fields such as information retrieval. although wsd systems achieve sufficiently high levels of accuracy thanks to several technologies, it remains a challenging problem in the medical domain. in this paper, we propose a conceptual model to resolve the word sens ambiguity problem using the semantic relations between extracted concepts, through metamap tool and umls metathesaurus. the evaluation of our disambiguation model is done through the use of information retrieval domain. results carried out with clef medical image retrieval 2009 show that our wsd model improves the results that are obtained by the metamap wsd model. © 2013 springer-verlag.</t>
  </si>
  <si>
    <t xml:space="preserve">Desambiguação do senso de palavras (WSD) é a tarefa de determinar o significado de uma palavra ambígua. É um problema aberto no processamento de linguagem natural, porque a WSD eficaz pode melhorar a qualidade dos campos relacionados, como a recuperação de informações. Embora os sistemas de WSD atinjam níveis suficientemente altos de precisão graças a várias tecnologias, continua sendo um problema desafiador no domínio médico. Neste artigo, propomos um modelo conceitual para resolver o problema do Word Sens Ambiguity, usando as relações semânticas entre conceitos extraídos, através da ferramenta Metamap e o metatessauro de UMLS. A avaliação do nosso modelo de desambiguação é feita através do uso do domínio de recuperação de informações. Os resultados realizados com a Recuperação de Imagem Médica do CLEF 2009 mostram que nosso modelo WSD melhora os resultados obtidos pelo modelo Metamap WSD. © 2013 Springer-Verlag. </t>
  </si>
  <si>
    <t>https://www.scopus.com/inward/record.uri?eid=2-s2.0-84893274061&amp;doi=10.1007%2f978-3-642-45068-6_26&amp;partnerID=40&amp;md5=1829fcd159a5188c061034e1dd3ead65</t>
  </si>
  <si>
    <t>9th Asia Information Retrieval Societies Conference on Information Retrieval Technology, AIRS 2013</t>
  </si>
  <si>
    <t>9 December 2013 through 11 December 2013</t>
  </si>
  <si>
    <t>Singapore</t>
  </si>
  <si>
    <t>2-s2.0-85120616157</t>
  </si>
  <si>
    <t>10.1016/j.jbi.2021.103960</t>
  </si>
  <si>
    <t>a contextual multi task neural approach to medication and adverse events identification from clinical text</t>
  </si>
  <si>
    <t xml:space="preserve">Uma abordagem neural de tarefas múltiplas contextuais para medicamentos e identificação de eventos adversos do texto clínico </t>
  </si>
  <si>
    <t>effective wide-scale pharmacovigilance calls for accurate named entity recognition (ner) of medication entities such as drugs, dosages, reasons, and adverse drug events (ade) from clinical text. the scarcity of adverse event annotations and underlying semantic ambiguities make accurate scope identification challenging. the current research explores integrating contextualized language models and multi-task learning from diverse clinical ner datasets to mitigate this challenge. we propose a novel multi-task adaptation method to refine the embeddings generated by the bidirectional encoder representations from transformers (bert) language model to improve inter-task knowledge sharing. we integrated the adapted bert model into a unique hierarchical multi-task neural network comprised of the medication and auxiliary clinical ner tasks. we validated the model using two different versions of bert on diverse well-studied clinical tasks: medication and ade (n2c2 2018/n2c2 2009), clinical concepts (n2c2 2010/n2c2 2012), disorders (shareclef 2013). overall medication extraction performance enhanced by up to +1.19 f1 (n2c2 2018) while generalization enhanced by +5.38 f1 (n2c2 2009) as compared to standalone bert baselines. ade recognition enhanced significantly (mcnemar's test), out-performing prior baselines. similar benefits were observed on the auxiliary clinical and disorder tasks. we demonstrate that combining multi-dataset bert adaptation and multi-task learning out-performs prior medication extraction methods without requiring additional features, newer training data, or ensembling. taken together, the study contributes an initial case study towards integrating diverse clinical datasets in an end-to-end ner model for clinical decision support. © 2021 elsevier inc.</t>
  </si>
  <si>
    <t xml:space="preserve">A farmacovigilância eficaz em larga escala exige reconhecimento preciso de entidade nomeado (NER) de entidades de medicamentos como medicamentos, dosagens, razões e eventos adversos a medicamentos (ADE) do texto clínico. A escassez de anotações adversas de eventos e ambiguidades semânticas subjacentes tornam a identificação precisa do escopo desafiador. A pesquisa atual explora integrando modelos de idiomas contextualizados e aprendizado de várias tarefas de diversos conjuntos de dados clínicos nervos para mitigar esse desafio. Propomos um novo método de adaptação com várias tarefas para refinar as incorporações geradas pelas representações do codificador bidirecional do modelo de linguagem Transformers (BERT) para melhorar o compartilhamento de conhecimento entre tarefas. Integramos o modelo BERT adaptado a uma rede neural hierárquica de várias tarefas hierárquicas, composta por tarefas de medicamentos e nervos clínicos auxiliares. Validamos o modelo usando duas versões diferentes de Bert em diversas tarefas clínicas bem estudadas: Medicação e ADE (N2C2 2018/N2C2 2009), Conceitos Clínicos (N2C2 2010/N2C2 2012), Distúrbios (Shareclef 2013). O desempenho geral da extração de medicamentos aumentou em até +1,19 F1 (N2C2 2018), enquanto a generalização aumentou em +5.38 F1 (N2C2 2009) em comparação com as linhas de base independentes de Bert. O reconhecimento da ADE aumentou significativamente significativamente (teste de McNemar), com desempenho anterior. Benefícios semelhantes foram observados nas tarefas clínicas e de desordem auxiliares. Demonstramos que a combinação de adaptação de Bert com vários dados e a aprendizagem de várias tarefas supera os métodos anteriores de extração de medicamentos sem exigir recursos adicionais, dados de treinamento mais recentes ou conjuntos. Tomados em conjunto, o estudo contribui com um estudo de caso inicial para integrar diversos conjuntos de dados clínicos em um modelo NER de ponta a ponta para apoio à decisão clínica. © 2021 Elsevier inc. </t>
  </si>
  <si>
    <t>https://www.scopus.com/inward/record.uri?eid=2-s2.0-85120616157&amp;doi=10.1016%2fj.jbi.2021.103960&amp;partnerID=40&amp;md5=55a070400629d99923856765b7950031</t>
  </si>
  <si>
    <t>Academic Press Inc.</t>
  </si>
  <si>
    <t>2-s2.0-85033490328</t>
  </si>
  <si>
    <t>10.1007/978-3-319-67964-8_23</t>
  </si>
  <si>
    <t>a deep learning based named entity recognition approach for adverse drug events identification and extraction in health social media</t>
  </si>
  <si>
    <t xml:space="preserve">Uma abordagem de reconhecimento de entidade nomeado baseado em aprendizado profundo para identificação e extração adversa de eventos de drogas nas mídias sociais de saúde </t>
  </si>
  <si>
    <t>drug safety surveillance plays a significant role in supporting medication decision-making by both healthcare providers and patients. extracting adverse drug events (ades) from social media provides a promising direction to addressing this challenging task. prior studies typically perform lexicon-based extraction using existing dictionaries or medical lexicons. while those approaches can capture ades and identify risky drugs from patient social media postings, they often fail to detect those ades whose descriptive words do not exist in medical lexicons and dictionaries. in addition, their performance is inferior when ade related social media content is expressed in an ambiguous manner. in this research, we propose a research framework using advanced natural language processing and deep learning for high-performance ade extraction. the framework consists of training the word embeddings using a large medical domain corpus to capture precise semantic and syntactic word relationships, and a deep learning based named entity recognition method for drug and ade entity identification and prediction. experimental results show that our framework significantly outperforms existing models when extracting ades from social media in different test beds. © 2017, springer international publishing ag.</t>
  </si>
  <si>
    <t xml:space="preserve">A vigilância de segurança de medicamentos desempenha um papel significativo no apoio à tomada de decisões de medicamentos por profissionais de saúde e pacientes. A extração de eventos adversos a medicamentos (ADES) das mídias sociais fornece uma direção promissora para abordar essa tarefa desafiadora. Estudos anteriores geralmente realizam extração baseada em léxico usando dicionários existentes ou léxicos médicos. Embora essas abordagens possam capturar Ades e identificar medicamentos arriscados de publicações de mídia social do paciente, elas geralmente deixam de detectar os ADES cujas palavras descritivas não existem nos léxicos médicos e dicionários. Além disso, seu desempenho é inferior quando o conteúdo de mídia social relacionado à ADE é expresso de maneira ambígua. Nesta pesquisa, propomos uma estrutura de pesquisa usando processamento avançado de linguagem natural e aprendizado profundo para extração ADE de alto desempenho. A estrutura consiste em treinar as incorporações da palavra usando um grande corpus de domínio médico para capturar relações precisas de palavras semânticas e sintáticas e um método e previsão de reconhecimento de entidade nomeados e de aprendizado profundo para identificação e previsão de medicamentos e entidades. Os resultados experimentais mostram que nossa estrutura supera significativamente os modelos existentes ao extrair Ades das mídias sociais em diferentes leitos de teste. © 2017, Springer International Publishing AG. </t>
  </si>
  <si>
    <t>https://www.scopus.com/inward/record.uri?eid=2-s2.0-85033490328&amp;doi=10.1007%2f978-3-319-67964-8_23&amp;partnerID=40&amp;md5=17fa4c2f41db5e4db008928f82b896a8</t>
  </si>
  <si>
    <t>Springer Verlag</t>
  </si>
  <si>
    <t>International Conference on Smart Health, ICSH 2017</t>
  </si>
  <si>
    <t>26 June 2017 through 27 June 2017</t>
  </si>
  <si>
    <t>2-s2.0-85069570513</t>
  </si>
  <si>
    <t>10.1016/j.ymeth.2019.07.009</t>
  </si>
  <si>
    <t>a disease inference method based on symptom extraction and bidirectional long short term memory networks</t>
  </si>
  <si>
    <t xml:space="preserve">um método de inferência de doença baseado na extração de sintomas e redes de memória de curto prazo de longo prazo bidirecional </t>
  </si>
  <si>
    <t>the wide applications of automatic disease inference in many medical fields improve the efficiency of medical treatments. many efforts have been made to predict patients’ future health conditions according to their full clinical texts, clinical measurements or medical codes. symptoms reflect the onset of diseases and can provide credible information for disease diagnosis. in this study, we propose a new disease inference method by extracting symptoms and integrating two symptom representation approaches. to reduce the uncertainty and irregularity of symptom descriptions in electronic medical records (emr), a comprehensive clinical knowledge database consisting of massive amount of data about diseases, symptoms, and their relationships, we extract symptoms with existing nature language process tool metamap which is designed for biomedical texts. to take advantages of the complex relationship between symptoms and diseases to enhance the accuracy of disease inference, we present two symptom representation models: term frequency-inverse document frequency (tf-idf) model for the representation of the relationship between symptoms and diseases and word2vec for the expression of the semantic relationship between symptoms. based on these two symptom representations, we employ the bidirectional long short term memory networks (bilstms) to model symptom sequences in emr. our proposed model shows a significant improvement in term of auc (0.895) and f1 (0.572) for 50 diseases in mimic-iii dataset. the results illustrate that the model with the combination of the two symptom representations perform better than the one with only one of them. © 2019</t>
  </si>
  <si>
    <t xml:space="preserve">As amplas aplicações da inferência automática de doenças em muitos campos médicos melhoram a eficiência dos tratamentos médicos. Muitos esforços foram feitos para prever as condições futuras de saúde dos pacientes, de acordo com seus textos clínicos completos, medições clínicas ou códigos médicos. Os sintomas refletem o início das doenças e podem fornecer informações credíveis para o diagnóstico da doença. Neste estudo, propomos um novo método de inferência da doença, extraindo sintomas e integrando duas abordagens de representação de sintomas. Para reduzir a incerteza e a irregularidade das descrições de sintomas em registros médicos eletrônicos (EMR), um banco de dados abrangente de conhecimento clínico que consiste em uma quantidade maciça de dados sobre doenças, sintomas e seus relacionamentos, extraímos sintomas com o metamap de ferramenta de processo de linguagem da natureza existente que foi projetado para textos biomédicos. Para aproveitar as vantagens da complexa relação entre sintomas e doenças para aumentar a precisão da inferência da doença, apresentamos dois modelos de representação de sintomas: modelo de frequência de frequência-frequência (TF-IDF) para a representação da relação entre sintomas e doenças e Word2vec para a expressão da relação semântica entre os sintomas. Com base nessas duas representações de sintomas, empregamos as redes de memória bidirecional de longo prazo (bilstms) para modelar sequências de sintomas na EMR. Nosso modelo proposto mostra uma melhora significativa no termo de AUC (0,895) e F1 (0,572) para 50 doenças no conjunto de dados MIMIC-III. Os resultados ilustram que o modelo com a combinação das duas representações de sintomas tem um desempenho melhor do que o que apenas um deles. © 2019 </t>
  </si>
  <si>
    <t>https://www.scopus.com/inward/record.uri?eid=2-s2.0-85069570513&amp;doi=10.1016%2fj.ymeth.2019.07.009&amp;partnerID=40&amp;md5=080a89cfe729639a4487147c181f11ec</t>
  </si>
  <si>
    <t>2-s2.0-85086051327</t>
  </si>
  <si>
    <t>10.1093/jamia/ocaa042</t>
  </si>
  <si>
    <t>a dynamic reaction picklist for improving allergy reaction documentation in the electronic health record</t>
  </si>
  <si>
    <t xml:space="preserve">Uma posterior de reação dinâmica para melhorar a documentação da reação de alergia no registro eletrônico de saúde </t>
  </si>
  <si>
    <t>incomplete and static reaction picklists in the allergy module led to free-text and missing entries that inhibit the clinical decision support intended to prevent adverse drug reactions. we developed a novel, data-driven, "dynamic" reaction picklist to improve allergy documentation in the electronic health record (ehr). materials and methods: we split 3 decades of allergy entries in the ehr of a large massachusetts healthcare system into development and validation datasets. we consolidated duplicate allergens and those with the same ingredients or allergen groups. we created a reaction value set via expert review of a previously developed value set and then applied natural language processing to reconcile reactions from structured and free-text entries. three association rule-mining measures were used to develop a comprehensive reaction picklist dynamically ranked by allergen. the dynamic picklist was assessed using recall at top k suggested reactions, comparing performance to the static picklist. results: the modified reaction value set contained 490 reaction concepts. among 4 234 327 allergy entries collected, 7463 unique consolidated allergens and 469 unique reactions were identified. of the 3 dynamic reaction picklists developed, the 1 with the optimal ranking achieved recalls of 0.632, 0.763, and 0.822 at the top 5, 10, and 15, respectively, significantly outperforming the static reaction picklist ranked by reaction frequency. conclusion: the dynamic reaction picklist developed using ehr data and a statistical measure was superior to the static picklist and suggested proper reactions for allergy documentation. further studies might evaluate the usability and impact on allergy documentation in the ehr. © 2020 the author(s) 2020. published by oxford university press on behalf of the american medical informatics association. all rights reserved.</t>
  </si>
  <si>
    <t xml:space="preserve">As listas de seleções de reação incompletas e estáticas no módulo de alergia levaram a entradas de texto livre e ausentes que inibem o apoio à decisão clínica destinada a prevenir reações adversas a medicamentos. Desenvolvemos uma nova lista de coleta de reação "dinâmica" orientada a dados para melhorar a documentação de alergia no registro eletrônico de saúde (EHR). Materiais e métodos: dividimos 3 décadas de entradas de alergia no EHR de um grande sistema de saúde de Massachusetts em conjuntos de dados de desenvolvimento e validação. Consolidamos alérgenos duplicados e aqueles com os mesmos ingredientes ou grupos de alérgenos. Criamos um conjunto de valor de reação através da revisão especializada de um conjunto de valores desenvolvido anteriormente e, em seguida, aplicamos o processamento de linguagem natural para reconciliar reações de entradas de texto estruturado e livre. Três medidas de mineração de regras de associação foram usadas para desenvolver uma lista abrangente de seleção de reação classificada dinamicamente pelo alérgeno. A lista de seleção dinâmica foi avaliada usando o recall nos principais reações sugeridas por K, comparando o desempenho com a lista de seleção estática. Resultados: O conjunto de valor de reação modificado continha 490 conceitos de reação. Entre 4 234 327 entradas de alergia coletadas, foram identificados 7463 alérgenos consolidados exclusivos e 469 reações únicas. Das três listas de seleções de reação dinâmicas desenvolvidas, o 1 com a classificação ideal alcançou recalls de 0,632, 0,763 e 0,822 nas 5, 10, 10 e 15, respectivamente, superando significativamente a lista de coleta de reação estática classificada pela frequência de reação. Conclusão: A lista de seleção de reação dinâmica desenvolvida usando dados de EHR e uma medida estatística foi superior à lista de seleção estática e sugeriu reações adequadas para a documentação da alergia. Mais estudos podem avaliar a usabilidade e o impacto na documentação de alergia no EHR. © 2020 O Autor (s) 2020. Publicado pela Oxford University Press em nome da American Medical Informatics Association. todos os direitos reservados. </t>
  </si>
  <si>
    <t>https://www.scopus.com/inward/record.uri?eid=2-s2.0-85086051327&amp;doi=10.1093%2fjamia%2focaa042&amp;partnerID=40&amp;md5=36ee3a1fae738b7fdda260a08079fbd7</t>
  </si>
  <si>
    <t>2-s2.0-85118120384</t>
  </si>
  <si>
    <t>10.1093/jamiaopen/ooab070</t>
  </si>
  <si>
    <t>a fast resource efficient and reliable rule based system for covid 19 symptom identification</t>
  </si>
  <si>
    <t xml:space="preserve">Um sistema rápido e confiável de regra eficiente e confiável para a Identificação de sintomas CoVID 19 </t>
  </si>
  <si>
    <t>objective: with covid-19, there was a need for a rapidly scalable annotation system that facilitated real-time integration with clinical decision support systems (cds). current annotation systems suffer from a high-resource utilization and poor scalability limiting real-world integration with cds. a potential solution to mitigate these issues is to use the rule-based gazetteer developed at our institution. materials and methods: performance, resource utilization, and runtime of the rule-based gazetteer were compared with five annotation systems: biomedicus, ctakes, metamap, clamp, and medtagger. results: this rule-based gazetteer was the fastest, had a low resource footprint, and similar performance for weighted microaverage and macroaverage measures of precision, recall, and f1-score compared to other annotation systems. discussion: opportunities to increase its performance include fine-tuning lexical rules for symptom identification. additionally, it could run on multiple compute nodes for faster runtime. conclusion: this rule-based gazetteer overcame key technical limitations facilitating real-time symptomatology identification for covid-19 and integration of unstructured data elements into our cds. it is ideal for large-scale deployment across a wide variety of healthcare settings for surveillance of acute covid-19 symptoms for integration into prognostic modeling. such a system is currently being leveraged for monitoring of postacute sequelae of covid-19 (pasc) progression in covid-19 survivors. this study conducted the first in-depth analysis and developed a rule-based gazetteer for covid-19 symptom extraction with the following key features: low processor and memory utilization, faster runtime, and similar weighted microaverage and macroaverage measures for precision, recall, and f1-score compared to industry-standard annotation systems. © 2021 the author(s) 2021. published by oxford university press on behalf of the american medical informatics association.</t>
  </si>
  <si>
    <t xml:space="preserve">Objetivo: Com o Covid-19, havia uma necessidade de um sistema de anotação rapidamente escalável que facilitasse a integração em tempo real com os sistemas de suporte à decisão clínica (CDs). Os sistemas de anotação atuais sofrem de uma utilização de alto recurso e baixa escalabilidade limitando a integração do mundo real com os CDs. Uma solução potencial para mitigar esses problemas é usar o Gazetteer baseado em regras desenvolvido em nossa instituição. Materiais e Métodos: Desempenho, utilização de recursos e tempo de execução do Gazetteer baseado em regras foram comparados com cinco sistemas de anotação: Biomedicus, CTakes, Metamap, Clamp e MedTagger. Resultados: Este gazetteer baseado em regras foi o mais rápido, teve uma pegada de baixo recurso e desempenho semelhante para medidas de microaveragem e macroaveragem ponderadas de precisão, recall e escore F1 em comparação com outros sistemas de anotação. Discussão: As oportunidades para aumentar seu desempenho incluem regras lexicais de ajuste fino para identificação de sintomas. Além disso, ele pode ser executado em vários nós de computação para um tempo de execução mais rápido. CONCLUSÃO: Este Gazetteer baseado em regras superou as principais limitações técnicas que facilitam a identificação de sintomatologia em tempo real para o CoVID-19 e a integração de elementos de dados não estruturados em nossos CDs. É ideal para implantação em larga escala em uma ampla variedade de ambientes de saúde para vigilância de sintomas agudos de covid-19 para integração na modelagem prognóstica. Atualmente, esse sistema está sendo aproveitado para o monitoramento de sequelas pós -gutas da progressão CoVid-19 (PASC) em sobreviventes de Covid-19. Este estudo conduziu a primeira análise aprofundada e desenvolveu um Gazetteer baseado em regras para extração de sintomas CoVID-19 com os seguintes características principais: baixa utilização de processadores e memória, tempo de execução mais rápido e medidas de microaverragem e macroaverragem com ponderação semelhante para precisão, recall e Score F1 em comparação com sistemas de anotação padrão do setor. © 2021 O Autor (s) 2021. Publicado pela Oxford University Press em nome da American Medical Informatics Association. </t>
  </si>
  <si>
    <t>https://www.scopus.com/inward/record.uri?eid=2-s2.0-85118120384&amp;doi=10.1093%2fjamiaopen%2fooab070&amp;partnerID=40&amp;md5=f63ab5b2db7389c5cff32cad113d64f5</t>
  </si>
  <si>
    <t>All Open Access, Gold, Green</t>
  </si>
  <si>
    <t>2-s2.0-85088089634</t>
  </si>
  <si>
    <t>10.1007/s40264-020-00939-y</t>
  </si>
  <si>
    <t>a feasibility study of drug drug interaction signal detection in regular pharmacovigilance</t>
  </si>
  <si>
    <t xml:space="preserve">Um estudo de viabilidade da detecção de sinal de interação medicamentosa em farmacovigilância regular </t>
  </si>
  <si>
    <t>introduction: adverse drug reactions related to drug–drug interactions cause harm to patients. there is a body of research on signal detection for drug interactions in collections of individual case reports, but limited use in regular pharmacovigilance. objective: the aim of this study was to evaluate the feasibility of signal detection of drug–drug interactions in collections of individual case reports of suspected adverse drug reactions. methods: this study was conducted in vigibase, the who global database of individual case safety reports. the data lock point was 31 august 2016, which provided 13.6 million reports for analysis after deduplication. statistical signal detection was performed using a previously developed predictive model for possible drug interactions. the model accounts for an interaction disproportionality measure, expressed suspicion of an interaction by the reporter, potential for interaction through cytochrome p450 activity of drugs, and reported information indicative of unexpected therapeutic response or altered therapeutic effect. triage filters focused the preliminary signal assessment on combinations relating to serious adverse events with case series of no more than 30 reports from at least two countries, with at least one report during the previous 2 years. additional filters sought to eliminate already known drug interactions through text mining of standard literature sources. preliminary signal assessment was performed by a multidisciplinary group of pharmacovigilance professionals from uppsala monitoring centre and collaborating organizations, whereas in-depth signal assessment was performed by experienced pharmacovigilance assessors. results: we performed preliminary signal assessment for 407 unique drug pairs. of these, 157 drug pairs were considered already known to interact, whereas 232 were closed after preliminary assessment for other reasons. ten drug pairs were subjected to in-depth signal assessment and an additional eight were decided to be kept under review awaiting additional reports. the triage filters had a major impact in focusing our preliminary signal assessment on just 14% of the statistical signals generated by the predictive model for drug interactions. in-depth assessment led to three signals communicated with the broader pharmacovigilance community, six closed signals and one to be kept under review. conclusion: this study shows that signals of adverse drug interactions can be detected through broad statistical screening of individual case reports. it further shows that signal assessment related to possible drug interactions requires more detailed information on the temporal relationship between different drugs and the adverse event. future research may consider whether interaction signal detection should be performed not for individual adverse event terms but for pairs of drugs across a spectrum of adverse events. © 2020, the author(s).</t>
  </si>
  <si>
    <t xml:space="preserve">INTRODUÇÃO: As reações adversas de medicamentos relacionadas às interações medicamentosas causam danos aos pacientes. Há um corpo de pesquisa sobre detecção de sinal para interações medicamentosas em coleções de relatos de casos individuais, mas uso limitado na farmacovigilância regular. Objetivo: O objetivo deste estudo foi avaliar a viabilidade da detecção de sinal de interações medicamentosas -drogas nas coleções de relatos de casos individuais de suspeitas de reações adversas a medicamentos. Métodos: Este estudo foi realizado em Vigibase, o banco de dados global da OMS de relatórios individuais de segurança de casos. O ponto de bloqueio de dados era 31 de agosto de 2016, que forneceu 13,6 milhões de relatórios para análise após desduplicação. A detecção estatística de sinal foi realizada usando um modelo preditivo desenvolvido anteriormente para possíveis interações medicamentosas. O modelo é responsável por uma medida de desproporcionalidade de interação, expressou suspeita de uma interação pelo repórter, potencial de interação através da atividade do citocromo p450 dos medicamentos e relatou informações indicativas de resposta terapêutica inesperada ou efeito terapêutico alterado. Os filtros de triagem concentraram a avaliação preliminar de sinal em combinações relacionadas a eventos adversos graves com séries de casos de não mais que 30 relatórios de pelo menos dois países, com pelo menos um relatório nos 2 anos anteriores. Filtros adicionais procuraram eliminar interações medicamentosas já conhecidas por meio de mineração de texto de fontes de literatura padrão. A avaliação preliminar do sinal foi realizada por um grupo multidisciplinar de profissionais de farmacovigilância do Upppsala Monitoring Center e organizações colaboradoras, enquanto a avaliação aprofundada do sinal foi realizada por avaliadores de farmacovigilância experientes. Resultados: Realizamos avaliação preliminar de sinal para 407 pares únicos de drogas. Destes, 157 pares de drogas já foram conhecidos por interagir, enquanto 232 foram fechados após avaliação preliminar por outros motivos. Dez pares de drogas foram submetidos a uma avaliação aprofundada do sinal e mais oito foram decididos em revisão aguardando relatórios adicionais. Os filtros de triagem tiveram um grande impacto no foco nossa avaliação preliminar de sinal em apenas 14% dos sinais estatísticos gerados pelo modelo preditivo para interações medicamentosas. A avaliação aprofundada levou a três sinais comunicados com a comunidade de farmacovigilância mais ampla, seis sinais fechados e um a ser mantido em revisão. Conclusão: Este estudo mostra que os sinais de interações medicamentosas adversas podem ser detectadas através de ampla triagem estatística de relatos de casos individuais. Além disso, mostra que a avaliação do sinal relacionada a possíveis interações medicamentosas requer informações mais detalhadas sobre a relação temporal entre diferentes medicamentos e o evento adverso. Pesquisas futuras podem considerar se a detecção de sinal de interação deve ser realizada não para termos individuais de eventos adversos, mas para pares de medicamentos em um espectro de eventos adversos. © 2020, o (s) autor (s). </t>
  </si>
  <si>
    <t>https://www.scopus.com/inward/record.uri?eid=2-s2.0-85088089634&amp;doi=10.1007%2fs40264-020-00939-y&amp;partnerID=40&amp;md5=d6466cbf90376bbf1fabcbfe1e93de95</t>
  </si>
  <si>
    <t>Adis</t>
  </si>
  <si>
    <t>All Open Access, Hybrid Gold, Green</t>
  </si>
  <si>
    <t>2-s2.0-84982806193</t>
  </si>
  <si>
    <t>a generic retrieval system for biomedical literatures ustb at bioasq2015 question answering task</t>
  </si>
  <si>
    <t xml:space="preserve">Um sistema de recuperação genérico para literaturas biomédicas USTB no Bioasq2015 Tarefa de resposta a perguntas </t>
  </si>
  <si>
    <t>in this paper we describe our participation in the 2015 bioasq challenge task on question answering (phase a). participants need to respond to the natural language questions in the format of documents, snippets, concepts and rdf triplets. in document retrieval, we build a generic retrieval model based on the sequential dependence model, word embedding and ranking model. in addition, from the view of the special significance of titles(title significance validation), we re-rank the top-k results by counting the meaningful nouns in the titles. the top-k documents are split into sentences and indexed for snippets retrieval. the similar models of document retrieval are applied for this part. to extract the biomedical concepts and corresponding rdf triplets, we use concept recognition tools metamap and banner 1. statistics indicate that our systems outperform other results.</t>
  </si>
  <si>
    <t xml:space="preserve">Neste artigo, descrevemos nossa participação na tarefa de desafio Bioasq de 2015 sobre a resposta das perguntas (Fase A). Os participantes precisam responder às perguntas da linguagem natural no formato de documentos, trechos, conceitos e trigêmeos de RDF. Na recuperação de documentos, construímos um modelo de recuperação genérica com base no modelo de dependência seqüencial, no modelo de incorporação e classificação de palavras. Além disso, a partir da visão do significado especial dos títulos (validação de significância do título), re-classificamos os resultados principais, contando os substantivos significativos nos títulos. Os documentos principais-K são divididos em frases e indexados para recuperação de trechos. Os modelos semelhantes de recuperação de documentos são aplicados para esta parte. Para extrair os conceitos biomédicos e os trigêmeos RDF correspondentes, usamos as ferramentas de reconhecimento de conceito Metamap e Banner 1. As estatísticas indicam que nossos sistemas superam outros resultados. </t>
  </si>
  <si>
    <t>https://www.scopus.com/inward/record.uri?eid=2-s2.0-84982806193&amp;partnerID=40&amp;md5=7ae7c2ea0e462807d183d5e348df8489</t>
  </si>
  <si>
    <t>CEUR-WS</t>
  </si>
  <si>
    <t>16th Conference and Labs of the Evaluation Forum, CLEF 2015</t>
  </si>
  <si>
    <t>8 September 2015 through 11 September 2015</t>
  </si>
  <si>
    <t>2-s2.0-85021762014</t>
  </si>
  <si>
    <t>10.1007/978-3-319-59569-6_29</t>
  </si>
  <si>
    <t>a large scale cnn ensemble for medication safety analysis</t>
  </si>
  <si>
    <t xml:space="preserve">Um conjunto CNN em larga escala para análise de segurança de medicamentos </t>
  </si>
  <si>
    <t>revealing adverse drug reactions (adr) is an essential part of post-marketing drug surveillance, and data from health-related forums and medical communities can be of a great significance for estimating such effects. in this paper, we propose an end-to-end cnn-based method for predicting drug safety on user comments from healthcare discussion forums. we present an architecture that is based on a vast ensemble of cnns with varied structural parameters, where the prediction is determined by the majority vote. to evaluate the performance of the proposed solution, we present a large-scale dataset collected from a medical website that consists of over 50 thousand reviews for more than 4000 drugs. the results demonstrate that our model significantly outperforms conventional approaches and predicts medicine safety with an accuracy of 87.17% for binary and 62.88% for multi-classification tasks. © springer international publishing ag 2017.</t>
  </si>
  <si>
    <t xml:space="preserve">A revelação de reações adversas a medicamentos (ADR) é uma parte essencial da vigilância de medicamentos pós-comercialização, e os dados de fóruns relacionados à saúde e comunidades médicas podem ser de grande importância para estimar tais efeitos. Neste artigo, propomos um método baseado em CNN de ponta a ponta para prever a segurança dos medicamentos nos comentários do usuário dos fóruns de discussão em saúde. Apresentamos uma arquitetura baseada em um vasto conjunto de CNNs com parâmetros estruturais variados, onde a previsão é determinada pela votação da maioria. Para avaliar o desempenho da solução proposta, apresentamos um conjunto de dados em larga escala coletado em um site médico que consiste em mais de 50 mil revisões para mais de 4000 medicamentos. Os resultados demonstram que nosso modelo supera significativamente as abordagens convencionais e prevê a segurança da medicina com precisão de 87,17% para binários e 62,88% para tarefas de multi-classificação. © Springer International Publishing AG 2017. </t>
  </si>
  <si>
    <t>https://www.scopus.com/inward/record.uri?eid=2-s2.0-85021762014&amp;doi=10.1007%2f978-3-319-59569-6_29&amp;partnerID=40&amp;md5=d3c03fa666f46831b4972b871fb84d1c</t>
  </si>
  <si>
    <t>22nd International Conference on Applications of Natural Language to Information Systems, NLDB 2017</t>
  </si>
  <si>
    <t>21 June 2017 through 23 June 2017</t>
  </si>
  <si>
    <t>2-s2.0-85040530932</t>
  </si>
  <si>
    <t>10.1093/jamia/ocw109</t>
  </si>
  <si>
    <t>a long journey to short abbreviations developing an open source framework for clinical abbreviation recognition and disambiguation (card)</t>
  </si>
  <si>
    <t xml:space="preserve">Uma longa jornada para abreviações curtas desenvolvendo uma estrutura de código aberto para reconhecimento e desambiguação de abreviação clínica (cartão) </t>
  </si>
  <si>
    <t>objective: the goal of this study was to develop a practical framework for recognizing and disambiguating clinical abbreviations, thereby improving current clinical natural language processing (nlp) systems' capability to handle abbreviations in clinical narratives. methods: we developed an open-source framework for clinical abbreviation recognition and disambiguation (card) that leverages our previously developed methods, including: (1) machine learning based approaches to recognize abbreviations from a clinical corpus, (2) clustering-based semiautomated methods to generate possible senses of abbreviations, and (3) profile-based word sense disambiguation methods for clinical abbreviations. we applied card to clinical corpora from vanderbilt university medical center (vumc) and generated 2 comprehensive sense inventories for abbreviations in discharge summaries and clinic visit notes. furthermore, we developed a wrapper that integrates card with metamap, a widely used general clinical nlp system. results and conclusion: card detected 27 317 and 107 303 distinct abbreviations from discharge summaries and clinic visit notes, respectively. two sense inventories were constructed for the 1000 most frequent abbreviations in these 2 corpora. using the sense inventories created from discharge summaries, card achieved an f1 score of 0.755 for identifying and disambiguating all abbreviations in a corpus from the vumc discharge summaries, which is superior to metamap and apache's clinical text analysis knowledge extraction system (ctakes). using additional external corpora, we also demonstrated that the metamap-card wrapper improved metamap's performance in recognizing disorder entities in clinical notes. the card framework, 2 sense inventories, and the wrapper for metamap are publicly available at https://sbmi.uth.edu/ccb/resources/abbreviation.htm. we believe the card framework can be a valuable resource for improving abbreviation identification in clinical nlp systems. © 2016 the author 2016. published by oxford university press on behalf of the american medical informatics association. all rights reserved. for permissions, please email: journals.permissions@oup.com.</t>
  </si>
  <si>
    <t xml:space="preserve">Objetivo: O objetivo deste estudo foi desenvolver uma estrutura prática para reconhecer e desambiguar abreviações clínicas, melhorando a capacidade dos sistemas de processamento de linguagem clínica (NLP) atuais de lidar com abreviações nas narrativas clínicas. Métodos: Desenvolvemos uma estrutura de código aberto para o reconhecimento e desambiguação de abreviação clínica (CARD) que alavanca nossos métodos desenvolvidos anteriormente, incluindo: (1) abordagens baseadas em aprendizado de máquina para reconhecer as abreviações de um corpus clínico, (2) métodos semiautomados baseados em agrupamentos gerar possíveis sentidos de abreviações e (3) métodos de desambiguação de senso de palavras baseados em perfil para abreviações clínicas. Aplicamos o cartão ao Clinical Corpora no Vanderbilt University Medical Center (VUMC) e geramos 2 inventários abrangentes dos sentidos para abreviações em resumos de alta e notas de visita clínica. Além disso, desenvolvemos um invólucro que integra o cartão com o Metamap, um sistema de PN clínico geral amplamente utilizado. Resultados e conclusão: Cartão detectado 27 317 e 107 303 abreviações distintas de resumos de alta e notas de visita clínica, respectivamente. Dois inventários dos sentidos foram construídos para as 1000 abreviações mais frequentes nessas 2 corpora. Usando os inventários dos sentidos criados a partir de resumos de alta, o cartão alcançou uma pontuação de 0,755 de F1 para identificar e desambiguar todas as abreviações em um corpus dos resumos de descarga do VUMC, que são superiores ao sistema de extração de conhecimento de análise de texto clínico da Metamap e Apache (CTAKEs). Usando corpora externo adicional, também demonstramos que o invólucro de cartão de metamap melhorou o desempenho do Metamap no reconhecimento de entidades de distúrbios em notas clínicas. A estrutura do cartão, 2 inventários dos sentidos e o invólucro para Metamap estão disponíveis publicamente em https://sbmi.uth.edu/ccb/resources/abbreviation.htm. Acreditamos que a estrutura do cartão pode ser um recurso valioso para melhorar a identificação da abreviação em sistemas clínicos de PNL. © 2016 The Author 2016. Publicado pela Oxford University Press em nome da American Medical Informatics Association. todos os direitos reservados. Para permissões, envie um email para: Journals.permissions@oup.com. </t>
  </si>
  <si>
    <t>https://www.scopus.com/inward/record.uri?eid=2-s2.0-85040530932&amp;doi=10.1093%2fjamia%2focw109&amp;partnerID=40&amp;md5=334d2e9de20ff4f8a04e2493de33578a</t>
  </si>
  <si>
    <t>2-s2.0-85080896507</t>
  </si>
  <si>
    <t>10.1007/978-3-030-36664-3_3</t>
  </si>
  <si>
    <t>a lstm based method with attention mechanism for adverse drug reaction sentences detection</t>
  </si>
  <si>
    <t xml:space="preserve">Um método baseado em LSTM com mecanismo de atenção para detecção de sentenças de reação de medicamento adversa </t>
  </si>
  <si>
    <t>adverse drug reactions (adrs) are among the top causes of morbidity, mortality and substantial healthcare costs and thus should be detected early to reduce consequences on health outcomes. many conventional machine learning based methods have been presented to automatically detect adverse drug effect (ade) mentions from biomedical texts. however, owing to the complexity of natural language text in the biomedical domain, some ade mentions might not be detected. in this paper, we propose a long short-term memory with attention (lstma) which incorporates attention mechanism and lstm network to address the problem of automatic detection of adr assertive text segments from biomedical texts. experimental results on standard ade dataset show that the proposed method outperforms significantly the state-of-the art methods for adr class with an f-scores of 0.89. © springer nature switzerland ag 2020.</t>
  </si>
  <si>
    <t xml:space="preserve">As reações adversas a medicamentos (RAMs) estão entre as principais causas de morbidade, mortalidade e custos substanciais de saúde e, portanto, devem ser detectados precocemente para reduzir as consequências nos resultados da saúde. Muitos métodos convencionais baseados em aprendizado de máquina foram apresentados para detectar automaticamente o efeito adverso do medicamento (ADE) mencionados em textos biomédicos. No entanto, devido à complexidade do texto da linguagem natural no domínio biomédico, algumas menções de ADE podem não ser detectadas. Neste artigo, propomos uma memória de curto prazo longa com atenção (LSTMA), que incorpora o mecanismo de atenção e a rede LSTM para resolver o problema da detecção automática de segmentos de texto assertivos de ADR de textos biomédicos. Os resultados experimentais no conjunto de dados ADE padrão mostram que o método proposto supera significativamente os métodos de última geração para a classe ADR com uma pontuação F de 0,89. © Springer Nature Switzerland AG 2020. </t>
  </si>
  <si>
    <t>https://www.scopus.com/inward/record.uri?eid=2-s2.0-85080896507&amp;doi=10.1007%2f978-3-030-36664-3_3&amp;partnerID=40&amp;md5=fc8e1c466a6d5531a0f34c6949bd154f</t>
  </si>
  <si>
    <t>Springer Science and Business Media Deutschland GmbH</t>
  </si>
  <si>
    <t>2nd International Conference on Advanced Intelligent Systems for Sustainable Development, AI2SD 2019</t>
  </si>
  <si>
    <t>8 July 2019 through 11 July 2019</t>
  </si>
  <si>
    <t>2-s2.0-84896320344</t>
  </si>
  <si>
    <t>a method for matching patients to advanced prostate cancer clinical trials</t>
  </si>
  <si>
    <t xml:space="preserve">Um método para combinar pacientes com ensaios clínicos avançados de câncer de próstata </t>
  </si>
  <si>
    <t>objective: to illustrate a new method for simplifying patient recruitment for advanced prostate cancer clinical trials using natural language processing techniques. background: the identification of eligible participants for clinical trials is a critical factor to increase patient recruitment rates and an important issue for discovery of new treatment interventions. the current practice of identifying eligible participants is highly constrained due to manual processing of disparate sources of unstructured patient data. informatics-based approaches can simplify the complex task of evaluating patient's eligibility for clinical trials. we show that an ontology-based approach can address the challenge of matching patients to suitable clinical trials. methods: the free-text descriptions of clinical trial criteria as well as patient data were analysed. a set of common inclusion and exclusion criteria was identified through consultations with expert clinical trial coordinators. a research prototype was developed using unstructured information management architecture (uima) that identified snomed ct concepts in the patient data and clinical trial description. the snomed ct concepts model the standard clinical terminology that can be used to represent and evaluate patient's inclusion/exclusion criteria for the clinical trial. results: our experimental research prototype describes a semi-automated method for filtering patient records using common clinical trial criteria. our method simplified the patient recruitment process. the discussion with clinical trial coordinators showed that the efficiency in patient recruitment process measured in terms of information processing time could be improved by 25%. conclusion: an uima-based approach can resolve complexities in patient recruitment for advanced prostate cancer clinical trials.</t>
  </si>
  <si>
    <t xml:space="preserve">Objetivo: ilustrar um novo método para simplificar o recrutamento de pacientes para ensaios clínicos avançados sobre câncer de próstata usando técnicas de processamento de linguagem natural. Antecedentes: A identificação dos participantes elegíveis para ensaios clínicos é um fator crítico para aumentar as taxas de recrutamento de pacientes e uma questão importante para a descoberta de novas intervenções de tratamento. A prática atual de identificar participantes elegíveis é altamente restrita devido ao processamento manual de fontes díspares de dados de pacientes não estruturados. Abordagens baseadas em informática podem simplificar a complexa tarefa de avaliar a elegibilidade do paciente para ensaios clínicos. Mostramos que uma abordagem baseada em ontologia pode enfrentar o desafio de combinar pacientes com ensaios clínicos adequados. Métodos: As descrições de texto livre dos critérios de ensaios clínicos e dados de pacientes foram analisados. Um conjunto de critérios comuns de inclusão e exclusão foi identificado por meio de consultas com coordenadores especializados em ensaios clínicos. Um protótipo de pesquisa foi desenvolvido usando a arquitetura de gerenciamento de informações não estruturadas (UIMA) que identificou conceitos de TC Snomed nos dados do paciente e na descrição do ensaio clínico. Os conceitos de TC Snomed modelam a terminologia clínica padrão que pode ser usada para representar e avaliar os critérios de inclusão/exclusão do paciente para o ensaio clínico. Resultados: Nosso protótipo de pesquisa experimental descreve um método semi-automático para filtrar os registros dos pacientes usando critérios de ensaio clínico comuns. Nosso método simplificou o processo de recrutamento de pacientes. A discussão com coordenadores de ensaios clínicos mostrou que a eficiência no processo de recrutamento de pacientes medida em termos de tempo de processamento de informações pode ser melhorada em 25%. Conclusão: Uma abordagem baseada em UIMA pode resolver complexidades no recrutamento de pacientes para ensaios clínicos avançados sobre câncer de próstata. </t>
  </si>
  <si>
    <t>https://www.scopus.com/inward/record.uri?eid=2-s2.0-84896320344&amp;partnerID=40&amp;md5=3efe111a037ff3708d81a0a250053053</t>
  </si>
  <si>
    <t>Health Informatics Society Australia (HISA)</t>
  </si>
  <si>
    <t>2-s2.0-85062560224</t>
  </si>
  <si>
    <t>a method to generate a machine labeled data for biomedical named entity recognition with various sub domains</t>
  </si>
  <si>
    <t xml:space="preserve">Um método para gerar uma máquina marcada com dados para reconhecimento de entidade nomeado biomédico com vários sub domesticações </t>
  </si>
  <si>
    <t>biomedical named entity (ne) recognition is a core technique for various works in the biomedical domain. in previous studies, using machine learning algorithm shows better performance than dictionary-based and rule based approaches because there are too many terminological variations of biomedical nes and new biomedical nes are constantly generated. to achieve the high performance with a machine-learning algorithm, good-quality corpora are required. however, it is difficult to obtain the good-quality corpora because annotating a biomedical corpus for machine-learning is extremely time-consuming and costly. in addition, most previous corpora are insufficient for high-level tasks because they cannot cover various domains. therefore, we propose a method for generating a large amount of machine-labeled data that covers various domains. to generate a large amount of machine-labeled data, firstly we generate an initial machine-labeled data by using a chunker and metamap. the chunker is developed to extract only biomedical nes with manually annotated data. metamap is used to annotate the category of biomedical ne. then we apply the self-training approach to bootstrap the performance of initial machine-labeled data. in our experiments, the biomedical ne recognition system that is trained with our proposed machine-labeled data achieves much high performance. as a result, our system outperforms biomedical ne recognition system that using metamap only with 26.03%p improvements on f1-score. © 2017 afnlp</t>
  </si>
  <si>
    <t xml:space="preserve">O reconhecimento de entidade nomeada biomédica (NE) é uma técnica central para várias obras no domínio biomédico. Em estudos anteriores, o uso do algoritmo de aprendizado de máquina mostra melhor desempenho do que abordagens baseadas em regras e baseadas em regras, porque existem muitas variações terminológicas de NES biomédicas e novos NEs biomédicos são constantemente gerados. Para obter o alto desempenho com um algoritmo de aprendizado de máquina, são necessários corpora de boa qualidade. No entanto, é difícil obter os corpora de boa qualidade, porque anotar um corpus biomédico para aprendizado de máquina é extremamente demorado e caro. Além disso, a maioria dos corpora anterior é insuficiente para tarefas de alto nível porque não podem cobrir vários domínios. Portanto, propomos um método para gerar uma grande quantidade de dados marcados com máquina que abrangem vários domínios. Para gerar uma grande quantidade de dados marcados com a máquina, primeiro geramos dados iniciais marcados com a máquina usando um Chunker e Metamap. O Chunker é desenvolvido para extrair apenas NES biomédicos com dados anotados manualmente. O metamap é usado para anotar a categoria de NE biomédico. Em seguida, aplicamos a abordagem de auto-treinamento para inicializar o desempenho dos dados iniciais marcados com a máquina. Em nossos experimentos, o sistema de reconhecimento de NE biomédico que é treinado com nossos dados propostos marcados com máquina atinge muito alto desempenho. Como resultado, nosso sistema supera o sistema de reconhecimento NE biomédico que o uso do MetAMAP apenas com melhorias de 26,03%P na pontuação F1. © 2017 AFNLP </t>
  </si>
  <si>
    <t>https://www.scopus.com/inward/record.uri?eid=2-s2.0-85062560224&amp;partnerID=40&amp;md5=c57c68375ec68d4df834ebcb489c9155</t>
  </si>
  <si>
    <t>Association for Computational Linguistics (ACL)</t>
  </si>
  <si>
    <t>1st International Workshop on Digital Disease Detection using Social Media, DDDSM 2017, co-located with the 8th International Joint Conference on Natural Language Processing, IJCNLP 2017</t>
  </si>
  <si>
    <t>27 November 2017</t>
  </si>
  <si>
    <t>2-s2.0-84994519981</t>
  </si>
  <si>
    <t>10.1007/s11859-016-1200-7</t>
  </si>
  <si>
    <t>a multiple feature approach for disorder normalization in clinical notes</t>
  </si>
  <si>
    <t xml:space="preserve">Uma abordagem de vários recursos para a normalização do distúrbio em notas clínicas </t>
  </si>
  <si>
    <t>in this paper we propose a multiple feature approach for the normalization task which can map each disorder mention in the text to a unique unified medical language system (umls) concept unique identifier (cui). we develop a two-step method to acquire a list of candidate cuis and their associated preferred names using umls api and to choose the closest cui by calculating the similarity between the input disorder mention and each candidate. the similarity calculation step is formulated as a classification problem and multiple features (string features, ranking features, similarity features, and contextual features) are used to normalize the disorder mentions. the results show that the multiple feature approach improves the accuracy of the normalization task from 32.99% to 67.08% compared with the metamap baseline. © 2016, wuhan university and springer-verlag berlin heidelberg.</t>
  </si>
  <si>
    <t xml:space="preserve">Neste artigo, propomos uma abordagem de vários recursos para a tarefa de normalização, que pode mapear cada menção de distúrbios no texto para um conceito único do Sistema de Língua Médica (UMLS) exclusiva (UMLS) (CUI). Desenvolvemos um método em duas etapas para adquirir uma lista de cozinhas candidatas e seus nomes preferenciais associados usando API UMLS e escolher a CUI mais próxima, calculando a semelhança entre a menção do transtorno de entrada e cada candidato. A etapa de cálculo de similaridade é formulada como um problema de classificação e vários recursos (recursos da string, recursos de classificação, recursos de similaridade e recursos contextuais) são usados para normalizar as menções do distúrbio. Os resultados mostram que a abordagem de vários recursos melhora a precisão da tarefa de normalização de 32,99% para 67,08% em comparação com a linha de base do metamap. © 2016, Universidade de Wuhan e Springer-Verlag Berlin Heidelberg. </t>
  </si>
  <si>
    <t>https://www.scopus.com/inward/record.uri?eid=2-s2.0-84994519981&amp;doi=10.1007%2fs11859-016-1200-7&amp;partnerID=40&amp;md5=30c4e084c2c22088713ab76b8125e2d6</t>
  </si>
  <si>
    <t>Wuhan University</t>
  </si>
  <si>
    <t>2-s2.0-85016601538</t>
  </si>
  <si>
    <t>10.1186/s12859-017-1609-9</t>
  </si>
  <si>
    <t>a neural joint model for entity and relation extraction from biomedical text</t>
  </si>
  <si>
    <t xml:space="preserve">Um modelo conjunto neural para a entidade e extração de relação do texto biomédico </t>
  </si>
  <si>
    <t>background: extracting biomedical entities and their relations from text has important applications on biomedical research. previous work primarily utilized feature-based pipeline models to process this task. many efforts need to be made on feature engineering when feature-based models are employed. moreover, pipeline models may suffer error propagation and are not able to utilize the interactions between subtasks. therefore, we propose a neural joint model to extract biomedical entities as well as their relations simultaneously, and it can alleviate the problems above. results: our model was evaluated on two tasks, i.e., the task of extracting adverse drug events between drug and disease entities, and the task of extracting resident relations between bacteria and location entities. compared with the state-of-the-art systems in these tasks, our model improved the f1 scores of the first task by 5.1% in entity recognition and 8.0% in relation extraction, and that of the second task by 9.2% in relation extraction. conclusions: the proposed model achieves competitive performances with less work on feature engineering. we demonstrate that the model based on neural networks is effective for biomedical entity and relation extraction. in addition, parameter sharing is an alternative method for neural models to jointly process this task. our work can facilitate the research on biomedical text mining. © 2017 the author(s).</t>
  </si>
  <si>
    <t xml:space="preserve">Antecedentes: Extração de entidades biomédicas e suas relações do texto têm aplicações importantes na pesquisa biomédica. O trabalho anterior utilizou principalmente os modelos de pipeline baseados em recursos para processar essa tarefa. Muitos esforços precisam ser feitos na engenharia de recursos quando modelos baseados em recursos são empregados. Além disso, os modelos de pipeline podem sofrer propagação de erros e não conseguem utilizar as interações entre as subtarefas. Portanto, propomos um modelo articular neural para extrair entidades biomédicas, bem como suas relações simultaneamente, e isso pode aliviar os problemas acima. Resultados: Nosso modelo foi avaliado em duas tarefas, ou seja, a tarefa de extrair eventos adversos a medicamentos entre entidades de medicamentos e doenças e a tarefa de extrair relações residentes entre bactérias e entidades de localização. Comparado com os sistemas de última geração nessas tarefas, nosso modelo melhorou as pontuações da F1 da primeira tarefa em 5,1% no reconhecimento de entidades e 8,0% em extração de relação, e a da segunda tarefa em 9,2% na extração de relação . Conclusões: O modelo proposto atinge performances competitivas com menos trabalho sobre engenharia de recursos. Demonstramos que o modelo baseado em redes neurais é eficaz para a entidade biomédica e a extração de relações. Além disso, o compartilhamento de parâmetros é um método alternativo para modelos neurais processarem em conjunto essa tarefa. Nosso trabalho pode facilitar a pesquisa sobre mineração de texto biomédico. © 2017 O (s) autor (s). </t>
  </si>
  <si>
    <t>https://www.scopus.com/inward/record.uri?eid=2-s2.0-85016601538&amp;doi=10.1186%2fs12859-017-1609-9&amp;partnerID=40&amp;md5=f8f824e7ade15be8f326712fa4b0690e</t>
  </si>
  <si>
    <t>BioMed Central Ltd.</t>
  </si>
  <si>
    <t>2-s2.0-38449084270</t>
  </si>
  <si>
    <t>a normalized lexical lookup approach to identifying umls concepts in free text</t>
  </si>
  <si>
    <t xml:space="preserve">Uma abordagem de pesquisa lexical normalizada para identificar conceitos de UMLS em texto livre </t>
  </si>
  <si>
    <t>the national library of medicine has developed a tool to identify medical concepts from the unified medical language system in free text. this tool-metamap (and its java version mmtx) has been used extensively for biomedical text mining applications. we have developed a module for metamap which has a high performance in terms of processing speed. we evaluated our module independently against metamap for the task of identifying umls concepts in free text clinical radiology reports. a set of 1000 sentences from neuro-radiology reports were collected and processed using our technique and the mmtx program. an evaluation showed that our technique was able to identify 91% of the concepts found by mmtx in 14% of the time taken by mmtx. an error analysis showed that the missing concepts were largely those which were not direct lexical matches but inferential matches of multiple concepts. our method also identified multi-phrase concepts which mmtx failed to identify. we suggest that this module be implemented as an option in mmtx for real-time text mining applications where single concepts found in the umls need to be identified. © 2007 the authors. all rights reserved.</t>
  </si>
  <si>
    <t xml:space="preserve">A Biblioteca Nacional de Medicina desenvolveu uma ferramenta para identificar conceitos médicos do sistema de linguagem médica unificada em texto gratuito. Este MMTX da ferramenta-metaMap (e sua versão Java) foi amplamente utilizada para aplicativos de mineração de texto biomédicos. Desenvolvemos um módulo para Metamap, com alto desempenho em termos de velocidade de processamento. Avaliamos nosso módulo de forma independente contra o Metamap para a tarefa de identificar conceitos de UMLS em relatórios de radiologia clínica de texto livre. Um conjunto de 1000 frases dos relatórios de neuro-radiologia foi coletado e processado usando nossa técnica e o programa MMTX. Uma avaliação mostrou que nossa técnica foi capaz de identificar 91% dos conceitos encontrados pelo MMTX em 14% do tempo gasto pelo MMTX. Uma análise de erro mostrou que os conceitos ausentes eram em grande parte aqueles que não eram correspondências lexicais diretas, mas correspondências inferenciais de múltiplos conceitos. Nosso método também identificou conceitos multi-frase que o MMTX não identificou. Sugerimos que este módulo seja implementado como uma opção no MMTX para aplicativos de mineração de texto em tempo real, onde conceitos únicos encontrados nos UMLs precisam ser identificados. © 2007 Os autores. todos os direitos reservados. </t>
  </si>
  <si>
    <t>https://www.scopus.com/inward/record.uri?eid=2-s2.0-38449084270&amp;partnerID=40&amp;md5=28ba4cce5ebb56647a343db58feb6ef0</t>
  </si>
  <si>
    <t>IOS Press</t>
  </si>
  <si>
    <t>12th World Congress on Medical Informatics, MEDINFO 2007</t>
  </si>
  <si>
    <t>20 August 2007 through 24 August 2007</t>
  </si>
  <si>
    <t>Brisbane, QLD</t>
  </si>
  <si>
    <t>2-s2.0-85076253509</t>
  </si>
  <si>
    <t>10.1016/j.imu.2019.100190</t>
  </si>
  <si>
    <t>a novel method for drug adverse event extraction using machine learning</t>
  </si>
  <si>
    <t xml:space="preserve">Um novo método para extração de eventos adversos a medicamentos usando o aprendizado de máquina </t>
  </si>
  <si>
    <t>background: an extensive amount of data derived from medical case reports regarding potential adverse events is subjected to manual review. devising efficient strategies for identification and information extraction concerning potential adverse events are needed to support timely monitoring of the reports and decision making. methods: this paper aims at providing a machine learning (ml) and natural language processing (nlp) based solution for extracting suspect drugs and adverse events. the solution is based upon two approaches: causal sentence classification classifies the relationship between drug and medical condition as causal or non-causal, and suspect drug identification classifies each drug present in the report as a suspect drug or non-suspect drug. results: causal sentence classification yielded a precision of 0.85 and recall of 0.84 in establishing causality between drugs and medical conditions on the testing dataset consisting of 6252 records. after evaluation on a reliable testing dataset of 3522 records, the suspect drug identification successfully identified suspect drugs with a precision of 0.72 and recall of 0.77. conclusions: the developed solution relies on semantic and syntactic based features to capture the writing style of incoming reports, and showcases the potential of ml and nlp for pharmacovigilance. © 2019</t>
  </si>
  <si>
    <t xml:space="preserve">Antecedentes: Uma quantidade extensa de dados derivados de relatos de casos médicos sobre possíveis eventos adversos é submetida a revisão manual. É necessária a criação de estratégias eficientes para identificação e extração de informações sobre eventos adversos em potencial para apoiar o monitoramento oportuno dos relatórios e a tomada de decisão. Métodos: Este artigo visa fornecer uma solução baseada em aprendizado de máquina (ML) e processamento de linguagem natural (PNL) para extrair medicamentos suspeitos e eventos adversos. A solução é baseada em duas abordagens: a classificação de sentenças causais classifica a relação entre medicamento e condição médica como causal ou não causal, e a identificação suspeita de medicamentos classifica cada medicamento presente no relatório como um medicamento suspeito ou medicamento não suspeito. Resultados: A classificação causal da sentença produziu uma precisão de 0,85 e recall de 0,84 no estabelecimento de causalidade entre medicamentos e condições médicas no conjunto de dados de teste que consiste em 6252 registros. Após a avaliação em um conjunto de dados de testes confiáveis ​​de 3522 registros, a identificação suspeita de medicamentos identificou com sucesso medicamentos suspeitos com uma precisão de 0,72 e recall de 0,77. Conclusões: A solução desenvolvida depende de recursos semânticos e sintáticos para capturar o estilo de escrita dos relatórios de entrada e mostra o potencial de ML e PNL para farmacovigilância. © 2019 </t>
  </si>
  <si>
    <t>https://www.scopus.com/inward/record.uri?eid=2-s2.0-85076253509&amp;doi=10.1016%2fj.imu.2019.100190&amp;partnerID=40&amp;md5=9f86e2fa3e0b126b130d24ec3f6eae83</t>
  </si>
  <si>
    <t>Elsevier Ltd</t>
  </si>
  <si>
    <t>All Open Access, Gold</t>
  </si>
  <si>
    <t>2-s2.0-84938576528</t>
  </si>
  <si>
    <t>10.1016/j.procs.2014.09.100</t>
  </si>
  <si>
    <t>a novel text analysis platform for pharmacovigilance of clinical drugs</t>
  </si>
  <si>
    <t xml:space="preserve">Uma nova plataforma de análise de texto para farmacovigilância de medicamentos clínicos </t>
  </si>
  <si>
    <t>analyzing possible drug safety incidents and generating narratives in pharmacovigilance process have traditionally relied upon manual review of case reports from patients, consumers and healthcare professionals. however, due to the vast quantity and complexity of data to be analyzed and for ensuring timeliness, reduction of cost, consistency of reporting and quality of reporting; role of automated computational systems that can accurately detect adverse drug reactions attached to a suspected drug in a timely fashion have become critical. pharmaceutical companies have started to realize the need for collaborative and integrative approaches and strategies to allow a faster identification of high-risk interactions between marketed drugs and adverse events, and to enable the automated uncovering of scientific evidence behind them. the fundamental requirement for the automatic processing of biomedical text is the identification of information carrying units such as the concepts or named entities. additionally, there are regulatory guidance or rules with respect to identifiability of reporters, patients, drugs and interactions in the reports of suspected adverse reactions. owing to these challenges, the problems of automated unambiguous identification of medical drugs and compounds, detection of adverse drug reactions, and generation of case narratives from the text of the reports are not considered to be adequately solved so far. in this paper, we present a novel text analysis platform that assists in bringing intelligent automation in the process by integrating a medical language processing pipeline and causal reasoning chain, with publicly available large-scale biomedical databases containing structure, bioassay, and genomic information, as well as comprehensive clinical data sets. © 2014 published by elsevier b.v.</t>
  </si>
  <si>
    <t xml:space="preserve">A análise dos possíveis incidentes de segurança de medicamentos e a geração de narrativas no processo de farmacovigilância tradicionalmente se baseia na revisão manual de relatos de casos de pacientes, consumidores e profissionais de saúde. No entanto, devido à grande quantidade e complexidade dos dados a serem analisados ​​e para garantir a pontualidade, a redução do custo, a consistência dos relatórios e a qualidade dos relatórios; O papel dos sistemas computacionais automatizados que podem detectar com precisão as reações adversas dos medicamentos ligados a um medicamento suspeito em tempo hábil tornaram -se críticos. As empresas farmacêuticas começaram a perceber a necessidade de abordagens e estratégias colaborativas e integrativas para permitir uma identificação mais rápida de interações de alto risco entre medicamentos comercializados e eventos adversos e para permitir a descoberta automatizada de evidências científicas por trás delas. O requisito fundamental para o processamento automático do texto biomédico é a identificação de unidades de transporte de informações, como conceitos ou entidades nomeadas. Além disso, existem orientações ou regras regulatórias em relação à identificação de repórteres, pacientes, medicamentos e interações nos relatos de suspeitas de reações adversas. Devido a esses desafios, os problemas da identificação não ambígua automatizada de medicamentos e compostos médicos, a detecção de reações adversas a medicamentos e a geração de narrativas de casos a partir do texto dos relatórios não são consideradas adequadamente resolvidas até agora. Neste artigo, apresentamos uma nova plataforma de análise de texto que ajuda a trazer automação inteligente no processo, integrando um pipeline de processamento de idiomas médicos e cadeia de raciocínio causal, com bancos de dados biomédicos em larga escala disponíveis em larga escala que contêm estrutura, bioensaio e informações genômicas, como bem como conjuntos de dados clínicos abrangentes. © 2014 Publicado por Elsevier B.V. </t>
  </si>
  <si>
    <t>https://www.scopus.com/inward/record.uri?eid=2-s2.0-84938576528&amp;doi=10.1016%2fj.procs.2014.09.100&amp;partnerID=40&amp;md5=16cd71f741f867bd834ace8ed602244d</t>
  </si>
  <si>
    <t>Elsevier B.V.</t>
  </si>
  <si>
    <t>Complex Adaptive Systems, 2014</t>
  </si>
  <si>
    <t>3 November 2014 through 5 November 2014</t>
  </si>
  <si>
    <t>All Open Access, Bronze</t>
  </si>
  <si>
    <t>2-s2.0-84897634360</t>
  </si>
  <si>
    <t>10.1186/1472-6947-14-13</t>
  </si>
  <si>
    <t>a pipeline to extract drug adverse event pairs from multiple data sources</t>
  </si>
  <si>
    <t xml:space="preserve">Um oleoduto para extrair pares de eventos adversos a medicamentos de várias fontes de dados </t>
  </si>
  <si>
    <t>background: pharmacovigilance aims to uncover and understand harmful side-effects of drugs, termed adverse events (aes). although the current process of pharmacovigilance is very systematic, the increasing amount of information available in specialized health-related websites as well as the exponential growth in medical literature presents a unique opportunity to supplement traditional adverse event gathering mechanisms with new-age ones. method. we present a semi-automated pipeline to extract associations between drugs and side effects from traditional structured adverse event databases, enhanced by potential drug-adverse event pairs mined from user-comments from health-related websites and medline abstracts. the pipeline was tested using a set of 12 drugs representative of two previous studies of adverse event extraction from health-related websites and medline abstracts. results: testing the pipeline shows that mining non-traditional sources helps substantiate the adverse event databases. the non-traditional sources not only contain the known aes, but also suggest some unreported aes for drugs which can then be analyzed further. conclusion: a semi-automated pipeline to extract the ae pairs from adverse event databases as well as potential ae pairs from non-traditional sources such as text from medline abstracts and user-comments from health-related websites is presented. © 2014 yeleswarapu et al.; licensee biomed central ltd.</t>
  </si>
  <si>
    <t xml:space="preserve">Antecedentes: A farmacovigilância visa descobrir e entender os efeitos colaterais prejudiciais dos medicamentos, denominados eventos adversos (AES). Embora o processo atual de farmacovigilância seja muito sistemático, a crescente quantidade de informações disponíveis em sites especializados relacionados à saúde, bem como o crescimento exponencial da literatura médica, apresenta uma oportunidade única de complementar os mecanismos tradicionais de coleta de eventos adversos com os novos. método. Apresentamos um pipeline semi-automatizado para extrair associações entre medicamentos e efeitos colaterais de bancos de dados de eventos adversos estruturados tradicionais, aprimorados por potenciais pares de eventos de drogas-adversos extraídos de compensações de usuários de sites relacionados à saúde e resumos de Medline. O oleoduto foi testado usando um conjunto de 12 medicamentos representativos de dois estudos anteriores de extração de eventos adversos de sites relacionados à saúde e resumos de Medline. Resultados: O teste do pipeline mostra que as fontes não tradicionais de mineração ajudam a substanciar os bancos de dados de eventos adversos. As fontes não tradicionais não apenas contêm os EAs conhecidos, mas também sugerem alguns EAs não relatados para medicamentos que podem ser analisados ​​ainda mais. Conclusão: É apresentado um pipeline semi-automado para extrair os pares de EA de bancos de dados de eventos adversos, bem como em potenciais pares de EA de fontes não tradicionais, como o texto de resumos da Medline e complos de usuários de sites relacionados à saúde. © 2014 Yeleswarapu et al.; Licenciado Biomed Central Ltd. </t>
  </si>
  <si>
    <t>https://www.scopus.com/inward/record.uri?eid=2-s2.0-84897634360&amp;doi=10.1186%2f1472-6947-14-13&amp;partnerID=40&amp;md5=a692d225675ec659f51edb6f22e84c27</t>
  </si>
  <si>
    <t>BioMed Central Ltd</t>
  </si>
  <si>
    <t>2-s2.0-85071509684</t>
  </si>
  <si>
    <t>10.3233/shti190262</t>
  </si>
  <si>
    <t>a proficient spelling analysis method applied to a pharmacovigilance task</t>
  </si>
  <si>
    <t xml:space="preserve">Um método de análise de ortografia proficiente aplicado a uma tarefa de farmacovigilância </t>
  </si>
  <si>
    <t>misspellings in clinical free text present potential challenges to pharmacovigilance tasks, such as monitoring for potential ineffective treatment of drug-resistant infections. we developed a novel method using word2vec, levenshtein edit distance constraints, and a customized lexicon to identify correct and misspelled pharmaceutical word forms. we processed a large corpus of clinical notes in a real-world pharmacovigilance task, achieving positive predictive values of 0.929 and 0.909 in identifying valid misspellings and correct spellings, respectively, and negative predictive values of 0.994 and 0.333 as assessments where the program did not produce output. in a specific methicillin-resistant staphylococcus aureus use case, the method identified 9,815 additional instances in the corpus for potential inaffective drug administration inspection. the findings suggest that this method could potentially achieve satisfactory results for other pharmacovigilance tasks. © 2019 international medical informatics association (imia) and ios press.</t>
  </si>
  <si>
    <t xml:space="preserve">Os erros de ortografia no texto livre clínico apresentam possíveis desafios às tarefas de farmacovigilância, como o monitoramento do tratamento ineficaz potencial de infecções resistentes a medicamentos. Desenvolvemos um novo método usando restrições de distância Word2Vec, Levenshtein Editar e um léxico personalizado para identificar formas de palavras farmacêuticas corretas e incorretas. Processamos um grande corpus de anotações clínicas em uma tarefa de farmacovigilância do mundo real, alcançando valores preditivos positivos de 0,929 e 0,909 na identificação de erros de ortografia válidos e grafias corretas, respectivamente, e valores preditivos negativos de 0,994 e 0,333 como avaliações em que o programa não produziu produzindo resultado. Em um caso de uso específico de Staphylococcus aureus resistente à meticilina, o método identificou 9.815 instâncias adicionais no corpus para uma potencial inspeção de administração de medicamentos infetivos. As descobertas sugerem que esse método poderia potencialmente obter resultados satisfatórios para outras tarefas de farmacovigilância. © 2019 International Medical Informatics Association (IMIA) e IOS Press. </t>
  </si>
  <si>
    <t>https://www.scopus.com/inward/record.uri?eid=2-s2.0-85071509684&amp;doi=10.3233%2fSHTI190262&amp;partnerID=40&amp;md5=dd5322b5153e44e8ec3c47ec8ad03459</t>
  </si>
  <si>
    <t>17th World Congress on Medical and Health Informatics, MEDINFO 2019</t>
  </si>
  <si>
    <t>25 August 2019 through 30 August 2019</t>
  </si>
  <si>
    <t>2-s2.0-84875292784</t>
  </si>
  <si>
    <t>10.3414/me12-01-0012</t>
  </si>
  <si>
    <t>a proof of concept for assessing emergency room use with primary care data and natural language processing</t>
  </si>
  <si>
    <t xml:space="preserve">Uma prova de conceito para avaliar o uso de emergência com dados de cuidados primários e processamento de linguagem natural </t>
  </si>
  <si>
    <t>objective: the objective of this study was to undertake a proof of concept that demonstrated the use of primary care data and natural language processing and term extraction to assess emergency room use. the study extracted biopsychosocial concepts from primary care free text and related them to inappropriate emergency room use through the use of odds ratios. methods: de-identified free text notes were extracted from a primary care clinic in guelph, ontario and analyzed with a software toolkit that incorporated general architecture for text engineering (gate) and metamap components for natural language processing and term extraction. results: over 10 million concepts were extracted from 13,836 patient records. codes found in at least 1% percent of the sample were regressed against inappropriate emergency room use. 77 codes fell within the realm of biopsychosocial, were very statistically significant (p &lt; 0.001) and had an or &gt; 2.0. thematically, these codes involved mental health and pain related concepts. conclusions: analyzed thematically, mental health issues and pain are important themes; we have concluded that pain and mental health problems are primary drivers for inappropriate emergency room use. age and sex were not significant. this proof of concept demonstrates the feasibly of combining natural language processing and primary care data to analyze a system use question. as a first work it supports further research and could be applied to investigate other, more complex problems. © schattauer 2013.</t>
  </si>
  <si>
    <t xml:space="preserve">Objetivo: O objetivo deste estudo foi realizar uma prova de conceito que demonstrou o uso de dados de cuidados primários e processamento de linguagem natural e extração de termos para avaliar o uso de emergência. O estudo extraiu conceitos biopsicossociais do texto livre de cuidados primários e os relacionou ao uso inadequado de sala de emergência através do uso de odds ratio. Métodos: As notas de texto livre desidentificadas foram extraídas de uma clínica de atenção primária em Guelph, Ontário e analisadas com um kit de ferramentas de software que incorporou a arquitetura geral para engenharia de texto (GATE) e componentes de metamap para processamento de linguagem natural e extração de termos. Resultados: Mais de 10 milhões de conceitos foram extraídos de 13.836 registros de pacientes. Os códigos encontrados em pelo menos 1% da amostra foram regredidos contra o uso inadequado de emergência. 77 códigos caíram dentro do domínio da biopsicossocial, foram muito estatisticamente significativos (p &lt;0,001) e tinham um ou&gt; 2,0. Tematicamente, esses códigos envolveram conceitos relacionados à saúde mental e à dor. Conclusões: Analisada tematicamente, problemas de saúde mental e dor são temas importantes; Concluímos que os problemas de dor e saúde mental são fatores primários para uso inadequado de emergência. Idade e sexo não foram significativos. Essa prova de conceito demonstra a viabilidade da combinação de processamento de linguagem natural e dados de cuidados primários para analisar uma questão de uso do sistema. Como primeiro trabalho, ele suporta mais pesquisas e pode ser aplicado para investigar outros problemas mais complexos. © Schattauer 2013. </t>
  </si>
  <si>
    <t>https://www.scopus.com/inward/record.uri?eid=2-s2.0-84875292784&amp;doi=10.3414%2fME12-01-0012&amp;partnerID=40&amp;md5=704b8af86fb6834cafb0ec770cfe05f9</t>
  </si>
  <si>
    <t>2-s2.0-85014889674</t>
  </si>
  <si>
    <t>10.1007/978-3-319-55014-5_4</t>
  </si>
  <si>
    <t>a public health surveillance platform exploiting free text sources via natural language processing and linked data application in adverse drug reaction signal detection using pubmed and twitter</t>
  </si>
  <si>
    <t xml:space="preserve">Uma plataforma de vigilância de saúde pública que explora fontes de texto gratuitas por meio de processamento de linguagem natural e aplicação de dados vinculada na detecção de sinal de reação de medicamentos adversa usando o PubMed e o Twitter </t>
  </si>
  <si>
    <t>this paper presents a platform enabling the systematic exploitation of diverse, free-text data sources for public health surveillance applications. the platform relies on natural language processing (nlp) and a micro-services architecture, utilizing linked data as a data representational formalism. in order to perform nlp in an extendable and modular fashion, the proposed platform employs the apache unstructured information management architecture (uima) and semantically annotates the results through a newly developed uima semantic common analysis structure consumer (scc). the scc output is a graph represented in the resource description framework (rdf) based on the w3c web annotation data model (wadm) and snomed-ct. we also present the use of the proposed platform through an exemplar application scenario concerning the detection of adverse drug reaction (adr) signals using data retrieved from pubmed and twitter. © springer international publishing ag 2017.</t>
  </si>
  <si>
    <t xml:space="preserve">Este artigo apresenta uma plataforma que permite a exploração sistemática de diversas fontes de dados de texto livre para aplicações de vigilância de saúde pública. A plataforma depende do processamento de linguagem natural (PNL) e de uma arquitetura de micro-serviços, utilizando dados vinculados como formalismo representacional de dados. Para executar a PNL de uma maneira extensível e modular, a plataforma proposta emprega a arquitetura de gerenciamento de informações não estruturadas do Apache (UIMA) e anota semanticamente os resultados por meio de um consumidor de estrutura de análise comum semântica recém -desenvolvida (SCC). A saída SCC é um gráfico representado na estrutura de descrição do recurso (RDF) com base no Modelo de Dados de Anotação da Web W3C (WADM) e SNOMED-CT. Também apresentamos o uso da plataforma proposta por meio de um cenário de aplicação exemplar relativa à detecção de sinais de reação de medicamentos adversos (ADR) usando dados recuperados do PubMed e Twitter. © Springer International Publishing AG 2017. </t>
  </si>
  <si>
    <t>https://www.scopus.com/inward/record.uri?eid=2-s2.0-85014889674&amp;doi=10.1007%2f978-3-319-55014-5_4&amp;partnerID=40&amp;md5=891702ff2f7c398c9368a7c9ecf4cd17</t>
  </si>
  <si>
    <t>HEC International Joint Workshop on Knowledge Representation for Health Care, KR4HC/ProHealth 2016</t>
  </si>
  <si>
    <t>2 September 2016 through 2 September 2016</t>
  </si>
  <si>
    <t>2-s2.0-84947939048</t>
  </si>
  <si>
    <t>10.1016/j.jbi.2015.10.011</t>
  </si>
  <si>
    <t>a research framework for pharmacovigilance in health social media identification and evaluation of patient adverse drug event reports</t>
  </si>
  <si>
    <t xml:space="preserve">Uma estrutura de pesquisa para farmacovigilância na identificação e avaliação de mídia social em saúde de relatórios adversos de eventos de medicamentos para pacientes </t>
  </si>
  <si>
    <t>social media offer insights of patients' medical problems such as drug side effects and treatment failures. patient reports of adverse drug events from social media have great potential to improve current practice of pharmacovigilance. however, extracting patient adverse drug event reports from social media continues to be an important challenge for health informatics research. in this study, we develop a research framework with advanced natural language processing techniques for integrated and high-performance patient reported adverse drug event extraction. the framework consists of medical entity extraction for recognizing patient discussions of drug and events, adverse drug event extraction with shortest dependency path kernel based statistical learning method and semantic filtering with information from medical knowledge bases, and report source classification to tease out noise. to evaluate the proposed framework, a series of experiments were conducted on a test bed encompassing about postings from major diabetes and heart disease forums in the united states. the results reveal that each component of the framework significantly contributes to its verall effectiveness. our framework significantly outperforms prior work. © 2015.</t>
  </si>
  <si>
    <t xml:space="preserve">As mídias sociais oferecem informações sobre os problemas médicos dos pacientes, como efeitos colaterais do medicamento e falhas de tratamento. Os relatórios de pacientes de eventos adversos a medicamentos das mídias sociais têm um grande potencial para melhorar a prática atual da farmacovigilância. No entanto, a extração de relatórios adversos a eventos de medicamentos dos pacientes das mídias sociais continua sendo um importante desafio para a pesquisa em informática em saúde. Neste estudo, desenvolvemos uma estrutura de pesquisa com técnicas avançadas de processamento de linguagem natural para o paciente integrado e de alto desempenho relatou extração adversa de eventos de medicamentos. A estrutura consiste na extração de entidades médicas para reconhecer discussões de pacientes sobre medicamentos e eventos, extração adversa de eventos de medicamentos com o método de aprendizado estatístico baseado em caminho mais curto do kernel de dependência e filtragem semântica com informações de bases de conhecimento médico e relatar a classificação da fonte para provocar ruído. Para avaliar a estrutura proposta, uma série de experimentos foi realizada em um leito de teste, abrangendo postagens dos principais fóruns de diabetes e doenças cardíacas nos Estados Unidos. Os resultados revelam que cada componente da estrutura contribui significativamente para sua eficácia verall. Nossa estrutura supera significativamente o trabalho anterior. © 2015. </t>
  </si>
  <si>
    <t>https://www.scopus.com/inward/record.uri?eid=2-s2.0-84947939048&amp;doi=10.1016%2fj.jbi.2015.10.011&amp;partnerID=40&amp;md5=3a9ae9f73cd158503a77e8aa723ec89f</t>
  </si>
  <si>
    <t>2-s2.0-16544371560</t>
  </si>
  <si>
    <t>a study of biomedical concept identification metamap vs people</t>
  </si>
  <si>
    <t xml:space="preserve">Um estudo do conceito biomédico Metamap vs pessoas </t>
  </si>
  <si>
    <t>although huge amounts of unstructured text are available as a rich source of biomedical knowledge, to process this unstructured knowledge requires tools that identify concepts from free-form text. metamap is one tool that system developers in biomedicine have commonly used for such a task, but few have studied how well it accomplishes this task in general. in this paper, we report on a study that compares metamap's performance against that of six people. such studies are challenging because the task is inherently subjective and establishing consensus is difficult. nonetheless, for those concepts that subjects generally agreed on, metamap was able to identify most concepts, if they were represented in the umls. however, metamap identified many other concepts that peo-ple did not. we also report on our analysis of the types of failures that metamap exhibited as well as trends in the way people chose to identify concepts.</t>
  </si>
  <si>
    <t xml:space="preserve">Embora grandes quantidades de texto não estruturado estejam disponíveis como uma rica fonte de conhecimento biomédico, para processar esse conhecimento não estruturado, requer ferramentas que identificam conceitos do texto de forma livre. O Metamap é uma ferramenta que os desenvolvedores do sistema na biomedicina comumente usam para essa tarefa, mas poucos estudaram o quão bem ela realiza essa tarefa em geral. Neste artigo, relatamos um estudo que compara o desempenho de Metamap com o de seis pessoas. Tais estudos são desafiadores porque a tarefa é inerentemente subjetiva e é difícil estabelecer consenso. No entanto, para os conceitos em que os sujeitos geralmente concordavam, a Metamap foi capaz de identificar a maioria dos conceitos, se fossem representados nas UMLs. No entanto, o Metamap identificou muitos outros conceitos que o PEO-PLE não. Também relatamos nossa análise dos tipos de falhas que o Metamap exibiu, bem como tendências da maneira como as pessoas optaram por identificar conceitos. </t>
  </si>
  <si>
    <t>https://www.scopus.com/inward/record.uri?eid=2-s2.0-16544371560&amp;partnerID=40&amp;md5=cf544e5de04983b91a80f587bbc3a930</t>
  </si>
  <si>
    <t>2-s2.0-85076585794</t>
  </si>
  <si>
    <t>10.1093/jamia/ocz063</t>
  </si>
  <si>
    <t>a study of deep learning approaches for medication and adverse drug event extraction from clinical text</t>
  </si>
  <si>
    <t xml:space="preserve">Um estudo de abordagens de aprendizado profundo para medicação e extração adversa de eventos de drogas do texto clínico </t>
  </si>
  <si>
    <t>objective: this article presents our approaches to extraction of medications and associated adverse drug events (ades) from clinical documents, which is the second track of the 2018 national nlp clinical challenges (n2c2) shared task. materials and methods: the clinical corpus used in this study was from the mimic-iii database and the organizers annotated 303 documents for training and 202 for testing. our system consists of 2 components: a named entity recognition (ner) and a relation classification (rc) component. for each component, we implemented deep learning-based approaches (eg, bi-lstm-crf) and compared them with traditional machine learning approaches, namely, conditional random fields for ner and support vector machines for rc, respectively. in addition, we developed a deep learning-based joint model that recognizes ades and their relations to medications in 1 step using a sequence labeling approach. to further improve the performance, we also investigated different ensemble approaches to generating optimal performance by combining outputs from multiple approaches. results: our best-performing systems achieved f1 scores of 93.45% for ner, 96.30% for rc, and 89.05% for end-to-end evaluation, which ranked #2, #1, and #1 among all participants, respectively. additional evaluations show that the deep learning-based approaches did outperform traditional machine learning algorithms in both ner and rc. the joint model that simultaneously recognizes ades and their relations to medications also achieved the best performance on rc, indicating its promise for relation extraction. conclusion: in this study, we developed deep learning approaches for extracting medications and their attributes such as ades, and demonstrated its superior performance compared with traditional machine learning algorithms, indicating its uses in broader ner and rc tasks in the medical domain. © 2019 the author(s) 2019. published by oxford university press on behalf of the american medical informatics association. all rights reserved.</t>
  </si>
  <si>
    <t xml:space="preserve">Objetivo: Este artigo apresenta nossas abordagens à extração de medicamentos e eventos adversos associados a medicamentos (ADES) de documentos clínicos, que é a segunda faixa dos desafios clínicos nacionais de 2018 da PNL (N2C2). MATERIAIS E MÉTODOS: O corpus clínico usado neste estudo foi do banco de dados MIMIC-III e os organizadores anotaram 303 documentos para treinamento e 202 para testes. Nosso sistema consiste em 2 componentes: um componente de reconhecimento de entidade (NER) e um componente de classificação de relação (RC). Para cada componente, implementamos abordagens profundas baseadas em aprendizado (por exemplo, BI-LSTM-CRF) e as comparamos com abordagens tradicionais de aprendizado de máquina, a saber, campos aleatórios condicionais para NER e máquinas vetoriais de suporte para RC, respectivamente. Além disso, desenvolvemos um modelo conjunto baseado em aprendizado profundo que reconhece ADES e suas relações com medicamentos em 1 etapa usando uma abordagem de marcação de sequência. Para melhorar ainda mais o desempenho, também investigamos diferentes abordagens de conjuntos para gerar desempenho ideal, combinando resultados de várias abordagens. Resultados: Nossos sistemas de melhor desempenho alcançaram pontuações de F1 de 93,45% para NER, 96,30% para RC e 89,05% para avaliação de ponta a ponta, que classificou o número 2, o número 1 e o número 1 entre todos os participantes, respectivamente. Avaliações adicionais mostram que as abordagens baseadas em aprendizado profundo superaram os algoritmos tradicionais de aprendizado de máquina em NER e RC. O modelo conjunto que simultaneamente reconhece os ADEs e suas relações com os medicamentos também alcançaram o melhor desempenho no RC, indicando sua promessa de extração de relação. Conclusão: Neste estudo, desenvolvemos abordagens de aprendizado profundo para extrair medicamentos e seus atributos, como ADES, e demonstramos seu desempenho superior em comparação com os algoritmos tradicionais de aprendizado de máquina, indicando seus usos em tarefas mais amplas de NER e RC no domínio médico. © 2019 O Autor (s) 2019. Publicado pela Oxford University Press em nome da American Medical Informatics Association. todos os direitos reservados. </t>
  </si>
  <si>
    <t>https://www.scopus.com/inward/record.uri?eid=2-s2.0-85076585794&amp;doi=10.1093%2fjamia%2focz063&amp;partnerID=40&amp;md5=31c5beca59ff386c524b8445c3948b20</t>
  </si>
  <si>
    <t>2-s2.0-85067684764</t>
  </si>
  <si>
    <t>10.1016/j.clinthera.2019.05.018</t>
  </si>
  <si>
    <t>a study on the application and use of artificial intelligence to support drug development</t>
  </si>
  <si>
    <t xml:space="preserve">Um estudo sobre a aplicação e uso da inteligência artificial para apoiar o desenvolvimento de medicamentos </t>
  </si>
  <si>
    <t>purpose: the tufts center for the study of drug development (csdd) and the drug information association (dia) in collaboration with 8 pharmaceutical and biotechnology companies conducted a study examining the adoption and effect of artificial intelligence (ai), such as machine learning, on drug development. the study was conducted to clarify and understand ai adoption across the industry and to gather detailed insights into the spectrum of activities included in the definition of ai. the study investigated and identified analytical platforms and innovations across pharmaceutical and biotechnology companies currently being used or planned for in the future. methods: a 2-part method was used that comprised in-depth interviews with ai industry experts and a global survey conducted across pharmaceutical and biotechnology organizations. eleven in-depth interviews focused on use and implementation of ai across drug development. the survey assessed use of ai and included perceptions about current and future use. the survey also examined technology definitions, assessment of organizational and personal ai expertise, and use of partnerships. a total of 402 responses, including data from 217 unique organizations, were analyzed. findings: although 7 in 10 respondents reported using ai in some capacity, a wide range of use was reported by ai type. patient selection and recruitment for clinical studies was the most commonly reported ai activity, with 34 respondents currently using ai for this activity. in addition, identification of medicinal products data gathering was the top activity being piloted or in the planning stages, reported by 49 respondents. the study also revealed that the most significant challenges to ai implementation included staff skills (55%), data structure (52%), and budgets (49%). nearly 60% of respondents noted planned increases in staff within 1–2 years to support ai use or implementation. implications: despite the challenges to ai implementation, the survey revealed that most organizations use ai in some capacity and that it is important to the success of an organization's workforce. many organizations reported expectations for increasing staff as implementation of ai expands. further research should examine the changing development landscape as the role of ai evolves. © 2019 elsevier inc.</t>
  </si>
  <si>
    <t xml:space="preserve">Objetivo: O Centro Tufts para o Estudo do Desenvolvimento de Medicamentos (CSDD) e a Associação de Informações sobre Drogas (DIA) em colaboração com 8 empresas farmacêuticas e de biotecnologia conduziram um estudo examinando a adoção e o efeito da inteligência artificial (IA), como o aprendizado de máquina, em desenvolvimento de medicamentos. O estudo foi realizado para esclarecer e entender a adoção da IA ​​em toda a indústria e reunir informações detalhadas sobre o espectro de atividades incluídas na definição de IA. O estudo investigou e identificou plataformas e inovações analíticas em empresas farmacêuticas e de biotecnologia atualmente sendo usadas ou planejadas no futuro. Métodos: Foi utilizado um método de duas partes que compreendia entrevistas detalhadas com especialistas do setor de IA e uma pesquisa global realizada em organizações farmacêuticas e de biotecnologia. Onze entrevistas detalhadas focadas no uso e implementação da IA ​​no desenvolvimento de medicamentos. A pesquisa avaliou o uso da IA ​​e incluiu percepções sobre o uso atual e futuro. A pesquisa também examinou as definições de tecnologia, a avaliação da experiência organizacional e pessoal da IA ​​e o uso de parcerias. Foram analisados ​​402 respostas, incluindo dados de 217 organizações únicas. Conclusões: Embora 7 em 10 entrevistados relatassem o uso de IA em alguma capacidade, uma ampla gama de uso foi relatada pelo tipo IA. A seleção e recrutamento de pacientes para estudos clínicos foram a atividade de IA mais comumente relatada, com 34 entrevistados atualmente usando a IA para esta atividade. Além disso, a identificação da coleta de dados de produtos medicinais foi a principal atividade sendo pilotada ou nos estágios de planejamento, relatados por 49 entrevistados. O estudo também revelou que os desafios mais significativos para a implementação da IA ​​incluíam habilidades de pessoal (55%), estrutura de dados (52%) e orçamentos (49%). Quase 60% dos entrevistados observaram aumentos planejados na equipe dentro de 1 a 2 anos para apoiar o uso ou implementação da IA. Implicações: apesar dos desafios da implementação da IA, a pesquisa revelou que a maioria das organizações usa a IA em alguma capacidade e que é importante para o sucesso da força de trabalho de uma organização. Muitas organizações relataram expectativas para aumentar a equipe à medida que a implementação da IA ​​se expande. Mais pesquisas devem examinar a mudança do cenário de desenvolvimento à medida que o papel da IA ​​evolui. © 2019 Elsevier inc. </t>
  </si>
  <si>
    <t>https://www.scopus.com/inward/record.uri?eid=2-s2.0-85067684764&amp;doi=10.1016%2fj.clinthera.2019.05.018&amp;partnerID=40&amp;md5=124476ebbf673647c46322d023292186</t>
  </si>
  <si>
    <t>Excerpta Medica Inc.</t>
  </si>
  <si>
    <t>2-s2.0-85117619295</t>
  </si>
  <si>
    <t>10.1186/s12859-021-04249-7</t>
  </si>
  <si>
    <t>a sui generis qa approach using roberta for adverse drug event identification</t>
  </si>
  <si>
    <t xml:space="preserve">Uma abordagem de qa sui generis usando Roberta para identificação adversa de eventos de drogas </t>
  </si>
  <si>
    <t>background: extraction of adverse drug events from biomedical literature and other textual data is an important component to monitor drug-safety and this has attracted attention of many researchers in healthcare. existing works are more pivoted around entity-relation extraction using bidirectional long short term memory networks (bi-lstm) which does not attain the best feature representations. results: in this paper, we introduce a question answering framework that exploits the robustness, masking and dynamic attention capabilities of roberta by a technique of domain adaptation and attempt to overcome the aforementioned limitations. with formulation of an end-to-end pipeline, our model outperforms the prior work by 9.53% f1-score. conclusion: an end-to-end pipeline that leverages state of the art transformer architecture in conjunction with qa approach can bolster the performances of entity-relation extraction tasks in the biomedical domain. in particular, we believe our research would be helpful in identification of potential adverse drug reactions in mono as well as combination therapy related textual data. © 2021, the author(s).</t>
  </si>
  <si>
    <t xml:space="preserve">Antecedentes: A extração de eventos adversos a medicamentos da literatura biomédica e outros dados textuais é um componente importante para monitorar a segurança dos medicamentos e isso atraiu a atenção de muitos pesquisadores em saúde. Os trabalhos existentes são mais articulados em torno da extração de relação de entidades usando redes de memória de curto prazo de longo prazo (BI-LSTM) bidirecionais, que não atingem as melhores representações de recursos. Resultados: Neste artigo, introduzimos uma estrutura de resposta a perguntas que explora a robustez, o mascaramento e as capacidades de atenção dinâmica de Roberta por uma técnica de adaptação de domínio e tentamos superar as limitações acima mencionadas. Com a formulação de um pipeline de ponta a ponta, nosso modelo supera o trabalho anterior em 9,53% F1-score. Conclusão: Um pipeline de ponta a ponta que alavanca a arquitetura de transformador de última geração em conjunto com a abordagem de controle de qualidade pode reforçar o desempenho das tarefas de extração de relação entre entidades no domínio biomédico. Em particular, acreditamos que nossa pesquisa seria útil na identificação de possíveis reações adversas a medicamentos no mono, bem como nos dados textuais relacionados à terapia. © 2021, o (s) autor (s). </t>
  </si>
  <si>
    <t>https://www.scopus.com/inward/record.uri?eid=2-s2.0-85117619295&amp;doi=10.1186%2fs12859-021-04249-7&amp;partnerID=40&amp;md5=b02ca2cb1d9dec7cbcefbdb17757d26b</t>
  </si>
  <si>
    <t>2-s2.0-85073497922</t>
  </si>
  <si>
    <t>10.1016/j.ijmedinf.2019.103971</t>
  </si>
  <si>
    <t>a systematic review of natural language processing for classification tasks in the field of incident reporting and adverse event analysis</t>
  </si>
  <si>
    <t xml:space="preserve">Uma revisão sistemática do processamento de linguagem natural para tarefas de classificação no campo de relatórios de incidentes e análise de eventos adversos </t>
  </si>
  <si>
    <t>context: adverse events in healthcare are often collated in incident reports which contain unstructured free text. learning from these events may improve patient safety. natural language processing (nlp) uses computational techniques to interrogate free text, reducing the human workload associated with its analysis. there is growing interest in applying nlp to patient safety, but the evidence in the field has not been summarised and evaluated to date. objective: to perform a systematic literature review and narrative synthesis to describe and evaluate nlp methods for classification of incident reports and adverse events in healthcare. methods: data sources included medline, embase, the cochrane library, cinahl, midirs, isi web of science, scielo, google scholar, prospero, hand searching of key articles, and opengrey. data items were manually abstracted to a standardised extraction form. results: from 428 articles screened for eligibility, 35 met the inclusion criteria of using nlp to perform a classification task on incident reports, or with the aim of detecting adverse events. the majority of studies used free text from incident reporting systems or electronic health records. models were typically designed to classify by type of incident, type of medication error, or harm severity. a broad range of nlp techniques are demonstrated to perform these classification tasks with favourable performance outcomes. there are methodological challenges in how these results can be interpreted in a broader context. conclusion: nlp can generate meaningful information from unstructured data in the specific domain of the classification of incident reports and adverse events. understanding what or why incidents are occurring is important in adverse event analysis. if nlp enables these insights to be drawn from larger datasets it may improve the learning from adverse events in healthcare. © 2019 elsevier b.v.</t>
  </si>
  <si>
    <t xml:space="preserve">Contexto: Os eventos adversos nos cuidados de saúde geralmente são coletados em relatórios de incidentes que contêm texto livre não estruturado. Aprender com esses eventos pode melhorar a segurança do paciente. O processamento de linguagem natural (PNL) usa técnicas computacionais para interrogar o texto livre, reduzindo a carga de trabalho humana associada à sua análise. Há um interesse crescente em aplicar a PNL à segurança do paciente, mas as evidências no campo não foram resumidas e avaliadas até o momento. Objetivo: Realizar uma revisão sistemática da literatura e síntese narrativa para descrever e avaliar os métodos de PNL para classificação de relatórios de incidentes e eventos adversos na área da saúde. Métodos: As fontes de dados incluíram Medline, EMBASE, Cochrane Library, Cinahl, Midirs, ISI Web of Science, Scielo, Google Scholar, Prospero, pesquisa manual de artigos -chave e OpenGrey. Os itens de dados foram abstraídos manualmente para uma forma de extração padronizada. Resultados: A partir de 428 artigos selecionados para elegibilidade, 35 atenderam aos critérios de inclusão do uso da PNL para executar uma tarefa de classificação nos relatórios de incidentes ou com o objetivo de detectar eventos adversos. A maioria dos estudos utilizou texto livre em sistemas de relatórios de incidentes ou registros eletrônicos de saúde. Os modelos foram normalmente projetados para classificar por tipo de incidente, tipo de erro de medicação ou gravidade da danos. Demonstrou -se uma ampla gama de técnicas de PNL para executar essas tarefas de classificação com resultados de desempenho favoráveis. Existem desafios metodológicos na maneira como esses resultados podem ser interpretados em um contexto mais amplo. Conclusão: A PNL pode gerar informações significativas a partir de dados não estruturados no domínio específico da classificação de relatórios de incidentes e eventos adversos. Compreender o que ou por que os incidentes estão ocorrendo é importante na análise de eventos adversos. Se a PNL permitir que essas idéias sejam extraídas de conjuntos de dados maiores, poderá melhorar o aprendizado com eventos adversos na área da saúde. © 2019 Elsevier B.V. </t>
  </si>
  <si>
    <t>https://www.scopus.com/inward/record.uri?eid=2-s2.0-85073497922&amp;doi=10.1016%2fj.ijmedinf.2019.103971&amp;partnerID=40&amp;md5=e7d4e0c93851674d0b0a1df1a4355c98</t>
  </si>
  <si>
    <t>Elsevier Ireland Ltd</t>
  </si>
  <si>
    <t>Review</t>
  </si>
  <si>
    <t>2-s2.0-85097937497</t>
  </si>
  <si>
    <t>10.1108/jkm-09-2019-0524</t>
  </si>
  <si>
    <t>a systematic review of text mining approaches applied to various application areas in the biomedical domain</t>
  </si>
  <si>
    <t xml:space="preserve">Uma revisão sistemática das abordagens de mineração de texto aplicadas a várias áreas de aplicação no domínio biomédico </t>
  </si>
  <si>
    <t>purpose: this work shows the results of a systematic literature review on biomedical text mining. the purpose of this study is to identify the different text mining approaches used in different application areas of the biomedical domain, the common tools used and the challenges of biomedical text mining as compared to generic text mining algorithms. this study will be of value to biomedical researchers by allowing them to correlate text mining approaches to specific biomedical application areas. implications for future research are also discussed. design/methodology/approach: the review was conducted following the principles of the kitchenham method. a number of research questions were first formulated, followed by the definition of the search strategy. the papers were then selected based on a list of assessment criteria. each of the papers were analyzed and information relevant to the research questions were extracted. findings: it was found that researchers have mostly harnessed data sources such as electronic health records, biomedical literature, social media and health-related forums. the most common text mining technique was natural language processing using tools such as metamap and unstructured information management architecture, alongside the use of medical terminologies such as unified medical language system. the main application area was the detection of adverse drug events. challenges identified included the need to deal with huge amounts of text, the heterogeneity of the different data sources, the duality of meaning of words in biomedical text and the amount of noise introduced mainly from social media and health-related forums. originality/value: to the best of the authors’ knowledge, other reviews in this area have focused on either specific techniques, specific application areas or specific data sources. the results of this review will help researchers to correlate most relevant and recent advances in text mining approaches to specific biomedical application areas by providing an up-to-date and holistic view of work done in this research area. the use of emerging text mining techniques has great potential to spur the development of innovative applications, thus considerably impacting on the advancement of biomedical research. © 2020, emerald publishing limited.</t>
  </si>
  <si>
    <t xml:space="preserve">Objetivo: Este trabalho mostra os resultados de uma revisão sistemática da literatura sobre mineração de texto biomédico. O objetivo deste estudo é identificar as diferentes abordagens de mineração de texto usadas em diferentes áreas de aplicação do domínio biomédico, as ferramentas comuns usadas e os desafios da mineração de texto biomédico em comparação com os algoritmos de mineração de texto genéricos. Este estudo será de valor para os pesquisadores biomédicos, permitindo que eles correlacionem abordagens de mineração de texto para áreas de aplicação biomédicas específicas. Implicações para pesquisas futuras também são discutidas. Design/Metodologia/Abordagem: A revisão foi realizada seguindo os princípios do método Kitchenham. Várias questões de pesquisa foram formuladas pela primeira vez, seguidas pela definição da estratégia de pesquisa. Os artigos foram então selecionados com base em uma lista de critérios de avaliação. Cada um dos trabalhos foi analisado e as informações relevantes para as questões de pesquisa foram extraídas. Resultados: Verificou-se que os pesquisadores aproveitaram principalmente fontes de dados, como registros eletrônicos de saúde, literatura biomédica, mídia social e fóruns relacionados à saúde. A técnica de mineração de texto mais comum foi o processamento de linguagem natural usando ferramentas como metamap e arquitetura de gerenciamento de informações não estruturadas, juntamente com o uso de terminologias médicas, como o sistema de linguagem médica unificada. A principal área de aplicação foi a detecção de eventos adversos a medicamentos. Os desafios identificados incluíram a necessidade de lidar com enormes quantidades de texto, a heterogeneidade das diferentes fontes de dados, a dualidade do significado das palavras no texto biomédico e a quantidade de ruído introduzida principalmente nas mídias sociais e nos fóruns relacionados à saúde. Originalidade/Valor: Para o melhor conhecimento dos autores, outras revisões nessa área se concentraram em técnicas específicas, áreas de aplicação específicas ou fontes de dados específicas. Os resultados desta revisão ajudarão os pesquisadores a correlacionar os avanços mais relevantes e recentes nas abordagens de mineração de texto para áreas de aplicação biomédicas específicas, fornecendo uma visão atualizada e holística do trabalho realizado nesta área de pesquisa. O uso de técnicas de mineração de texto emergentes tem um grande potencial para estimular o desenvolvimento de aplicações inovadoras, impactando consideravelmente o avanço da pesquisa biomédica. © 2020, Emerald Publishing Limited. </t>
  </si>
  <si>
    <t>https://www.scopus.com/inward/record.uri?eid=2-s2.0-85097937497&amp;doi=10.1108%2fJKM-09-2019-0524&amp;partnerID=40&amp;md5=3b9a8f3bdabf222d92acf5e84064ff72</t>
  </si>
  <si>
    <t>Emerald Group Holdings Ltd.</t>
  </si>
  <si>
    <t>2-s2.0-85072609380</t>
  </si>
  <si>
    <t>10.1016/j.jbi.2019.103285</t>
  </si>
  <si>
    <t>a two stage deep learning approach for extracting entities and relationships from medical texts</t>
  </si>
  <si>
    <t xml:space="preserve">Uma abordagem de aprendizado profundo de dois estágios para extrair entidades e relacionamentos de textos médicos </t>
  </si>
  <si>
    <t>this work presents a two-stage deep learning system for named entity recognition (ner) and relation extraction (re) from medical texts. these tasks are a crucial step to many natural language understanding applications in the biomedical domain. automatic medical coding of electronic medical records, automated summarizing of patient records, automatic cohort identification for clinical studies, text simplification of health documents for patients, early detection of adverse drug reactions or automatic identification of risk factors are only a few examples of the many possible opportunities that the text analysis can offer in the clinical domain. in this work, our efforts are primarily directed towards the improvement of the pharmacovigilance process by the automatic detection of drug-drug interactions (ddi) from texts. moreover, we deal with the semantic analysis of texts containing health information for patients. our two-stage approach is based on deep learning architectures. concretely, ner is performed combining a bidirectional long short-term memory (bi-lstm) and a conditional random field (crf), while re applies a convolutional neural network (cnn). since our approach uses very few language resources, only the pre-trained word embeddings, and does not exploit any domain resources (such as dictionaries or ontologies), this can be easily expandable to support other languages and clinical applications that require the exploitation of semantic information (concepts and relationships) from texts. during the last years, the task of ddi extraction has received great attention by the bionlp community. however, the problem has been traditionally evaluated as two separate subtasks: drug name recognition and extraction of ddis. to the best of our knowledge, this is the first work that provides an evaluation of the whole pipeline. moreover, our system obtains state-of-the-art results on the ehealth-kd challenge, which was part of the workshop on semantic analysis at sepln (tass-2018). © 2019 elsevier inc.</t>
  </si>
  <si>
    <t xml:space="preserve">Este trabalho apresenta um sistema de aprendizado profundo de dois estágios para reconhecimento de entidade nomeado (NER) e extração de relação (Re) dos textos médicos. Essas tarefas são uma etapa crucial para muitas aplicações de compreensão da linguagem natural no domínio biomédico. Codificação médica automática de registros médicos eletrônicos, resumo automatizado de registros de pacientes, identificação automática de coorte para estudos clínicos, simplificação de texto de documentos de saúde para pacientes, detecção precoce de reações adversas a medicamentos ou identificação automática de fatores de risco são apenas alguns exemplos dos muitos possíveis Oportunidades que a análise de texto pode oferecer no domínio clínico. Neste trabalho, nossos esforços são direcionados principalmente para a melhoria do processo de farmacovigilância pela detecção automática de interações medicamentosas (DDI) dos textos. Além disso, lidamos com a análise semântica de textos que contêm informações de saúde para os pacientes. Nossa abordagem de dois estágios é baseada em arquiteturas de aprendizado profundo. Concretamente, o NER é realizado combinando uma memória bidirecional de longo prazo (BI-LSTM) e um campo aleatório condicional (CRF), enquanto o RE aplica uma rede neural convolucional (CNN). Como nossa abordagem usa muito poucos recursos linguísticos, apenas as incorporações de palavras pré-treinadas e não exploram nenhum recurso de domínio (como dicionários ou ontologias), isso pode ser facilmente expansível para apoiar outros idiomas e aplicações clínicas que exigem a exploração de semântica Informações (conceitos e relacionamentos) de textos. Durante os últimos anos, a tarefa da extração do DDI recebeu muita atenção da comunidade BionLP. No entanto, o problema foi tradicionalmente avaliado como duas subtarefas separadas: reconhecimento de nome de medicamentos e extração de DDIs. Até onde sabemos, este é o primeiro trabalho que fornece uma avaliação de todo o pipeline. Além disso, nosso sistema obtém resultados de última geração no desafio da eHealth-KD, que fazia parte do workshop sobre análise semântica no SEPLN (TASS-2018). © 2019 Elsevier inc. </t>
  </si>
  <si>
    <t>https://www.scopus.com/inward/record.uri?eid=2-s2.0-85072609380&amp;doi=10.1016%2fj.jbi.2019.103285&amp;partnerID=40&amp;md5=d5c6540c4c8e7c0360c2d4c7ddf28f87</t>
  </si>
  <si>
    <t>2-s2.0-46149110490</t>
  </si>
  <si>
    <t>10.1016/j.ijmedinf.2007.11.003</t>
  </si>
  <si>
    <t>a unified representation of findings in clinical radiology using the umls and dicom</t>
  </si>
  <si>
    <t xml:space="preserve">Uma representação unificada dos achados em radiologia clínica usando o UMLS e o DICOM </t>
  </si>
  <si>
    <t>purpose: collecting and analyzing findings constitute the basis of medical activity. computer assisted medical activity raises the problem of modelling findings. we propose a unified representation of findings integrating the representations of findings in the gamuts in radiology [m.m. reeder, b. felson, gamuts in radiology comprehensive lists of roentgen differential diagnosis, fourth ed., 2003], the unified medical language system (umls®), and the digital imaging and communication in medicine structured report (dicom-sr). materials and methods: starting from a corpus of findings in bone and joint radiology [m.m. reeder, b. felson, gamuts in radiology comprehensive lists of roentgen differential diagnosis, fourth ed., 2003] (3481 words), an automated mapping to the umls was performed with the metamap program. the resulting umls terms and semantic types were analyzed in order to find a generic template in accordance with dicom-sr structure. results: umls concepts were missing for 45% of the gamuts findings. three kinds of regularities were observed in the way the semantic types were combined: "pathological findings", "physiological findings" and "anatomical findings". a generic and original dicom-sr template modelling finding was proposed. it was evaluated for representing gamuts jaws findings. 21% missing terms had to be picked up from radlex (5%) or created (16%). discussion-conclusion: this article shows that it is possible to represent findings using the umls and the dicom sr formalism with a semi-automated method. the metamap program helped to find a model to represent the semantic structure of free texts with standardized terms (umls concepts). nevertheless, the coverage of the umls is not comprehensive. this study shows that the umls should include more technical concepts and more concepts regarding findings, signs and symptoms to be suitable for radiology representation. the semi-automated translation of the whole gamuts using the umls concepts and the dicom sr relations could help to create or supplement the dcmr templates and context groups pertaining to the description of imaging findings. © 2007 elsevier ireland ltd. all rights reserved.</t>
  </si>
  <si>
    <t xml:space="preserve">Objetivo: A coleta e a análise de descobertas constituem a base da atividade médica. A atividade médica assistida por computador levanta o problema de modelar as descobertas. Propomos uma representação unificada de descobertas que integram as representações das descobertas nas gamações de radiologia [M.M. Reeder, b. Felson, listas abrangentes de radiologia de diagnóstico diferencial de Roentgen, quarta ed., 2003], o Sistema de Língua Médica Unificada (UMLS®) e a imagem e comunicação digital em Relatório estruturado de medicina (DICOM-SR). Materiais e Métodos: A partir de um corpus de descobertas em radiologia óssea e articular [M.M. Reeder, b. Felson, Gamuts em listas abrangentes de radiologia de diagnóstico diferencial de Roentgen, quarta ed., 2003] (3481 palavras), um mapeamento automatizado para o UMLS foi realizado com o programa Metamap. Os termos e tipos semânticos resultantes do UMLS foram analisados ​​para encontrar um modelo genérico de acordo com a estrutura DICOM-SR. Resultados: Faltam conceitos da UMLS para 45% das descobertas da Gamuts. Três tipos de regularidades foram observados na maneira como os tipos semânticos foram combinados: "achados patológicos", "achados fisiológicos" e "achados anatômicos". Foi proposta uma descoberta genérica e original de modelagem de modelo DICOM-SR. Foi avaliado para representar as descobertas da Gamuts. 21%os termos ausentes tiveram que ser retirados da Radlex (5%) ou criados (16%). Discussão CONCLUSÃO: Este artigo mostra que é possível representar as descobertas usando o formalismo UMLS e DICOM SR com um método semi-automatizado. O programa Metamap ajudou a encontrar um modelo para representar a estrutura semântica de textos gratuitos com termos padronizados (conceitos da UMLS). No entanto, a cobertura dos UMLs não é abrangente. Este estudo mostra que as UMLs devem incluir mais conceitos técnicos e mais conceitos sobre descobertas, sinais e sintomas para serem adequados para a representação de radiologia. A tradução semi-automatizada de toda a gama usando os conceitos da UMLS e as relações DICOM SR pode ajudar a criar ou complementar os modelos DCMR e os grupos de contexto referentes à descrição dos achados de imagem. © 2007 Elsevier Ireland Ltd. todos os direitos reservados. </t>
  </si>
  <si>
    <t>https://www.scopus.com/inward/record.uri?eid=2-s2.0-46149110490&amp;doi=10.1016%2fj.ijmedinf.2007.11.003&amp;partnerID=40&amp;md5=4ae2672c68cd3d3e04effa3b7eafa8ec</t>
  </si>
  <si>
    <t>2-s2.0-85048593822</t>
  </si>
  <si>
    <t>10.1093/jamia/ocx139</t>
  </si>
  <si>
    <t>a value set for documenting adverse reactions in electronic health records</t>
  </si>
  <si>
    <t xml:space="preserve">Um valor definido para documentar reações adversas em registros eletrônicos de saúde </t>
  </si>
  <si>
    <t>objective: to develop a comprehensive value set for documenting and encoding adverse reactions in the allergy module of an electronic health record. materials and methods: we analyzed 2 471 004 adverse reactions stored in partners healthcare's enterprise-wide allergy repository (pear) of 2.7 million patients. using the medical text extraction, reasoning, and mapping system, we processed both structured and free-text reaction entries and mapped them to systematized nomenclature of medicine - clinical terms. we calculated the frequencies of reaction concepts, including rare, severe, and hypersensitivity reactions. we compared pear concepts to a federal health information modeling and standards value set and university of nebraska medical center data, and then created an integrated value set. results: we identified 787 reaction concepts in pear. frequently reported reactions included: rash (14.0%), hives (8.2%), gastrointestinal irritation (5.5%), itching (3.2%), and anaphylaxis (2.5%). we identified an additional 320 concepts from federal health information modeling and standards and the university of nebraska medical center to resolve gaps due to missing and partial matches when comparing these external resources to pear. this yielded 1106 concepts in our final integrated value set. the presence of rare, severe, and hypersensitivity reactions was limited in both external datasets. hypersensitivity reactions represented roughly 20% of the reactions within our data. discussion: we developed a value set for encoding adverse reactions using a large dataset from one health system, enriched by reactions from 2 large external resources. this integrated value set includes clinically important severe and hypersensitivity reactions. conclusion: this work contributes a value set, harmonized with existing data, to improve the consistency and accuracy of reaction documentation in electronic health records, providing the necessary building blocks for more intelligent clinical decision support for allergies and adverse reactions. © the author 2017. published by oxford university press on behalf of the american medical informatics association. all rights reserved.</t>
  </si>
  <si>
    <t xml:space="preserve">Objetivo: desenvolver um valor abrangente para documentar e codificar reações adversas no módulo de alergia de um registro eletrônico de saúde. MATERIAIS E MÉTODOS: Analisamos 2 471 004 Reações adversas armazenadas no repositório de alergia corporativo da Partners Healthcare (PEAR) de 2,7 milhões de pacientes. Usando o sistema de extração, raciocínio e mapeamento de texto médico, processamos entradas de reação estruturada e de texto livre e as mapeamos para a nomenclatura sistematizada da medicina - termos clínicos. Calculamos as frequências dos conceitos de reação, incluindo reações raras, graves e de hipersensibilidade. Comparamos conceitos de pêra com um conjunto de valor de modelagem de informações de saúde federal e dados de valores de padrões e dados do Centro Médico da Universidade de Nebraska e, em seguida, criamos um conjunto de valor integrado. Resultados: Identificamos 787 conceitos de reação em pêra. As reações relatadas frequentemente incluíram: erupção cutânea (14,0%), colmeias (8,2%), irritação gastrointestinal (5,5%), coceira (3,2%) e anafilaxia (2,5%). Identificamos 320 conceitos adicionais da Federal Health Information Modeling and Standards e do Centro Médico da Universidade de Nebraska para resolver lacunas devido a partidas ausentes e parciais ao comparar esses recursos externos à Pear. Isso produziu 1106 conceitos em nosso conjunto final de valor integrado. A presença de reações raras, graves e de hipersensibilidade foi limitada nos dois conjuntos de dados externos. As reações de hipersensibilidade representaram aproximadamente 20% das reações em nossos dados. Discussão: Desenvolvemos um conjunto de valor para codificar reações adversas usando um grande conjunto de dados de um sistema de saúde, enriquecido por reações de 2 grandes recursos externos. Esse conjunto de valor integrado inclui reações graves e de hipersensibilidade clinicamente importantes. Conclusão: Este trabalho contribui com um conjunto de valor, harmonizado com dados existentes, para melhorar a consistência e a precisão da documentação da reação em registros eletrônicos de saúde, fornecendo os blocos de construção necessários para um apoio à decisão clínica mais inteligente para alergias e reações adversas. © The Author 2017. Publicado pela Oxford University Press em nome da American Medical Informatics Association. todos os direitos reservados. </t>
  </si>
  <si>
    <t>https://www.scopus.com/inward/record.uri?eid=2-s2.0-85048593822&amp;doi=10.1093%2fjamia%2focx139&amp;partnerID=40&amp;md5=9b10d9c1528ae9329fdb0b1d4006bd65</t>
  </si>
  <si>
    <t>2-s2.0-65349157361</t>
  </si>
  <si>
    <t>10.1197/jamia.m3028</t>
  </si>
  <si>
    <t>active computerized pharmacovigilance using natural language processing statistics and electronic health records a feasibility study</t>
  </si>
  <si>
    <t xml:space="preserve">Farmacovigilância computadorizada ativa usando estatísticas de processamento de linguagem natural e registros eletrônicos de saúde Um estudo de viabilidade </t>
  </si>
  <si>
    <t>objective: it is vital to detect the full safety profile of a drug throughout its market life. current pharmacovigilance systems still have substantial limitations, however. the objective of our work is to demonstrate the feasibility of using natural language processing (nlp), the comprehensive electronic health record (ehr), and association statistics for pharmacovigilance purposes. design: narrative discharge summaries were collected from the clinical information system at new york presbyterian hospital (nyph). medlee, an nlp system, was applied to the collection to identify medication events and entities which could be potential adverse drug events (ades). co-occurrence statistics with adjusted volume tests were used to detect associations between the two types of entities, to calculate the strengths of the associations, and to determine their cutoff thresholds. seven drugs/drug classes (ibuprofen, morphine, warfarin, bupropion, paroxetine, rosiglitazone, ace inhibitors) with known ades were selected to evaluate the system. results: one hundred thirty-two potential ades were found to be associated with the 7 drugs. overall recall and precision were 0.75 and 0.31 for known ades respectively. importantly, qualitative evaluation using historic roll back design suggested that novel ades could be detected using our system. conclusions: this study provides a framework for the development of active, high-throughput and prospective systems which could potentially unveil drug safety profiles throughout their entire market life. our results demonstrate that the framework is feasible although there are some challenging issues. to the best of our knowledge, this is the first study using comprehensive unstructured data from the ehr for pharmacovigilance. © 2009 j am med inform assoc.</t>
  </si>
  <si>
    <t xml:space="preserve">Objetivo: É vital detectar o perfil de segurança completo de um medicamento ao longo de sua vida útil do mercado. Os sistemas atuais de farmacovigilância ainda têm limitações substanciais, no entanto. O objetivo de nosso trabalho é demonstrar a viabilidade do uso do processamento de linguagem natural (PNL), o abrangente registro de saúde eletrônico (EHR) e estatísticas de associação para fins de farmacovigilância. Projeto: Os resumos de alta narrativa foram coletados do sistema de informações clínicas do Hospital Presbiteriano de Nova York (NYPH). Medlee, um sistema de PNL, foi aplicado à coleção para identificar eventos e entidades de medicamentos que podem ser potenciais eventos adversos a medicamentos (ADES). Estatísticas de co-ocorrência com testes de volume ajustados foram usados ​​para detectar associações entre os dois tipos de entidades, para calcular os pontos fortes das associações e determinar seus limiares de corte. Sete classes de medicamentos/medicamentos (ibuprofeno, morfina, varfarina, bupropiona, paroxetina, rosiglitazona, inibidores da ECA) com Ades conhecida foram selecionados para avaliar o sistema. Resultados: Cento e trinta e dois Ades potenciais foram associados aos 7 medicamentos. A recuperação geral e a precisão foram de 0,75 e 0,31 para ADES conhecidos, respectivamente. É importante ressaltar que a avaliação qualitativa usando o design histórico de rolagem sugeriu que novos Ades pudessem ser detectados usando nosso sistema. Conclusões: Este estudo fornece uma estrutura para o desenvolvimento de sistemas ativos, de alto rendimento e prospectivos, que podem revelar perfis de segurança de medicamentos ao longo de toda a sua vida no mercado. Nossos resultados demonstram que a estrutura é viável, embora haja alguns problemas desafiadores. Até onde sabemos, este é o primeiro estudo usando dados não estruturados abrangentes do EHR para farmacovigilância. © 2009 J Am Med Inform Assoc. </t>
  </si>
  <si>
    <t>https://www.scopus.com/inward/record.uri?eid=2-s2.0-65349157361&amp;doi=10.1197%2fjamia.M3028&amp;partnerID=40&amp;md5=a46d3ce3fb00f1ce3a35625480ee9257</t>
  </si>
  <si>
    <t>2-s2.0-85053907729</t>
  </si>
  <si>
    <t>10.1007/978-3-030-00794-2_11</t>
  </si>
  <si>
    <t>adaptation of algorithms for medical information retrieval for working on russian language text content</t>
  </si>
  <si>
    <t xml:space="preserve">Adaptação de algoritmos para recuperação de informações médicas para trabalhar no conteúdo de texto da língua russa </t>
  </si>
  <si>
    <t>the paper investigates the possibilities of adapting various adr algorithms to the russian language environment. in general, the adr detection process consists of 4 steps: (1) data collection from social media; (2) classification/filtering of adr assertive text segments; (3) extraction of adr mentions from text segments; (4) analysis of extracted adr mentions for signal generation. the implementation of each step in the russian-language environment is associated with a number of difficulties in comparison with the traditional english-speaking environment. first of all, they are connected with the lack of necessary databases and specialized language resources. in addition, an important negative role is played by the complex grammatical structure of the russian language. the authors present various methods of machine learning algorithms adaptation in order to overcome these difficulties. for step 3 on the material of russian-language text forums using the ensemble classifier, the accuracy = 0.805 was obtained. for step 4 on the material of russian-language ehr, by adapting pycontextnlp, the f-measure = 0.935 was obtained, and by adapting context algorithm, the f-measure = 0.92–0.95 was obtained. a method for full-scale performing of step 4 was developed using cue-based and rule-based approaches, and the f-measure = 67.5% was obtained that is quite comparable to baseline. © springer nature switzerland ag 2018.</t>
  </si>
  <si>
    <t xml:space="preserve">O artigo investiga as possibilidades de adaptar vários algoritmos de ADR ao ambiente da língua russa. Em geral, o processo de detecção de ADR consiste em 4 etapas: (1) coleta de dados das mídias sociais; (2) classificação/filtragem de segmentos de texto assertivos de ADR; (3) extração das menções de ADR dos segmentos de texto; (4) Análise de menções extraídas de ADR para geração de sinais. A implementação de cada etapa no ambiente em língua russa está associada a várias dificuldades em comparação com o ambiente tradicional de língua inglesa. Primeiro de tudo, eles estão conectados com a falta de bancos de dados necessários e recursos de linguagem especializados. Além disso, um importante papel negativo é desempenhado pela complexa estrutura gramatical da língua russa. Os autores apresentam vários métodos de adaptação para algoritmos de aprendizado de máquina para superar essas dificuldades. Para a etapa 3 no material dos fóruns de texto em língua russa usando o classificador do conjunto, a precisão = 0,805 foi obtida. Para a etapa 4 no material do EHR da língua russa, adaptando o pyContextnlp, foi obtido o F-measte = 0,935 e, adaptando o algoritmo de contexto, o F-meass = 0,92-0,95 foi obtido. Foi desenvolvido um método para o desempenho em grande escala da Etapa 4 usando abordagens baseadas em regras e baseadas em regras, e o F-Measure = 67,5% foi obtido bastante comparável à linha de base. © Springer Nature Switzerland AG 2018. </t>
  </si>
  <si>
    <t>https://www.scopus.com/inward/record.uri?eid=2-s2.0-85053907729&amp;doi=10.1007%2f978-3-030-00794-2_11&amp;partnerID=40&amp;md5=0dfc7b9787e8d409dfa4c312d5cc0c44</t>
  </si>
  <si>
    <t>21st International Conference on Text, Speech, and Dialogue, TSD 2018</t>
  </si>
  <si>
    <t>11 September 2018 through 14 September 2018</t>
  </si>
  <si>
    <t>2-s2.0-84959922139</t>
  </si>
  <si>
    <t>10.18653/v1/d15-1194</t>
  </si>
  <si>
    <t>adapting phrase based machine translation to normalise medical terms in social media messages</t>
  </si>
  <si>
    <t xml:space="preserve">Adaptando a tradução da máquina baseada em frases para normalizar termos médicos em mensagens de mídia social </t>
  </si>
  <si>
    <t>previous studies have shown that health reports in social media, such as dailystrength and twitter, have potential for monitoring health conditions (e.g. adverse drug reactions, infectious diseases) in particular communities. however, in order for a machine to understand and make inferences on these health conditions, the ability to recognise when laymen's terms refer to a particular medical concept (i.e. text normalisation) is required. to achieve this, we propose to adapt an existing phrase-based machine translation (mt) technique and a vector representation of words to map between a social media phrase and a medical concept. we evaluate our proposed approach using a collection of phrases from tweets related to adverse drug reactions. our experimental results show that the combination of a phrase-based mt technique and the similarity between word vector representations outperforms the baselines that apply only either of them by up to 55%. © 2015 association for computational linguistics.</t>
  </si>
  <si>
    <t xml:space="preserve">Estudos anteriores demonstraram que os relatórios de saúde nas mídias sociais, como Dailystrensth e Twitter, têm potencial para monitorar as condições de saúde (por exemplo, reações adversas de medicamentos, doenças infecciosas) em comunidades específicas. No entanto, para que uma máquina compreenda e faça inferências sobre essas condições de saúde, é necessária a capacidade de reconhecer quando os termos dos leigos se referem a um conceito médico específico (ou seja, normalização do texto). Para conseguir isso, propomos adaptar uma técnica de tradução de máquina baseada em frases (MT) existente e uma representação vetorial de palavras para mapear entre uma frase de mídia social e um conceito médico. Avaliamos nossa abordagem proposta usando uma coleção de frases de tweets relacionados a reações adversas a medicamentos. Nossos resultados experimentais mostram que a combinação de uma técnica de MT baseada em frase e a semelhança entre representações de vetores de palavras supera as linhas de base que aplicam apenas qualquer uma delas em até 55%. © 2015 Association for Computational Linguistics. </t>
  </si>
  <si>
    <t>https://www.scopus.com/inward/record.uri?eid=2-s2.0-84959922139&amp;doi=10.18653%2fv1%2fd15-1194&amp;partnerID=40&amp;md5=877c942229800f3d91d520220dcbdd97</t>
  </si>
  <si>
    <t>Conference on Empirical Methods in Natural Language Processing, EMNLP 2015</t>
  </si>
  <si>
    <t>17 September 2015 through 21 September 2015</t>
  </si>
  <si>
    <t>2-s2.0-85091856959</t>
  </si>
  <si>
    <t>10.1007/s40264-020-00996-3</t>
  </si>
  <si>
    <t>ade eval an evaluation of text processing systems for adverse event extraction from drug labels for pharmacovigilance</t>
  </si>
  <si>
    <t xml:space="preserve">ADE avaliar uma avaliação de sistemas de processamento de texto para extração de eventos adversos de rótulos de medicamentos para farmacovigilância </t>
  </si>
  <si>
    <t>introduction: the us fda is interested in a tool that would enable pharmacovigilance safety evaluators to automate the identification of adverse drug events (ades) mentioned in fda prescribing information. the mitre corporation (mitre) and the fda organized a shared task—adverse drug event evaluation (ade eval)—to determine whether the performance of algorithms currently used for natural language processing (nlp) might be good enough for real-world use. objective: ade eval was conducted to evaluate a range of nlp techniques for identifying ades mentioned in publicly available fda-approved drug labels (package inserts). it was designed specifically to reflect pharmacovigilance practices within the fda and model possible pharmacovigilance use cases. methods: pharmacovigilance-specific annotation guidelines and annotated corpora were created. two metrics modeled the experiences of fda safety evaluators: one measured the ability of an algorithm to identify correct medical dictionary for regulatory activities (meddra®) terms for the text from the annotated corpora, and the other assessed the quality of evidence extracted from the corpora to support the selected meddra® term by measuring the portion of annotated text an algorithm correctly identified. a third metric assessed the cost of correcting system output for subsequent training (averaged, weighted f1-measure for mention finding). results: in total, 13 teams submitted 23 runs: the top meddra® coding f1-measure was 0.79, the top quality score was 0.96, and the top mention-finding f1-measure was 0.89. conclusion: while nlp techniques do not perform at levels that would allow them to be used without intervention, it is now worthwhile exploring making nlp outputs available in human pharmacovigilance workflows. © 2020, the author(s).</t>
  </si>
  <si>
    <t xml:space="preserve">INTRODUÇÃO: O FDA dos EUA está interessado em uma ferramenta que permitiria aos avaliadores de segurança da farmacovigilância automatizar a identificação de eventos adversos a medicamentos (ADES) mencionados nas informações de prescrição da FDA. A Mitre Corporation (Mitre) e o FDA organizaram uma tarefa compartilhada-avaliação de eventos de drogas adversa (ADE EVAL)-para determinar se o desempenho dos algoritmos atualmente usado para o processamento de linguagem natural (PNL) pode ser bom o suficiente para uso do mundo real. OBJETIVO: A ADE avalia foi realizada para avaliar uma variedade de técnicas de PNL para identificar Ades mencionados em rótulos de medicamentos aprovados pelo FDA disponíveis publicamente (inserções de pacotes). Foi projetado especificamente para refletir as práticas de farmacovigilância dentro do FDA e modelar possíveis casos de uso de farmacovigilância. Métodos: Foram criadas diretrizes de anotação específicas da farmacovigilância e corpora anotada. Duas métricas modelaram as experiências dos avaliadores de segurança da FDA: um mediu a capacidade de um algoritmo de identificar os termos corretos do dicionário médico para atividades regulatórias (Meddra®) para o texto da corporação anotada, e o outro avaliou a qualidade das evidências extraídas da corporação Para apoiar o termo Meddra® selecionado, medindo a parte do texto anotado, um algoritmo identificado corretamente. Uma terceira métrica avaliou o custo de correção da saída do sistema para treinamento subsequente (média de F1-media ponderada para achados de menção). Resultados: No total, 13 equipes enviaram 23 corridas: o Meddra® coding F1-Medice foi de 0,79, a pontuação de alta qualidade foi de 0,96 e a medição F1-MEDER de mencionação superior foi de 0,89. Conclusão: Embora as técnicas de PNL não sejam executadas em níveis que permitiriam que eles fossem usados ​​sem intervenção, agora vale a pena explorar a disponibilização de saídas de PNL nos fluxos de trabalho da farmacovigilância humana. © 2020, o (s) autor (s). </t>
  </si>
  <si>
    <t>https://www.scopus.com/inward/record.uri?eid=2-s2.0-85091856959&amp;doi=10.1007%2fs40264-020-00996-3&amp;partnerID=40&amp;md5=d95e3a4f3a62f980151c07fbaa76d9b8</t>
  </si>
  <si>
    <t>All Open Access, Hybrid Gold</t>
  </si>
  <si>
    <t>2-s2.0-85033454279</t>
  </si>
  <si>
    <t>10.1371/journal.pone.0187121</t>
  </si>
  <si>
    <t>adept a semantically enriched pipeline for extracting adverse drug events from free text electronic health records</t>
  </si>
  <si>
    <t xml:space="preserve">Adepto um oleoduto semanticamente enriquecido para extrair eventos adversos a medicamentos de registros de saúde eletrônica de texto gratuito </t>
  </si>
  <si>
    <t>adverse drug events (ades) are unintended responses to medical treatment. they can greatly affect a patient’s quality of life and present a substantial burden on healthcare. although electronic health records (ehrs) document a wealth of information relating to ades, they are frequently stored in the unstructured or semi-structured free-text narrative requiring natural language processing (nlp) techniques to mine the relevant information. here we present a rule-based ade detection and classification pipeline built and tested on a large psychiatric corpus comprising 264k patients using the de-identified ehrs of four uk-based psychiatric hospitals. the pipeline uses characteristics specific to psychiatric ehrs to guide the annotation process, and distinguishes: a) the temporal value associated with the ade mention (whether it is historical or present), b) the categorical value of the ade (whether it is assertive, hypothetical, retrospective or a general discussion) and c) the implicit contextual value where the status of the ade is deduced from surrounding indicators, rather than explicitly stated. we manually created the rulebase in collaboration with clinicians and pharmacists by studying ade mentions in various types of clinical notes. we evaluated the open-source adverse drug event annotation pipeline (adept) using 19 ades specific to antipsychotics and antidepressants medication. the ades chosen vary in severity, regularity and persistence. the average f-measure and accuracy achieved by our tool across all tested ades were 0.83 and 0.83 respectively. in addition to annotation power, the adept pipeline presents an improvement to the state of the art context-discerning algorithm, context. © 2017 iqbal et al. this is an open access article distributed under the terms of the creative commons attribution license, which permits unrestricted use, distribution, and reproduction in any medium, provided the original author and source are credited.</t>
  </si>
  <si>
    <t xml:space="preserve">Eventos adversos a medicamentos (ADES) são respostas não intencionais ao tratamento médico. Eles podem afetar bastante a qualidade de vida de um paciente e apresentar um ônus substancial na saúde. Embora os registros eletrônicos de saúde (EHRs) documentem uma riqueza de informações relacionadas aos ADEs, eles são frequentemente armazenados nas narrativas de texto livre não estruturadas ou semiestruturadas que exigem técnicas de processamento de linguagem natural (PNL) para extrair as informações relevantes. Aqui, apresentamos um pipeline de detecção e classificação de ADE baseado em regras construído e testado em um grande corpus psiquiátrico, compreendendo 264 mil pacientes usando os EHRs desidentificados de quatro hospitais psiquiátricos do Reino Unido. O oleoduto usa características específicas dos EHRs psiquiátricos para orientar o processo de anotação e distinguir: a) o valor temporal associado à menção ADE (seja histórica ou presente), b) o valor categórico do ADE (seja afirmativo, Discussão hipotética, retrospectiva ou geral) e c) o valor contextual implícito em que o status do ADE é deduzido dos indicadores circundantes, em vez de declarado explicitamente. Criamos manualmente a base de regras em colaboração com clínicos e farmacêuticos, estudando mencionadas em vários tipos de notas clínicas. Avaliamos o Pipeline de anotação de eventos de medicamentos adversos de código aberto (ADEPT) usando 19 ADES específicos para antipsicóticos e medicamentos antidepressivos. Os Ades escolhidos variam em gravidade, regularidade e persistência. A medição média de F e precisão alcançada por nossa ferramenta em todos os ADEs testados foi de 0,83 e 0,83, respectivamente. Além do poder de anotação, o oleoduto adepto apresenta uma melhoria no contexto do algoritmo de distúrbio de contexto da arte. © 2017 Iqbal et al. Este é um artigo de acesso aberto distribuído nos termos da Licença de Atribuição do Creative Commons, que permite o uso, a distribuição e a reprodução irrestritos em qualquer meio, desde que o autor e a fonte original sejam creditados. </t>
  </si>
  <si>
    <t>https://www.scopus.com/inward/record.uri?eid=2-s2.0-85033454279&amp;doi=10.1371%2fjournal.pone.0187121&amp;partnerID=40&amp;md5=dc79ce3c7fb5fec0d511aab40113dd9c</t>
  </si>
  <si>
    <t>Public Library of Science</t>
  </si>
  <si>
    <t>2-s2.0-84964936658</t>
  </si>
  <si>
    <t>adessa a real time decision support service for delivery of semantically coded adverse drug event data</t>
  </si>
  <si>
    <t xml:space="preserve">Adessa Um serviço de suporte à decisão em tempo real para a entrega de dados de eventos de medicamentos adversos semanticamente codificados </t>
  </si>
  <si>
    <t>evaluating medications for potential adverse events is a time-consuming process, typically involving manual lookup of information by physicians. this process can be expedited by cds systems that support dynamic retrieval and filtering of adverse drug events (ade's), but such systems require a source of semantically-coded ade data. we created a two-component system that addresses this need. first we created a natural language processing application which extracts adverse events from structured product labels and generates a standardized ade knowledge base. we then built a decision support service that consumes a continuity of care document and returns a list of patient-specific ade's. our database currently contains 534,125 ade's from 5602 product labels. an nlp evaluation of 9529 ade's showed recall of 93% and precision of 95%. on a trial set of 30 ccd's, the system provided adverse event data for 88% of drugs and returned these results in an average of 620ms.</t>
  </si>
  <si>
    <t xml:space="preserve">Avaliar medicamentos para possíveis eventos adversos é um processo demorado, normalmente envolvendo a pesquisa manual de informações pelos médicos. Esse processo pode ser acelerado por sistemas de CDS que suportam a recuperação dinâmica e a filtragem de eventos adversos a medicamentos (ADE), mas esses sistemas exigem uma fonte de dados ADE com código semanticamente. Criamos um sistema de dois componentes que atenda a essa necessidade. Primeiro, criamos um aplicativo de processamento de linguagem natural que extrai eventos adversos dos rótulos estruturados de produtos e gera uma base de conhecimento padronizada Ade. Em seguida, construímos um serviço de suporte à decisão que consome um documento de continuidade do atendimento e retorna uma lista de ADE específicos para o paciente. Atualmente, nosso banco de dados contém 534.125 ADE dos 5602 rótulos do produto. Uma avaliação de PNL de 9529 ADE mostrou recall de 93% e precisão de 95%. Em um conjunto de 30 CCDs, o sistema forneceu dados de eventos adversos para 88% dos medicamentos e retornou esses resultados em uma média de 620ms. </t>
  </si>
  <si>
    <t>https://www.scopus.com/inward/record.uri?eid=2-s2.0-84964936658&amp;partnerID=40&amp;md5=5527db0517ed38809370974280dca7c4</t>
  </si>
  <si>
    <t>2-s2.0-85053000228</t>
  </si>
  <si>
    <t>10.1055/s-0038-1667079</t>
  </si>
  <si>
    <t>advancing the state of the art in clinical natural language processing through shared tasks</t>
  </si>
  <si>
    <t xml:space="preserve">Avançar o estado da arte no processamento clínico de linguagem natural através de tarefas compartilhadas </t>
  </si>
  <si>
    <t>objectives:  to review the latest scientific challenges organized in clinical natural language processing (nlp) by highlighting the tasks, the most effective methodologies used, the data, and the sharing strategies.methods:  we harvested the literature by using google scholar and pubmed central to retrieve all shared tasks organized since 2015 on clinical nlp problems on english data.results:  we surveyed 17 shared tasks. we grouped the data into four types (synthetic, drug labels, social data, and clinical data) which are correlated with size and sensitivity. we found named entity recognition and classification to be the most common tasks. most of the methods used to tackle the shared tasks have been data-driven. there is homogeneity in the methods used to tackle the named entity recognition tasks, while more diverse solutions are investigated for relation extraction, multi-class classification, and information retrieval problems.conclusions:  there is a clear trend in using data-driven methods to tackle problems in clinical nlp. the availability of more and varied data from different institutions will undoubtedly lead to bigger advances in the field, for the benefit of healthcare as a whole. georg thieme verlag kg stuttgart.</t>
  </si>
  <si>
    <t xml:space="preserve">Objetivos: revisar os mais recentes desafios científicos organizados no Processamento de Linguagem Natural Clínica (PNL) destacando as tarefas, as metodologias mais eficazes usadas, os dados e as estratégias de compartilhamento. Recuperar todas as tarefas compartilhadas organizadas desde 2015 sobre problemas clínicos de PNL em dados em inglês. Resultados: Pesquisamos 17 tarefas compartilhadas. Agrupamos os dados em quatro tipos (sintéticos, rótulos de medicamentos, dados sociais e dados clínicos) que estão correlacionados com tamanho e sensibilidade. Encontramos o reconhecimento e a classificação nomeados de entidades como as tarefas mais comuns. A maioria dos métodos usados ​​para enfrentar as tarefas compartilhadas foi orientada a dados. Há homogeneidade nos métodos usados ​​para enfrentar as tarefas de reconhecimento de entidades nomeadas, enquanto soluções mais diversas são investigadas para extração de relações, classificação de várias classes e problemas de recuperação de informações. Problemas na NLP clínica. A disponibilidade de dados mais e variados de diferentes instituições, sem dúvida, levará a maiores avanços no campo, para o benefício da assistência médica como um todo. Georg Thieme Verlag KG Stuttgart. </t>
  </si>
  <si>
    <t>https://www.scopus.com/inward/record.uri?eid=2-s2.0-85053000228&amp;doi=10.1055%2fs-0038-1667079&amp;partnerID=40&amp;md5=12bad1926237095468f86b444c11f028</t>
  </si>
  <si>
    <t>2-s2.0-85009726534</t>
  </si>
  <si>
    <t>10.1016/j.jaip.2016.12.006</t>
  </si>
  <si>
    <t>adverse and hypersensitivity reactions to prescription nonsteroidal anti inflammatory agents in a large health care system</t>
  </si>
  <si>
    <t xml:space="preserve">Reações adversas e de hipersensibilidade a agentes anti -inflamatórios não esteróides prescritos em um grande sistema de saúde </t>
  </si>
  <si>
    <t>background nonsteroidal anti-inflammatory drugs (nsaids) are among the most frequently used medications in the united states. nsaid use can be limited by adverse drug reactions (adrs), including hypersensitivity reactions (hsrs). objective we aimed to use electronic health record data to determine the incidence and predictors of hsrs to prescription nsaids. methods we performed a retrospective cohort study of all adult outpatients in a large health care system prescribed diclofenac, indomethacin, nabumetone, or piroxicam between january 1, 2004, and september 30, 2012. the primary outcome was an adr or hsr attributed to the prescribed nsaid within 1 year of prescription, determined from a longitudinal allergy database. we used natural language processing to classify known adrs as either hsrs or side effects. multivariable logistic regression models were used to identify independent risk factors for nsaid hsrs. results of 62,719 patients prescribed nsaids, 1,035 (1.7%) had an adr, of which 189 (18.3%) were hsrs. multivariable regression analysis identified that patients with prior drug hsr history (odds ratio [or] 1.8 [95% ci 1.3, 2.5]), female sex (or 1.8 [95% ci 1.3, 2.4]), autoimmune disease (or 1.7 [95% ci 1.1, 2.7]), and those prescribed the maximum standing nsaid dose (or 1.5 [95% ci 1.1, 2.0]) had increased odds of nsaid hsr. conclusions nsaid therapeutic use can be limited by adrs; about 1 in 5 nsaid adrs is an hsr. both patient and drug factors contribute to hsr risk and are important to guide patient counseling. © 2016 american academy of allergy, asthma &amp; immunology</t>
  </si>
  <si>
    <t xml:space="preserve">Antecedentes anti-inflamatórios não esteróides (AINEs) estão entre os medicamentos mais usados ​​nos Estados Unidos. O uso de AINEs pode ser limitado por reações adversas a medicamentos (ADRs), incluindo reações de hipersensibilidade (HSRs). Objetivo Nosso objetivo é usar dados eletrônicos de registro de saúde para determinar a incidência e os preditores dos HSRs para os AINEs de prescrição. Métodos Realizamos um estudo de coorte retrospectivo de todos os pacientes ambulatoriais adultos em um grande sistema de saúde prescrito diclofenac, indometacina, nabumetona ou piroxicam entre 1 de janeiro de 2004 e 30 de setembro de 2012. O resultado primário foi um ADR ou HSR atribuído à prescrita AINE dentro de 1 ano após a prescrição, determinado a partir de um banco de dados de alergia longitudinal. Utilizamos o processamento de linguagem natural para classificar os ADRs conhecidos como HSRs ou efeitos colaterais. Modelos de regressão logística multivariáveis ​​foram usados ​​para identificar fatores de risco independentes para HSRs AINE. Os resultados de 62.719 pacientes prescreveram AINEs, 1.035 (1,7%) tiveram um ADR, dos quais 189 (18,3%) foram HSRs. A análise de regressão multivariável identificou que pacientes com histórico de HSR de medicamentos anteriores (odds ratio [ou] 1,8 [IC 95% 1,3, 2,5]), sexo feminino (OR 1,8 [95% IC 1.3, 2.4]), doença autoimune (OR 1,7 [95 [95 % IC 1.1, 2.7]), e aqueles prescreveram a dose máxima de AINE em pé (OR 1,5 [IC 95% 1.1, 2.0]) haviam aumentado as chances de AINE HSR. Conclusões O uso terapêutico AINE pode ser limitado por ADRs; Cerca de 1 em cada 5 AINEs ADRs é um HSR. Os fatores do paciente e do medicamento contribuem para o risco de HSR e são importantes para orientar o aconselhamento dos pacientes. © 2016 Academia Americana de Alergia, Asma e Imunologia </t>
  </si>
  <si>
    <t>https://www.scopus.com/inward/record.uri?eid=2-s2.0-85009726534&amp;doi=10.1016%2fj.jaip.2016.12.006&amp;partnerID=40&amp;md5=61ec98d08d1bfbeb9d9c6611b6fa8545</t>
  </si>
  <si>
    <t>American Academy of Allergy, Asthma and Immunology</t>
  </si>
  <si>
    <t>2-s2.0-85076585983</t>
  </si>
  <si>
    <t>10.1093/jamia/ocz120</t>
  </si>
  <si>
    <t>adverse drug event and medication extraction in electronic health records via a cascading architecture with different sequence labeling models and word embeddings</t>
  </si>
  <si>
    <t xml:space="preserve">Evento adverso a medicamentos e extração de medicamentos em registros eletrônicos de saúde por meio de uma arquitetura em cascata com diferentes modelos de rotulagem de sequência e incorporação de palavras </t>
  </si>
  <si>
    <t>objective: an adverse drug event (ade) refers to an injury resulting from medical intervention related to a drug including harm caused by drugs or from the usage of drugs. extracting ades from clinical records can help physicians associate adverse events to targeted drugs. materials and methods: we proposed a cascading architecture to recognize medical concepts including ades, drug names, and entities related to drugs. the architecture includes a preprocessing method and an ensemble of conditional random fields (crfs) and neural network-based models to respectively address the challenges of surrogate string and overlapping annotation boundaries observed in the employed ades and medication extraction (adme) corpus. the effectiveness of applying different pretrained and postprocessed word embeddings for the adme task was also studied. results: the empirical results showed that both crfs and neural network-based models provide promising solution for the adme task. the neural network-based models particularly outperformed crfs in concept types involving narrative descriptions. our best run achieved an overall micro f-score of 0.919 on the employed corpus. our results also suggested that the global vectors for word representation embedding in general domain provides a very strong baseline, which can be further improved by applying the principal component analysis to generate more isotropic vectors. conclusions: we have demonstrated that the proposed cascading architecture can handle the problem of overlapped annotations and further improve the overall recall and f-scores because the architecture enables the developed models to exploit more context information and forms an ensemble for creating a stronger recognizer. © 2019 the author(s) 2019. published by oxford university press on behalf of the american medical informatics association. all rights reserved.</t>
  </si>
  <si>
    <t xml:space="preserve">Objetivo: Um evento adverso a medicamentos (ADE) refere -se a uma lesão resultante de intervenção médica relacionada a um medicamento, incluindo danos causados ​​por medicamentos ou do uso de medicamentos. A extração de Ades de registros clínicos pode ajudar os médicos a associar eventos adversos a medicamentos direcionados. Materiais e métodos: propusemos uma arquitetura em cascata para reconhecer conceitos médicos, incluindo Ades, nomes de medicamentos e entidades relacionadas a medicamentos. A arquitetura inclui um método de pré-processamento e um conjunto de campos aleatórios condicionais (CRFs) e modelos baseados em rede neural para abordar respectivamente os desafios do substituto de corda e dos limites de anotação sobrepostos observados no corpus de ades e extração de medicamentos (ADME) empregados. A eficácia de aplicar diferentes incorporações de palavras pré -processadas e pós -processadas para a tarefa da ADME também foi estudada. Resultados: Os resultados empíricos mostraram que os CRFs e os modelos baseados em rede neural fornecem solução promissora para a tarefa ADME. Os modelos baseados em rede neural superaram particularmente os CRFs em tipos de conceito que envolvem descrições narrativas. Nossa melhor corrida alcançou um micro-escore geral de 0,919 no corpus empregado. Nossos resultados também sugeriram que os vetores globais para a representação de palavras incorporando no domínio geral fornecem uma linha de base muito forte, que pode ser melhorada ainda mais aplicando a análise de componentes principais para gerar mais vetores isotrópicos. Conclusões: Demonstramos que a arquitetura em cascata proposta pode lidar com o problema das anotações sobrepostas e melhorar ainda mais a recordação geral e as pontuações F, porque a arquitetura permite que os modelos desenvolvidos explorem mais informações de contexto e formem um conjunto para criar um reconhecedor mais forte. © 2019 O Autor (s) 2019. Publicado pela Oxford University Press em nome da American Medical Informatics Association. todos os direitos reservados. </t>
  </si>
  <si>
    <t>https://www.scopus.com/inward/record.uri?eid=2-s2.0-85076585983&amp;doi=10.1093%2fjamia%2focz120&amp;partnerID=40&amp;md5=e2b01c30adffb54d0bc36d2d98457d75</t>
  </si>
  <si>
    <t>2-s2.0-85072153712</t>
  </si>
  <si>
    <t>adverse drug event classification of health records using dictionary based pre processing and machine learning</t>
  </si>
  <si>
    <t xml:space="preserve">Classificação adversa de eventos de medicamentos de registros de saúde usando pré -processamento baseado em dicionário e aprendizado de máquina </t>
  </si>
  <si>
    <t>a method to find adverse drug reactions in electronic health records written in swedish is presented. a total of 14,751 health records were manually classified into four groups. the records are normalised by pre-processing using both dictionaries and manually created word lists. three different supervised machine learning algorithm were used to find the best results; decision tree, random forest and libsvm. the best performance on a test dataset was with libsvm obtaining a precision of 0.69 and a recall of 0.66, and a f-score of 0.67. our method found 865 of 981 true positives (88.2%) in a 3-class dataset which is an improvement of 49.5% over previous approaches. © 2015 association for computational linguistics.</t>
  </si>
  <si>
    <t xml:space="preserve">É apresentado um método para encontrar reações adversas de medicamentos em registros eletrônicos de saúde escritos no sueco. Um total de 14.751 registros de saúde foram classificados manualmente em quatro grupos. Os registros são normalizados pelo pré-processamento usando dicionários e listas de palavras criadas manualmente. Três diferentes algoritmo de aprendizado de máquina supervisionado foram usados para encontrar os melhores resultados; Árvore de decisão, floresta aleatória e libsvm. O melhor desempenho em um conjunto de dados de teste foi com o LIBSVM, obtendo uma precisão de 0,69 e um recall de 0,66 e uma escore F de 0,67. Nosso método encontrou 865 de 981 verdadeiros positivos (88,2%) em um conjunto de dados de 3 classes, que é uma melhoria de 49,5% em relação às abordagens anteriores. © 2015 Association for Computational Linguistics. </t>
  </si>
  <si>
    <t>https://www.scopus.com/inward/record.uri?eid=2-s2.0-85072153712&amp;partnerID=40&amp;md5=bd815ae511e68fa3a044a62d4269c118</t>
  </si>
  <si>
    <t>6th International Workshop on Health Text Mining and Information Analysis, LOUHI 2015,  co-located with EMNLP 2015</t>
  </si>
  <si>
    <t>17 September 2015</t>
  </si>
  <si>
    <t>2-s2.0-85073747209</t>
  </si>
  <si>
    <t>10.1016/j.ipm.2019.102131</t>
  </si>
  <si>
    <t>adverse drug event detection and extraction from open data a deep learning approach</t>
  </si>
  <si>
    <t xml:space="preserve">Detecção adversa de eventos de drogas e extração de dados abertos Uma abordagem de aprendizado profundo </t>
  </si>
  <si>
    <t>drug prescription is a task that doctors face daily with each patient. however, when prescribing drugs, doctors must be conscious of all potential drug side effects. in fact, according to the u.s. department of health and human services, adverse drug events (ades), or harmful side effects, account for 1/3 of total hospital admissions each year. the goal of this research is to utilize novel deep learning methods for accurate detection and identification of professionally unreported drug side effects using widely available public data (open data). utilizing a manually-labelled dataset of 10,000 reviews gathered from webmd and drugs.com, this research proposes a deep learning-based approach utilizing bidirectional encoder representations from transformers (bert) based models for ade detection and extraction and compares results to standard deep learning models and current state-of-the-art extraction models. by utilizing a hybrid of transfer learning from pre-trained bert representations and sentence embeddings, the proposed model achieves an auc score of 0.94 for ade detection and an f1 score of 0.97 for ade extraction. previous state of the art deep learning approach achieves an auc of 0.85 in ade detection and an f1 of 0.82 in ade extraction on our dataset of review texts. the results show that a bert-based model achieves new state-of-the-art results on both the ade detection and extraction task. this approach can be applied to multiple healthcare and information extraction tasks and used to help solve the problem that doctors face when prescribing drugs. overall, this research introduces a novel dataset utilizing social media health forum data and shows the viability and capability of using deep learning techniques in ade detection and extraction as well as information extraction as a whole. the model proposed in this paper achieves state-of-the-art results and can be applied to multiple other healthcare and information extraction tasks including medical entity extraction and entity recognition. © 2019 elsevier ltd</t>
  </si>
  <si>
    <t xml:space="preserve">A prescrição de medicamentos é uma tarefa que os médicos enfrentam diariamente com cada paciente. No entanto, ao prescrever medicamentos, os médicos devem estar conscientes de todos os possíveis efeitos colaterais dos medicamentos. De fato, de acordo com os EUA Departamento de Saúde e Serviços Humanos, eventos adversos a medicamentos (ADES) ou efeitos colaterais prejudiciais, representam 1/3 do total de internações hospitalares a cada ano. O objetivo desta pesquisa é utilizar novos métodos de aprendizado profundo para detecção e identificação precisas de efeitos colaterais de medicamentos profissionalmente não relatados usando dados públicos amplamente disponíveis (dados abertos). Utilizando um conjunto de dados marcado manualmente de 10.000 revisões coletadas no WebMD e Drugs.com, esta pesquisa propõe uma abordagem baseada em aprendizado profundo utilizando representações bidirecionais de codificadores de modelos baseados em Transformers (BERT) para detecção e extração ADE e compara resultados para modelos de aprendizado profundo padrão e atuais modelos de extração de última geração. Ao utilizar um híbrido de aprendizado de transferência de representações e incorporação de sentença pré-treinadas, o modelo proposto atinge uma pontuação de AUC de 0,94 para detecção de ADE e uma pontuação F1 de 0,97 para extração ADE. A abordagem anterior de aprendizado profundo de última geração alcança uma AUC de 0,85 na detecção de ADE e uma F1 de 0,82 na extração ADE em nosso conjunto de dados de textos de revisão. Os resultados mostram que um modelo baseado em Bert atinge novos resultados de última geração na tarefa de detecção e extração ADE. Essa abordagem pode ser aplicada a múltiplas tarefas de saúde e extração de informações e usada para ajudar a resolver o problema que os médicos enfrentam ao prescrever medicamentos. No geral, esta pesquisa apresenta um novo conjunto de dados que utiliza dados do fórum de saúde de mídia social e mostra a viabilidade e a capacidade de usar técnicas de aprendizado profundo na detecção e extração de ADE, bem como a extração de informações como um todo. O modelo proposto neste artigo atinge resultados de última geração e pode ser aplicado a várias outras tarefas de extração de saúde e extração de informações, incluindo extração de entidades médicas e reconhecimento de entidades. © 2019 Elsevier Ltd </t>
  </si>
  <si>
    <t>https://www.scopus.com/inward/record.uri?eid=2-s2.0-85073747209&amp;doi=10.1016%2fj.ipm.2019.102131&amp;partnerID=40&amp;md5=59459dd7af28129c242ae995e35bcd66</t>
  </si>
  <si>
    <t>2-s2.0-85090150669</t>
  </si>
  <si>
    <t>10.1016/j.jbi.2020.103552</t>
  </si>
  <si>
    <t>adverse drug event detection using reason assignments in fda drug labels</t>
  </si>
  <si>
    <t xml:space="preserve">Detecção adversa de eventos de drogas usando atribuições de razões nas etiquetas de medicamentos da FDA </t>
  </si>
  <si>
    <t>adverse drug events (ades) are unintended incidents that involve the taking of a medication. ades pose significant health and financial problems worldwide. information about ades can inform health care and improve patient safety. however, much of this information is buried in narrative texts and needs to be extracted with natural language processing techniques, in order to be useful to computerized methods. ades can be found on drug labels, contained in the different sections such as descriptions of the drug's active components or more prominently in descriptions of studied side-effects. extracting these automatically could be useful in triaging and processing drug reports. in this paper, we present three base methods consisting of a conditional random field (crf), a bi-directional long short term memory unit with a crf layer (bilstm+crf), and a pre-trained bi-directional encoder representations from transformers (bert) model. we also present several ensembles of the crf and bilstm+crf methods for extracting ades and their reason from fda drug labels. we show that all three methods perform well on our task, and that combining the models through different ensemble methods can improve results, providing increases in recall for the majority class and improving precision for all other classes. we also show the potential of framing ade extraction from drug labels as a multi-class classification task on the reason, or type, of ade. © 2020 elsevier inc.</t>
  </si>
  <si>
    <t xml:space="preserve">Eventos adversos a medicamentos (ADES) são incidentes não intencionais que envolvem a tomada de um medicamento. Os ADEs representam problemas significativos de saúde e financeiros em todo o mundo. Informações sobre Ades podem informar os cuidados de saúde e melhorar a segurança do paciente. No entanto, grande parte dessas informações está enterrada em textos narrativos e precisa ser extraída com técnicas de processamento de linguagem natural, para serem úteis para métodos computadorizados. Os ADEs podem ser encontrados nos rótulos dos medicamentos, contidos nas diferentes seções, como descrições dos componentes ativos do medicamento ou mais proeminentemente nas descrições dos efeitos colaterais estudados. Extrair isso automaticamente pode ser útil no tratamento e no processamento de relatórios de medicamentos. Neste artigo, apresentamos três métodos básicos que consistem em um campo aleatório condicional (CRF), uma unidade de memória de curto prazo de longo prazo bidirecional com uma camada de CRF (BILSTM+CRF) e um codificador bidirecional pré-treinado de Transformers de Transformers (Bert) Modelo. Também apresentamos vários conjuntos dos métodos CRF e BILSTM+CRF para extrair ADES e sua razão dos rótulos de medicamentos da FDA. Mostramos que todos os três métodos têm um bom desempenho em nossa tarefa e que a combinação dos modelos através de diferentes métodos de conjunto pode melhorar os resultados, fornecendo aumentos na recall da classe majoritária e melhorando a precisão de todas as outras classes. Também mostramos o potencial de enquadrar a extração ADE dos rótulos de medicamentos como uma tarefa de classificação de várias classes por motivo, ou tipo de ADE. © 2020 Elsevier inc. </t>
  </si>
  <si>
    <t>https://www.scopus.com/inward/record.uri?eid=2-s2.0-85090150669&amp;doi=10.1016%2fj.jbi.2020.103552&amp;partnerID=40&amp;md5=449e99a5a9cdcb228e744ad2ea0111b2</t>
  </si>
  <si>
    <t>2-s2.0-85047825131</t>
  </si>
  <si>
    <t>10.2196/medinform.9170</t>
  </si>
  <si>
    <t>adverse drug event discovery using biomedical literature a big data neural network adventure</t>
  </si>
  <si>
    <t xml:space="preserve">Descoberta adversa de eventos de drogas usando literatura biomédica Uma aventura de rede neural de big data </t>
  </si>
  <si>
    <t>background: the study of adverse drug events (ades) is a tenured topic in medical literature. in recent years, increasing numbers of scientific articles and health-related social media posts have been generated and shared daily, albeit with very limited use for ade study and with little known about the content with respect to ades. objective: the aim of this study was to develop a big data analytics strategy that mines the content of scientific articles and health-related web-based social media to detect and identify ades. methods: we analyzed the following two data sources: (1) biomedical articles and (2) health-related social media blog posts. we developed an intelligent and scalable text mining solution on big data infrastructures composed of apache spark, natural language processing, and machine learning. this was combined with an elasticsearch no-sql distributed database to explore and visualize ades. results: the accuracy, precision, recall, and area under receiver operating characteristic of the system were 92.7%, 93.6%, 93.0%, and 0.905, respectively, and showed better results in comparison with traditional approaches in the literature. this work not only detected and classified ade sentences from big data biomedical literature but also scientifically visualized ade interactions. conclusions: to the best of our knowledge, this work is the first to investigate a big data machine learning strategy for ade discovery on massive datasets downloaded from pubmed central and social media. this contribution illustrates possible capacities in big data biomedical text analysis using advanced computational methods with real-time update from new data published on a daily basis. © 2017 consilium medikum. all rights reserved.</t>
  </si>
  <si>
    <t xml:space="preserve">Antecedentes: O estudo de eventos adversos a medicamentos (ADES) é um tópico titular na literatura médica. Nos últimos anos, um número crescente de artigos científicos e postagens de mídia social relacionada à saúde foram gerados e compartilhados diariamente, embora com uso muito limitado para estudo da ADE e pouco conhecido sobre o conteúdo em relação aos ADES. OBJETIVO: O objetivo deste estudo foi desenvolver uma estratégia de análise de big data que mencionasse o conteúdo de artigos científicos e as mídias sociais baseadas na Web relacionadas à saúde para detectar e identificar Ades. Métodos: Analisamos as duas fontes de dados a seguir: (1) artigos biomédicos e (2) postagens de blog de mídia social relacionadas à saúde. Desenvolvemos uma solução inteligente e escalável de mineração de texto em infraestruturas de big data compostas por Spark Apache, processamento de linguagem natural e aprendizado de máquina. Isso foi combinado com um banco de dados distribuído do Elasticsearch NO-SQL para explorar e visualizar Ades. Resultados: A precisão, precisão, recall e área sob característica operacional do receptor do sistema foram 92,7%, 93,6%, 93,0%e 0,905, respectivamente, e mostraram melhores resultados em comparação com as abordagens tradicionais na literatura. Este trabalho não apenas detectou e classificou frases ADE da literatura biomédica de Big Data, mas também as interações cientificamente visualizou a ADE. Conclusões: Até onde sabemos, este trabalho é o primeiro a investigar uma estratégia de aprendizado de máquinas de Big Data para a Ade Discovery em conjuntos de dados maciços baixados do PubMed Central e Social Media. Essa contribuição ilustra possíveis capacidades na análise de texto biomédico de big data usando métodos computacionais avançados com atualização em tempo real de novos dados publicados diariamente. © 2017 Consilium Medikum. todos os direitos reservados. </t>
  </si>
  <si>
    <t>https://www.scopus.com/inward/record.uri?eid=2-s2.0-85047825131&amp;doi=10.2196%2fmedinform.9170&amp;partnerID=40&amp;md5=15396bbc004c723272c5e327946c7746</t>
  </si>
  <si>
    <t>JMIR Publications Inc.</t>
  </si>
  <si>
    <t>2-s2.0-84929505555</t>
  </si>
  <si>
    <t>10.3233/978-1-61499-432-9-111</t>
  </si>
  <si>
    <t>adverse drug event notification on a semantic interoperability framework</t>
  </si>
  <si>
    <t xml:space="preserve">Notificação adversa de eventos de drogas em uma estrutura de interoperabilidade semântica </t>
  </si>
  <si>
    <t>adverse drug events (ades) are common, costly and one of the most important issues in contemporary pharmacotherapy. current drug safety surveillance methods are largely based on spontaneous reports. however, this is known to be rather ineffective. there is a lack of automated systems checking potential ades on routine data captured in electronic health records (ehrs); present systems are usually built directly on top of specific clinical information systems through proprietary interfaces. in the context of the european project 'salus', we aim to provide an infrastructure as well as a tool-set for accessing and analyzing clinical patient data of heterogeneous clinical information systems utilizing standard methods. this paper focuses on two components of the salus architecture: the 'semantic interoperability layer' (sil) enables an access to disparate ehr sources in order to provide the patient data in a common data model for ade detection within the 'ade detection and notification tool' (ant). the sil in combination with the ant can be used in different clinical environments to increase ade detection and reporting rates. thus, our approach promises a profound impact in the domain of pharmacovigilance. © 2014 european federation for medical informatics and ios press.</t>
  </si>
  <si>
    <t xml:space="preserve">Eventos adversos a medicamentos (ADES) são comuns, caros e uma das questões mais importantes da farmacoterapia contemporânea. Os métodos atuais de vigilância de segurança de medicamentos são amplamente baseados em relatórios espontâneos. No entanto, isso é conhecido por ser bastante ineficaz. Falta a falta de sistemas automatizados que verifiquem os possíveis Ades em dados de rotina capturados em registros eletrônicos de saúde (EHRs); Os sistemas atuais geralmente são construídos diretamente sobre os sistemas de informação clínica específicos por meio de interfaces proprietárias. No contexto do projeto europeu 'Salus', pretendemos fornecer uma infraestrutura e um conjunto de ferramentas para acessar e analisar dados clínicos de pacientes de sistemas de informação clínica heterogêneos que utilizam métodos padrão. Este artigo se concentra em dois componentes da arquitetura Salus: a 'camada de interoperabilidade semântica' (SIL) permite um acesso a fontes díspares de EHR para fornecer os dados do paciente em um modelo de dados comum para detecção de ADE dentro da ferramenta de detecção e notificação de ADE '(formiga). O SIL em combinação com a formiga pode ser usado em diferentes ambientes clínicos para aumentar as taxas de detecção e relatório da ADE. Assim, nossa abordagem promete um profundo impacto no domínio da farmacovigilância. © 2014 Federação Europeia para Informática Médica e IOS Press. </t>
  </si>
  <si>
    <t>https://www.scopus.com/inward/record.uri?eid=2-s2.0-84929505555&amp;doi=10.3233%2f978-1-61499-432-9-111&amp;partnerID=40&amp;md5=b6da58c362e6fe5cb3b6a4189c0493f5</t>
  </si>
  <si>
    <t>25th European Medical Informatics Conference, MIE 2014</t>
  </si>
  <si>
    <t>31 August 2014 through 3 September 2014</t>
  </si>
  <si>
    <t>2-s2.0-84922803066</t>
  </si>
  <si>
    <t>adverse drug event prediction combining shallow analysis and machine learning</t>
  </si>
  <si>
    <t xml:space="preserve">Previsão adversa de eventos de drogas combinando análise superficial e aprendizado de máquina </t>
  </si>
  <si>
    <t>the aim of this work is to infer a model able to extract cause-effect relations between drugs and diseases. a two-level system is proposed. the first level carries out a shallow analysis of electronic health records (ehrs) in order to identify medical concepts such as drug brand-names, substances, diseases, etc. next, all the combination pairs formed by a concept from the group of drugs (drug and substances) and the group of diseases (diseases and symptoms) are characterised through a set of 57 features. a supervised classifier inferred on those features is in charge of deciding whether that pair represents a cause-effect type of event. one of the challenges of this work is the fact that the system explores the entire document. the contributions of this paper stand on the use of real ehrs to discover adverse drug reaction events even in different sentences. besides, the work focuses on spanish language. © 2014 association for computational linguistics</t>
  </si>
  <si>
    <t xml:space="preserve">O objetivo deste trabalho é inferir um modelo capaz de extrair relações de causa-efeito entre drogas e doenças. Um sistema de dois níveis é proposto. O primeiro nível realiza uma análise superficial dos registros eletrônicos de saúde (EHRs), a fim de identificar conceitos médicos, como nomes de medicamentos, substâncias, doenças, etc. Em seguida, todos os pares combinados formados por um conceito do grupo de medicamentos ( Drogas e substâncias) e o grupo de doenças (doenças e sintomas) são caracterizadas através de um conjunto de 57 características. Um classificador supervisionado inferido sobre esses recursos é responsável por decidir se esse par representa um tipo de evento de efeito-efeito. Um dos desafios deste trabalho é o fato de o sistema explorar o documento inteiro. As contribuições deste artigo estão no uso de EHRs reais para descobrir eventos adversos de reação de medicamentos, mesmo em frases diferentes. Além disso, o trabalho se concentra no idioma espanhol. © 2014 Association for Computational Linguistics </t>
  </si>
  <si>
    <t>https://www.scopus.com/inward/record.uri?eid=2-s2.0-84922803066&amp;partnerID=40&amp;md5=486a8163116b37a677ec9e650ab73aa0</t>
  </si>
  <si>
    <t>5th International Workshop on Health Text Mining and Information Analysis, Louhi 2014 at the 14th Conference of the European Chapter of the Association for Computational Linguistics, EACL 2014</t>
  </si>
  <si>
    <t>27 April 2014</t>
  </si>
  <si>
    <t>2-s2.0-85103448748</t>
  </si>
  <si>
    <t>adverse drug event prediction using noisy literature derived knowledge graphs</t>
  </si>
  <si>
    <t xml:space="preserve">Previsão adversa de eventos de drogas usando gráficos de conhecimento derivado da literatura ruidosa </t>
  </si>
  <si>
    <t>adverse drug events (ades) are drug side-effects that are not known during clinical trials and cause substantial clinical and economic burden globally. a wealth of potential causal associations, that facilitate ade discovery, lie in the growing body of biomedical literature, from which knowledge graphs - where vertices and edges represent clinical concepts and their relations - can be inferred using natural language processing (nlp). state-of-the-art literature-based ade prediction models employ representation learning to obtain vector representations of clinical concepts from such knowledge graphs, for use in machine learning models as features. however, previous representation learning methods do not model inaccuracies in the graph introduced during nlp inference. we develop a new method that addresses this limitation and learns clinical concept representations that have higher predictive value, for ade identification, compared to those from previous methods, in our experiments. our study thus highlights the importance of modelling such noise in literature-derived knowledge graphs. © icis 2020. all rights reserved.</t>
  </si>
  <si>
    <t xml:space="preserve">Eventos adversos a medicamentos (ADES) são efeitos colaterais de medicamentos que não são conhecidos durante os ensaios clínicos e causam uma carga clínica e econômica substancial em todo o mundo. Uma riqueza de possíveis associações causais, que facilitam a descoberta da ADE, está no crescente corpo da literatura biomédica, a partir da qual os gráficos de conhecimento - onde vértices e arestas representam conceitos clínicos e suas relações - pode ser inferido usando o processamento de linguagem natural (PNL). Os modelos de previsão ADE baseados em literatura de ponta empregam aprendizado de representação para obter representações vetoriais de conceitos clínicos de tais gráficos de conhecimento, para uso em modelos de aprendizado de máquina como recursos. No entanto, os métodos anteriores de aprendizado de representação não modelam imprecisões no gráfico introduzido durante a inferência de PNL. Desenvolvemos um novo método que aborda essa limitação e aprende representações de conceito clínico que têm maior valor preditivo, para identificação ADE, em comparação com os de métodos anteriores, em nossos experimentos. Nosso estudo destaca, portanto, a importância de modelar esse ruído nos gráficos de conhecimento derivados da literatura. © ICIS 2020. Todos os direitos reservados. </t>
  </si>
  <si>
    <t>https://www.scopus.com/inward/record.uri?eid=2-s2.0-85103448748&amp;partnerID=40&amp;md5=3b77cb2d304d03fc335c51b05f3d1c2e</t>
  </si>
  <si>
    <t>Association for Information Systems</t>
  </si>
  <si>
    <t>2020 International Conference on Information Systems - Making Digital Inclusive: Blending the Local and the Global, ICIS 2020</t>
  </si>
  <si>
    <t>13 December 2020 through 16 December 2020</t>
  </si>
  <si>
    <t>2-s2.0-85118538012</t>
  </si>
  <si>
    <t>10.2196/32730</t>
  </si>
  <si>
    <t>adverse drug event prediction using noisy literature derived knowledge graphs algorithm development and validation</t>
  </si>
  <si>
    <t xml:space="preserve">Previsão adversa de eventos de drogas usando literatura ruidosa Derivada de conhecimento de Knowledge Graphs Desenvolvimento e validação </t>
  </si>
  <si>
    <t>background: adverse drug events (ades) are unintended side effects of drugs that cause substantial clinical and economic burdens globally. not all ades are discovered during clinical trials; therefore, postmarketing surveillance, called pharmacovigilance, is routinely conducted to find unknown ades. a wealth of information, which facilitates ade discovery, lies in the growing body of biomedical literature. knowledge graphs (kgs) encode information from the literature, where the vertices and the edges represent clinical concepts and their relations, respectively. the scale and unstructured form of the literature necessitates the use of natural language processing (nlp) to automatically create such kgs. previous studies have demonstrated the utility of such literature-derived kgs in ade prediction. through unsupervised learning of the representations (features) of clinical concepts from the kg, which are used in machine learning models, state-of-the-art results for ade prediction were obtained on benchmark data sets. objective: due to the use of nlp to infer literature-derived kgs, there is noise in the form of false positive (erroneous) and false negative (absent) nodes and edges. previous representation learning methods do not account for such inaccuracies in the graph. nlp algorithms can quantify the confidence in their inference of extracted concepts and relations from the literature. our hypothesis, which motivates this work, is that by using such confidence scores during representation learning, the learned embeddings would yield better features for ade prediction models. methods: we developed methods to use these confidence scores on two well-known representation learning methods-deepwalk and translating embeddings for modeling multi-relational data (transe)-to develop their weighted versions: weighted deepwalk and weighted transe. these methods were used to learn representations from a large literature-derived kg, the semantic medline database, which contains more than 93 million clinical relations. they were compared with embedding of semantic predications, which, to our knowledge, is the best reported representation learning method using the semantic medline database with state-of-the-art results for ade prediction. representations learned from different methods were used (separately) as features of drugs and diseases to build classification models for ade prediction using benchmark data sets. the methods were compared rigorously over multiple cross-validation settings. results: the weighted versions we designed were able to learn representations that yielded more accurate predictive models than the corresponding unweighted versions of both deepwalk and transe, as well as embedding of semantic predications, in our experiments. there were performance improvements of up to 5.75% in the f1-score and 8.4% in the area under the receiver operating characteristic curve value, thus advancing the state of the art in ade prediction from literature-derived kgs. conclusions: our classification models can be used to aid pharmacovigilance teams in detecting potentially new ades. our experiments demonstrate the importance of modeling inaccuracies in the inferred kgs for representation learning. © 2021 soham dasgupta, aishwarya jayagopal, abel lim jun hong, ragunathan mariappan, vaibhav rajan.</t>
  </si>
  <si>
    <t xml:space="preserve">Antecedentes: Eventos adversos a medicamentos (ADES) são efeitos colaterais não intencionais de medicamentos que causam encargos clínicos e econômicos substanciais em todo o mundo. Nem todos os ADEs são descobertos durante os ensaios clínicos; Portanto, a vigilância pós -mercado, chamada farmacovigilância, é rotineiramente conduzida para encontrar Ades desconhecidos. Uma riqueza de informações, que facilita a descoberta de Ade, está no crescente corpo da literatura biomédica. Os gráficos de conhecimento (KGS) codificam informações da literatura, onde os vértices e as bordas representam conceitos clínicos e suas relações, respectivamente. A escala e a forma não estruturada da literatura exigem o uso do processamento de linguagem natural (PNL) para criar automaticamente esses KGs. Estudos anteriores demonstraram a utilidade de tais KGs derivados da literatura na previsão da ADE. Através do aprendizado não supervisionado das representações (características) de conceitos clínicos do KG, que são usados ​​em modelos de aprendizado de máquina, foram obtidos resultados de última geração para previsão de ADE nos conjuntos de dados de referência. Objetivo: Devido ao uso do PNL para inferir KGs derivados da literatura, há ruído na forma de falsos positivos (errôneos) e nós falsos negativos (ausentes) e arestas. Os métodos anteriores de aprendizado de representação não são responsáveis ​​por essas imprecisões no gráfico. Os algoritmos de PNL podem quantificar a confiança na inferência de conceitos e relações extraídos da literatura. Nossa hipótese, que motiva esse trabalho, é que, ao usar essas pontuações de confiança durante o aprendizado de representação, as incorporações aprendidas produziriam melhores recursos para os modelos de previsão da ADE. Métodos: Desenvolvemos métodos para usar essas pontuações de confiança em dois conhecidos métodos de aprendizagem de representação e tradução de incorporação para modelar dados multiratacionais (transe)-para desenvolver suas versões ponderadas: Deepwalk ponderado e transe ponderada. Esses métodos foram utilizados para aprender representações de um grande kg derivado da literatura, o banco de dados semântico do Medline, que contém mais de 93 milhões de relações clínicas. Eles foram comparados com a incorporação de predições semânticas, que, até onde sabemos, são o melhor método de aprendizado de representação relatado usando o banco de dados semântico do MEDLINE com resultados de última geração para a previsão da ADE. As representações aprendidas com diferentes métodos foram usadas (separadamente) como características de medicamentos e doenças para criar modelos de classificação para previsão da ADE usando conjuntos de dados de benchmark. Os métodos foram comparados rigorosamente em várias configurações de validação cruzada. Resultados: As versões ponderadas que projetamos foram capazes de aprender representações que produziram modelos preditivos mais precisos do que as versões não ponderadas correspondentes de Deepwalk e Transe, bem como incorporação de predições semânticas, em nossos experimentos. Houve melhorias de desempenho de até 5,75% na pontuação F1 e 8,4% na área sob o valor da curva característica operacional do receptor, avançando assim o estado da arte na previsão de ADE a partir de KGs derivados da literatura. Conclusões: Nossos modelos de classificação podem ser usados ​​para ajudar as equipes de farmacovigilância na detecção de Ades potencialmente novos. Nossos experimentos demonstram a importância da modelagem de imprecisões nos KGs inferidos para o aprendizado de representação. © 2021 Soham Dasgupta, Aishwarya Jayagopal, Abel Lim Jun Hong, Ragunathan Mariappan, Vaibhav Rajan. </t>
  </si>
  <si>
    <t>https://www.scopus.com/inward/record.uri?eid=2-s2.0-85118538012&amp;doi=10.2196%2f32730&amp;partnerID=40&amp;md5=c464f00d3afc8ad6395317c8ac0752eb</t>
  </si>
  <si>
    <t>2-s2.0-85100712844</t>
  </si>
  <si>
    <t>10.1093/jamiaopen/ooaa031</t>
  </si>
  <si>
    <t>adverse drug event presentation and tracking (adept) semiautomated high throughput pharmacovigilance using real world data</t>
  </si>
  <si>
    <t xml:space="preserve">Apresentação e rastreamento para eventos de drogas adversas (adepto) farmacovigilância semiautomatada de alta rendimento usando dados do mundo real </t>
  </si>
  <si>
    <t>objective: to advance use of real-world data (rwd) for pharmacovigilance, we sought to integrate a highsensitivity natural language processing (nlp) pipeline for detecting potential adverse drug events (ades) with easily interpretable output for high-efficiency human review and adjudication of true ades. materials and methods: the adverse drug event presentation and tracking (adept) system employs an open source nlp pipeline to identify in clinical notes mentions of medications and signs and symptoms potentially indicative of ades. adept presents the output to human reviewers by highlighting these drug-event pairs within the context of the clinical note. to measure incidence of seizures associated with sildenafil, we applied adept to 149 029 notes for 982 patients with pediatric pulmonary hypertension. results: of 416 patients identified as taking sildenafil, nlp found 72 [17%, 95% confidence interval (ci) 14-21] with seizures as a potential ade. upon human review and adjudication, only 4 (0.96%, 95% ci 0.37-2.4) patients with seizures were determined to have true ades. reviewers using adept required a median of 89 s (interquartile range 57-142 s) per patient to review potential ades. discussion: adept combines high throughput nlp to increase sensitivity of ade detection and human review, to increase specificity by differentiating true ades from signs and symptoms related to comorbidities, effects of other medications, or other confounders. conclusion: adept is a promising tool for creating gold standard, patient-level labels for advancing nlp-based pharmacovigilance. adept is a potentially time savings platform for computer-assisted pharmacovigilance based on rwd. © 2020 oxford university press. all rights reserved.</t>
  </si>
  <si>
    <t xml:space="preserve">Objetivo: Para promover o uso de dados do mundo real (RWD) para farmacovigilância, procuramos integrar um pipeline de processamento de linguagem natural de sensibilidade (PNL) para detectar potenciais eventos adversos a medicamentos (ADES) com saída facilmente interpretável para revisão humana de alta eficiência e adjudicação de verdadeiros Ades. Materiais e Métodos: O sistema adverso de apresentação e rastreamento de eventos de medicamentos (ADEPT) emprega um oleoduto de NLP de código aberto para identificar em notas clínicas menções de medicamentos e sinais e sintomas potencialmente indicativos de ADEs. A Adept apresenta a produção aos revisores humanos, destacando esses pares de eventos de drogas no contexto da nota clínica. Para medir a incidência de convulsões associadas ao sildenafil, aplicamos adeptos a 149 029 notas para 982 pacientes com hipertensão pulmonar pediátrica. Resultados: Dos 416 pacientes identificados como tomando sildenafil, a PNL encontrou 72 [17%, intervalo de confiança de 95% (IC) 14-21] com convulsões como um ADE em potencial. Após revisão humana e adjudicação, apenas 4 (0,96%, IC 95% 0,37-2,4) com convulsões foram determinados como tendo ADES verdadeiros. Os revisores que usam Adept exigiram uma mediana de 89 s (intervalo interquartil 57-142 s) por paciente para revisar possíveis Ades. Discussão: O ADEPT combina PNL de alto rendimento para aumentar a sensibilidade da detecção de ADE e a revisão humana, para aumentar a especificidade, diferenciando os verdadeiros Ades de sinais e sintomas relacionados a comorbidades, efeitos de outros medicamentos ou outros fatores de confusão. Conclusão: A Adept é uma ferramenta promissora para a criação de rótulos de nível de ouro e nível de paciente para avançar a farmacovigilância baseada em PNL. A Adept é uma plataforma potencialmente de economia de tempo para farmacovigilância assistida por computador com base na RWD. © 2020 Oxford University Press. todos os direitos reservados. </t>
  </si>
  <si>
    <t>https://www.scopus.com/inward/record.uri?eid=2-s2.0-85100712844&amp;doi=10.1093%2fJAMIAOPEN%2fOOAA031&amp;partnerID=40&amp;md5=68e9c18e7a5ca3c168fef666285062fd</t>
  </si>
  <si>
    <t>2-s2.0-85078391131</t>
  </si>
  <si>
    <t>10.1093/jamia/ocz194</t>
  </si>
  <si>
    <t>adverse drug event rates in pediatric pulmonary hypertension a comparison of real world data sources</t>
  </si>
  <si>
    <t xml:space="preserve">Taxas adversas de eventos de drogas em hipertensão pulmonar pediátrica Uma comparação de fontes de dados do mundo real </t>
  </si>
  <si>
    <t>objective: real-world data (rwd) are increasingly used for pharmacoepidemiology and regulatory innovation. our objective was to compare adverse drug event (ade) rates determined from two rwd sources, electronic health records and administrative claims data, among children treated with drugs for pulmonary hypertension. materials and methods: textual mentions of medications and signs/symptoms that may represent ades were identified in clinical notes using natural language processing. diagnostic codes for the same signs/symptoms were identified in our electronic data warehouse for the patients with textual evidence of taking pulmonary hypertension-targeted drugs. we compared rates of ades identified in clinical notes to those identified from diagnostic code data. in addition, we compared putative ade rates from clinical notes to those from a healthcare claims dataset from a large, national insurer. results: analysis of clinical notes identified up to 7-fold higher ade rates than those ascertained from diagnostic codes. however, certain ades (eg, hearing loss) were more often identified in diagnostic code data. similar results were found when ade rates ascertained from clinical notes and national claims data were compared. discussion: while administrative claims and clinical notes are both increasingly used for rwd-based pharmacovigilance, ade rates substantially differ depending on data source. conclusion: pharmacovigilance based on rwd may lead to discrepant results depending on the data source analyzed. further work is needed to confirm the validity of identified ades, to distinguish them from disease effects, and to understand tradeoffs in sensitivity and specificity between data sources. © 2019 the author(s) 2019. published by oxford university press on behalf of the american medical informatics association.</t>
  </si>
  <si>
    <t xml:space="preserve">Objetivo: os dados do mundo real (RWD) são cada vez mais utilizados para farmacoepidemiologia e inovação regulatória. Nosso objetivo era comparar as taxas de eventos de medicamentos adversos (ADE) determinados a partir de duas fontes de RWD, registros eletrônicos de saúde e dados de reivindicações administrativas, entre crianças tratadas com medicamentos para hipertensão pulmonar. Materiais e métodos: Menções textuais de medicamentos e sinais/sintomas que podem representar ADEs foram identificados em notas clínicas usando o processamento da linguagem natural. Os códigos de diagnóstico para os mesmos sinais/sintomas foram identificados em nosso armazém eletrônico de dados para os pacientes com evidência textual de tomar medicamentos direcionados a hipertensão pulmonar. Comparamos taxas de ADEs identificados em notas clínicas com os identificados a partir de dados de código de diagnóstico. Além disso, comparamos as taxas putativas de ADE de notas clínicas com as de um conjunto de dados de reivindicações de saúde de uma grande seguradora nacional. Resultados: Análise das notas clínicas identificadas até taxas de ADE 7 vezes mais altas do que as verificadas a partir de códigos de diagnóstico. No entanto, certos ADEs (por exemplo, perda auditiva) foram mais frequentemente identificados nos dados do código de diagnóstico. Resultados semelhantes foram encontrados quando as taxas de ADE foram verificadas a partir de notas clínicas e dados de reivindicações nacionais foram comparados. Discussão: Embora as reivindicações administrativas e as notas clínicas sejam cada vez mais usadas para a farmacovigilância baseada em RWD, as taxas de ADE diferem substancialmente dependendo da fonte de dados. Conclusão: A farmacovigilância baseada na RWD pode levar a resultados discrepantes, dependendo da fonte de dados analisada. É necessário um trabalho adicional para confirmar a validade dos ADEs identificados, distingui -los dos efeitos da doença e entender as compensações em sensibilidade e especificidade entre as fontes de dados. © 2019 O Autor (s) 2019. Publicado pela Oxford University Press em nome da American Medical Informatics Association. </t>
  </si>
  <si>
    <t>https://www.scopus.com/inward/record.uri?eid=2-s2.0-85078391131&amp;doi=10.1093%2fjamia%2focz194&amp;partnerID=40&amp;md5=36681136c0857d4efea0b90b15f554c3</t>
  </si>
  <si>
    <t>2-s2.0-85076583855</t>
  </si>
  <si>
    <t>10.1093/jamia/ocz101</t>
  </si>
  <si>
    <t>adverse drug events and medication relation extraction in electronic health records with ensemble deep learning methods</t>
  </si>
  <si>
    <t xml:space="preserve">Eventos adversos a medicamentos e extração de relação de medicamentos em registros eletrônicos de saúde com métodos de aprendizado profundo do conjunto </t>
  </si>
  <si>
    <t>objective: identification of drugs, associated medication entities, and interactions among them are crucial to prevent unwanted effects of drug therapy, known as adverse drug events. this article describes our participation to the n2c2 shared-task in extracting relations between medication-related entities in electronic health records. materials and methods: we proposed an ensemble approach for relation extraction and classification between drugs and medication-related entities. we incorporated state-of-the-art named-entity recognition (ner) models based on bidirectional long short-term memory (bilstm) networks and conditional random fields (crf) for end-to-end extraction. we additionally developed separate models for intra- and inter-sentence relation extraction and combined them using an ensemble method. the intra-sentence models rely on bidirectional long short-term memory networks and attention mechanisms and are able to capture dependencies between multiple related pairs in the same sentence. for the inter-sentence relations, we adopted a neural architecture that utilizes the transformer network to improve performance in longer sequences. results: our team ranked third with a micro-averaged f1 score of 94.72% and 87.65% for relation and end-to-end relation extraction, respectively (tracks 2 and 3). our ensemble effectively takes advantages from our proposed models. analysis of the reported results indicated that our proposed approach is more generalizable than the top-performing system, which employs additional training data- and corpus-driven processing techniques. conclusions: we proposed a relation extraction system to identify relations between drugs and medication-related entities. the proposed approach is independent of external syntactic tools. analysis showed that by using latent drug-drug interactions we were able to significantly improve the performance of non-drug-drug pairs in ehrs. © 2019 the author(s) 2019. published by oxford university press on behalf of the american medical informatics association.</t>
  </si>
  <si>
    <t xml:space="preserve">Objetivo: a identificação de medicamentos, entidades de medicamentos associados e interações entre elas são cruciais para evitar efeitos indesejados da terapia medicamentosa, conhecidos como eventos adversos a medicamentos. Este artigo descreve nossa participação na tarefa compartilhada N2C2 na extração de relações entre entidades relacionadas a medicamentos em registros eletrônicos de saúde. MATERIAIS E MÉTODOS: Propusemos uma abordagem de conjunto para extração e classificação de relação entre medicamentos e entidades relacionadas a medicamentos. Incorporamos modelos de reconhecimento de entrada de ponta (NER) de ponta baseados em redes de memória de curto prazo de longo prazo (BILSTM) e campos aleatórios condicionais (CRF) para extração de ponta a ponta. Além disso, desenvolvemos modelos separados para extração de relações intra e inter-sentença e os combinamos usando um método de conjunto. Os modelos intra-sentença dependem de redes de memória de curto prazo de longo prazo de longo prazo e são capazes de capturar dependências entre vários pares relacionados na mesma frase. Para as relações entre sentenças, adotamos uma arquitetura neural que utiliza a rede de transformadores para melhorar o desempenho em sequências mais longas. Resultados: Nossa equipe ficou em terceiro lugar com uma pontuação de F1 com média de 94,72% e 87,65% para a relação de relação e de ponta a ponta, respectivamente (faixas 2 e 3). Nosso conjunto efetivamente tira vantagens de nossos modelos propostos. A análise dos resultados relatados indicou que nossa abordagem proposta é mais generalizável do que o sistema de melhor desempenho, que emprega técnicas adicionais de processamento de treinamento em treinamento. Conclusões: propusemos um sistema de extração de relação para identificar as relações entre medicamentos e entidades relacionadas a medicamentos. A abordagem proposta é independente das ferramentas sintáticas externas. A análise mostrou que, usando interações latentes de drogas, fomos capazes de melhorar significativamente o desempenho de pares não medicamentosos em EHRs. © 2019 O Autor (s) 2019. Publicado pela Oxford University Press em nome da American Medical Informatics Association. </t>
  </si>
  <si>
    <t>https://www.scopus.com/inward/record.uri?eid=2-s2.0-85076583855&amp;doi=10.1093%2fjamia%2focz101&amp;partnerID=40&amp;md5=3855154e035e3eedc7495cf3af162b3b</t>
  </si>
  <si>
    <t>2-s2.0-85074703138</t>
  </si>
  <si>
    <t>10.1007/s40290-019-00307-x</t>
  </si>
  <si>
    <t>adverse drug reaction case safety practices in large biopharmaceutical organizations from 2007 to 2017 an industry survey</t>
  </si>
  <si>
    <t xml:space="preserve">Práticas adversas de segurança de casos de reação a medicamentos em grandes organizações biofarmacêuticas de 2007 a 2017 Uma pesquisa do setor </t>
  </si>
  <si>
    <t>introduction: drug safety remains a top global public health concern. an increase in the number of data sources available has increased the complexity of pharmacovigilance operations, so the us fda has created draft guidance focusing on optimizing drug safety data for well-characterized medicines. however, to date, no data demonstrating changes in reports have been presented. objectives: this study provided data assessing changes in individual case safety reports (icsrs) and aggregate reports (ars) for large biopharmaceutical companies from 2007 to 2017. this study also evaluated current trends on the use of advanced machine and deep learning in order to process all data captured for icsrs as well as opinions from industry thought leaders on creating a sustainable case-processing operation. methodology: using data captured from navitas life science’s annual pvnet® benchmark, we calculated workload indicators characterizing pharmacovigilance operations for large biopharmaceutical organizations. workload indicators included the number of icsrs by organization, the number of ars, and the number and types of data sources used. we also conducted structured in-depth interviews with seven biopharmaceutical executives to discover the reasons for changes in workload indicators across time as well as current strategies for increasing efficiencies in drug safety reporting. results: the median number of icsrs increased from 84,960 cases in 2007 to over 200,000 cases in 2017; this incsrease was largely attributable to an increase in both nonserious cases and follow-up cases. member companies reported using 12 ± 3 data sources for case identification. the number of ars also increased from a median of 70 reports in 2007 to 258 reports in 2017. to address these increases, 61% of the biopharmaceutical organizations we surveyed planned to adopt machine learning for full icsr processing; however, as of 2018, none of the organizations surveyed had mechanisms in place. conclusion: this study demonstrated that pharmacovigilance departments are currently burdened by ever-increasing case volumes. with increased guidance from regulatory agencies, as well as improvements in artificial intelligence and natural language processing, biopharmaceutical organizations must determine the most resource-efficient and sustainable methods to process the growing volume of cases. © 2019, springer nature switzerland ag.</t>
  </si>
  <si>
    <t xml:space="preserve">INTRODUÇÃO: a segurança dos medicamentos continua sendo uma das principais preocupações globais de saúde pública. Um aumento no número de fontes de dados disponíveis aumentou a complexidade das operações de farmacovigilância; portanto, o FDA dos EUA criou preliminares orientações focadas na otimização de dados de segurança de medicamentos para medicamentos bem caracterizados. No entanto, até o momento, não foram apresentados dados que demonstram alterações nos relatórios. Objetivos: Este estudo forneceu dados que avaliam as mudanças nos relatórios de segurança de casos individuais (ICSRs) e nos relatórios agregados (ARs) para grandes empresas biofarmacêuticas de 2007 a 2017. Este estudo também avaliou as tendências atuais sobre o uso de máquina avançada e aprendizado profundo para processar Todos os dados capturados para o ICSRS, bem como opiniões dos líderes do setor, na criação de uma operação sustentável de processamento de casos. METODOLOGIA: Usando dados capturados na referência anual do PVNET® da Navitas Life Science, calculamos indicadores de carga de trabalho que caracterizam operações de farmacovigilância para grandes organizações biofarmacêuticas. Os indicadores de carga de trabalho incluíram o número de ICSRs por organização, o número de ARs e o número e os tipos de fontes de dados utilizados. Também realizamos entrevistas detalhadas estruturadas com sete executivos biofarmacêuticos para descobrir os motivos das mudanças nos indicadores de carga de trabalho ao longo do tempo, bem como estratégias atuais para aumentar a eficiência nos relatórios de segurança de medicamentos. Resultados: O número médio de ICSRS aumentou de 84.960 casos em 2007 para mais de 200.000 casos em 2017; Essa incsrease foi amplamente atribuída a um aumento em casos não-riários e casos de acompanhamento. As empresas membros relataram usar 12 ± 3 fontes de dados para identificação de casos. O número de ARs também aumentou de uma mediana de 70 relatórios em 2007 para 258 relatórios em 2017. Para abordar esses aumentos, 61% das organizações biofarmacêuticas pesquisamos planejamos adotar o aprendizado de máquina para processamento completo do ICSR; No entanto, a partir de 2018, nenhuma das organizações pesquisadas possuía mecanismos. Conclusão: Este estudo demonstrou que os departamentos de farmacovigilância estão atualmente sobrecarregados por volumes de casos cada vez maiores. Com o aumento da orientação de agências reguladoras, bem como melhorias na inteligência artificial e no processamento de linguagem natural, as organizações biofarmacêuticas devem determinar os métodos mais eficientes em termos de recursos e sustentáveis ​​para processar o volume crescente de casos. © 2019, Springer Nature Switzerland AG. </t>
  </si>
  <si>
    <t>https://www.scopus.com/inward/record.uri?eid=2-s2.0-85074703138&amp;doi=10.1007%2fs40290-019-00307-x&amp;partnerID=40&amp;md5=de38468033601d2d6d24900bf3aad182</t>
  </si>
  <si>
    <t>2-s2.0-85077903401</t>
  </si>
  <si>
    <t>10.22074/cellj.2020.6615</t>
  </si>
  <si>
    <t>adverse drug reaction detection in social media by deep learning methods</t>
  </si>
  <si>
    <t xml:space="preserve">Detecção adversa de reação de medicamentos nas mídias sociais por métodos de aprendizado profundo </t>
  </si>
  <si>
    <t>objective: health-related studies have been recently at the heart attention of the media. social media, such as twitter, has become a valuable online tool to describe the early detection of various adverse drug reactions (adrs). different medications have adverse effects on various cells and tissues, sometimes more than one cell population would be adversely affected. these types of side effect are occasionally associated with the direct or indirect influence of prescribed drugs but do not have general unfavorable mutagenic consequences on patients. this study aimed to demonstrate a quick and accurate method to collect and classify information based on the distribution of approved data on twitter. materials and methods: in this classification method, we selected "ask a patient" dataset and combination of twitter "ask a patient" datasets that comprised of 6,623, 26,934, and 11,623 reviews. we used deep learning methods with the word2vec to classify adr comments posted by the users and present an architecture by han, fasttext, and cnn. results: natural language processing (nlp) deep learning is able to address more advanced peculiarity in learning information compared to other types of machine learning. moreover, the current study highlighted the advantage of incorporating various semantic features, including topics and concepts. conclusion: our approach predicts drug safety with the accuracy of 93% (the combination of twitter and "ask a patient" datasets) in a binary manner. despite the apparent benefit of various conventional classifiers, deep learning-based text classification methods seem to be precise and influential tools to detect adr. © 2020 royan institute (acecr). all rights reserved.</t>
  </si>
  <si>
    <t xml:space="preserve">Objetivo: Os estudos relacionados à saúde estão recentemente no coração da mídia. A mídia social, como o Twitter, tornou -se uma ferramenta on -line valiosa para descrever a detecção precoce de várias reações adversas de medicamentos (ADRs). Diferentes medicamentos têm efeitos adversos em várias células e tecidos, às vezes mais de uma população de células seria afetada adversamente. Esses tipos de efeito colateral estão ocasionalmente associados à influência direta ou indireta dos medicamentos prescritos, mas não têm consequências mutagênicas desfavoráveis ​​gerais nos pacientes. Este estudo teve como objetivo demonstrar um método rápido e preciso para coletar e classificar informações com base na distribuição de dados aprovados no Twitter. MATERIAIS E MÉTODOS: Neste método de classificação, selecionamos o conjunto de dados de "Pergunte a um paciente" e combinação de conjuntos de dados do Twitter "Peça a um paciente" compostos por 6.623, 26.934 e 11.623 revisões. Utilizamos métodos de aprendizado profundo com o Word2vec para classificar os comentários do ADR postados pelos usuários e apresentar uma arquitetura de Han, FastText e CNN. Resultados: O aprendizado profundo do processamento de linguagem natural (PNL) é capaz de abordar uma peculiaridade mais avançada nas informações de aprendizagem em comparação com outros tipos de aprendizado de máquina. Além disso, o presente estudo destacou a vantagem de incorporar vários recursos semânticos, incluindo tópicos e conceitos. Conclusão: Nossa abordagem prevê a segurança dos medicamentos com a precisão de 93% (a combinação do Twitter e "Peça a um paciente" conjuntos de dados) de maneira binária. Apesar do aparente benefício de vários classificadores convencionais, os métodos de classificação de texto baseados em aprendizado profundo parecem ser ferramentas precisas e influentes para detectar ADR. © 2020 Royan Institute (ACECR). todos os direitos reservados. </t>
  </si>
  <si>
    <t>https://www.scopus.com/inward/record.uri?eid=2-s2.0-85077903401&amp;doi=10.22074%2fcellj.2020.6615&amp;partnerID=40&amp;md5=f0d5258a6acffccdbff3997eb29efe4c</t>
  </si>
  <si>
    <t>Royan Institute (ACECR)</t>
  </si>
  <si>
    <t>adverse drug reaction detection in social media by deepm learning methods</t>
  </si>
  <si>
    <t xml:space="preserve">Detecção adversa de reação de drogas nas mídias sociais por métodos de aprendizagem de Deepm </t>
  </si>
  <si>
    <t xml:space="preserve">em </t>
  </si>
  <si>
    <t>PubMed</t>
  </si>
  <si>
    <t>2019/12/22</t>
  </si>
  <si>
    <t>2-s2.0-85097719923</t>
  </si>
  <si>
    <t>10.1016/j.cmpb.2020.105891</t>
  </si>
  <si>
    <t>adverse drug reaction extraction tolerance to entity recognition errors and sub domain variants</t>
  </si>
  <si>
    <t xml:space="preserve">Tolerância adversa de extração de reação a medicamentos a erros de reconhecimento de entidades e variantes de subdomínio </t>
  </si>
  <si>
    <t>• background and objective:this work tackles the adverse drug reaction (adr) extraction in electronic health records (ehrs) written in spanish. this task is within the framework of natural language processing. it consists of extracting relations between drug-disease pairs, with the drug as the causing agent of the reaction. to this end, a pipeline is employed: first, relevant clinical entities are recognized (e.g. drugs, active ingredients, findings, symptoms); next, drug-disease candidate pairs are judged as either adr or non-adr. to develop this task, it is necessary to tackle some challenges. first, ehrs show high lexical variability. second, ehrs are scarce due to their sensitive information. third, the adr detection stage has to cope with errors derived from the entity recognition. • methods:to develop the adr detection we decided to employ a deep neural network approach. in order to asses the tolerance to external variations, the system was exposed to different levels of noise. first, with three corpora that contain documents from different hospitals, size and class imbalance ratio. furthermore, it was exposed to cross-corpus relation extraction. second, we assessed the sensitivity of the adr detection stage to noise introduced by the automatic medical entity recognition (mer). • results:the system can cope with cross-hospital predictions provided that it was trained with a large corpus. in the most challenging situation an f-measure of 75.2 was achieved. with respect to the tolerance to errors derived from the entity recognition step, with a medical entity recognizer that missed 20% of the entities, the f-measure in the adr detection stage decreased to 68.6. • conclusions:the adr extraction is tackled as a cause-effect relation extraction task between drugs and diseases. it is advisable to employ as many ehrs as possible in order to make more robust the adr extraction. despite the entities missed in the mer step, the drop in the performance is not high with the proposed system. © 2020 elsevier b.v.</t>
  </si>
  <si>
    <t xml:space="preserve">• Antecedentes e objetivos: Este trabalho aborda a extração adversa da reação de medicamentos (ADR) em registros eletrônicos de saúde (EHRs) escritos em espanhol. Esta tarefa está dentro da estrutura do processamento de linguagem natural. Consiste em extrair relações entre pares de doenças de drogas, com o medicamento como agente causador da reação. Para esse fim, é reconhecido um oleoduto: primeiro, as entidades clínicas relevantes são reconhecidas (por exemplo, medicamentos, ingredientes ativos, achados, sintomas); Em seguida, os pares de candidatos a doenças de drogas são julgadas como ADR ou não ADR. Para desenvolver essa tarefa, é necessário enfrentar alguns desafios. Primeiro, os EHRs mostram alta variabilidade lexical. Segundo, os EHRs são escassos devido a suas informações confidenciais. Terceiro, o estágio de detecção de ADR deve lidar com erros derivados do reconhecimento da entidade. • Métodos: Para desenvolver a detecção de ADR, decidimos empregar uma abordagem de rede neural profunda. Para avaliar a tolerância a variações externas, o sistema foi exposto a diferentes níveis de ruído. Primeiro, com três corpora que contêm documentos de diferentes hospitais, tamanho e índice de desequilíbrio de classe. Além disso, foi exposto à extração de relação cruzada. Segundo, avaliamos a sensibilidade do estágio de detecção de ADR ao ruído introduzido pelo reconhecimento automático de entidade médica (MER). • Resultados: O sistema pode lidar com as previsões cruzadas do hospital, desde que fosse treinado com um corpus grande. Na situação mais desafiadora, foi alcançado uma medida F 75.2. Com relação à tolerância a erros derivados da etapa de reconhecimento de entidades, com um reconhecedor de entidade médica que perdeu 20% das entidades, a medida F no estágio de detecção de ADR diminuiu para 68,6. • Conclusões: A extração de ADR é abordada como uma tarefa de extração de relação de causa-efeito entre medicamentos e doenças. É aconselhável empregar o maior número possível de EHRs para tornar mais robusta a extração de ADR. Apesar das entidades perdidas na etapa do Mer, a queda no desempenho não é alta com o sistema proposto. © 2020 Elsevier B.V. </t>
  </si>
  <si>
    <t>https://www.scopus.com/inward/record.uri?eid=2-s2.0-85097719923&amp;doi=10.1016%2fj.cmpb.2020.105891&amp;partnerID=40&amp;md5=1326ebce1f7efd49a41083110ad714b3</t>
  </si>
  <si>
    <t>2-s2.0-85063438140</t>
  </si>
  <si>
    <t>10.1007/978-3-030-11884-6_21</t>
  </si>
  <si>
    <t>adverse drug reaction mentions extraction from drug labels an experimental study</t>
  </si>
  <si>
    <t xml:space="preserve">A reação de medicamento adversa menciona a extração dos rótulos de medicamentos um estudo experimental </t>
  </si>
  <si>
    <t>adverse drug reactions (adrs), unintended and sometimes dangerous effects that a drug may have, are a serious health problem and a leading cause of death. therefore, it is of vital importance to identify adrs properly and in a timely manner from drug labels. in this paper, we explore both machine learning and deep learning approaches in extracting adverse reaction mentions and modifier terms such as negation, severity, and drug class from drug labels. we investigated conditional random fields (crf) as a machine learning method, and both recurrent neural network (rnn) and bidirectional recurrent neural network (bi-rnn) as deep learning methods. these methods are widely used in biomedical named entity recognition. experimental evaluations performed on the publicly available datasets spl-adr-200db, provided by the tac 2017 adrs challenge, show that bi-rnn achieves good performances compared with rnn and crf. bi-rnn outperforms rnn and crf by an average of 4% and 4.7% in terms of f1-score, respectively. © springer nature switzerland ag 2019.</t>
  </si>
  <si>
    <t xml:space="preserve">As reações adversas de medicamentos (ADRs), efeitos não intencionais e às vezes perigosos que um medicamento pode ter, são um problema sério de saúde e uma das principais causas de morte. Portanto, é de vital importância identificar os ADRs corretamente e em tempo hábil dos rótulos dos medicamentos. Neste artigo, exploramos as abordagens de aprendizado de máquina e aprendizado profundo na extração de mencionações de reação adversa e termos modificadores, como negação, gravidade e classe de medicamentos dos rótulos dos medicamentos. Investigamos campos aleatórios condicionais (CRF) como método de aprendizado de máquina e rede neural recorrente (RNN) e rede neural recorrente bidirecional (BI-RNN) como métodos de aprendizado profundo. Esses métodos são amplamente utilizados no reconhecimento biomédico de entidade nomeado. Avaliações experimentais realizadas nos conjuntos de dados publicamente disponíveis SPL-ADR-200DB, fornecidos pelo TAC 2017 ADRS Challenge, mostram que o BI-RNN alcança boas performances em comparação com RNN e CRF. O BI-RNN supera o RNN e o CRF em uma média de 4% e 4,7% em termos de escore F1, respectivamente. © Springer Nature Switzerland AG 2019. </t>
  </si>
  <si>
    <t>https://www.scopus.com/inward/record.uri?eid=2-s2.0-85063438140&amp;doi=10.1007%2f978-3-030-11884-6_21&amp;partnerID=40&amp;md5=269451b31208454f0c8e06a344ad2907</t>
  </si>
  <si>
    <t>International Conference on Advanced Intelligent Systems for Sustainable Development, AI2SD 2018</t>
  </si>
  <si>
    <t>12 July 2018 through 14 July 2018</t>
  </si>
  <si>
    <t>2-s2.0-85048500509</t>
  </si>
  <si>
    <t>10.1177/1460458217749883</t>
  </si>
  <si>
    <t>adverse event extraction from structured product labels using the event based text mining of health electronic records (ether) system</t>
  </si>
  <si>
    <t xml:space="preserve">Extração de eventos adversos de rótulos de produtos estruturados usando o sistema de mineração de textos baseados em eventos (ETHER) Sistema de registros eletrônicos (éter) </t>
  </si>
  <si>
    <t>structured product labels follow an xml-based document markup standard approved by the health level seven organization and adopted by the us food and drug administration as a mechanism for exchanging medical products information. their current organization makes their secondary use rather challenging. we used the side effect resource database and dailymed to generate a comparison dataset of 1159 structured product labels. we processed the adverse reaction section of these structured product labels with the event-based text-mining of health electronic records system and evaluated its ability to extract and encode adverse event terms to medical dictionary for regulatory activities preferred terms. a small sample of 100 labels was then selected for further analysis. of the 100 labels, event-based text-mining of health electronic records achieved a precision and recall of 81 percent and 92 percent, respectively. this study demonstrated event-based text-mining of health electronic record’s ability to extract and encode adverse event terms from structured product labels which may potentially support multiple pharmacoepidemiological tasks. © the author(s) 2018.</t>
  </si>
  <si>
    <t xml:space="preserve">Os rótulos estruturados do produto seguem um padrão de marcação de documentos baseado em XML aprovado pela Organização do Nível Sete de Saúde e adotado pela Administração de Alimentos e Medicamentos dos EUA como um mecanismo para a troca de informações de produtos médicos. Sua organização atual torna seu uso secundário bastante desafiador. Utilizamos o banco de dados de recursos de efeito colateral e dailymed para gerar um conjunto de dados de comparação de 1159 rótulos de produtos estruturados. Processamos a seção de reação adversa desses rótulos de produtos estruturados com a mineração de texto baseada em eventos do sistema de registros eletrônicos de saúde e avaliamos sua capacidade de extrair e codificar termos de eventos adversos ao dicionário médico para atividades regulatórias preferidas. Uma pequena amostra de 100 rótulos foi então selecionada para análise posterior. Dos 100 rótulos, a mineração de texto baseada em saúde dos registros eletrônicos de saúde alcançou uma precisão e recall de 81 % e 92 %, respectivamente. Este estudo demonstrou a mineração de texto baseada em eventos da capacidade do registro eletrônico de saúde de extrair e codificar termos de eventos adversos de rótulos de produtos estruturados que podem potencialmente suportar várias tarefas farmacoepidemiológicas. © O (s) autor (s) 2018. </t>
  </si>
  <si>
    <t>https://www.scopus.com/inward/record.uri?eid=2-s2.0-85048500509&amp;doi=10.1177%2f1460458217749883&amp;partnerID=40&amp;md5=5a6e6cec3ef8546b17ed90ca166e3498</t>
  </si>
  <si>
    <t>SAGE Publications Ltd</t>
  </si>
  <si>
    <t>2-s2.0-85085922535</t>
  </si>
  <si>
    <t>10.1007/s00228-020-02898-w</t>
  </si>
  <si>
    <t>aggregation and analysis of indication symptom relationships for drugs approved in the usa</t>
  </si>
  <si>
    <t xml:space="preserve">Agregação e análise das relações sintomas de indicação para medicamentos aprovados nos EUA </t>
  </si>
  <si>
    <t>purpose: drug indications and disease symptoms often confound adverse event reports in real-world datasets, including electronic health records and reports in the fda adverse event reporting system (faers). a thorough, standardized set of indications and symptoms is needed to identify these confounders in such datasets for drug research and safety assessment. the aim of this study is to create a comprehensive list of drug-indication associations and disease-symptom associations using multiple resources, including existing databases and natural language processing. methods: drug indications for drugs approved in the usa were extracted from two databases, rxnorm and side effect resource (sider). symptoms for these indications were extracted from medlineplus and using natural language processing from pubmed abstracts. results: a total of 1361 unique drugs, 1656 unique indications, and 2201 unique symptoms were extracted from a wide variety of meddra system organ classes. text-mining precision was maximized at 0.65 by examining term frequency inverse document frequency (tf-idf) scores of the disease-symptom associations. conclusion: the drug-indication associations and disease-symptom associations collected in this study may be useful in identifying confounders in other datasets, such as safety reports. with further refinement and additional drugs, indications, and symptoms, this dataset may become a quality resource for disease symptoms. © 2020, the author(s).</t>
  </si>
  <si>
    <t xml:space="preserve">Objetivo: As indicações de medicamentos e os sintomas da doença geralmente confundem relatórios de eventos adversos em conjuntos de dados do mundo real, incluindo registros eletrônicos de saúde e relatórios no sistema de relatórios de eventos adversos da FDA (FAERS). É necessário um conjunto completo e padronizado de indicações e sintomas para identificar esses fatores de confusão nesses conjuntos de dados para pesquisa de drogas e avaliação de segurança. O objetivo deste estudo é criar uma lista abrangente de associações de indicação de drogas e associações de simplificação de doenças usando vários recursos, incluindo bancos de dados existentes e processamento de linguagem natural. Métodos: As indicações de medicamentos para medicamentos aprovados nos EUA foram extraídos de dois bancos de dados, RXNorm e Recurso de Efeito Lateral (Sider). Os sintomas para essas indicações foram extraídos do MedLinePlus e usando o processamento de linguagem natural dos resumos do PubMed. Resultados: Um total de 1361 medicamentos únicos, 1656 indicações únicas e 2201 sintomas únicos foram extraídos de uma ampla variedade de classes de órgãos do sistema Meddra. A precisão da mineração de texto foi maximizada em 0,65, examinando os escores de frequência inversa de frequência a termo (TF-IDF) das associações de simplificação de doenças. Conclusão: As associações de indicação de drogas e associações de doenças-siptomos coletadas neste estudo podem ser úteis na identificação de fatores de confusão em outros conjuntos de dados, como relatórios de segurança. Com refinamento adicional e medicamentos adicionais, indicações e sintomas, esse conjunto de dados pode se tornar um recurso de qualidade para sintomas da doença. © 2020, o (s) autor (s). </t>
  </si>
  <si>
    <t>https://www.scopus.com/inward/record.uri?eid=2-s2.0-85085922535&amp;doi=10.1007%2fs00228-020-02898-w&amp;partnerID=40&amp;md5=0c3224ba3e0b3b2f7017f56a08da7564</t>
  </si>
  <si>
    <t>Springer</t>
  </si>
  <si>
    <t>2-s2.0-85110540049</t>
  </si>
  <si>
    <t>10.1016/j.drudis.2021.06.009</t>
  </si>
  <si>
    <t>ai based language models powering drug discovery and development</t>
  </si>
  <si>
    <t xml:space="preserve">modelos de linguagem baseados em IA alimentando a descoberta e desenvolvimento de medicamentos </t>
  </si>
  <si>
    <t>the discovery and development of new medicines is expensive, time-consuming, and often inefficient, with many failures along the way. powered by artificial intelligence (ai), language models (lms) have changed the landscape of natural language processing (nlp), offering possibilities to transform treatment development more effectively. here, we summarize advances in ai-powered lms and their potential to aid drug discovery and development. we highlight opportunities for ai-powered lms in target identification, clinical design, regulatory decision-making, and pharmacovigilance. we specifically emphasize the potential role of ai-powered lms for developing new treatments for coronavirus 2019 (covid-19) strategies, including drug repurposing, which can be extrapolated to other infectious diseases that have the potential to cause pandemics. finally, we set out the remaining challenges and propose possible solutions for improvement. © 2021 the authors</t>
  </si>
  <si>
    <t xml:space="preserve">A descoberta e o desenvolvimento de novos medicamentos são caros, demorados e muitas vezes ineficientes, com muitas falhas ao longo do caminho. Alimentado pela inteligência artificial (IA), os modelos de idiomas (LMS) mudaram o cenário do processamento de linguagem natural (PNL), oferecendo possibilidades para transformar o desenvolvimento do tratamento com mais eficácia. Aqui, resumimos os avanços no LMS movido a IA e seu potencial para ajudar a descoberta e desenvolvimento de medicamentos. Destacamos oportunidades para o LMS movido a IA em identificação de alvo, desenho clínico, tomada de decisão regulatória e farmacovigilância. Enfatizamos especificamente o papel potencial dos LMs movidos a IA no desenvolvimento de novos tratamentos para estratégias de coronavírus 2019 (CoVID-19), incluindo a reaproveitção de medicamentos, que podem ser extrapolados para outras doenças infecciosas que têm o potencial de causar pandemias. Finalmente, estabelecemos os desafios restantes e propomos possíveis soluções para melhorias. © 2021 Os autores </t>
  </si>
  <si>
    <t>https://www.scopus.com/inward/record.uri?eid=2-s2.0-85110540049&amp;doi=10.1016%2fj.drudis.2021.06.009&amp;partnerID=40&amp;md5=76fe8bae6733ce1d8ac730bf38acbee0</t>
  </si>
  <si>
    <t>2-s2.0-85065194700</t>
  </si>
  <si>
    <t>10.1016/j.cmpb.2019.04.029</t>
  </si>
  <si>
    <t>an adverse drug effect mentions extraction method based on weighted online recurrent extreme learning machine</t>
  </si>
  <si>
    <t xml:space="preserve">Um efeito adverso do medicamento menciona o método de extração baseado em uma máquina de aprendizado extremo extremo ponderado on -line </t>
  </si>
  <si>
    <t>background and objective: automatic extraction of adverse drug effect (ade) mentions from biomedical texts is a challenging research problem that has attracted significant attention from the pharmacovigilance and biomedical text mining communities. indeed, deep learning based methods have recently been employed to solve this issue with great success. however, they fail to effectively identify the boundary of mentions. in this paper, we propose a weighted online recurrent extreme learning machine (wor-elm) based method to overcome this drawback. methods: the proposed method for ade mentions extraction from biomedical texts is divided into two stages: span detection and ade mentions classification. at the first stage, we identify the boundary of the mentions irrespective of their types with a wor-elm in a given sentence. at the second stage, another wor-elm is used to classify the identified mentions to the appropriate type. both stages use the concatenation of character-level and word-level embeddings as features. the character-level embedding is obtained using a modified online recurrent extreme learning machine, whereas the word-level embedding is obtained from a pre-trained model. results: several experiments were carried out on a well-known ade corpus to evaluate the effectiveness and demonstrate the usefulness of the proposed method. the obtained results show that our method achieves an f-score of 87.5%, which outperforms the current state-of-the-art methods. conclusions: our research results indicate that the proposed method for adverse drug effect mentions extraction from text can significantly improve performance over existing methods. our experiments show the effectiveness of incorporating word-level and character level embeddings as features for wor-elm. they also illustrate the benefits of using iou segment to represent ade mentions. © 2019 elsevier b.v.</t>
  </si>
  <si>
    <t xml:space="preserve">Antecedentes e objetivos: a extração automática do efeito adverso do medicamento (ADE) menciona dos textos biomédicos é um problema de pesquisa desafiador que atraiu atenção significativa da farmacovigilância e das comunidades de mineração de texto biomédico. De fato, métodos baseados em aprendizado profundo foram recentemente empregados para resolver esse problema com grande sucesso. No entanto, eles não conseguem identificar efetivamente o limite de menções. Neste artigo, propomos um método baseado em Máquina de Aprendizagem Extreme de Aprendizagem Extrema (WOR-ELM) ponderada para superar essa desvantagem. Métodos: O método proposto para a ADE menciona a extração de textos biomédicos é dividido em dois estágios: a detecção de span e ADE menciona a classificação. No primeiro estágio, identificamos o limite das menções, independentemente de seus tipos com um Wor-Elm em uma determinada frase. No segundo estágio, outro wor-elm é usado para classificar as menções identificadas no tipo apropriado. Ambas as etapas usam a concatenação de incorporações no nível do caractere e no nível das palavras como recursos. A incorporação no nível do caractere é obtida usando uma máquina de aprendizado extremo e extremo recorrente modificado, enquanto a incorporação no nível da palavra é obtida de um modelo pré-treinado. Resultados: Várias experiências foram realizadas em um bem conhecido Corpus para avaliar a eficácia e demonstrar a utilidade do método proposto. Os resultados obtidos mostram que nosso método atinge uma pontuação F de 87,5%, o que supera os métodos atuais de última geração. Conclusões: Nossos resultados de pesquisa indicam que o método proposto para efeito adverso ao medicamento menciona a extração do texto pode melhorar significativamente o desempenho sobre os métodos existentes. Nossos experimentos mostram a eficácia de incorporar incorporações no nível das palavras e no nível de caracteres como recursos para o Wor-Elm. Eles também ilustram os benefícios do uso do segmento da IOU para representar menções ADE. © 2019 Elsevier B.V. </t>
  </si>
  <si>
    <t>https://www.scopus.com/inward/record.uri?eid=2-s2.0-85065194700&amp;doi=10.1016%2fj.cmpb.2019.04.029&amp;partnerID=40&amp;md5=3ffe548fe3aa278cfda4439d601fad75</t>
  </si>
  <si>
    <t>2-s2.0-85051142871</t>
  </si>
  <si>
    <t>10.1007/978-3-319-97749-2_11</t>
  </si>
  <si>
    <t>an adverse drug events ontology population from text using a multi class svm based approach</t>
  </si>
  <si>
    <t xml:space="preserve">Uma população adversa de eventos de drogas a partir de texto usando uma abordagem baseada em SVM de várias turmas </t>
  </si>
  <si>
    <t>in recent years, semantic web technologies and ontologies in particular, are being increasingly used in various e-health systems and applications. however, issues related to automatically constructing, populating and enriching such ontologies are still outstanding. in this paper, we propose an automatic adverse drug events (ade) ontology population approach so called adetermino. the proposed approach is based on information extraction methods and mainly aims to extract new concept instances and relationships from textual drug leaflets. it combines a named-entity recognition (ner) system using lexical resources and a machine learning method using a multi-class support vector machine (svm) classifier for relations detection. experiments were performed using 102 cardiac drug leaflets corresponding to 5706 input vectors. the results show the performance of our approach with an f-score of 89%. © springer nature switzerland ag 2018.</t>
  </si>
  <si>
    <t xml:space="preserve">Nos últimos anos, tecnologias e ontologias semânticas em particular, estão sendo cada vez mais usadas em vários sistemas e aplicações de saúde eletrônica. No entanto, questões relacionadas à construção, preenchimento e enriquecimento automáticas automaticamente ainda são excelentes. Neste artigo, propomos uma abordagem automática da população de eventos adversos a medicamentos (ADE) assim chamada Adetermin. A abordagem proposta é baseada em métodos de extração de informações e visa principalmente extrair novas instâncias e relacionamentos conceituais dos folhetos de medicamentos textos. Ele combina um sistema de reconhecimento de entidade nomeada (NER) usando recursos lexicais e um método de aprendizado de máquina usando um classificador de máquina de vetor de suporte de várias classes (SVM) para detecção de relações. As experiências foram realizadas usando 102 folhetos de medicamentos cardíacos correspondentes a 5706 vetores de entrada. Os resultados mostram o desempenho de nossa abordagem com uma pontuação F de 89%. © Springer Nature Switzerland AG 2018. </t>
  </si>
  <si>
    <t>https://www.scopus.com/inward/record.uri?eid=2-s2.0-85051142871&amp;doi=10.1007%2f978-3-319-97749-2_11&amp;partnerID=40&amp;md5=f5552d2a1c04777ecb490ca4ed540d39</t>
  </si>
  <si>
    <t>3rd International Conference on Digital Economy, ICDEc 2018</t>
  </si>
  <si>
    <t>3 May 2018 through 5 May 2018</t>
  </si>
  <si>
    <t>2-s2.0-33645292595</t>
  </si>
  <si>
    <t>10.1002/pds.1151</t>
  </si>
  <si>
    <t>an algorithm to derive a numerical daily dose from unstructured text dosage instructions</t>
  </si>
  <si>
    <t xml:space="preserve">Um algoritmo para derivar uma dose diária numérica de instruções de dosagem de texto não estruturadas </t>
  </si>
  <si>
    <t>purpose: the general practice research database (gprd) is a database of longitudinal patient records from general practices in the united kingdom. it is an important data source for pharmacoepidemiology studies, but until now it has been tedious to calculate the daily dose and duration of exposure to drugs prescribed. this is because general practitioners routinely record dosage instructions as free text rather than in a structured way. the objective was to develop and assess the validity of an automated algorithm to derive the daily dose from text dosage instructions. methods: a computer program was developed to derive numerical information from unstructured text dosage instructions. it was tested on dosage texts from a random sample of one million prescription entries. a random sample of 1000 of these converted texts were manually checked for their accuracy. results: out of the sample of one million prescription entries, 74.5% had text containing the daily dose, 14.5% had text but did not include a quantitative daily dose statement and 11.0% had no text entered. of the 1000 texts which were checked manually, 767 stated the daily dose. the program interpreted 758 (98.8%) of these correctly, produced errors in four cases and failed to extract the dose from five texts. conclusions: an automated algorithm has been developed which can accurately extract the daily dose from almost 99% of general practitioners' text dosage instructions. it increases the utility of gprd and other prescription data sources by enabling researchers to estimate the duration of drug exposure more efficiently. copyright © 2005 john wiley &amp; sons, ltd.</t>
  </si>
  <si>
    <t xml:space="preserve">Objetivo: O banco de dados de pesquisa de prática geral (GPRD) é um banco de dados de registros longitudinais de pacientes de práticas gerais no Reino Unido. É uma fonte de dados importante para estudos de farmacoepidemiologia, mas até agora era tedioso calcular a dose diária e a duração da exposição a medicamentos prescritos. Isso ocorre porque os profissionais gerais registram rotineiramente as instruções de dosagem como texto livre e não de maneira estruturada. O objetivo era desenvolver e avaliar a validade de um algoritmo automatizado para derivar a dose diária de instruções de dosagem de texto. Métodos: Um programa de computador foi desenvolvido para derivar informações numéricas a partir de instruções de dosagem de texto não estruturadas. Foi testado em textos de dosagem de uma amostra aleatória de um milhão de entradas de prescrição. Uma amostra aleatória de 1000 desses textos convertidos foi verificada manualmente quanto à sua precisão. Resultados: da amostra de um milhão de entradas de prescrição, 74,5% tinham texto contendo a dose diária, 14,5% tinham texto, mas não incluíam uma declaração quantitativa de dose diária e 11,0% não tiveram texto inserido. Dos 1000 textos que foram verificados manualmente, 767 declararam a dose diária. O programa interpretou 758 (98,8%) destes corretamente, produziu erros em quatro casos e falhou em extrair a dose de cinco textos. Conclusões: Foi desenvolvido um algoritmo automatizado, que pode extrair com precisão a dose diária de quase 99% das instruções de dosagem de texto dos clínicos gerais. Aumenta a utilidade do GPRD e outras fontes de dados de prescrição, permitindo que os pesquisadores estimam a duração da exposição a medicamentos com mais eficiência. Copyright © 2005 John Wiley &amp; Sons, Ltd. </t>
  </si>
  <si>
    <t>https://www.scopus.com/inward/record.uri?eid=2-s2.0-33645292595&amp;doi=10.1002%2fpds.1151&amp;partnerID=40&amp;md5=10044f3bb33274db3c5a52746530e4d6</t>
  </si>
  <si>
    <t>2-s2.0-85120673667</t>
  </si>
  <si>
    <t>10.1016/j.jbi.2021.103968</t>
  </si>
  <si>
    <t>an attentive joint model with transformer based weighted graph convolutional network for extracting adverse drug event relation</t>
  </si>
  <si>
    <t xml:space="preserve">Um modelo conjunto atencioso com rede convolucional de gráficos ponderados baseados em transformadores para extrair relação adversa para eventos de drogas </t>
  </si>
  <si>
    <t>adverse drug event (ade) relation extraction is a crucial task for drug safety surveillance which aims to discover potential relations between ade mentions from unstructured medical texts. to date, the graph convolutional networks (gcn) have been the state-of-the-art solutions for improving the ability of relation extraction task. however, there are many challenging issues that should be addressed. among these, the syntactic information is not fully exploited by gcn-based methods, especially the diversified dependency edges. still, these methods fail to effectively extract complex relations that include nested, discontinuous and overlapping mentions. besides, the task is primarily regarded as a classification problem where each candidate relation is treated independently which neglects the interaction between other relations. to deal with these issues, in this paper, we propose an attentive joint model with transformer-based weighted gcn for extracting ade relations, called aderel. firstly, the aderel system formulates the ade relation extraction task as an n-level sequence labelling so as to model the complex relations in different levels and capture greater interaction between relations. then, it exploits our neural joint model to process the n-level sequences jointly. the joint model leverages the contextual and structural information by adopting a shared representation that combines a bidirectional encoder representation from transformers (bert) and our proposed weighted gcn (wgcn). the latter assigns a score to each dependency edge within a sentence so as to capture rich syntactic features and determine the most influential edges for extracting ade relations. finally, the system employs a multi-head attention to exchange boundary knowledge across levels. we evaluate aderel on two benchmark datasets from tac 2017 and n2c2 2018 shared tasks. the experimental results show that aderel is superior in performance compared with several state-of-the-art methods. the results also demonstrate that incorporating a transformer model with wgcn makes the proposed system more effective for extracting various types of ade relations. the evaluations further highlight that aderel takes advantage of joint learning, showing its effectiveness in recognizing complex relations. © 2021 elsevier inc.</t>
  </si>
  <si>
    <t xml:space="preserve">A extração de relação de eventos adversos a medicamentos (ADE) é uma tarefa crucial para a vigilância de segurança de medicamentos que visa descobrir possíveis relações entre menções ADE de textos médicos não estruturados. Até o momento, as redes convolucionais de gráficos (GCN) têm sido as soluções de ponta para melhorar a capacidade da tarefa de extração de relação. No entanto, existem muitos problemas desafiadores que devem ser abordados. Entre eles, as informações sintáticas não são totalmente exploradas pelos métodos baseados em GCN, especialmente pelas arestas de dependência diversificadas. Ainda assim, esses métodos não extraem efetivamente as relações complexas que incluem menções aninhadas, descontínuas e sobrepostas. Além disso, a tarefa é considerada principalmente como um problema de classificação em que cada relação candidata é tratada independentemente, o que negligencia a interação entre outras relações. Para lidar com essas questões, neste artigo, propomos um modelo conjunto atencioso com o GCN ponderado baseado em transformadores para extrair relações ADE, chamado Aderel. Em primeiro lugar, o sistema aderel formula a tarefa de extração de relação ADE como uma marcação de sequência de nível N, a fim de modelar as relações complexas em diferentes níveis e capturar maior interação entre as relações. Em seguida, ele explora nosso modelo articular neural para processar as seqüências de nível N em conjunto. O modelo conjunto aproveita as informações contextuais e estruturais adotando uma representação compartilhada que combina uma representação bidirecional do codificador de Transformers (BERT) e nosso GCN ponderado proposto (WGCN). O último atribui uma pontuação a cada borda de dependência dentro de uma frase, a fim de capturar recursos sintáticos ricos e determinar as bordas mais influentes para extrair as relações ADE. Finalmente, o sistema emprega uma atenção de várias cabeças para trocar o conhecimento dos limites entre os níveis. Avaliamos o Aderel em dois conjuntos de dados de referência das tarefas compartilhadas TAC 2017 e N2C2 2018. Os resultados experimentais mostram que o aderel é superior no desempenho em comparação com vários métodos de última geração. Os resultados também demonstram que a incorporação de um modelo de transformador com WGCN torna o sistema proposto mais eficaz para extrair vários tipos de relações ADE. As avaliações destacam ainda que a aderel aproveita a aprendizagem conjunta, mostrando sua eficácia no reconhecimento de relações complexas. © 2021 Elsevier inc. </t>
  </si>
  <si>
    <t>https://www.scopus.com/inward/record.uri?eid=2-s2.0-85120673667&amp;doi=10.1016%2fj.jbi.2021.103968&amp;partnerID=40&amp;md5=6775c5d621d40822130529bd3b3e9094</t>
  </si>
  <si>
    <t>2-s2.0-84901284992</t>
  </si>
  <si>
    <t>an early illness recognition framework using a temporal smith waterman algorithm and nlp</t>
  </si>
  <si>
    <t xml:space="preserve">Uma estrutura de reconhecimento de doenças precoces usando um algoritmo temporal de Waterman e NLP temporal </t>
  </si>
  <si>
    <t>in this paper we propose a framework for detecting health patterns based on non-wearable sensor sequence similarity and natural language processing (nlp). in tigerplace, an aging in place facility from columbia, mo, we deployed 47 sensor networks together with a nursing electronic health record (ehr) system to provide early illness recognition. the proposed framework utilizes sensor sequence similarity and nlp on ehr nursing comments to automatically notify the physician when health problems are detected. the reported methodology is inspired by genomic sequence annotation using similarity algorithms such as smith waterman (sw). similarly, for each sensor sequence, we associate health concepts extracted from the nursing notes using metamap, a nlp tool provided by unified medical language system (umls). since sensor sequences, unlike genomics ones, have an associated time dimension we propose a temporal variant of sw (tsw) to account for time. the main challenges presented by our framework are finding the most suitable time sequence similarity and aggregation of the retrieved umls concepts. on a pilot dataset from three tiger place residents, with a total of 1685 sensor days and 626 nursing records, we obtained an average precision of 0.64 and a recall of 0.37.</t>
  </si>
  <si>
    <t xml:space="preserve">Neste artigo, propomos uma estrutura para detectar padrões de saúde com base na similaridade de sequência de sensores não utilizáveis ​​e processamento de linguagem natural (PNL). Em Tigerplace, um envelhecimento no local de Columbia, MO, implantamos 47 redes de sensores, juntamente com um sistema de registro de saúde eletrônico de enfermagem (EHR) para fornecer reconhecimento de doença precoce. A estrutura proposta utiliza a similaridade da sequência do sensor e a PNL nos comentários de enfermagem de EHR para notificar automaticamente o médico quando os problemas de saúde são detectados. A metodologia relatada é inspirada na anotação de sequência genômica usando algoritmos de similaridade, como Smith Waterman (SW). Da mesma forma, para cada sequência do sensor, associamos conceitos de saúde extraídos das notas de enfermagem usando o Metamap, uma ferramenta de PNL fornecida pelo Unified Medical Language System (UMLS). Como as seqüências de sensores, diferentemente das genômicas, têm uma dimensão de tempo associada, propomos uma variante temporal do SW (TSW) para explicar o tempo. Os principais desafios apresentados por nossa estrutura são encontrar a similaridade de sequência de tempo mais adequada e a agregação dos conceitos de UMLS recuperados. Em um conjunto de dados piloto de três residentes de Tiger Place, com um total de 1685 dias de sensor e 626 registros de enfermagem, obtivemos uma precisão média de 0,64 e um recall de 0,37. </t>
  </si>
  <si>
    <t>https://www.scopus.com/inward/record.uri?eid=2-s2.0-84901284992&amp;partnerID=40&amp;md5=423bc51dc88fa720b3f0e14a93d7ce43</t>
  </si>
  <si>
    <t>2-s2.0-85088149109</t>
  </si>
  <si>
    <t>10.1002/cpt.1966</t>
  </si>
  <si>
    <t>an electronic health record text mining tool to collect real world drug treatment outcomes a validation study in patients with metastatic renal cell carcinoma</t>
  </si>
  <si>
    <t xml:space="preserve">Uma ferramenta de mineração de texto de registro eletrônico de saúde para coletar resultados de tratamento de drogas no mundo real um estudo de validação em pacientes com carcinoma metastático de células renais </t>
  </si>
  <si>
    <t>real-world evidence can close the inferential gap between marketing authorization studies and clinical practice. however, the current standard for real-world data extraction from electronic health records (ehrs) for treatment evaluation is manual review (mr), which is time-consuming and laborious. clinical data collector (cdc) is a novel natural language processing and text mining software tool for both structured and unstructured ehr data and only shows relevant ehr sections improving efficiency. we investigated cdc as a real-world data (rwd) collection method, through application of cdc queries for patient inclusion and information extraction on a cohort of patients with metastatic renal cell carcinoma (rcc) receiving systemic drug treatment. baseline patient characteristics, disease characteristics, and treatment outcomes were extracted and these were compared with mr for validation. one hundred patients receiving 175 treatments were included using cdc, which corresponded to 99% with mr. calculated median overall survival was 21.7 months (95% confidence interval (ci) 18.7–24.8) vs. 21.7 months (95% ci 18.6–24.8) and progression-free survival 8.9 months (95% ci 5.4–12.4) vs. 7.6 months (95% ci 5.7–9.4) for cdc vs. mr, respectively. highest f1-score was found for cancer-related variables (88.1–100), followed by comorbidities (71.5–90.4) and adverse drug events (53.3–74.5), with most diverse scores on international metastatic rcc database criteria (51.4–100). mean data collection time was 12 minutes (cdc) vs. 86 minutes (mr). in conclusion, cdc is a promising tool for retrieving rwd from ehrs because the correct patient population can be identified as well as relevant outcome data, such as overall survival and progression-free survival. © 2020 the authors. clinical pharmacology &amp; therapeutics published by wiley periodicals llc on behalf of american society for clinical pharmacology and therapeutics.</t>
  </si>
  <si>
    <t xml:space="preserve">As evidências do mundo real podem fechar a lacuna inferencial entre os estudos de autorização de marketing e a prática clínica. No entanto, o padrão atual para a extração de dados do mundo real dos registros eletrônicos de saúde (EHRs) para avaliação do tratamento é a revisão manual (RM), que é demorada e trabalhosa. O coletor de dados clínicos (CDC) é uma nova ferramenta de processamento de linguagem natural e mineração de texto para dados de EHR estruturados e não estruturados e mostra apenas seções de EHR relevantes melhorando a eficiência. Investigamos o método de coleta de dados do mundo real (RWD), através da aplicação de consultas do CDC para inclusão do paciente e extração de informações em uma coorte de pacientes com carcinoma de células renais metastáticas (RCC) que receberam tratamento sistêmico de medicamentos. As características basais dos pacientes, as características da doença e os resultados do tratamento foram extraídos e foram comparados com a RM para validação. Cem pacientes que receberam 175 tratamentos foram incluídos usando o CDC, que correspondiam a 99% com a RM. A sobrevida global mediana calculada foi de 21,7 meses (intervalo de confiança de 95% (IC) 18,7-24,8) vs. 21,7 meses (IC 95% 18,6-24,8) e sobrevida livre de progressão 8,9 meses (IC 95% 5,4-12,4) vs. 7,6 meses (IC 95% 5,7-9,4) para CDC vs. MR, respectivamente. A maior pontuação de F1 foi encontrada para variáveis ​​relacionadas ao câncer (88,1-100), seguidas de comorbidades (71,5-90,4) e eventos adversos a medicamentos (53,3-74,5), com pontuações mais diversas em critérios de banco de dados RCC metastáticos internacionais (51.4-100) . O tempo médio de coleta de dados foi de 12 minutos (CDC) vs. 86 minutos (MR). Em conclusão, o CDC é uma ferramenta promissora para recuperar o RWD do EHRS, porque a população correta de pacientes pode ser identificada, bem como dados de resultados relevantes, como sobrevida global e sobrevida livre de progressão. © 2020 Os autores. Farmacologia Clínica e Therapeutics Publicado pela Wiley Periodicals LLC em nome da Sociedade Americana de Farmacologia Clínica e Terapêutica. </t>
  </si>
  <si>
    <t>https://www.scopus.com/inward/record.uri?eid=2-s2.0-85088149109&amp;doi=10.1002%2fcpt.1966&amp;partnerID=40&amp;md5=affcbd7b751fd73ce1a62ecc8c95af24</t>
  </si>
  <si>
    <t>Nature Publishing Group</t>
  </si>
  <si>
    <t>2-s2.0-84974786922</t>
  </si>
  <si>
    <t>10.1016/j.artmed.2016.05.004</t>
  </si>
  <si>
    <t>an ensemble method for extracting adverse drug events from social media</t>
  </si>
  <si>
    <t xml:space="preserve">Um método de conjunto para extrair eventos adversos a medicamentos das mídias sociais </t>
  </si>
  <si>
    <t>objective: because adverse drug events (ades) are a serious health problem and a leading cause of death, it is of vital importance to identify them correctly and in a timely manner. with the development of web 2.0, social media has become a large data source for information on ades. the objective of this study is to develop a relation extraction system that uses natural language processing techniques to effectively distinguish between ades and non-ades in informal text on social media. methods and materials: we develop a feature-based approach that utilizes various lexical, syntactic, and semantic features. information-gain-based feature selection is performed to address high-dimensional features. then, we evaluate the effectiveness of four well-known kernel-based approaches (i.e., subset tree kernel, tree kernel, shortest dependency path kernel, and all-paths graph kernel) and several ensembles that are generated by adopting different combination methods (i.e., majority voting, weighted averaging, and stacked generalization). all of the approaches are tested using three data sets: two health-related discussion forums and one general social networking site (i.e., twitter). results: when investigating the contribution of each feature subset, the feature-based approach attains the best area under the receiver operating characteristics curve (auc) values, which are 78.6%, 72.2%, and 79.2% on the three data sets. when individual methods are used, we attain the best auc values of 82.1%, 73.2%, and 77.0% using the subset tree kernel, shortest dependency path kernel, and feature-based approach on the three data sets, respectively. when using classifier ensembles, we achieve the best auc values of 84.5%, 77.3%, and 84.5% on the three data sets, outperforming the baselines. conclusions: our experimental results indicate that ade extraction from social media can benefit from feature selection. with respect to the effectiveness of different feature subsets, lexical features and semantic features can enhance the ade extraction capability. kernel-based approaches, which can stay away from the feature sparsity issue, are qualified to address the ade extraction problem. combining different individual classifiers using suitable combination methods can further enhance the ade extraction effectiveness. © 2016 elsevier b.v.</t>
  </si>
  <si>
    <t xml:space="preserve">Objetivo: Como os eventos adversos a medicamentos (ADES) são um problema sério de saúde e uma das principais causas de morte, é de vital importância identificá -los corretamente e em tempo hábil. Com o desenvolvimento do Web 2.0, as mídias sociais se tornaram uma grande fonte de dados para obter informações sobre Ades. O objetivo deste estudo é desenvolver um sistema de extração de relação que use técnicas de processamento de linguagem natural para distinguir efetivamente entre Ades e não-ADES em texto informal nas mídias sociais. Métodos e materiais: desenvolvemos uma abordagem baseada em recursos que utiliza vários recursos lexicais, sintáticos e semânticos. A seleção de recursos baseada em ganho de informação é realizada para abordar recursos de alta dimensão. Em seguida, avaliamos a eficácia de quatro abordagens bem conhecidas baseadas em kernel (isto é, kernel de árvore de subconjunto, núcleo de árvore, kernel de caminho de dependência mais curto e kernel de gráficos All-Paths) e vários conjuntos que são gerados adotando diferentes métodos de combinação (isto é, , votação majoritária, média ponderada e generalização empilhada). Todas as abordagens são testadas usando três conjuntos de dados: dois fóruns de discussão relacionados à saúde e um site geral de redes sociais (ou seja, Twitter). Resultados: Ao investigar a contribuição de cada subconjunto de recursos, a abordagem baseada em recursos atinge a melhor área sob os valores da curva de características operacionais do receptor (AUC), que são 78,6%, 72,2%e 79,2%nos três conjuntos de dados. Quando métodos individuais são usados, atingimos os melhores valores de AUC de 82,1%, 73,2%e 77,0%usando o kernel da árvore de subconjuntos, o kernel do caminho de dependência mais curto e a abordagem baseada em recursos nos três conjuntos de dados, respectivamente. Ao usar conjuntos de classificadores, alcançamos os melhores valores de AUC de 84,5%, 77,3%e 84,5%nos três conjuntos de dados, superando as linhas de base. Conclusões: Nossos resultados experimentais indicam que a extração ADE das mídias sociais pode se beneficiar da seleção de recursos. Com relação à eficácia de diferentes subconjuntos de recursos, os recursos lexicais e os recursos semânticos podem melhorar a capacidade de extração ADE. As abordagens baseadas no kernel, que podem ficar longe da questão da escassez de recursos, estão qualificadas para resolver o problema de extração da ADE. A combinação de diferentes classificadores individuais usando métodos de combinação adequados pode melhorar ainda mais a eficácia da extração ADE. © 2016 Elsevier B.V. </t>
  </si>
  <si>
    <t>https://www.scopus.com/inward/record.uri?eid=2-s2.0-84974786922&amp;doi=10.1016%2fj.artmed.2016.05.004&amp;partnerID=40&amp;md5=b839905020c9a3327b2bc6c43cc242b0</t>
  </si>
  <si>
    <t>2-s2.0-85076584799</t>
  </si>
  <si>
    <t>10.1093/jamia/ocz075</t>
  </si>
  <si>
    <t>an ensemble of neural models for nested adverse drug events and medication extraction with subwords</t>
  </si>
  <si>
    <t xml:space="preserve">Um conjunto de modelos neurais para eventos adversos aninhados e extração de medicamentos com subpainhas </t>
  </si>
  <si>
    <t>objective: this article describes an ensembling system to automatically extract adverse drug events and drug related entities from clinical narratives, which was developed for the 2018 n2c2 shared task track 2. materials and methods: we designed a neural model to tackle both nested (entities embedded in other entities) and polysemous entities (entities annotated with multiple semantic types) based on mimic iii discharge summaries. to better represent rare and unknown words in entities, we further tokenized the mimic iii data set by splitting the words into finer-grained subwords. we finally combined all the models to boost the performance. additionally, we implemented a featured-based conditional random field model and created an ensemble to combine its predictions with those of the neural model. results: our method achieved 92.78% lenient micro f1-score, with 95.99% lenient precision, and 89.79% lenient recall, respectively. experimental results showed that combining the predictions of either multiple models, or of a single model with different settings can improve performance. discussion: analysis of the development set showed that our neural models can detect more informative text regions than feature-based conditional random field models. furthermore, most entity types significantly benefit from subword representation, which also allows us to extract sparse entities, especially nested entities. conclusion: the overall results have demonstrated that the ensemble method can accurately recognize entities, including nested and polysemous entities. additionally, our method can recognize sparse entities by reconsidering the clinical narratives at a finer-grained subword level, rather than at the word level. © 2019 the author(s) 2019. published by oxford university press on behalf of the american medical informatics association.</t>
  </si>
  <si>
    <t xml:space="preserve">Objetivo: Este artigo descreve um sistema de conjuntos para extrair automaticamente eventos adversos a medicamentos e entidades relacionadas a medicamentos de narrativas clínicas, que foram desenvolvidas para a tarefa compartilhada N2C2 2018, trilha 2. Materiais e métodos: projetamos um modelo neural para abordar ambas as aninhadas (entidades embutidas em outras entidades) e entidades polissêmicas (entidades anotadas com vários tipos semânticos) com base nos resumos de descarga MIMIC III. Para representar melhor as palavras raras e desconhecidas em entidades, ainda assim o conjunto de dados MIMIC III dividindo as palavras em subpainhas de granulação mais fina. Finalmente combinamos todos os modelos para aumentar o desempenho. Além disso, implementamos um modelo de campo aleatório condicional baseado em destaque e criamos um conjunto para combinar suas previsões com as do modelo neural. RESULTADOS: Nosso método alcançou 92,78% de micro-escore f1, com precisão de 95,99% e recall de 89,79%, respectivamente. Os resultados experimentais mostraram que a combinação das previsões de vários modelos ou de um único modelo com diferentes configurações pode melhorar o desempenho. Discussão: A análise do conjunto de desenvolvimento mostrou que nossos modelos neurais podem detectar regiões de texto mais informativas do que os modelos de campo aleatório condicional baseados em recursos. Além disso, a maioria dos tipos de entidades se beneficia significativamente da representação de subpaltos, o que também nos permite extrair entidades esparsas, especialmente entidades aninhadas. CONCLUSÃO: Os resultados gerais demonstraram que o método do conjunto pode reconhecer com precisão entidades, incluindo entidades aninhadas e polissemárias. Além disso, nosso método pode reconhecer entidades esparsas reconsiderando as narrativas clínicas em um nível de subglema de granulação mais refinada, e não no nível da palavra. © 2019 O Autor (s) 2019. Publicado pela Oxford University Press em nome da American Medical Informatics Association. </t>
  </si>
  <si>
    <t>https://www.scopus.com/inward/record.uri?eid=2-s2.0-85076584799&amp;doi=10.1093%2fjamia%2focz075&amp;partnerID=40&amp;md5=92b8b92186518eaa53ded642f1f1385e</t>
  </si>
  <si>
    <t>2-s2.0-84874219079</t>
  </si>
  <si>
    <t>an evaluation of the umls in representing corpus derived clinical concepts</t>
  </si>
  <si>
    <t xml:space="preserve">Uma avaliação das UMLs em representar conceitos clínicos derivados de corpus </t>
  </si>
  <si>
    <t>we performed an evaluation of the unified medical language system (umls) in representing concepts derived from medical narrative documents from three domains: chest x-ray reports, discharge summaries and admission notes. we detected concepts in these documents by identifying noun phrases (nps) and n-grams, including unigrams (single words), bigrams (word pairs) and trigrams (word triples). after removing nps and n-grams that did not represent discrete clinical concepts, we processed the remaining with the umls metamap program. we manually reviewed the results of metamap processing to determine whether metamap found full, partial or no representation of the concept. for full representations, we determined whether post-coordination was required. our results showed that a large portion of concepts found in clinical narrative documents are either unrepresented or poorly represented in the current version of the umls metathesaurus and that post-coordination was often required in order to fully represent a concept.</t>
  </si>
  <si>
    <t xml:space="preserve">Realizamos uma avaliação do Sistema de Língua Médica Unificada (UMLS) ao representar conceitos derivados de documentos narrativos médicos de três domínios: relatórios de radiografia de tórax, resumos de alta e notas de admissão. Detectamos conceitos nesses documentos, identificando frases substantivas (NPs) e n-gramas, incluindo unigramas (palavras únicas), bigrams (pares de palavras) e trigramas (Word Triplos). Após a remoção de NPs e N-gramas que não representaram conceitos clínicos discretos, processamos o restante com o programa Metamap UMLS. Analisamos manualmente os resultados do processamento de metamap para determinar se o Metamap encontrou representação completa, parcial ou nenhuma do conceito. Para representações completas, determinamos se a pós-coordenação era necessária. Nossos resultados mostraram que uma grande parte dos conceitos encontrados nos documentos narrativos clínicos não está representada ou mal representada na versão atual do metatessauro da UMLS e que pós-coordenação era frequentemente necessária para representar totalmente um conceito. </t>
  </si>
  <si>
    <t>https://www.scopus.com/inward/record.uri?eid=2-s2.0-84874219079&amp;partnerID=40&amp;md5=56f5c57940d92fd260a07b5b93a79c59</t>
  </si>
  <si>
    <t>2-s2.0-85071473779</t>
  </si>
  <si>
    <t>10.3233/shti190249</t>
  </si>
  <si>
    <t>an exploratory study on pseudo data generation in prescription and adverse drug reaction extraction</t>
  </si>
  <si>
    <t xml:space="preserve">Um estudo exploratório sobre a geração de dados pseudo em prescrição e extração adversa da reação de medicamentos </t>
  </si>
  <si>
    <t>prescription information and adverse drug reactions (adr) are two components of detailed medication instructions that can benefit many aspects of clinical research. automatic extraction of this information from free-text narratives via information extraction (ie) can open it up to downstream uses. ie is commonly tackled by supervised natural language processing (nlp) systems which rely on annotated training data. however, training data generation is manual, time-consuming, and labor-intensive. it is desirable to develop automatic methods for augmenting manually labeled data. we propose pseudo-data generation as one such automatic method. pseudo-data are synthetic data generated by combining elements of existing labeled data. we propose and evaluate two sets of pseudo-data generation methods: knowledge-driven methods based on gazetteers and data-driven methods based on deep learning. we use the resulting pseudo-data to improve medication and adr extraction. data-driven pseudo-data are suitable for concept categories with high semantic regularities and short textual spans. knowledge-driven pseudo-data are effective for concept categories with longer textual spans, assuming the knowledge base offers good coverage of these concepts. combining the knowledge- and data-driven pseudo-data achieves significant performance improvement on medication names and adrs over baselines limited to the use of available labeled data. © 2019 international medical informatics association (imia) and ios press.</t>
  </si>
  <si>
    <t xml:space="preserve">Informações sobre prescrição e reações adversas a medicamentos (ADR) são dois componentes de instruções detalhadas de medicamentos que podem beneficiar muitos aspectos da pesquisa clínica. A extração automática dessas informações das narrativas de texto livre por extração de informações (IE) pode abri-las aos usos a jusante. O IE é comumente abordado por sistemas supervisionados de processamento de linguagem natural (PNL) que dependem de dados de treinamento anotados. No entanto, a geração de dados de treinamento é manual, demorada e intensiva em mão-de-obra. É desejável desenvolver métodos automáticos para aumentar os dados rotulados manualmente. Propomos geração pseudo-dados como um desses métodos automáticos. Os pseudo-dados são dados sintéticos gerados pela combinação de elementos de dados marcados existentes. Propomos e avaliamos dois conjuntos de métodos de geração de pseudo-dados: métodos orientados ao conhecimento baseados em gazetos e métodos orientados a dados baseados no aprendizado profundo. Utilizamos os pseudo-dados resultantes para melhorar os medicamentos e a extração de ADR. Os pseudo-dados orientados a dados são adequados para categorias de conceitos com altas regularidades semânticas e vãos textuais curtos. Os pseudo-dados orientados pelo conhecimento são eficazes para categorias de conceitos com vãos textuais mais longos, assumindo que a base de conhecimento ofereça uma boa cobertura desses conceitos. A combinação de pseudo-dados orientados para o conhecimento e dados atinge uma melhoria significativa de desempenho nos nomes de medicamentos e RADs em linhas de base limitadas ao uso de dados rotulados disponíveis. © 2019 International Medical Informatics Association (IMIA) e IOS Press. </t>
  </si>
  <si>
    <t>https://www.scopus.com/inward/record.uri?eid=2-s2.0-85071473779&amp;doi=10.3233%2fSHTI190249&amp;partnerID=40&amp;md5=bbd0a6b052f805d59778fa7d771736ba</t>
  </si>
  <si>
    <t>2-s2.0-85122018450</t>
  </si>
  <si>
    <t>an investigation of recurrent neural architectures for drug name recognition</t>
  </si>
  <si>
    <t xml:space="preserve">Uma investigação de arquiteturas neurais recorrentes para reconhecimento de nome de drogas </t>
  </si>
  <si>
    <t>drug name recognition (dnr) is an essential step in the pharmacovigilance (pv) pipeline. dnr aims to find drug name mentions in unstructured biomedical texts and classify them into predefined categories. state-of-the-art dnr approaches heavily rely on hand-crafted features and domain-specific resources which are difficult to collect and tune. for this reason, this paper investigates the effectiveness of contemporary recurrent neural architectures - the elman and jordan networks and the bidirectional lstm with crf decoding - at performing dnr straight from the text. the experimental results achieved on the authoritative semeval-2013 task 9.1 benchmarks show that the bidirectional lstm-crf ranks closely to highly-dedicated, hand-crafted systems. © 2016 association for computational linguistics.</t>
  </si>
  <si>
    <t xml:space="preserve">O reconhecimento de nome do medicamento (DNR) é uma etapa essencial no pipeline de farmacovigilância (PV). O DNR visa encontrar mencionados no nome do medicamento em textos biomédicos não estruturados e classificá -los em categorias predefinidas. As abordagens DNR de última geração dependem fortemente de recursos artesanais e recursos específicos de domínio, difíceis de coletar e ajustar. Por esse motivo, este artigo investiga a eficácia das arquiteturas neurais recorrentes contemporâneas - as redes Elman e Jordan e o LSTM bidirecional com decodificação de CRF - na execução do DNR diretamente do texto. Os resultados experimentais alcançados na tarefa autoritária semeval-2013 9.1 Os benchmarks mostram que o LSTM-CRF bidirecional classifica-se intimamente em sistemas artesanais altamente dedicados. © 2016 Association for Computational Linguistics. </t>
  </si>
  <si>
    <t>https://www.scopus.com/inward/record.uri?eid=2-s2.0-85122018450&amp;partnerID=40&amp;md5=7c5d9b813867c6c6e39bae45f3f4a053</t>
  </si>
  <si>
    <t>EMNLP 2016 7th International Workshop on Health Text Mining and Information Analysis, LOUHI 2016</t>
  </si>
  <si>
    <t>5 November 2016</t>
  </si>
  <si>
    <t>2-s2.0-85068196388</t>
  </si>
  <si>
    <t>10.1093/jamia/ocz018</t>
  </si>
  <si>
    <t>an investigation of single domain and multidomain medication and adverse drug event relation extraction from electronic health record notes using advanced deep learning models</t>
  </si>
  <si>
    <t xml:space="preserve">Uma investigação de domínio único e medicamentos multidomínio e extração de relação de eventos de medicamentos adversos de notas de registro de saúde eletrônicas usando modelos avançados de aprendizado profundo </t>
  </si>
  <si>
    <t>objective: we aim to evaluate the effectiveness of advanced deep learning models (eg, capsule network [capnet], adversarial training [adv]) for single-domain and multidomain relation extraction from electronic health record (ehr) notes. materials and methods: we built multiple deep learning models with increased complexity, namely a multilayer perceptron (mlp) model and a capnet model for single-domain relation extraction and fully shared (fs), shared-private (sp), and adversarial training (adv) modes for multidomain relation extraction. our models were evaluated in 2 ways: first, we compared our models using our expert-annotated cancer (the made1.0 corpus) and cardio corpora; second, we compared our models with the systems in the made1.0 and i2b2 challenges. results: multidomain models outperform single-domain models by 0.7%-1.4% in f1 (t test p05), but the results of fs, sp, and adv modes are mixed. our results show that the mlp model generally outperforms the capnet model by 0.1%-1.0% in f1. in the comparisons with other systems, the capnet model achieves the state-of-the-art result (87.2% in f1) in the cancer corpus and the mlp model generally outperforms medex in the cancer, cardiovascular diseases, and i2b2 corpora. conclusions: our mlp or capnet model generally outperforms other state-of-the-art systems in medication and adverse drug event relation extraction. multidomain models perform better than single-domain models. however, neither the sp nor the adv mode can always outperform the fs mode significantly. moreover, the capnet model is not superior to the mlp model for our corpora. © the author(s) 2019.</t>
  </si>
  <si>
    <t xml:space="preserve">Objetivo: Nosso objetivo é avaliar a eficácia de modelos avançados de aprendizado profundo (por exemplo, rede de cápsulas [CAPNET], treinamento adversário [ADV]) para extração de relação de domínio único e multidomínio das notas de registro eletrônico de saúde (EHR). Materiais e métodos: construímos vários modelos de aprendizado profundo com maior complexidade, a saber, um modelo de perceptron de multicamadas (MLP) e um modelo CAPNET para extração de relação de domínio único e totalmente compartilhado (FS), privado compartilhado (SP) e treinamento adversário ( ADV) Modos para extração de relação multidomínio. Nossos modelos foram avaliados de duas maneiras: primeiro, comparamos nossos modelos usando nosso câncer de antação de especialistas (Made1.0 corpus) e Cardio Corpora; Segundo, comparamos nossos modelos com os sistemas nos desafios Made1.0 e I2B2. Resultados: Os modelos multidomânticos superam os modelos de domínio único em 0,7% -1,4% no F1 (teste t P05), mas os resultados dos modos FS, SP e ADV são misturados. Nossos resultados mostram que o modelo MLP geralmente supera o modelo CAPNET em 0,1% -1,0% na F1. Nas comparações com outros sistemas, o modelo Capnet alcança o resultado de última geração (87,2% na F1) no corpus do câncer e o modelo MLP geralmente supera o MEDEX no câncer, as doenças cardiovasculares e os corpora i2B2. Conclusões: Nosso modelo MLP ou CAPNET geralmente supera outros sistemas de última geração em medicamentos e extração adversa de relação de eventos de medicamentos. Os modelos multidomânticos têm um desempenho melhor que os modelos de domínio único. No entanto, nem o modo SP nem o ADV sempre podem superar significativamente o modo FS. Além disso, o modelo CAPNET não é superior ao modelo MLP para o nosso corpora. © O (s) autor (s) 2019. </t>
  </si>
  <si>
    <t>https://www.scopus.com/inward/record.uri?eid=2-s2.0-85068196388&amp;doi=10.1093%2fjamia%2focz018&amp;partnerID=40&amp;md5=e5079bf8db83181f4bddb21dc626eaf5</t>
  </si>
  <si>
    <t>2-s2.0-84995912152</t>
  </si>
  <si>
    <t>10.1007/978-3-319-48472-3_43</t>
  </si>
  <si>
    <t>an ontology enabled natural language processing pipeline for provenance metadata extraction from biomedical text</t>
  </si>
  <si>
    <t xml:space="preserve">Uma ontologia habilitada pelo pipeline de processamento de linguagem natural para extração de metadados de proveniência do texto biomédico </t>
  </si>
  <si>
    <t>extraction of structured information from biomedical literature is a complex and challenging problem due to the complexity of biomedical domain and lack of appropriate natural language processing (nlp) techniques. high quality domain ontologies model both data and metadata information at a fine level of granularity, which can be effectively used to accurately extract structured information from biomedical text. extraction of provenance metadata, which describes the history or source of information, from published articles is an important task to support scientific reproducibility. reproducibility of results reported by previous research studies is a foundational component of scientific advancement. this is highlighted by the recent initiative by the us national institutes of health called “principles of rigor and reproducibility”. in this paper, we describe an effective approach to extract provenance metadata from published biomedical research literature using an ontology-enabled nlp platform as part of the provenance for clinical and healthcare research (prov- care). the provcare-nlp tool extends the clinical text analysis and knowledge extraction system (ctakes) platform using both provenance and biomedical domain ontologies. we demonstrate the effectiveness of provcare-nlp tool using a corpus of 20 peer-reviewed publications. the results of our evaluation demonstrate that the provcare-nlp tool has significantly higher recall in extracting provenance metadata as compared to existing nlp pipelines such as metamap. © springer international publishing ag 2016.</t>
  </si>
  <si>
    <t xml:space="preserve">A extração de informações estruturadas da literatura biomédica é um problema complexo e desafiador devido à complexidade do domínio biomédico e à falta de técnicas apropriadas de processamento de linguagem natural (PNL). Ontologias de domínio de alta qualidade modelam informações de dados e metadados em um bom nível de granularidade, que pode ser efetivamente usado para extrair com precisão informações estruturadas do texto biomédico. A extração de metadados de proveniência, que descreve a história ou fonte de informação, a partir de artigos publicados é uma tarefa importante para apoiar a reprodutibilidade científica. A reprodutibilidade dos resultados relatados por estudos anteriores é um componente fundamental do avanço científico. Isso é destacado pela recente iniciativa dos Institutos Nacionais de Saúde dos EUA, chamados "Princípios de Rigor e Reprodutibilidade". Neste artigo, descrevemos uma abordagem eficaz para extrair metadados de proveniência da literatura de pesquisa biomédica publicada usando uma plataforma de PNL habilitada para ontologia como parte da proveniência da pesquisa clínica e de saúde (ProVerelabed). A ferramenta ProvCare-NLP estende a plataforma de análise de texto clínico e sistema de extração de conhecimento (CTakes) usando ontologias de proveniência e domínio biomédico. Demonstramos a eficácia da ferramenta ProvCare-NLP usando um corpus de 20 publicações revisadas por pares. Os resultados de nossa avaliação demonstram que a ferramenta ProvCare-NLP possui um recall significativamente maior na extração de metadados de proveniência em comparação com os pipelines de NLP existentes, como o Metamap. © Springer International Publishing AG 2016. </t>
  </si>
  <si>
    <t>https://www.scopus.com/inward/record.uri?eid=2-s2.0-84995912152&amp;doi=10.1007%2f978-3-319-48472-3_43&amp;partnerID=40&amp;md5=999688f1ac6fbd0e319257de054c4dad</t>
  </si>
  <si>
    <t>Confederated International Conference On the Move to Meaningful Internet Systems, OTM 2016 held in conjunction with Conferences on CoopIS, CandTC and ODBASE 2016</t>
  </si>
  <si>
    <t>24 October 2016 through 28 October 2016</t>
  </si>
  <si>
    <t>an ontology enabled natural language processing pipeline for provenance metadata extraction from biomedical text (short paper)</t>
  </si>
  <si>
    <t xml:space="preserve">Uma ontologia habilitada para o pipeline de processamento de linguagem natural para extração de metadados de proveniência do texto biomédico (papel curto) </t>
  </si>
  <si>
    <t>2017/07/01</t>
  </si>
  <si>
    <t>2-s2.0-85125279323</t>
  </si>
  <si>
    <t>10.1007/978-981-16-5689-7_44</t>
  </si>
  <si>
    <t>an unsupervised topic modeling approach for adverse drug reaction extraction and identification from natural language text</t>
  </si>
  <si>
    <t xml:space="preserve">Uma abordagem de modelagem de tópicos não supervisionada para extração adversa de reação de medicamentos e identificação do texto da linguagem natural </t>
  </si>
  <si>
    <t>adverse drug/device reactions (adrs) are unintentional negative reactions which are caused by a candidate molecule in drug or material used in medical device. the us governments food and drug administration (fda) department has federal drug administration’s adverse event reporting system (faers) as adr monitoring and tracking system. but most of the time the adrs are not reported on time in this system and hence healthcare forums are good alternatives to the traditional adr tracking systems. therefore, it is considered for research in the field of pharmacovigilance. social media platforms like twitter, facebook and healthcare forums have provided people a platform to connect with each other, to discuss and share information. the data generated by users is in huge amount and such a vast data source has provided researchers a way to study and monitor public health. this topic aims to address adrs extraction and identification from natural language text. the extraction and analysis of such text collected from online healthcare forums are tricky because it is unstructured in nature, also here informal language is used compared to the technical medical terms. in real world, it is difficult to get huge amount of labeled information due to the large expense related with manual labeling of data. from the healthcare forums we get large unlabeled corpus and to handle such data unsupervised learning approaches can be used. the proposed model extracts and identifies adrs from natural language text using machine learning-based topic modeling approach with latent dirichlet allocation (lda) algorithm. © 2022, the author(s), under exclusive license to springer nature singapore pte ltd.</t>
  </si>
  <si>
    <t xml:space="preserve">As reações adversas de medicamento/dispositivo (ADRs) são reações negativas não intencionais causadas por uma molécula candidata em medicamento ou material usado em dispositivo médico. O Departamento de Administração de Alimentos e Medicamentos dos Governos dos EUA (FDA) possui o Sistema de Relatórios de Eventos Adversos (FAERS) da Federal Advertion Administration como sistema de monitoramento e rastreamento de ADR. Mas na maioria das vezes os ADRs não são relatados no tempo neste sistema e, portanto, os fóruns de saúde são boas alternativas aos sistemas tradicionais de rastreamento de ADR. Portanto, é considerado para pesquisa no campo da farmacovigilância. Plataformas de mídia social como Twitter, Facebook e Fóruns de Saúde forneceram às pessoas uma plataforma para se conectar, para discutir e compartilhar informações. Os dados gerados pelos usuários estão em grande quantidade e uma fonte de dados tão vasta forneceu aos pesquisadores uma maneira de estudar e monitorar a saúde pública. Este tópico tem como objetivo abordar a extração e identificação do ADRS do texto da linguagem natural. A extração e análise desse texto coletadas nos fóruns de saúde on -line são complicadas porque é não estruturada por natureza, também aqui o idioma informal é usado em comparação com os termos médicos técnicos. No mundo real, é difícil obter uma enorme quantidade de informações rotuladas devido às grandes despesas relacionadas à rotulagem manual de dados. Nos fóruns de saúde, obtemos grandes corpus não marcados e, para lidar com esses dados que abordagens de aprendizagem não supervisionadas podem ser usadas. O modelo proposto extrai e identifica ADRs do texto da linguagem natural usando a abordagem de modelagem de tópicos baseada em aprendizado de máquina com algoritmo Latent Dirichlet Allocation (LDA). © 2022, o (s) autor (s), sob licença exclusiva da Springer Nature Singapore Pte Ltd. </t>
  </si>
  <si>
    <t>https://www.scopus.com/inward/record.uri?eid=2-s2.0-85125279323&amp;doi=10.1007%2f978-981-16-5689-7_44&amp;partnerID=40&amp;md5=c9bc5fcd547d813be091c9461c28a6ba</t>
  </si>
  <si>
    <t>3rd International Conference on Data and Information Sciences, ICDIS 2021</t>
  </si>
  <si>
    <t>14 May 2021 through 15 May 2021</t>
  </si>
  <si>
    <t>2-s2.0-85029573883</t>
  </si>
  <si>
    <t>10.3233/978-1-61499-808-2-190</t>
  </si>
  <si>
    <t>analysis of annotated data models for improving data quality</t>
  </si>
  <si>
    <t xml:space="preserve">Análise de modelos de dados anotados para melhorar a qualidade dos dados </t>
  </si>
  <si>
    <t>the public medical data models (mdm) portal with more than 9.000 annotated forms from clinical trials and other sources provides many research opportunities for the medical informatics community. it is mainly used to address the problem of heterogeneity by searching, mediating, reusing, and assessing data models, e. g. the semi-interactive curation of core data records in a special domain. furthermore, it can be used as a benchmark for evaluating algorithms that create, transform, annotate, and analyse structured patient data. using cdisc odm for syntactically representing all data models in the mdm portal, there are semi-automatically added umls cuis at several odm levels like itemgroupdef, itemdef, or codelist item. this can improve the interpretability and processability of the received information, but only if the coded information is correct and reliable. this raises the question how to assure that semantically similar datasets are also processed and classified similarly. in this work, a (semi-)automatic approach to analyse and assess items, questions, and data elements in clinical studies is described. the approach uses a hybrid evaluation process to rate and propose semantic annotations for under-specified trial items. the evaluation algorithm operates with the commonly used nlm metamap to provide umls support and corpus-based proposal algorithms to link datasets from the provided cdisc odm item pool. © 2017 german association for medical informatics, biometry and epidemiology (gmds) e.v. and ios press.</t>
  </si>
  <si>
    <t xml:space="preserve">O portal de modelos de dados médicos públicos (MDM), com mais de 9.000 formulários anotados de ensaios clínicos e outras fontes, oferece muitas oportunidades de pesquisa para a comunidade de informática médica. É usado principalmente para resolver o problema da heterogeneidade, pesquisando, mediando, reutilizando e avaliando modelos de dados, e. g. A curadoria semi-interativa dos registros de dados principais em um domínio especial. Além disso, pode ser usado como uma referência para avaliar algoritmos que criam, transformam, anotam e analisam dados estruturados do paciente. Usando o CDISC ODM para representar sintaticamente todos os modelos de dados no portal MDM, existem cozinhas UMLs semi-automaticamente adicionadas em vários níveis de ODM, como itemGroupDef, ItemDef ou Codelist Item. Isso pode melhorar a interpretabilidade e a processabilidade das informações recebidas, mas apenas se as informações codificadas estiverem corretas e confiáveis. Isso levanta a questão de como garantir que conjuntos de dados semanticamente semelhantes também sejam processados ​​e classificados da mesma forma. Neste trabalho, é descrita uma abordagem (semi-) automática para analisar e avaliar itens, perguntas e elementos de dados em estudos clínicos. A abordagem utiliza um processo de avaliação híbrido para avaliar e propor anotações semânticas para itens de estudo sub-especificados. O algoritmo de avaliação opera com o Metamap NLM comumente usado para fornecer suporte de suporte à UMLS e algoritmos de proposta baseados em corpus para vincular conjuntos de dados do pool de itens CDISC ODM fornecido. © 2017 Associação Alemã de Informática Médica, Biometria e Epidemiologia (GMDS) E.V. e IOS Press. </t>
  </si>
  <si>
    <t>https://www.scopus.com/inward/record.uri?eid=2-s2.0-85029573883&amp;doi=10.3233%2f978-1-61499-808-2-190&amp;partnerID=40&amp;md5=89b4e0a23e35be38a72f1e5809962ad6</t>
  </si>
  <si>
    <t>62nd Annual Meeting of the German Association of Medical Informatics, Biometry and Epidemiology, GMDS 2017</t>
  </si>
  <si>
    <t>17 September 2017 through 21 September 2017</t>
  </si>
  <si>
    <t>2-s2.0-84923927235</t>
  </si>
  <si>
    <t>10.1186/s12865-014-0061-0</t>
  </si>
  <si>
    <t>analysis of autoimmune diseases and genetic relationships to vaccination against infectious diseases</t>
  </si>
  <si>
    <t xml:space="preserve">Análise de doenças autoimunes e relações genéticas com a vacinação contra doenças infecciosas </t>
  </si>
  <si>
    <t>background: near universal administration of vaccines mandates intense pharmacovigilance for vaccine safety and a stringently low tolerance for adverse events. reports of autoimmune diseases (aid) following vaccination have been challenging to evaluate given the high rates of vaccination, background incidence of autoimmunity, and low incidence and variable times for onset of aid after vaccinations. in order to identify biologically plausible pathways to adverse autoimmune events of vaccine-related aid, we used a systems biology approach to create a matrix of innate and adaptive immune mechanisms active in specific diseases, responses to vaccine antigens, adjuvants, preservatives and stabilizers, for the most common vaccine-associated aid found in the vaccine adverse event reporting system. results: this report focuses on guillain-barre syndrome (gbs), rheumatoid arthritis (ra), systemic lupus erythematosus (sle), and idiopathic (or immune) thrombocytopenic purpura (itp). multiple curated databases and automated text mining of pubmed literature identified 667 genes associated with ra, 448 with sle, 49 with itp and 73 with gbs. while all data sources provided valuable and unique gene associations, text mining using natural language processing (nlp) algorithms provided the most information but required curation to remove incorrect associations. six genes were associated with all four aids. thirty-three pathways were shared by the four aids. classification of genes into twelve immune system related categories identified more "th17 t-cell subtype" genes in ra than the other aids, and more "chemokine plus receptors" genes associated with ra than sle. gene networks were visualized and clustered into interconnected modules with specific gene clusters for each aid, including one in ra with ten c-x-c motif chemokines. the intersection of genes associated with gbs, gbs peptide auto-antigens, influenza a infection, and influenza vaccination created a subnetwork of genes that inferred a possible role for the mapk signaling pathway in influenza vaccine related gbs. conclusions: results showing unique and common gene sets, pathways, immune system categories and functional clusters of genes in four autoimmune diseases suggest it is possible to develop molecular classifications of autoimmune and inflammatory events. combining this information with cellular and other disease responses should greatly aid in the assessment of potential immune-mediated adverse events following vaccination. © mcgarvey et al.</t>
  </si>
  <si>
    <t xml:space="preserve">Antecedentes: A administração quase universal de vacinas exige a intensa farmacovigilância para a segurança da vacina e uma tolerância rigorosamente baixa para eventos adversos. Relatos de doenças autoimunes (AID) após a vacinação têm sido desafiadoras para avaliar, dadas as altas taxas de vacinação, incidência de autoimunidade e baixa incidência e tempos variáveis ​​para o início da ajuda após as vacinas. Para identificar vias biologicamente plausíveis para eventos autoimunes adversos de ajuda relacionada à vacina, usamos uma abordagem de biologia de sistemas para criar uma matriz de mecanismos imunes inatos e adaptativos ativos em doenças específicas, respostas a antígenos de vacina, adjuvantes, preservativos e estabilizadores, para A ajuda associada à vacina mais comum encontrada no sistema de relatórios de eventos adversos da vacina. Resultados: Este relatório se concentra na síndrome de Guillain-Barre (GBS), artrite reumatóide (AR), lúpus eritematoso sistêmico (LES) e pura trombocitopênica idiopática (ou imune) (ITP). Vários bancos de dados com curadoria e mineração de texto automatizada da literatura no PubMed identificou 667 genes associados à AR, 448 com LES, 49 com ITP e 73 com GBS. Embora todas as fontes de dados forneçam associações de genes valiosas e exclusivas, a mineração de texto usando algoritmos de processamento de linguagem natural (PNL) forneceu mais informações, mas exigiu curadoria para remover associações incorretas. Seis genes foram associados a todos os quatro AIDS. Trinta e três caminhos foram compartilhados pelas quatro AIDS. A classificação de genes em doze categorias relacionadas ao sistema imunológico identificou mais genes de "subtipo de células T Th17 na AR do que os outros AIDS e mais genes" quimiocinas mais receptores "associados à AR do que o LES. As redes genéticas foram visualizadas e agrupadas em módulos interconectados com aglomerados de genes específicos para cada ajuda, incluindo um na AR com dez quimiocinas de motivos C-X-C. A interseção de genes associados ao GBS, os auto-antígenos do peptídeo GBS, a infecção por influenza A e a vacinação contra influenza criaram uma sub-rede de genes que inferiram um possível papel para a via de sinalização MAPK no GBS relacionado à vacina contra influenza. Conclusões: Resultados mostrando conjuntos de genes exclusivos e comuns, vias, categorias de sistemas imunológicos e aglomerados funcionais de genes em quatro doenças autoimunes sugerem que é possível desenvolver classificações moleculares de eventos autoimunes e inflamatórios. A combinação dessas informações com respostas celulares e outras doenças deve ajudar bastante na avaliação de possíveis eventos adversos imunes mediados após a vacinação. © McGarvey et al. </t>
  </si>
  <si>
    <t>https://www.scopus.com/inward/record.uri?eid=2-s2.0-84923927235&amp;doi=10.1186%2fs12865-014-0061-0&amp;partnerID=40&amp;md5=451df0f0f42e6622e13802921791b1b4</t>
  </si>
  <si>
    <t>2-s2.0-84978034203</t>
  </si>
  <si>
    <t>10.1016/j.jbi.2016.06.007</t>
  </si>
  <si>
    <t>analysis of the effect of sentiment analysis on extracting adverse drug reactions from tweets and forum posts</t>
  </si>
  <si>
    <t xml:space="preserve">Análise do efeito da análise de sentimentos na extração de reações adversas de medicamentos de tweets e postagens do fórum </t>
  </si>
  <si>
    <t>objective the abundance of text available in social media and health related forums along with the rich expression of public opinion have recently attracted the interest of the public health community to use these sources for pharmacovigilance. based on the intuition that patients post about adverse drug reactions (adrs) expressing negative sentiments, we investigate the effect of sentiment analysis features in locating adr mentions. methods we enrich the feature space of a state-of-the-art adr identification method with sentiment analysis features. using a corpus of posts from the dailystrength forum and tweets annotated for adr and indication mentions, we evaluate the extent to which sentiment analysis features help in locating adr mentions and distinguishing them from indication mentions. results evaluation results show that sentiment analysis features marginally improve adr identification in tweets and health related forum posts. adding sentiment analysis features achieved a statistically significant f-measure increase from 72.14% to 73.22% in the twitter part of an existing corpus using its original train/test split. using stratified 10 × 10-fold cross-validation, statistically significant f-measure increases were shown in the dailystrength part of the corpus, from 79.57% to 80.14%, and in the twitter part of the corpus, from 66.91% to 69.16%. moreover, sentiment analysis features are shown to reduce the number of adrs being recognized as indications. conclusion this study shows that adding sentiment analysis features can marginally improve the performance of even a state-of-the-art adr identification method. this improvement can be of use to pharmacovigilance practice, due to the rapidly increasing popularity of social media and health forums. © 2016 the authors</t>
  </si>
  <si>
    <t xml:space="preserve">Objetivo A abundância de texto disponível nas mídias sociais e fóruns relacionados à saúde, juntamente com a rica expressão da opinião pública, atraiu recentemente o interesse da comunidade de saúde pública para usar essas fontes para a farmacovigilância. Com base na intuição de que os pacientes publicam sobre reações adversas a medicamentos (ADRs) que expressam sentimentos negativos, investigamos o efeito dos recursos de análise de sentimentos na localização de menções de ADR. Métodos Enriquecemos o espaço de recursos de um método de identificação de ADR de última geração com recursos de análise de sentimentos. Usando um corpus de postagens do Fórum Dailystrength e tweets anotados para menções de ADR e indicação, avaliamos até que ponto a análise dos sentimentos dos recursos ajuda a localizar menções de ADR e distingui -las das mencionadas indicações. Os resultados da avaliação dos resultados mostram que a análise de sentimentos apresenta marginalmente a identificação de ADR em tweets e postos de fórum relacionados à saúde. A adição de recursos de análise de sentimentos alcançou um aumento estatisticamente significativo da medida F de 72,14% para 73,22% na parte do Twitter de um corpus existente usando sua divisão original de trem/teste. Utilizando validação cruzada estratificada de 10 × 10 vezes, aumentos estatisticamente significativos da medida F foram mostrados na parte da diailicstração do corpus, de 79,57% a 80,14% e na parte do Twitter do corpus, de 66,91% a 69,16%. Além disso, os recursos de análise de sentimentos são mostrados para reduzir o número de ADRs sendo reconhecidos como indicações. Conclusão Este estudo mostra que a adição de recursos de análise de sentimentos pode melhorar marginalmente o desempenho de um método de identificação de ADR de última geração. Essa melhoria pode ser útil para a prática de farmacovigilância, devido à crescente popularidade dos fóruns de mídia social e saúde. © 2016 Os autores </t>
  </si>
  <si>
    <t>https://www.scopus.com/inward/record.uri?eid=2-s2.0-84978034203&amp;doi=10.1016%2fj.jbi.2016.06.007&amp;partnerID=40&amp;md5=711df58046a37e0c30118ce9841d9a5e</t>
  </si>
  <si>
    <t>2-s2.0-85129630760</t>
  </si>
  <si>
    <t>10.1017/s0033291722000952</t>
  </si>
  <si>
    <t>antipsychotic polypharmacy and adverse drug reactions among adults in a london mental health service 2008 2018</t>
  </si>
  <si>
    <t xml:space="preserve">Polifarmácia antipsicótica e reações adversas a medicamentos entre adultos em um Serviço de Saúde Mental de Londres 2008 2018 </t>
  </si>
  <si>
    <t>background antipsychotic polypharmacy (app) occurs commonly but it is unclear whether it is associated with an increased risk of adverse drug reactions (adrs). electronic health records (ehrs) offer an opportunity to examine app using real-world data. in this study, we use ehr data to identify periods when patients were prescribed 2 + antipsychotics and compare these with periods of antipsychotic monotherapy. to determine the relationship between app and subsequent instances of adrs: qt interval prolongation, hyperprolactinaemia, and increased body weight [body mass index (bmi) 3/4 25]. methods we extracted anonymised ehr data. patients aged 16 + receiving antipsychotic medication at camden &amp; islington nhs foundation trust between 1 january 2008 and 31 december 2018 were included. multilevel mixed-effects logistic regression models were used to elucidate the relationship between app and the subsequent presence of qt interval prolongation, hyperprolactinaemia, and/or increased bmi following a period of app within 7, 30, or 180 days respectively. results we identified 35 409 observations of antipsychotic prescribing among 13 391 patients. compared with antipsychotic monotherapy, app was associated with a subsequent increased risk of hyperprolactinaemia (adjusted odds ratio 2.46; 95% ci 1.87-3.24) and of registering a bmi &gt; 25 (adjusted odds ratio 1.75; 95% ci 1.33-2.31) in the period following the app prescribing. conclusions our observations suggest that app should be carefully managed with attention to hyperprolactinaemia and obesity. copyright © the author(s), 2022. published by cambridge university press.</t>
  </si>
  <si>
    <t xml:space="preserve">Antecedentes A polifarmácia antipsicótica (APP) ocorre comumente, mas não está claro se está associado a um risco aumentado de reações adversas a medicamentos (ADRs). Os registros eletrônicos de saúde (EHRs) oferecem uma oportunidade de examinar o aplicativo usando dados do mundo real. Neste estudo, usamos dados de EHR para identificar períodos quando os pacientes foram prescritos 2 + antipsicóticos e comparamos -os com períodos de monoterapia antipsicótica. Para determinar a relação entre o APP e as instâncias subsequentes de ADRs: prolongamento do intervalo QT, hiperprolactinaemia e aumento do peso corporal [índice de massa corporal (IMC) 3/4 25]. Métodos extraímos dados anônimos de EHR. Foram incluídos pacientes com 16 anos de idade, foram incluídos medicação antipsicótica na Camden &amp; Islington NHS Foundation Trust entre 1 de janeiro de 2008 e 31 de dezembro de 2018. Modelos de regressão logística de efeitos mistos multiníveis foram usados ​​para elucidar a relação entre APP e a presença subsequente do prolongamento do intervalo QT, hiperprolactinaemia e/ou aumento do IMC após um período de aplicativo dentro de 7, 30 ou 180 dias, respectivamente. Resultados Identificamos 35 409 Observações de prescrição antipsicótica entre 13 391 pacientes. Comparado com a monoterapia antipsicótica, o APP foi associado a um risco subsequente aumentado de hiperprolactineemia (odds ratio ajustado 2,46; IC 95% 1,87-3,24) e de registrar um IMC&gt; 25 (odds ratio ajustado 1,75; 95% IC 1.33-2.31) no the período após a prescrição do aplicativo. Conclusões Nossas observações sugerem que o aplicativo deve ser cuidadosamente gerenciado com atenção à hiperprolactinaemia e obesidade. Copyright © The Author (s), 2022. Publicado por Cambridge University Press. </t>
  </si>
  <si>
    <t>https://www.scopus.com/inward/record.uri?eid=2-s2.0-85129630760&amp;doi=10.1017%2fS0033291722000952&amp;partnerID=40&amp;md5=d54037ec5e3ec2f230f7bcea633fbe0e</t>
  </si>
  <si>
    <t>Cambridge University Press</t>
  </si>
  <si>
    <t>2-s2.0-85018900809</t>
  </si>
  <si>
    <t>10.4338/aci-2016-10-ra-0169</t>
  </si>
  <si>
    <t>application of natural language processing and network analysis techniques to post market reports for the evaluation of dose related anti thymocyte globulin safety patterns</t>
  </si>
  <si>
    <t xml:space="preserve">Aplicação de técnicas de processamento de linguagem natural e análise de rede para pós -relatórios de mercado para a avaliação de padrões de segurança anti -timócitos globulina relacionados à dose </t>
  </si>
  <si>
    <t>objective: to evaluate the feasibility of automated dose and adverse event information retrieval in supporting the identification of safety patterns. methods: we extracted all rabbit anti-thymocyte globulin (ratg) reports submitted to the united states food and drug administration adverse event reporting system (faers) from the product’s initial licensure in april 16, 1984 through february 8, 2016. we processed the narratives using the medication extraction (medex) and the event-based text-mining of health electronic records (ether) systems and retrieved the appropriate medication, clinical, and temporal information. when necessary, the extracted information was manually curated. this process resulted in a high quality dataset that was analyzed with the pattern-based and advanced network analyzer for clinical evaluation and assessment (panacea) to explore the association of ratg dosing with post-transplant lymphoproliferative disorder (ptld). results: although manual curation was necessary to improve the data quality, medex and ether supported the extraction of the appropriate information. we created a final dataset of 1,380 cases with complete information for ratg dosing and date of administration. analysis in panacea found that ptld was associated with cumulative doses of ratg &gt;8 mg/kg, even in periods where most of the submissions to faers reported low doses of ratg. conclusion: we demonstrated the feasibility of investigating a dose-related safety pattern for a particular product in faers using a set of automated tools. © schattauer 2017.</t>
  </si>
  <si>
    <t xml:space="preserve">Objetivo: Avaliar a viabilidade de dose automatizada e recuperação de informações de eventos adversos para apoiar a identificação de padrões de segurança. Métodos: extraímos todos os relatórios de relatórios de globulina anti-timócitos de coelho (RATG) submetidos ao Sistema de Relatórios de Eventos Adversos da Administração de Alimentos e Medicamentos dos Estados Unidos (FAERS) da licenciamento inicial do produto em 16 de abril de 1984 a 8 de fevereiro de 2016. Processamos as narrativas Usando a extração de medicamentos (MEDEX) e a mineração de texto baseada em eventos de sistemas de registros eletrônicos de saúde (éter) e recuperou os medicamentos apropriados, informações clínicas e temporais. Quando necessário, as informações extraídas foram com curadoria manual. Esse processo resultou em um conjunto de dados de alta qualidade que foi analisado com o analisador de rede avançado e baseado em padrões para avaliação e avaliação clínica (PANACEA) para explorar a associação da dosagem de RATG com o distúrbio linfoproliferativo pós-transplante (PTLD). Resultados: Embora a curadoria manual tenha sido necessária para melhorar a qualidade dos dados, a MEDEX e o éter apoiaram a extração das informações apropriadas. Criamos um conjunto de dados final de 1.380 casos com informações completas para a dosagem do RATG e a data da administração. A análise em panacéia constatou que o PTLD estava associado a doses cumulativas de rato&gt; 8 mg/kg, mesmo em períodos em que a maioria das submissões a FAERS relatou baixas doses de RATG. Conclusão: Demonstramos a viabilidade de investigar um padrão de segurança relacionado à dose para um determinado produto em Faers usando um conjunto de ferramentas automatizadas. © Schattauer 2017. </t>
  </si>
  <si>
    <t>https://www.scopus.com/inward/record.uri?eid=2-s2.0-85018900809&amp;doi=10.4338%2fACI-2016-10-RA-0169&amp;partnerID=40&amp;md5=f334434e13eaa62ab776fe8d87f2e52e</t>
  </si>
  <si>
    <t>Schattauer GmbH</t>
  </si>
  <si>
    <t>2-s2.0-85123074901</t>
  </si>
  <si>
    <t>10.3389/fonc.2021.695936</t>
  </si>
  <si>
    <t>application of real world data to external control groups in oncology clinical trial drug development</t>
  </si>
  <si>
    <t xml:space="preserve">Aplicação de dados do mundo real a grupos de controle externo em desenvolvimento de medicamentos para ensaios clínicos de oncologia </t>
  </si>
  <si>
    <t>randomized controlled trials (rcts) that assess overall survival are considered the “gold standard” when evaluating the efficacy and safety of a new oncology intervention. however, single-arm trials that use surrogate endpoints (e.g., objective response rate or duration of response) to evaluate clinical benefit have become the basis for accelerated or breakthrough regulatory approval of precision oncology drugs for cases where the target and research populations are relatively small. interpretation of efficacy in single-arm trials can be challenging because such studies lack a standard-of-care comparator arm. although an external control group can be based on data from other clinical trials, using an external control group based on data collected outside of a trial may not only offer an alternative to both rcts and uncontrolled single-arm trials, but it may also help improve decision-making by study sponsors or regulatory authorities. hence, leveraging real-world data (rwd) to construct external control arms in clinical trials that investigate the efficacy and safety of drug interventions in oncology has become a topic of interest. herein, we review the benefits and challenges associated with the use of rwd to construct external control groups, and the relevance of rwd to early oncology drug development. copyright © 2022 yap, jacobs, baumfeld andre, lee, beaupre and azoulay.</t>
  </si>
  <si>
    <t xml:space="preserve">Ensaios clínicos randomizados (ECRs) que avaliam a sobrevida global são considerados o “padrão -ouro” ao avaliar a eficácia e a segurança de uma nova intervenção oncológica. No entanto, ensaios de braço único que usam pontos de extremidade substitutos (por exemplo, taxa de resposta objetiva ou duração da resposta) para avaliar o benefício clínico tornaram-se a base para a aprovação regulatória acelerada ou inovadora de medicamentos de oncologia de precisão para casos em que as populações alvo e de pesquisa são relativamente pequenas . A interpretação da eficácia em ensaios de braço único pode ser desafiador porque esses estudos não têm um braço de comparador padrão de atendimento. Embora um grupo de controle externo possa ser baseado em dados de outros ensaios clínicos, o uso de um grupo de controle externo baseado em dados coletados fora de um estudo pode não apenas oferecer uma alternativa aos ensaios clínicos randomizados e de ensaios simples e não controlados, mas também pode ajudar a melhorar Tomada de decisão por patrocinadores do estudo ou autoridades regulatórias. Portanto, alavancar dados do mundo real (RWD) para construir armas de controle externas em ensaios clínicos que investigam a eficácia e a segurança das intervenções de medicamentos em oncologia se tornaram um tópico de interesse. Aqui, revisamos os benefícios e os desafios associados ao uso da RWD para construir grupos de controle externo e a relevância da RWD para o desenvolvimento de medicamentos para oncologia. Copyright © 2022 Yap, Jacobs, Baumfeld Andre, Lee, Beaupre e Azoulay. </t>
  </si>
  <si>
    <t>https://www.scopus.com/inward/record.uri?eid=2-s2.0-85123074901&amp;doi=10.3389%2ffonc.2021.695936&amp;partnerID=40&amp;md5=c103413f6f87a23dee0d581954800683</t>
  </si>
  <si>
    <t>Frontiers Media S.A.</t>
  </si>
  <si>
    <t>2-s2.0-84906303636</t>
  </si>
  <si>
    <t>10.1136/amiajnl-2014-002767</t>
  </si>
  <si>
    <t>applying metamap to medline for identifying novel associations in a large clinical dataset a feasibility analysis</t>
  </si>
  <si>
    <t xml:space="preserve">Aplicando Metamap à Medline para identificar novas associações em um grande conjunto de dados clínicos Uma análise de viabilidade </t>
  </si>
  <si>
    <t>objective: we describe experiments designed to determine the feasibility of distinguishing known from novel associations based on a clinical dataset comprised of international classification of disease, v.9 (icd-9) codes from 1.6 million patients by comparing them to associations of icd-9 codes derived from 20.5 million medline citations processed using metamap. associations appearing only in the clinical dataset, but not in medline citations, are potentially novel. methods: pairwise associations of icd-9 codes were independently identified in both the clinical and medline datasets, which were then compared to quantify their degree of overlap. we also performed a manual review of a subset of the associations to validate how well metamap performed in identifying diagnoses mentioned in medline citations that formed the basis of the medline associations. results: the overlap of associations based on icd-9 codes in the clinical and medline datasets was low: only 6.6% of the 3.1 million associations found in the clinical dataset were also present in the medline dataset. further, a manual review of a subset of the associations that appeared in both datasets revealed that cooccurring diagnoses from medline citations do not always represent clinically meaningful associations. discussion: identifying novel associations derived from large clinical datasets remains challenging. medline as a sole data source for existing knowledge may not be adequate to filter out widely known associations. conclusions: in this study, novel associations were not readily identified. further improvements in accuracy and relevance for tools such as metamap are needed to realize their expected utility.</t>
  </si>
  <si>
    <t xml:space="preserve">Objetivo: Descrevemos experimentos projetados para determinar a viabilidade de distinguir conhecidas de novas associações baseadas em um conjunto de dados clínicos composto pela classificação internacional de doenças, v.9 (ICD-9) de 1,6 milhão de pacientes comparando-os com associações de CID-9 Códigos derivados de 20,5 milhões de citações de Medline processadas usando Metamap. As associações que aparecem apenas no conjunto de dados clínicas, mas não nas citações da Medline, são potencialmente novas. Métodos: As associações pareadas dos códigos da CID-9 foram identificadas independentemente nos conjuntos de dados clínicos e MEDLINE, que foram então comparados para quantificar seu grau de sobreposição. Também realizamos uma revisão manual de um subconjunto das associações para validar quão bem o metamap foi realizado na identificação de diagnósticos mencionados nas citações da MEDLINE que formaram a base das associações da Medline. Resultados: A sobreposição de associações com base nos códigos da CID-9 nos conjuntos de dados clínicos e MedLine foi baixa: apenas 6,6% dos 3,1 milhões de associações encontradas no conjunto de dados clínicas também estavam presentes no conjunto de dados Medline. Além disso, uma revisão manual de um subconjunto das associações que apareceu nos dois conjuntos de dados revelou que diagnósticos cooccorretos das citações da Medline nem sempre representam associações clinicamente significativas. Discussão: A identificação de novas associações derivadas de grandes conjuntos de dados clínicos permanece desafiadora. O MEDLINE como uma única fonte de dados para o conhecimento existente pode não ser adequada para filtrar associações amplamente conhecidas. Conclusões: Neste estudo, novas associações não foram facilmente identificadas. São necessárias melhorias adicionais na precisão e relevância para ferramentas como o Metamap para realizar sua utilidade esperada. </t>
  </si>
  <si>
    <t>https://www.scopus.com/inward/record.uri?eid=2-s2.0-84906303636&amp;doi=10.1136%2famiajnl-2014-002767&amp;partnerID=40&amp;md5=22bd187893bb165bdcbb3ab8fb85b2f5</t>
  </si>
  <si>
    <t>BMJ Publishing Group</t>
  </si>
  <si>
    <t>2-s2.0-85041835916</t>
  </si>
  <si>
    <t>10.1016/j.ijmedinf.2018.02.005</t>
  </si>
  <si>
    <t>applying natural language processing techniques to develop a task specific emr interface for timely stroke thrombolysis a feasibility study</t>
  </si>
  <si>
    <t xml:space="preserve">Aplicando técnicas de processamento de linguagem natural para desenvolver uma interface EMR específica de tarefa para trombólise de traço oportuno Um estudo de viabilidade </t>
  </si>
  <si>
    <t>objective: to reduce errors in determining eligibility for intravenous thrombolytic therapy (ivt) in stroke patients through use of an enhanced task-specific electronic medical record (emr) interface powered by natural language processing (nlp) techniques. materials and methods: the information processing algorithm utilized metamap to extract medical concepts from ivt eligibility criteria and expanded the concepts using the unified medical language system metathesaurus. concepts identified from clinical notes by metamap were compared to those from ivt eligibility criteria. the task-specific emr interface displays ivt-relevant information by highlighting phrases that contain matched concepts. clinical usability was assessed with clinicians staffing the acute stroke team by comparing user performance while using the task-specific and the current emr interfaces. results: the algorithm identified ivt-relevant concepts with micro-averaged precisions, recalls, and f1 measures of 0.998, 0.812, and 0.895 at the phrase level and of 1, 0.972, and 0.986 at the document level. users using the task-specific interface achieved a higher accuracy score than those using the current interface (91% versus 80%, p = 0.016) in assessing the ivt eligibility criteria. the completion time between the interfaces was statistically similar (2.46 min versus 1.70 min, p = 0.754). discussion: although the information processing algorithm had room for improvement, the task-specific emr interface significantly reduced errors in assessing ivt eligibility criteria. conclusion: the study findings provide evidence to support an nlp enhanced emr system to facilitate ivt decision-making by presenting meaningful and timely information to clinicians, thereby offering a new avenue for improvements in acute stroke care. © 2018 elsevier b.v.</t>
  </si>
  <si>
    <t xml:space="preserve">Objetivo: Reduzir erros na determinação da elegibilidade para a terapia trombolítica intravenosa (IVT) em pacientes com AVC através do uso de uma interface aprimorada de registro médico eletrônico específico da tarefa (EMR) alimentado por técnicas de processamento de linguagem natural (PNL). Materiais e métodos: O algoritmo de processamento de informações utilizou o Metamap para extrair conceitos médicos dos critérios de elegibilidade IVT e expandir os conceitos usando o metatessauro do sistema de linguagem médica unificada. Os conceitos identificados a partir de notas clínicas do Metamap foram comparadas às dos critérios de elegibilidade IVT. A interface EMR específica da tarefa exibe informações relevantes para IVT, destacando frases que contêm conceitos correspondentes. A usabilidade clínica foi avaliada com os clínicos que funcionam com a equipe de AVC aguda, comparando o desempenho do usuário enquanto usava as interfaces específicas da tarefa e as atuais EMR. Resultados: O algoritmo identificou conceitos relevantes para IVT com precisões, recalls e medidas de F1 com média micro-média de 0,998, 0,812 e 0,895 no nível da frase e de 1, 0,972 e 0,986 no nível do documento. Os usuários que usam a interface específica da tarefa alcançaram uma pontuação de precisão mais alta do que aqueles que usam a interface atual (91% versus 80%, p = 0,016) na avaliação dos critérios de elegibilidade do IVT. O tempo de conclusão entre as interfaces foi estatisticamente semelhante (2,46 min versus 1,70 min, p = 0,754). Discussão: Embora o algoritmo de processamento de informações tenha espaço para melhorias, a interface EMR específica da tarefa reduziu significativamente os erros na avaliação dos critérios de elegibilidade do IVT. Conclusão: Os resultados do estudo fornecem evidências para apoiar um sistema EMR aprimorado da PNL para facilitar a tomada de decisões da IVT, apresentando informações significativas e oportunas aos médicos, oferecendo assim uma nova avenida para melhorias nos cuidados agudos. © 2018 Elsevier B.V. </t>
  </si>
  <si>
    <t>https://www.scopus.com/inward/record.uri?eid=2-s2.0-85041835916&amp;doi=10.1016%2fj.ijmedinf.2018.02.005&amp;partnerID=40&amp;md5=9720d919ed187bcea4cb2ce488b72dc4</t>
  </si>
  <si>
    <t>2-s2.0-85120520837</t>
  </si>
  <si>
    <t>10.3233/shti210836</t>
  </si>
  <si>
    <t>are semantic annotators able to extract relevant complexity related concepts from clinical notes</t>
  </si>
  <si>
    <t xml:space="preserve">são anotadores semânticos capazes de extrair conceitos relacionados à complexidade relevantes de notas clínicas </t>
  </si>
  <si>
    <t>clinical decision support systems (cdsss) implementing cancer clinical practice guidelines (cpgs) have the potential to improve the compliance of decisions made by multidisciplinary tumor boards (mtb) with cpgs. however, guideline-based cdsss do not cover complex cases and need time for discussion. we propose to learn how to predict complex cancer cases prior to mtbs from breast cancer patient summaries (bcpss) resuming clinical notes. bcpss being unstructured natural language textual documents, we implemented four semantic annotators (ecmt, sifr, ctakes, and metamap) to assess whether complexity-related concepts could be extracted from clinical notes. on a sample of 24 bcpss covering 35 complexity reasons, ecmt and metamap were the most efficient systems with a performance rate of 60% (21/35) and 49% (17/35), respectively. when using the four annotators in sequence, 69% of complexity reasons were extracted (24/35 reasons). © 2021 the european federation for medical informatics (efmi) and ios press. all rights reserved.</t>
  </si>
  <si>
    <t xml:space="preserve">Os sistemas de apoio à decisão clínica (CDSSS) que implementam as diretrizes de prática clínica do câncer (CPGs) têm o potencial de melhorar a conformidade das decisões tomadas por placas de tumores multidisciplinares (MTB) com CPGs. No entanto, o CDSSS baseado em diretrizes não cobre casos complexos e precisa de tempo para discussão. Propomos aprender a prever casos complexos de câncer antes do MTBS de resumos de pacientes com câncer de mama (BCPSS) retomando as notas clínicas. BCPSS sendo documentos textuais de linguagem natural não estruturados, implementamos quatro anotadores semânticos (ECMT, SIFR, CTAKES e Metamap) para avaliar se os conceitos relacionados à complexidade poderiam ser extraídos de notas clínicas. Em uma amostra de 24 BCPSs cobrindo 35 razões de complexidade, o ECMT e o Metamap foram os sistemas mais eficientes com uma taxa de desempenho de 60% (21/35) e 49% (17/35), respectivamente. Ao usar os quatro anotadores em sequência, 69% das razões de complexidade foram extraídas (razões 24/35). © 2021 A Federação Europeia de Informática Médica (EFMI) e IOS Press. todos os direitos reservados. </t>
  </si>
  <si>
    <t>https://www.scopus.com/inward/record.uri?eid=2-s2.0-85120520837&amp;doi=10.3233%2fSHTI210836&amp;partnerID=40&amp;md5=51003e27839d8cadb7a39f7454c5120a</t>
  </si>
  <si>
    <t>IOS Press BV</t>
  </si>
  <si>
    <t>2021 European Federation for Medical Informatics (EFMI) Special Topic Conference, STC 2021</t>
  </si>
  <si>
    <t>22 November 2021 through 24 November 2021</t>
  </si>
  <si>
    <t>2-s2.0-33748864015</t>
  </si>
  <si>
    <t>10.1186/1471-2105-7-291</t>
  </si>
  <si>
    <t>argument predicate distance as a filter for enhancing precision in extracting predications on the genetic etiology of disease</t>
  </si>
  <si>
    <t xml:space="preserve">Distância do predicado do argumento como filtro para aumentar a precisão na extração de predições na etiologia genética da doença </t>
  </si>
  <si>
    <t>background: genomic functional information is valuable for biomedical research. however, such information frequently needs to be extracted from the scientific literature and structured in order to be exploited by automatic systems. natural language processing is increasingly used for this purpose although it inherently involves errors. a postprocessing strategy that selects relations most likely to be correct is proposed and evaluated on the output of semgen, a system that extracts semantic predications on the etiology of genetic diseases. based on the number of intervening phrases between an argument and its predicate, we defined a heuristic strategy to filter the extracted semantic relations according to their likelihood of being correct. we also applied this strategy to relations identified with co-occurrence processing. finally, we exploited postprocessed semgen predications to investigate the genetic basis of parkinson's disease. results: the filtering procedure for increased precision is based on the intuition that arguments which occur close to their predicate are easier to identify than those at a distance. for example, if gene-gene relations are filtered for arguments at a distance of 1 phrase from the predicate, precision increases from 41.95% (baseline) to 70.75%. since this proximity filtering is based on syntactic structure, applying it to the results of co-occurrence processing is useful, but not as effective as when applied to the output of natural language processing. in an effort to exploit semgen predications on the etiology of disease after increasing precision with postprocessing, a gene list was derived from extracted information enhanced with postprocessing filtering and was automatically annotated with gfinder, a web application that dynamically retrieves functional and phenotypic information from structured biomolecular resources. two of the genes in this list are likely relevant to parkinson's disease but are not associated with this disease in several important databases on genetic disorders. conclusion: information based on the proximity postprocessing method we suggest is of sufficient quality to be profitably used for subsequent applications aimed at uncovering new biomedical knowledge. although proximity filtering is only marginally effective for enhancing the precision of relations extracted with co-occurrence processing, it is likely to benefit methods based, even partially, on syntactic structure, regardless of the relation. © 2006 masseroli et al; licensee biomed central ltd.</t>
  </si>
  <si>
    <t xml:space="preserve">Antecedentes: As informações funcionais genômicas são valiosas para a pesquisa biomédica. No entanto, essas informações freqüentemente precisam ser extraídas da literatura científica e estruturadas para serem exploradas por sistemas automáticos. O processamento de linguagem natural é cada vez mais usado para esse fim, embora inerentemente envolva erros. Uma estratégia de pós -processamento que seleciona as relações com maior probabilidade de estar correta é proposta e avaliada na saída do SEMGEN, um sistema que extrai predições semânticas sobre a etiologia de doenças genéticas. Com base no número de frases intermediárias entre um argumento e seu predicado, definimos uma estratégia heurística para filtrar as relações semânticas extraídas de acordo com a probabilidade de estar correto. Também aplicamos essa estratégia às relações identificadas com o processamento de co-ocorrência. Finalmente, exploramos as predições pós -processadas semgen para investigar a base genética da doença de Parkinson. Resultados: O procedimento de filtragem para aumento da precisão é baseado na intuição de que os argumentos que ocorrem próximos ao seu predicado são mais fáceis de identificar do que aqueles à distância. Por exemplo, se as relações gene-gene são filtradas para argumentos a uma distância de 1 frase do predicado, a precisão aumenta de 41,95% (linha de base) para 70,75%. Como essa filtragem de proximidade é baseada na estrutura sintática, aplicar-a aos resultados do processamento de co-ocorrência é útil, mas não tão eficaz quanto quando aplicado à saída do processamento da linguagem natural. Em um esforço para explorar as predições de semgen na etiologia da doença após o aumento da precisão com o pós -processamento, uma lista de genes foi derivada de informações extraídas aprimoradas com a filtragem pós -processamento e foram anotadas automaticamente com GFinder, um aplicativo da Web que recupera dinamicamente informações funcionais e fenotipicas de biomolular estruturado de estruturas estruturadas Recursos. Dois dos genes desta lista são provavelmente relevantes para a doença de Parkinson, mas não estão associados a esta doença em vários bancos de dados importantes em distúrbios genéticos. Conclusão: As informações baseadas no método de pós -processamento de proximidade que sugerimos são de qualidade suficiente para serem usadas com lucro para aplicações subsequentes que visam descobrir novos conhecimentos biomédicos. Embora a filtragem de proximidade seja apenas marginalmente eficaz para melhorar a precisão das relações extraídas com o processamento de co-ocorrência, é provável que beneficie os métodos baseados, mesmo parcialmente, na estrutura sintática, independentemente da relação. © 2006 Masseroli et al; Licenciado Biomed Central Ltd. </t>
  </si>
  <si>
    <t>https://www.scopus.com/inward/record.uri?eid=2-s2.0-33748864015&amp;doi=10.1186%2f1471-2105-7-291&amp;partnerID=40&amp;md5=045e696bcd623a55f83f0402758e0956</t>
  </si>
  <si>
    <t>10.2196/32543</t>
  </si>
  <si>
    <t>artificial intelligence enabled social media analysis for pharmacovigilance of covid 19 vaccinations in the united kingdom observational study</t>
  </si>
  <si>
    <t xml:space="preserve">A inteligência artificial permitiu a análise de mídia social para a farmacovigilância de vacinas de Covid 19 no Reino Unido Reino </t>
  </si>
  <si>
    <t>2022/02/10</t>
  </si>
  <si>
    <t>2-s2.0-85130427489</t>
  </si>
  <si>
    <t>10.1007/s40264-022-01156-5</t>
  </si>
  <si>
    <t>artificial intelligence in pharmacovigilance an introduction to terms concepts applications and limitations</t>
  </si>
  <si>
    <t xml:space="preserve">Inteligência Artificial em Farmacovigilância Uma Introdução aos Termos Aplicações e Limitações de Conceitos </t>
  </si>
  <si>
    <t>the tools of artificial intelligence (ai) have enormous potential to enhance activities in pharmacovigilance. pharmacovigilance experts need not be ai experts, but they should know enough about ai to explore the possibilities of collaboration with those who are. modern concepts of ai date from alan turing’s work, especially his paper on “the imitation game”, in the late 1940s and early 1950s. its scope today includes computational skills, including the formulation of mathematical proofs; visual perception, including facial recognition and virtual reality; decision making by expert systems; aspects of language, such as language processing, speech recognition, creative composition, and translation; and combinations of these, e.g. in self-driving vehicles. machines can be programmed with the ability to learn, using neural networks that mimic cognitive actions of the human brain, leading to deep structural learning. limitations of ai include difficulties with language, arising from the need to understand context and interpret ambiguities, which particularly affect translation, and inadequacies of databases, requiring careful preparation and curation. new techniques may cause unforeseen difficulties via unexpected malfunctioning. relevant terms and concepts include different types of machine learning, neural networks, natural language programming, ontologies, and expert systems. adoption of the tools of ai in pharmacovigilance has been slow. machine learning, in conjunction with natural language processing and data mining, to study adverse drug reactions in databases such as those found in electronic health records, claims databases, and social media, has the potential to enhance the characterization of known adverse effects and reactions and detect new signals. © 2022, the author(s), under exclusive licence to springer nature switzerland ag.</t>
  </si>
  <si>
    <t xml:space="preserve">As ferramentas da inteligência artificial (AI) têm um enorme potencial para aprimorar as atividades na farmacovigilância. Os especialistas em farmacovigilância não precisam ser especialistas em IA, mas devem saber o suficiente sobre a IA para explorar as possibilidades de colaboração com aqueles que são. Os conceitos modernos de IA datam do trabalho de Alan Turing, especialmente seu artigo sobre "The IMitation Game", no final da década de 1940 e início da década de 1950. Hoje, seu escopo inclui habilidades computacionais, incluindo a formulação de provas matemáticas; Percepção visual, incluindo reconhecimento facial e realidade virtual; tomada de decisão por sistemas especializados; aspectos da linguagem, como processamento de idiomas, reconhecimento de fala, composição criativa e tradução; e combinações destes, p. em veículos autônomos. As máquinas podem ser programadas com a capacidade de aprender, usando redes neurais que imitam ações cognitivas do cérebro humano, levando a um profundo aprendizado estrutural. As limitações da IA ​​incluem dificuldades na linguagem, decorrentes da necessidade de entender o contexto e interpretar ambiguidades, que afetam particularmente a tradução e as inadequações dos bancos de dados, exigindo uma preparação e curadoria cuidadosas. Novas técnicas podem causar dificuldades imprevistas por meio de mau funcionamento inesperado. Termos e conceitos relevantes incluem diferentes tipos de aprendizado de máquina, redes neurais, programação de linguagem natural, ontologias e sistemas especializados. A adoção das ferramentas da IA ​​na farmacovigilância tem sido lenta. O aprendizado de máquina, em conjunto com o processamento de linguagem natural e a mineração de dados, para estudar reações adversas a medicamentos em bancos de dados, como os encontrados em registros eletrônicos de saúde, bancos de dados de reivindicações e mídias sociais, tem o potencial de melhorar a caracterização de efeitos adversos conhecidos e reações e Detecte novos sinais. © 2022, o (s) autor (s), sob licença exclusiva da Springer Nature Switzerland AG. </t>
  </si>
  <si>
    <t>https://www.scopus.com/inward/record.uri?eid=2-s2.0-85130427489&amp;doi=10.1007%2fs40264-022-01156-5&amp;partnerID=40&amp;md5=cdc5be518860141fc8c725d187d5eae9</t>
  </si>
  <si>
    <t>2-s2.0-85021858995</t>
  </si>
  <si>
    <t>10.15265/iy-2016-017</t>
  </si>
  <si>
    <t>aspiring to unintended consequences of natural language processing a review of recent developments in clinical and consumer generated text processing</t>
  </si>
  <si>
    <t xml:space="preserve">Aspirando a conseqüências não intencionais do processamento de linguagem natural uma revisão de desenvolvimentos recentes no processamento de texto clínico e gerado pelo consumidor </t>
  </si>
  <si>
    <t>objectives: this paper reviews work over the past two years in natural language processing (nlp) applied to clinical and consumer-generated texts.methods: we included any application or methodological publication that leverages text to facilitate healthcare and address the health-related needs of consumers and populations.results: many important developments in clinical text processing, both foundational and task-oriented, were addressed in community- wide evaluations and discussed in corresponding special issues that are referenced in this review. these focused issues and in-depth reviews of several other active research areas, such as pharmacovigilance and summarization, allowed us to discuss in greater depth disease modeling and predictive analytics using clinical texts, and text analysis in social media for healthcare quality assessment, trends towards online interventions based on rapid analysis of health-related posts, and consumer health question answering, among other issues.conclusions: our analysis shows that although clinical nlp continues to advance towards practical applications and more nlp methods are used in large-scale live health information applications, more needs to be done to make nlp use in clinical applications a routine widespread reality. progress in clinical nlp is mirrored by developments in social media text analysis: the research is moving from capturing trends to addressing individual health-related posts, thus showing potential to become a tool for precision medicine and a valuable addition to the standard healthcare quality evaluation tools.</t>
  </si>
  <si>
    <t xml:space="preserve">Objetivos: Esta revisão do artigo funciona nos últimos dois anos em processamento de linguagem natural (PNL) aplicado a textos clínicos e gerados pelo consumidor. Consumidores e populações. Resultados: Muitos desenvolvimentos importantes no processamento de texto clínico, fundamentais e orientados a tarefas, foram abordados em avaliações amplas da comunidade e discutidas em questões especiais correspondentes que são mencionadas nesta revisão. Essas questões focadas e revisões detalhadas de várias outras áreas de pesquisa ativas, como farmacovigilância e resumo, nos permitiram discutir em uma maior modelagem de doenças em profundidade e análises preditivas usando textos clínicos e análise de texto nas mídias sociais para avaliação da qualidade da assistência médica, tendências em direção a Intervenções on-line baseadas em análises rápidas de postagens relacionadas à saúde e resposta a perguntas sobre saúde do consumidor, entre outras questões. Conclusões: Nossa análise mostra que, embora a PNL clínica continue a avançar em direção a aplicações práticas e mais métodos de PNL são usados ​​em informações de saúde ao vivo em larga escala As aplicações, mais precisa ser feita para tornar o uso da PNL em aplicações clínicas uma realidade generalizada de rotina. O progresso na PNL clínica é refletido pelos desenvolvimentos na análise de texto de mídia social: a pesquisa está passando da captura de tendências para abordar postagens individuais relacionadas à saúde, mostrando potencial para se tornar uma ferramenta para medicina de precisão e uma adição valiosa às ferramentas de avaliação de qualidade de saúde padrão . </t>
  </si>
  <si>
    <t>https://www.scopus.com/inward/record.uri?eid=2-s2.0-85021858995&amp;doi=10.15265%2fiy-2016-017&amp;partnerID=40&amp;md5=9f39ded605f688140f47df64d7e5b4a8</t>
  </si>
  <si>
    <t>2-s2.0-84951950549</t>
  </si>
  <si>
    <t>10.3233/978-1-61499-564-7-539</t>
  </si>
  <si>
    <t>assessing the need of discourse level analysis in identifying evidence of drug disease relations in scientific literature</t>
  </si>
  <si>
    <t xml:space="preserve">Avaliando a necessidade de análise do nível do discurso na identificação de evidências de relações de doenças medicamentosas na literatura científica </t>
  </si>
  <si>
    <t>relation extraction typically involves the extraction of relations between two or more entities occurring within a single or multiple sentences. in this study, we investigated the significance of extracting information from multiple sentences specifically in the context of drug-disease relation discovery. we used multiple resources such as semantic medline, a literature based resource, and medline search (for filtering spurious results) and inferred 8,772 potential drug-disease pairs. our analysis revealed that 6,450 (73.5%) of the 8,772 potential drug-disease relations did not occur in a single sentence. moreover, only 537 of the drug-disease pairs matched the curated gold standard in comparative toxicogenomics database (ctd), a trusted resource for drug-disease relations. among the 537, nearly 75% (407) of the drug-disease pairs occur in multiple sentences. our analysis revealed that the drug-disease pairs inferred from semantic medline or retrieved from ctd could be extracted from multiple sentences in the literature. this highlights the significance of the need of discourse-level analysis in extracting the relations from biomedical literature. © 2015 imia and ios press.</t>
  </si>
  <si>
    <t xml:space="preserve">A extração de relação geralmente envolve a extração de relações entre duas ou mais entidades que ocorrem em uma única ou múltipla frases. Neste estudo, investigamos o significado da extração de informações de várias frases especificamente no contexto da descoberta de relação com doença por causa de drogas. Utilizamos vários recursos, como a semântica Medline, um recurso baseado em literatura e a pesquisa de Medline (para filtrar resultados espúrios) e 8.772 pares potenciais de doença de drogas. Nossa análise revelou que 6.450 (73,5%) das 8.772 relações potenciais de doença medicamentosa não ocorreram em uma única frase. Além disso, apenas 537 dos pares de doenças de drogas correspondiam ao padrão-ouro com curadoria no banco de dados toxicogenômica comparativo (CTD), um recurso confiável para as relações com doença por causa de drogas. Entre os 537, quase 75% (407) dos pares de doenças de drogas ocorrem em várias frases. Nossa análise revelou que os pares de doenças causadas por drogas inferidas a partir da medina semântica ou recuperadas da CTD poderiam ser extraídas de várias frases na literatura. Isso destaca a importância da necessidade de análise no nível do discurso na extração das relações da literatura biomédica. © 2015 IMIA e IOS Press. </t>
  </si>
  <si>
    <t>https://www.scopus.com/inward/record.uri?eid=2-s2.0-84951950549&amp;doi=10.3233%2f978-1-61499-564-7-539&amp;partnerID=40&amp;md5=1d2d41aea502127ad53415ab1067ed9e</t>
  </si>
  <si>
    <t>15th World Congress on Health and Biomedical Informatics, MEDINFO 2015</t>
  </si>
  <si>
    <t>19 August 2015 through 23 August 2015</t>
  </si>
  <si>
    <t>2-s2.0-44649165797</t>
  </si>
  <si>
    <t>10.1186/1471-2105-9-s3-s3</t>
  </si>
  <si>
    <t>assessment of disease named entity recognition on a corpus of annotated sentences</t>
  </si>
  <si>
    <t xml:space="preserve">Avaliação de doenças nomeadas reconhecimento de entidade em um corpus de frases anotadas </t>
  </si>
  <si>
    <t>background: in recent years, the recognition of semantic types from the biomedical scientific literature has been focused on named entities like protein and gene names (pgns) and gene ontology terms (go terms). other semantic types like diseases have not received the same level of attention. different solutions have been proposed to identify disease named entities in the scientific literature. while matching the terminology with language patterns suffers from low recall (e.g., whatizit) other solutions make use of morpho-syntactic features to better cover the full scope of terminological variability (e.g., metamap). currently, metamap that is provided from the national library of medicine (nlm) is the state of the art solution for the annotation of concepts from umls (unified medical language system) in the literature. nonetheless, its performance has not yet been assessed on an annotated corpus. in addition, little effort has been invested so far to generate an annotated dataset that links disease entities in text to disease entries in a database, thesaurus or ontology and that could serve as a gold standard to benchmark text mining solutions. results: as part of our research work, we have taken a corpus that has been delivered in the past for the identification of associations of genes to diseases based on the umls metathesaurus and we have reprocessed and re-annotated the corpus. we have gathered annotations for disease entities from two curators, analyzed their disagreement (0.51 in the kappa-statistic) and composed a single annotated corpus for public use. thereafter, three solutions for disease named entity recognition including metamap have been applied to the corpus to automatically annotate it with umls metathesaurus concepts. the resulting annotations have been benchmarked to compare their performance. conclusions: the annotated corpus is publicly available at ftp://ftp.ebi.ac.uk/pub/software/textmining/corpora/diseases and can serve as a benchmark to other systems. in addition, we found that dictionary look-up already provides competitive results indicating that the use of disease terminology is highly standardized throughout the terminologies and the literature. metamap generates precise results at the expense of insufficient recall while our statistical method obtains better recall at a lower precision rate. even better results in terms of precision are achieved by combining at least two of the three methods leading, but this approach again lowers recall. altogether, our analysis gives a better understanding of the complexity of disease annotations in the literature. metamap and the dictionary based approach are available through the whatizit web service infrastructure (rebholz-schuhmann d, arregui m, gaudan s, kirsch h, jimeno a: text processing through web services: calling whatizit. bioinformatics 2008, 24:296-298). © 2008 jimeno et al.; licensee biomed central ltd.</t>
  </si>
  <si>
    <t xml:space="preserve">Antecedentes: Nos últimos anos, o reconhecimento de tipos semânticos da literatura científica biomédica tem sido focada em entidades nomeadas como nomes de proteínas e genes (PGNs) e termos de ontologia genética (Termos GO). Outros tipos semânticos, como doenças, não receberam o mesmo nível de atenção. Diferentes soluções foram propostas para identificar doenças nomeadas entidades na literatura científica. Ao combinar a terminologia com os padrões de linguagem, sofre de baixa recall (por exemplo, Whatizit), outras soluções usam os recursos morfo-sintáticos para cobrir melhor todo o escopo da variabilidade terminológica (por exemplo, metamap). Atualmente, o Metamap fornecido na Biblioteca Nacional de Medicina (NLM) é a solução de última geração para a anotação de conceitos da UMLS (Sistema de Língua Médica Unificada) na literatura. No entanto, seu desempenho ainda não foi avaliado em um corpus anotado. Além disso, pouco esforço foi investido até agora para gerar um conjunto de dados anotado que vincula entidades de doenças no texto a entradas de doenças em um banco de dados, sinário ou ontologia e que podem servir como padrão -ouro para comparar soluções de mineração de texto. Resultados: Como parte de nosso trabalho de pesquisa, tomamos um corpus que foi entregue no passado para a identificação de associações de genes para doenças com base no metatessauro da UMLS e reprocessamos e renotedamos o corpus. Reunimos anotações para entidades de doenças de dois curadores, analisamos sua discordância (0,51 na estatística de Kappa) e compusemos um único corpus anotado para uso público. Posteriormente, três soluções para o reconhecimento de entidades denominadas, incluindo Metamap, foram aplicadas ao corpus para anotá -lo automaticamente com conceitos de metathesauros da UMLS. As anotações resultantes foram comparadas para comparar seu desempenho. Conclusões: O corpus anotado está disponível publicamente em ftp://ftp.ebi.ac.uk/pub/software/textmining/corpora/diseases e pode servir de referência para outros sistemas. Além disso, descobrimos que a pesquisa do dicionário já fornece resultados competitivos, indicando que o uso da terminologia da doença é altamente padronizado ao longo das terminologias e da literatura. O metamap gera resultados precisos às custas de recall insuficiente, enquanto nosso método estatístico obtém melhor recordação a uma taxa de precisão mais baixa. Resultados ainda melhores em termos de precisão são alcançados combinando pelo menos dois dos três métodos que lideram, mas essa abordagem diminui novamente o recall. No total, nossa análise fornece uma melhor compreensão da complexidade das anotações de doenças na literatura. Metamap e a abordagem baseada no dicionário estão disponíveis através da Infraestrutura de Serviços da Web Whatizit (Rebholz-Schuhmann D, Arregui M, Gaudan S, Kirsch H, Jimeno A: Processando de texto por meio de serviços da Web: Chamando Whatizit. Bioinformatics 2008, 24: 296-298) . © 2008 Jimeno et al.; Licenciado Biomed Central Ltd. </t>
  </si>
  <si>
    <t>https://www.scopus.com/inward/record.uri?eid=2-s2.0-44649165797&amp;doi=10.1186%2f1471-2105-9-S3-S3&amp;partnerID=40&amp;md5=dde4f09fc7842dea4d6061f47c2298ad</t>
  </si>
  <si>
    <t>2-s2.0-85070553364</t>
  </si>
  <si>
    <t>10.1007/978-3-030-24409-5_5</t>
  </si>
  <si>
    <t>assessment of word embedding techniques for identification of personal experience tweets pertaining to medication uses</t>
  </si>
  <si>
    <t xml:space="preserve">Avaliação de técnicas de incorporação de palavras para identificação de tweets de experiência pessoal relativos ao uso de medicamentos </t>
  </si>
  <si>
    <t>twitter, a general purpose social media service, has seen growing interests as an active data source for possible use of post-market surveillance of medicinal products. being able to identify twitter posts of personal experience related to medication use is as important as being able to identify expressions of adverse medical events/reactions for the surveillance purpose. identifying personal experience tweets is a challenging task, especially in the aspect of engineering features for classification. word embedding has become a superior alternative to engineered features in many text classification applications. to investigate if word embedding-based methods can perform constantly better than conventional classification methods with engineered features, we assessed the classification performance of 4 word embedding techniques: glove, word2vec, fasttext, and wordrank. using a corpus of 22 million unlabeled tweets for learning of word embedding and a corpus of 12,331 annotated tweets for classification, we discovered that word embedding-based classification methods consistently outperform the engineered feature-based classification methods with statistical significance of p &amp;lt; 0.01, but there exist no significantly statistical differences among the 4 study word embedding methods (p &amp;lt; 0.05). © springer nature switzerland ag 2020.</t>
  </si>
  <si>
    <t xml:space="preserve">O Twitter, um serviço de mídia social de uso geral, viu interesses crescentes como uma fonte de dados ativa para o possível uso da vigilância pós-mercado de medicamentos. Ser capaz de identificar postagens no Twitter de experiência pessoal relacionada ao uso de medicamentos é tão importante quanto ser capaz de identificar expressões de eventos/reações médicas adversas para o objetivo de vigilância. Identificar tweets de experiência pessoal é uma tarefa desafiadora, especialmente no aspecto dos recursos de engenharia para classificação. A incorporação de palavras tornou -se uma alternativa superior aos recursos projetados em muitos aplicativos de classificação de texto. Para investigar se os métodos baseados em incorporação de palavras podem ter um desempenho constantemente melhor do que os métodos de classificação convencionais com recursos de engenharia, avaliamos o desempenho de classificação de técnicas de incorporação de 4 palavras: luva, word2vec, text fasttex e wordranck. Usando um corpus de 22 milhões de tweets não marcados para aprender a incorporação de palavras e um corpus de 12.331 tweets anotados para classificação, descobrimos que os métodos de classificação baseados em incorporação de palavras superam consistentemente os métodos de classificação baseados em recursos com significância estatística da P&amp;TT; 0,01, mas não existem diferenças significativamente estatísticas entre os 4 métodos de incorporação de palavras do estudo (P &amp; LT; 0,05). © Springer Nature Switzerland AG 2020. </t>
  </si>
  <si>
    <t>https://www.scopus.com/inward/record.uri?eid=2-s2.0-85070553364&amp;doi=10.1007%2f978-3-030-24409-5_5&amp;partnerID=40&amp;md5=5cf458847b806b47ce97d508d87f707b</t>
  </si>
  <si>
    <t>Book Chapter</t>
  </si>
  <si>
    <t>2-s2.0-85084409786</t>
  </si>
  <si>
    <t>10.1186/s12874-020-00993-1</t>
  </si>
  <si>
    <t>association between antipsychotic drug dose and length of clinical notes a proxy of disease severity</t>
  </si>
  <si>
    <t xml:space="preserve">Associação entre dose de medicamento antipsicótico e duração das notas clínicas Uma proxy da gravidade da doença </t>
  </si>
  <si>
    <t>background: most structured clinical data, such as diagnosis codes, are not sufficient to obtain precise phenotypes and assess disease burden. text mining of clinical notes could provide a basis for detailed profiles of phenotypic traits. the objective of the current study was to determine whether drug dose, regardless of polypharmacy, is associated with the length of clinical notes, and to determine the frequency of adverse events per word in clinical notes. methods: in this observational study, we utilized restricted-access data from an electronic patient record system. using three methods (defined daily dose, olanzapine equivalents, and chlorpromazine equivalents) we calculated antipsychotic dose equivalents and compared these with the number of words recorded per treatment day. for each normalization method, the frequencies of adverse events per word in manually curated samples were compared to dose intervals. results: the length of clinical notes per treatment day was positively associated with the prescribed dose for all normalization methods. the number of adverse events per word was stable over the analyzed dose spectrum. conclusions: assuming that drug dose increases with the severity of disease, the length of clinical notes can serve as a proxy for disease severity. due to the near-linear relationship, correction of daily word count is unnecessary when text mining for potential adverse drug reactions. © 2020 the author(s).</t>
  </si>
  <si>
    <t xml:space="preserve">Antecedentes: A maioria dos dados clínicos estruturados, como códigos de diagnóstico, não são suficientes para obter fenótipos precisos e avaliar a carga da doença. A mineração de texto de notas clínicas pode fornecer uma base para perfis detalhados de características fenotípicas. O objetivo do presente estudo foi determinar se a dose do medicamento, independentemente da polifarmácia, está associada ao comprimento das notas clínicas e determinar a frequência de eventos adversos por palavra em notas clínicas. Métodos: Neste estudo observacional, utilizamos dados de acesso restrito de um sistema eletrônico de registros de pacientes. Usando três métodos (dose diária definida, equivalentes de olanzapina e equivalentes de clorpromazina) calculamos os equivalentes de dose antipsicótica e os comparamos com o número de palavras registradas por dia de tratamento. Para cada método de normalização, as frequências de eventos adversos por palavra em amostras com curadoria manualmente foram comparadas aos intervalos de dose. Resultados: O comprimento das notas clínicas por dia de tratamento foi positivamente associado à dose prescrita para todos os métodos de normalização. O número de eventos adversos por palavra foi estável sobre o espectro de dose analisado. Conclusões: Supondo que a dose de medicamento aumente com a gravidade da doença, o comprimento das notas clínicas pode servir como proxy para a gravidade da doença. Devido à relação quase linear, a correção da contagem diária de palavras é desnecessária quando a mineração de texto para possíveis reações adversas a medicamentos. © 2020 O (s) autor (s). </t>
  </si>
  <si>
    <t>https://www.scopus.com/inward/record.uri?eid=2-s2.0-85084409786&amp;doi=10.1186%2fs12874-020-00993-1&amp;partnerID=40&amp;md5=08b600282f11a5118dcf2a2c6210991a</t>
  </si>
  <si>
    <t>2-s2.0-85113142041</t>
  </si>
  <si>
    <t>10.1186/s12859-021-04325-y</t>
  </si>
  <si>
    <t>attentionddi siamese attention based deep learning method for drug drug interaction predictions</t>
  </si>
  <si>
    <t xml:space="preserve">Atenção Siamese Atenção Baseada no método de aprendizado profundo para previsões de interação medicamentosa </t>
  </si>
  <si>
    <t>background: drug–drug interactions (ddis) refer to processes triggered by the administration of two or more drugs leading to side effects beyond those observed when drugs are administered by themselves. due to the massive number of possible drug pairs, it is nearly impossible to experimentally test all combinations and discover previously unobserved side effects. therefore, machine learning based methods are being used to address this issue. methods: we propose a siamese self-attention multi-modal neural network for ddi prediction that integrates multiple drug similarity measures that have been derived from a comparison of drug characteristics including drug targets, pathways and gene expression profiles. results: our proposed ddi prediction model provides multiple advantages: (1) it is trained end-to-end, overcoming limitations of models composed of multiple separate steps, (2) it offers model explainability via an attention mechanism for identifying salient input features and (3) it achieves similar or better prediction performance (aupr scores ranging from 0.77 to 0.92) compared to state-of-the-art ddi models when tested on various benchmark datasets. novel ddi predictions are further validated using independent data resources. conclusions: we find that a siamese multi-modal neural network is able to accurately predict ddis and that an attention mechanism, typically used in the natural language processing domain, can be beneficially applied to aid in ddi model explainability. © 2021, the author(s).</t>
  </si>
  <si>
    <t xml:space="preserve">Antecedentes: As interações medicamentosas (DDIs) referem -se a processos desencadeados pela administração de dois ou mais medicamentos que levam a efeitos colaterais além dos observados quando os medicamentos são administrados por eles mesmos. Devido ao grande número de possíveis pares de drogas, é quase impossível testar experimentalmente todas as combinações e descobrir efeitos colaterais anteriormente não observados. Portanto, métodos baseados em aprendizado de máquina estão sendo usados ​​para resolver esse problema. Métodos: Propomos uma rede neural multimodal de auto-distribuição siamesa para previsão de DDI que integra múltiplas medidas de similaridade de medicamentos que foram derivadas de uma comparação de características de medicamentos, incluindo alvos de medicamentos, vias e perfis de expressão gênica. Resultados: Nosso modelo de previsão DDI proposto fornece várias vantagens: (1) é treinado de ponta a ponta, superando limitações de modelos compostos por várias etapas separadas, (2) oferece a explicação do modelo por meio de um mecanismo de atenção para identificar recursos de entrada saliente e (3) atinge desempenho de previsão semelhante ou melhor (pontuações de AUPR variando de 0,77 a 0,92) em comparação com os modelos DDI de última geração quando testados em vários conjuntos de dados de referência. Novas previsões de DDI são ainda validadas usando recursos de dados independentes. Conclusões: descobrimos que uma rede neural multimodal siamesa é capaz de prever com precisão DDIs e que um mecanismo de atenção, normalmente usado no domínio de processamento de linguagem natural, pode ser aplicado benéfico para ajudar na explicação do modelo DDI. © 2021, o (s) autor (s). </t>
  </si>
  <si>
    <t>https://www.scopus.com/inward/record.uri?eid=2-s2.0-85113142041&amp;doi=10.1186%2fs12859-021-04325-y&amp;partnerID=40&amp;md5=671ffe653a6ea231be3e43637326d8ab</t>
  </si>
  <si>
    <t>2-s2.0-85109555615</t>
  </si>
  <si>
    <t>10.1016/j.jbi.2021.103833</t>
  </si>
  <si>
    <t>augmenting aer2vec enriching distributed representations of adverse event report data with orthographic and lexical information</t>
  </si>
  <si>
    <t xml:space="preserve">Aumentando as representações distribuídas de enriquecimento de Aer2vec dos dados do relatório de eventos adversos com informações ortográficas e lexicais </t>
  </si>
  <si>
    <t>adverse drug events (ades) are prevalent, costly, and sometimes preventable. post-marketing drug surveillance aims to monitor ades that occur after a drug is released to market. reports of such ades are aggregated by reporting systems, such as the food and drug administration (fda) adverse event reporting system (faers). in this paper, we consider the topic of how best to represent data derived from reports in faers for the purpose of detecting post-marketing surveillance signals, in order to inform regulatory decision making. in our previous work, we developed aer2vec, a method for deriving distributed representations (concept embeddings) of drugs and side effects from ade reports, establishing the utility of distributional information for pharmacovigilance signal detection. in this paper, we advance this line of research further by evaluating the utility of encoding orthographic and lexical information. we do so by adapting two natural language processing methods, subword embedding and vector retrofitting, which were developed to encode such information into word embeddings. models were compared for their ability to distinguish between positive and negative examples in a set of manually curated drug/ade relationships, with both aer2vec enhancements offering advantages in performances over baseline models, and best performance obtained when retrofitting and subword embeddings were applied in concert. in addition, this work demonstrates that models leveraging distributed representations do not require extensive manual preprocessing to perform well on this pharmacovigilance signal detection task, and may even benefit from information that would otherwise be lost during the normalization and standardization process. © 2021 elsevier inc.</t>
  </si>
  <si>
    <t xml:space="preserve">Eventos adversos a medicamentos (ADES) são predominantes, caros e às vezes evitáveis. Pós-marketing A vigilância de drogas visa monitorar Ades que ocorrem após o mercado de um medicamento. Relatórios desses ADEs são agregados por sistemas de relatórios, como o sistema de relatórios de eventos adversos (FAers) da Food and Drug Administration (FDA). Neste artigo, consideramos o tópico da melhor forma de representar dados derivados de relatórios em Faers com o objetivo de detectar sinais de vigilância pós-comercialização, a fim de informar a tomada de decisão regulatória. Em nosso trabalho anterior, desenvolvemos a AER2VEC, um método para derivar representações distribuídas (incorporações conceituais) de medicamentos e efeitos colaterais de relatórios da ADE, estabelecendo a utilidade das informações de distribuição para a detecção de sinal de farmacovigilância. Neste artigo, avançamos ainda mais nessa linha de pesquisa, avaliando a utilidade da codificação de informações ortográficas e lexicais. Fazemos isso adaptando dois métodos de processamento de linguagem natural, incorporação de subgletas e modernização de vetores, que foram desenvolvidos para codificar essas informações em incorporação de palavras. Os modelos foram comparados por sua capacidade de distinguir entre exemplos positivos e negativos em um conjunto de relações de drogas/ADE com curadoria manual, com os dois aprimoramentos do AER2VEC oferecendo vantagens nas performances sobre os modelos de linha de base e o melhor desempenho obtido quando a modernização e as incorporações de subbordas foram aplicadas em concerto. Além disso, este trabalho demonstra que os modelos que alavancam representações distribuídas não exigem pré -processamento manual extenso para ter um bom desempenho nessa tarefa de detecção de sinal de farmacovigilância e pode até se beneficiar de informações que, de outra forma, seriam perdidas durante o processo de normalização e padronização. © 2021 Elsevier inc. </t>
  </si>
  <si>
    <t>https://www.scopus.com/inward/record.uri?eid=2-s2.0-85109555615&amp;doi=10.1016%2fj.jbi.2021.103833&amp;partnerID=40&amp;md5=7d5603984e734cd38cae8392eb510d2f</t>
  </si>
  <si>
    <t>2-s2.0-84966269132</t>
  </si>
  <si>
    <t>10.1109/ichi.2015.18</t>
  </si>
  <si>
    <t>automagically encoding adverse drug reactions in meddra</t>
  </si>
  <si>
    <t xml:space="preserve">codificando automaticamente reações adversas a medicamentos em Meddra </t>
  </si>
  <si>
    <t>pharmacovigilance is the field of science devoted to the collection, analysis, and prevention of adverse drug reactions (adrs). efficient strategies for the extraction of information about adrs from free text sources are essential to support the important task of detecting and classifying unexpected pathologies, possibly related to (therapy-related) drug use. narrative adr descriptions may be collected in different ways, e.g., either by monitoring social networks or through the so called 'spontaneous reporting, the main method pharmacovigilance adopts in order to identify adrs. the encoding of free-text adr descriptions according to meddra standard terminology is central for report analysis. it is a complex work, which has to be manually implemented by the pharmacovigilance experts. the manual encoding is expensive (in terms of time). moreover, a problem about the accuracy of the encoding may occur, since the number of reports is growing up day by day. in this paper, we propose magi coder, an efficient natural language processing algorithm able to automatically derive meddra terminologies from free text adr descriptions. magi coder is part of vigi work, a web application for online adr reporting and analysis. from a practical point of view, magi coder reduces the encoding time of adr reports. pharmacologists have simply to review and validate the meddra terms proposed by magi coder, instead of choosing the right terms among the 70k terms of meddra. such improvement in the efficiency of pharmacologists' work has a relevant impact also on the quality of the following data analysis. our proposal is based on a general approach, not depending on the considered language. indeed, we developed magi coder for the italian pharmacovigilance language, but preliminarily analyses show that it is robust to language and dictionary changes. © 2015 ieee.</t>
  </si>
  <si>
    <t xml:space="preserve">A farmacovigilância é o campo da ciência dedicado à coleta, análise e prevenção de reações adversas a medicamentos (ADRs). Estratégias eficientes para a extração de informações sobre RADs de fontes de texto gratuitas são essenciais para apoiar a importante tarefa de detectar e classificar patologias inesperadas, possivelmente relacionadas ao uso de drogas (relacionadas à terapia). As descrições narrativas de ADR podem ser coletadas de maneiras diferentes, por exemplo, monitorando as redes sociais ou através dos chamados 'relatórios espontâneos, a farmacovigilância principal adota para identificar os ADRs. A codificação de descrições de ADR de texto livre de acordo com a terminologia padrão do Meddra é central para análise de relatórios. É um trabalho complexo, que deve ser implementado manualmente pelos especialistas em farmacovigilância. A codificação manual é cara (em termos de tempo). Além disso, pode ocorrer um problema sobre a precisão da codificação, pois o número de relatórios está crescendo dia a dia. Neste artigo, propomos o Magi Coder, um algoritmo de processamento de linguagem natural eficiente capaz de derivar automaticamente as terminologias do Meddra a partir de descrições de ADR de texto gratuito. O Magi Coder faz parte do Vigi Work, um aplicativo da Web para relatórios e análises de ADR on -line. Do ponto de vista prático, o Magi Coder reduz o tempo de codificação dos relatórios de ADR. Os farmacólogos precisam simplesmente revisar e validar os termos do Meddra propostos pelo Magi Coder, em vez de escolher os termos certos entre os 70k Termos do Meddra. Essa melhoria na eficiência do trabalho dos farmacologistas tem um impacto relevante também na qualidade da análise de dados a seguir. Nossa proposta é baseada em uma abordagem geral, não dependendo do idioma considerado. De fato, desenvolvemos o Magi Coder para a linguagem da farmacovigilância italiana, mas as análises preliminares mostram que é robusto para mudanças de linguagem e dicionário. © 2015 IEEE. </t>
  </si>
  <si>
    <t>https://www.scopus.com/inward/record.uri?eid=2-s2.0-84966269132&amp;doi=10.1109%2fICHI.2015.18&amp;partnerID=40&amp;md5=5f7c10c10e47bf374236348c2cefd7d1</t>
  </si>
  <si>
    <t>3rd IEEE International Conference on Healthcare Informatics, ICHI 2015</t>
  </si>
  <si>
    <t>21 October 2015 through 23 October 2015</t>
  </si>
  <si>
    <t>2-s2.0-85081112078</t>
  </si>
  <si>
    <t>10.1109/icacc48162.2019.8986171</t>
  </si>
  <si>
    <t>automated clinical concept value pair extraction from discharge summary of pituitary adenoma patients</t>
  </si>
  <si>
    <t xml:space="preserve">Extração automatizada de pares de valores de conceito clínico do resumo da descarga dos pacientes de adenoma da hipófise </t>
  </si>
  <si>
    <t>pituitary adenoma, a brain tumour that resembles other diseases, poses a diagnostic challenge for primary-care doctors. this first of its kind study utilizes the hospital discharge summaries obtained from the national institute of mental health and neuroscience (nimhans), bangalore, india to address this issue. patient discharge summaries are rich in information pertaining to the disease, the history of diagnoses and eventual treatment. using regular expression and natural language processing rules, we automatically extracted clinical concepts from the nimhans data. this was done post metamap parsing of the discharge summaries and annotating it using 'bio' tagging. the concept-value pairs were represented in the form of an analytical base table which will help develop a decision support system that can enable early diagnosis of this type of brain tumour. © 2019 ieee.</t>
  </si>
  <si>
    <t xml:space="preserve">O adenoma da hipófise, um tumor cerebral que se assemelha a outras doenças, representa um desafio diagnóstico para os médicos de cuidados primários. Este primeiro estudo do gênero utiliza os resumos de alta hospitalar obtidos no Instituto Nacional de Saúde Mental e Neurociência (Nimhans), Bangalore, Índia, para resolver essa questão. Os resumos de alta do paciente são ricos em informações referentes à doença, histórico de diagnósticos e eventual tratamento. Usando regras regulares de expressão e processamento de linguagem natural, extraímos automaticamente conceitos clínicos dos dados do Nimhans. Isso foi feito após a análise de metamap dos resumos de descarga e anotando -o usando a marcação 'bio'. Os pares de valor conceitual foram representados na forma de uma tabela de base analítica que ajudará a desenvolver um sistema de suporte à decisão que possa permitir o diagnóstico precoce desse tipo de tumor cerebral. © 2019 IEEE. </t>
  </si>
  <si>
    <t>https://www.scopus.com/inward/record.uri?eid=2-s2.0-85081112078&amp;doi=10.1109%2fICACC48162.2019.8986171&amp;partnerID=40&amp;md5=c9c3fc86bbc0764979d24c4e40f05874</t>
  </si>
  <si>
    <t>9th International Conference on Advances in Computing and Communication, ICACC 2019</t>
  </si>
  <si>
    <t>6 November 2019 through 8 November 2019</t>
  </si>
  <si>
    <t>2-s2.0-78249238819</t>
  </si>
  <si>
    <t>10.1136/qshc.2009.033027</t>
  </si>
  <si>
    <t>automated detection of harm in healthcare with information technology a systematic review</t>
  </si>
  <si>
    <t xml:space="preserve">Detecção automatizada de danos na assistência médica com tecnologia da informação Uma revisão sistemática </t>
  </si>
  <si>
    <t>context to improve patient safety, healthcare facilities are focussing on reducing patient harm. automated harm-detection methods using information technology show promise for efficiently measuring harm. however, there have been few systematic reviews of their effectiveness. objective to perform a systematic literature review to identify, describe and evaluate effectiveness of automated inpatient harm-detection methods. methods data sources included medline and cinahl databases indexed through august 2008, extended by bibliographic review and search of citing articles. the authors included articles reporting effectiveness of automated inpatient harm-detection methods, as compared with other detection methods. two independent reviewers used a standardised abstraction sheet to extract data about automated and comparison harm-detection methods, patient samples and events identified. differences were resolved by discussion. results from 176 articles, 43 articles met inclusion criteria: 39 describing field-defined methods, two using natural language processing and two using both methods. twenty-one studies used automated methods to detect adverse drug events, 10 detected general adverse events, eight detected nosocomial infections, and four detected other specific adverse events. compared with gold standard chart review, sensitivity and specificity of automated harm-detection methods ranged from 0.10 to 0.94 and 0.23 to 0.98, respectively. studies used heterogeneous methods that often were flawed. conclusion automated methods of harm detection are feasible and some can potentially detect patient harm efficiently. however, effectiveness varied widely, and most studies had methodological weaknesses. more work is needed to develop and assess these tools before they can yield accurate estimates of harm that can be reliably interpreted and compared.</t>
  </si>
  <si>
    <t xml:space="preserve">Contexto Para melhorar a segurança do paciente, as instalações de saúde estão se concentrando na redução de danos ao paciente. Métodos automatizados de detecção de danos usando a tecnologia da informação mostram promessa para medir com eficiência os danos. No entanto, houve poucas revisões sistemáticas de sua eficácia. Objetivo Realizar uma revisão sistemática da literatura para identificar, descrever e avaliar a eficácia dos métodos automatizados de detecção de danos hospitalares. Métodos As fontes de dados incluíram bancos de dados MEDLINE e CINAHL indexados até agosto de 2008, estendidos pela revisão bibliográfica e pesquisa de citando artigos. Os autores incluíram artigos que relatam a eficácia dos métodos automatizados de detecção de danos hospitalares, em comparação com outros métodos de detecção. Dois revisores independentes usaram uma folha de abstração padronizada para extrair dados sobre métodos automatizados e de detecção de danos, amostras de pacientes e eventos identificados. As diferenças foram resolvidas por discussão. Resultados de 176 artigos, 43 artigos atendiam aos critérios de inclusão: 39 Descrevendo métodos definidos em campo, dois usando processamento de linguagem natural e dois usando os dois métodos. Vinte e um estudos usaram métodos automatizados para detectar eventos adversos a medicamentos, 10 eventos adversos gerais detectados, oito infecções nosocomiais detectadas e quatro detectaram outros eventos adversos específicos. Comparado com a revisão do gráfico padrão do ouro, a sensibilidade e a especificidade dos métodos automatizados de detecção de danos variaram de 0,10 a 0,94 e 0,23 a 0,98, respectivamente. Estudos usaram métodos heterogêneos que geralmente eram falhos. Conclusão Os métodos automatizados de detecção de danos são viáveis ​​e alguns podem potencialmente detectar os danos ao paciente com eficiência. No entanto, a eficácia variou amplamente, e a maioria dos estudos teve fraquezas metodológicas. É necessário mais trabalho para desenvolver e avaliar essas ferramentas antes que elas possam produzir estimativas precisas de danos que podem ser interpretadas e comparadas com segurança. </t>
  </si>
  <si>
    <t>https://www.scopus.com/inward/record.uri?eid=2-s2.0-78249238819&amp;doi=10.1136%2fqshc.2009.033027&amp;partnerID=40&amp;md5=371df34dee70ed2f614e98185beac178</t>
  </si>
  <si>
    <t>2-s2.0-85040589528</t>
  </si>
  <si>
    <t>automated question answering system</t>
  </si>
  <si>
    <t xml:space="preserve">Sistema de resposta de perguntas automatizadas </t>
  </si>
  <si>
    <t>we present sfs-qa, an automatic real-time question-answering system, that can answer free-text questions within a minute. sfs-qa system analyzes a question and transforms it into a boolean keyword query using stanford dependency parser and metamap tagger. the query is used to obtain matching web pages from the world wide web through google search api. in addition, two specific data sources: yahoo! answers and wikipedia are used for matching the documents. the resulting web pages are mined for candidate answers. finally, learning to rank based lambdamart, and recurrent neural network based blstm algorithms are used to learn, rank, and select the best answer from candidate answers. for empirical evaluation, trec liveqa 2015 and 2016 datasets which consist of about 1000 questions each were used. the results demonstrate that our system substantially outperforms strong baselines.</t>
  </si>
  <si>
    <t xml:space="preserve">Apresentamos o SFS-QA, um sistema automático de resposta a perguntas em tempo real, que pode responder a perguntas de texto livre em um minuto. O sistema SFS-QA analisa uma pergunta e a transforma em uma consulta de palavra-chave booleana usando o analisador de dependência de Stanford e o Metamap Tagger. A consulta é usada para obter páginas da Web correspondentes da World Wide Web através da API de pesquisa do Google. Além disso, duas fontes de dados específicas: Yahoo! As respostas e a Wikipedia são usadas para combinar os documentos. As páginas da web resultantes são extraídas para respostas do candidato. Finalmente, aprender a classificar Lambdamart baseado e os algoritmos BLSTM baseados em redes neurais recorrentes são usadas para aprender, classificar e selecionar a melhor resposta das respostas do candidato. Para avaliação empírica, foram utilizados conjuntos de dados TreC LiveQA 2015 e 2016, que consistem em cerca de 1000 perguntas cada um. Os resultados demonstram que nosso sistema supera substancialmente linhas de base fortes. </t>
  </si>
  <si>
    <t>https://www.scopus.com/inward/record.uri?eid=2-s2.0-85040589528&amp;partnerID=40&amp;md5=eed40c6178cebf58c51a11aec285054c</t>
  </si>
  <si>
    <t>4th Annual International Symposium on Information Management and Big Data, SIMBig 2017</t>
  </si>
  <si>
    <t>4 September 2017 through 6 September 2017</t>
  </si>
  <si>
    <t>2-s2.0-79953055819</t>
  </si>
  <si>
    <t>10.3233/978-1-60750-709-3-8</t>
  </si>
  <si>
    <t>automated recognition and post coordination of complex clinical terms</t>
  </si>
  <si>
    <t xml:space="preserve">Reconhecimento automatizado e coordenação pós dos termos clínicos complexos </t>
  </si>
  <si>
    <t>one of the key tasks in integrating guideline-based decision support systems with the electronic patient record is the mapping of clinical terms contained in both guidelines and patient notes to a common, controlled terminology. however, a vocabulary of pre-coordinated terms cannot cover every possible variation - clinical terms are often highly compositional and complex. we present a rule-based approach for automated recognition and postcoordination of clinical terms using minimal, morpheme-based thesauri, neoclassical combining forms and part-of-speech analysis. the process integrates metamap with the open-source gate framework. © 2011 itch 2011 steering committee and ios press.</t>
  </si>
  <si>
    <t xml:space="preserve">Uma das principais tarefas na integração de sistemas de suporte à decisão baseada em diretrizes com o registro eletrônico de pacientes é o mapeamento de termos clínicos contidos nas diretrizes e notas de pacientes a uma terminologia comum e controlada. No entanto, um vocabulário de termos pré -coordenados não pode cobrir todas as variações possíveis - os termos clínicos geralmente são altamente composicionais e complexos. Apresentamos uma abordagem baseada em regras para o reconhecimento automatizado e a pós-coordenação de termos clínicos usando thesauri mínimo baseado em morfemas, formas de combinação neoclássica e análise de parte da fala. O processo integra o Metamap à estrutura do portão de código aberto. © 2011 ITCH 2011 Comitê de direção e IOS Press. </t>
  </si>
  <si>
    <t>https://www.scopus.com/inward/record.uri?eid=2-s2.0-79953055819&amp;doi=10.3233%2f978-1-60750-709-3-8&amp;partnerID=40&amp;md5=9fdfdc1760c27a1c1fd22c7edc53e132</t>
  </si>
  <si>
    <t>2-s2.0-85017284232</t>
  </si>
  <si>
    <t>automatic acquisition of sublanguage semantic schema towards the word sense disambiguation of clinical narratives</t>
  </si>
  <si>
    <t xml:space="preserve">Aquisição automática de esquema semântico de subblanguage para a palavra senso de desambiguação das narrativas clínicas </t>
  </si>
  <si>
    <t>natural language processing of clinical notes is challenging due to a high degree of semantic ambiguity. previous research has uncovered ways to improve disambiguation accuracy using manually created rules of semantic sentence structure. however, applying a natural language processing system in a new clinical domain using this method is very labor intensive. this paper presents an automatic method of developing such disambiguation rules for a wide range of clinical domains. our rules are based on the co-occurrence patterns of semantic types of terms unambiguously mapped to umls concepts by metamap. these patterns are combined into a sublanguage semantic schema that can be used by an existing natural language processing system such as metamap. the differences of co-occurrence patterns across clinical notes of different domains are presented here as evidence of clinical sublanguages.</t>
  </si>
  <si>
    <t xml:space="preserve">O processamento da linguagem natural de notas clínicas é desafiador devido a um alto grau de ambiguidade semântica. Pesquisas anteriores descobriram maneiras de melhorar a precisão da desambiguação usando regras criadas manualmente da estrutura de frases semânticas. No entanto, a aplicação de um sistema de processamento de linguagem natural em um novo domínio clínico usando esse método é muito trabalhoso. Este artigo apresenta um método automático de desenvolvimento de tais regras de desambiguação para uma ampla gama de domínios clínicos. Nossas regras são baseadas nos padrões de co-ocorrência de tipos semânticos de termos, mapeados inequivocamente para os conceitos da UMLS por Metamap. Esses padrões são combinados em um esquema semântico de sub -linguagem que pode ser usado por um sistema de processamento de linguagem natural existente, como o Metamap. As diferenças de padrões de co-ocorrência entre as notas clínicas de diferentes domínios são apresentadas aqui como evidência de sublenias clínicas. </t>
  </si>
  <si>
    <t>https://www.scopus.com/inward/record.uri?eid=2-s2.0-85017284232&amp;partnerID=40&amp;md5=b3ddc9aeb7e3d871f95a8a8c9714fc10</t>
  </si>
  <si>
    <t>2-s2.0-84880827735</t>
  </si>
  <si>
    <t>automatic adverse drug events detection using letters to the editor</t>
  </si>
  <si>
    <t xml:space="preserve">Detecção automática de eventos adversos a medicamentos usando letras para o editor </t>
  </si>
  <si>
    <t>we present and test the intuition that letters to the editor in journals carry early signals of adverse drug events (ades). surprisingly these letters have not yet been exploited for automatic ade detection unlike for example, clinical records and pubmed. part of the challenge is that it is not easy to access the full-text of letters (for the most part these do not appear in pubmed). also letters are likely underrated in comparison with full articles. besides demonstrating that this intuition holds we contribute techniques for post market drug surveillance. specifically, we test an automatic approach for ade detection from letters using off-the-shelf machine learning tools. we also involve natural language processing for feature definitions. overall we achieve high accuracy in our experiments and our method also works well on a second new test set. our results encourage us to further pursue this line of research.</t>
  </si>
  <si>
    <t xml:space="preserve">Apresentamos e testamos a intuição de que as cartas ao editor em periódicos carregam sinais iniciais de eventos adversos a medicamentos (ADES). Surpreendentemente, essas cartas ainda não foram exploradas para detecção automática de ADE, diferentemente, por exemplo, registros clínicos e PubMed. Parte do desafio é que não é fácil acessar o texto completo das letras (na maioria das vezes, elas não aparecem no PubMed). Também provavelmente as cartas são subestimadas em comparação com os artigos completos. Além de demonstrar que essa intuição mantém, contribuíram com técnicas para a vigilância de medicamentos pós -mercado. Especificamente, testamos uma abordagem automática para a detecção de ADE de cartas usando ferramentas de aprendizado de máquina prontas para uso. Também envolvemos processamento de linguagem natural para definições de recursos. No geral, alcançamos alta precisão em nossos experimentos e nosso método também funciona bem em um segundo novo conjunto de testes. Nossos resultados nos incentivam a buscar ainda mais essa linha de pesquisa. </t>
  </si>
  <si>
    <t>https://www.scopus.com/inward/record.uri?eid=2-s2.0-84880827735&amp;partnerID=40&amp;md5=7b1f09cd928a6e4563d9509430e93a6a</t>
  </si>
  <si>
    <t>2-s2.0-84929518990</t>
  </si>
  <si>
    <t>10.3233/978-1-61499-432-9-1013</t>
  </si>
  <si>
    <t>automatic annotation of icd to meddra mappings with skos predicates</t>
  </si>
  <si>
    <t xml:space="preserve">Anotação automática da CID para mapeamentos de Meddra com predicados de SKOS </t>
  </si>
  <si>
    <t>robust alignments between icd and meddra are essential to enable the secondary use of clinical data for pharmacovigilance research. umls makes available icd-to-meddra mappings, but they are only poorly specified, which introduces difficulties when exploited in an automatic way. skos vocabulary can help achieve quality and machine-processable mappings. we have developed an algorithm based on several simple rules which annotates automatically icd-to-meddra mappings with skos predicates. the method was tested and evaluated on a sample of icd-10-to meddra mappings extracted from umls. the algorithm demonstrated satisfying performances, especially for skos:exactmatch properties, which suggests that automatic methods can be used to improve the quality of terminology mappings. © 2014 european federation for medical informatics and ios press.</t>
  </si>
  <si>
    <t xml:space="preserve">Alinhamentos robustos entre CID e Meddra são essenciais para permitir o uso secundário de dados clínicos para a pesquisa em farmacovigilância. A UMLS disponibiliza os mapeamentos da ICD-MEDDRA, mas eles são mal especificados, o que introduz dificuldades quando explorado de maneira automática. O vocabulário SKOS pode ajudar a alcançar mapeamentos de qualidade e processável por máquina. Desenvolvemos um algoritmo baseado em várias regras simples que anota os mapeamentos automaticamente ICD-MEDDRA com predicados de SKOS. O método foi testado e avaliado em uma amostra de mapeamentos da CID-10 para Meddra extraídos de UMLs. O algoritmo demonstrou performances satisfatórias, especialmente para SKOS: ExactMatch Properties, o que sugere que métodos automáticos podem ser usados para melhorar a qualidade dos mapeamentos de terminologia. © 2014 Federação Europeia para Informática Médica e IOS Press. </t>
  </si>
  <si>
    <t>https://www.scopus.com/inward/record.uri?eid=2-s2.0-84929518990&amp;doi=10.3233%2f978-1-61499-432-9-1013&amp;partnerID=40&amp;md5=e5c747a1643c187393ece85d7357d126</t>
  </si>
  <si>
    <t>2-s2.0-84908037538</t>
  </si>
  <si>
    <t>10.1016/j.jbi.2014.05.013</t>
  </si>
  <si>
    <t>automatic construction of a large scale and accurate drug side effect association knowledge base from biomedical literature</t>
  </si>
  <si>
    <t xml:space="preserve">Construção automática de uma Base de Conhecimento de Associação de Efeito Fatral de Larra e Efeito Drupo Precisa a partir da Literatura Biomédica </t>
  </si>
  <si>
    <t>systems approaches to studying drug-side-effect (drug-se) associations are emerging as an active research area for drug target discovery, drug repositioning, and drug toxicity prediction. however, currently available drug-se association databases are far from being complete. herein, in an effort to increase the data completeness of current drug-se relationship resources, we present an automatic learning approach to accurately extract drug-se pairs from the vast amount of published biomedical literature, a rich knowledge source of side effect information for commercial, experimental, and even failed drugs. for the text corpus, we used 119,085,682 medline sentences and their parse trees. we used known drug-se associations derived from us food and drug administration (fda) drug labels as prior knowledge to find relevant sentences and parse trees. we extracted syntactic patterns associated with drug-se pairs from the resulting set of parse trees. we developed pattern-ranking algorithms to prioritize drug-se-specific patterns. we then selected a set of patterns with both high precisions and recalls in order to extract drug-se pairs from the entire medline. in total, we extracted 38,871 drug-se pairs from medline using the learned patterns, the majority of which have not been captured in fda drug labels to date. on average, our knowledge-driven pattern-learning approach in extracting drug-se pairs from medline has achieved a precision of 0.833, a recall of 0.407, and an f1 of 0.545. we compared our approach to a support vector machine (svm)-based machine learning and a co-occurrence statistics-based approach. we show that the pattern-learning approach is largely complementary to the svm- and co-occurrence-based approaches with significantly higher precision and f1 but lower recall. we demonstrated by correlation analysis that the extracted drug side effects correlate positively with both drug targets, metabolism, and indications. © 2014 elsevier inc.</t>
  </si>
  <si>
    <t xml:space="preserve">As abordagens de sistemas para o estudo das associações de efeitos do lado de drogas (SEM) estão emergindo como uma área de pesquisa ativa para descoberta de alvos de drogas, reposicionamento de drogas e previsão de toxicidade de drogas. No entanto, os bancos de dados de associação de drogas atualmente disponíveis estão longe de serem concluídos. Aqui, em um esforço para aumentar a integridade dos dados dos recursos atuais de relacionamento com drogas, apresentamos uma abordagem de aprendizado automático para extrair com precisão pares de drogas-se da vasta quantidade de literatura biomédica publicada, uma rica fonte de conhecimento de informações de efeito colateral para comerciais para comerciais , medicamentos experimentais e até fracassados. Para o corpus de texto, usamos 119.085.682 sentenças Medline e suas árvores de análise. Utilizamos associações conhecidas de drogas derivadas dos rótulos dos medicamentos dos EUA e da Administração de Medicamentos (FDA) como conhecimento prévio para encontrar frases relevantes e analisar árvores. Extraímos padrões sintáticos associados a pares de drogas-SE do conjunto resultante de árvores de análise. Desenvolvemos algoritmos de classificação de padrões para priorizar padrões específicos de drogas se. Em seguida, selecionamos um conjunto de padrões com altas e recalls para extrair pares de drogas de toda a Medline. No total, extraímos 38.871 pares de drogas do Medline usando os padrões aprendidos, a maioria dos quais não foi capturada nos rótulos de medicamentos da FDA até o momento. Em média, nossa abordagem de aprendizado de padrões orientada ao conhecimento na extração de pares de drogas-SE da MEDLINE alcançou uma precisão de 0,833, um recall de 0,407 e uma F1 de 0,545. Comparamos nossa abordagem a uma abordagem de aprendizado de máquina baseada em vetores vetoriais (SVM) e uma abordagem baseada em estatísticas de co-ocorrência. Mostramos que a abordagem de aprendizado de padrões é amplamente complementar às abordagens baseadas em SVM e co-ocorrência com precisão significativamente mais alta e recall F1, mas menor. Demonstramos por análise de correlação que os efeitos colaterais do medicamento extraídos se correlacionam positivamente com alvos de medicamentos, metabolismo e indicações. © 2014 Elsevier inc. </t>
  </si>
  <si>
    <t>https://www.scopus.com/inward/record.uri?eid=2-s2.0-84908037538&amp;doi=10.1016%2fj.jbi.2014.05.013&amp;partnerID=40&amp;md5=b32a7877c45bfcce14fc5bfbb9089a6e</t>
  </si>
  <si>
    <t>2-s2.0-85061909400</t>
  </si>
  <si>
    <t>10.1007/s10618-018-00610-2</t>
  </si>
  <si>
    <t>automatic discovery of adverse reactions through chinese social media</t>
  </si>
  <si>
    <t xml:space="preserve">Descoberta automática de reações adversas através da mídia social chinesa </t>
  </si>
  <si>
    <t>despite tremendous efforts made before the release of every drug, some adverse drug reactions (adrs) may go undetected and thus, cause harm to both the users and to the pharmaceutical companies. one plausible venue to collect evidence of such adrs is online social media, where patients and doctors discuss medical conditions and their treatments. there is substantial previous research on adrs extraction from english online forums. however, very limited research was done on chinese data. in this paper, we try to use the posts from two popular chinese social media as the original dataset. we propose a semi-supervised learning framework that detects mentions of medications and colloquial adr terms and extracts lexicon-syntactic features from natural language text to recognize positive associations between drug use and adrs. the key contribution is an automatic label generation algorithm, which requires very little manual annotation. this bootstrapping algorithm could also be further applied on english data. the research results indicate that our algorithm outperforms the hidden markov model and conditional random fields. with this approach, we discovered a large number of side effects for a variety of popular medicines in real world scenarios. © 2019, the author(s), under exclusive licence to springer science+business media llc, part of springer nature.</t>
  </si>
  <si>
    <t xml:space="preserve">Apesar dos tremendos esforços feitos antes da liberação de todos os medicamentos, algumas reações adversas de medicamentos (ADRs) podem não ser detectadas e, portanto, causar danos aos usuários e às empresas farmacêuticas. Um local plausível para coletar evidências de tais ADRs é a mídia social on -line, onde pacientes e médicos discutem condições médicas e seus tratamentos. Há pesquisas anteriores substanciais sobre extração de ADRs dos fóruns on -line em inglês. No entanto, pesquisas muito limitadas foram realizadas nos dados chineses. Neste artigo, tentamos usar as postagens de duas mídias sociais chinesas populares como o conjunto de dados original. Propomos uma estrutura de aprendizagem semi-supervisionada que detecta menciona os medicamentos e os termos coloquiais de ADR e extrai características-sintáticas do léxico do texto da linguagem natural para reconhecer associações positivas entre o uso de drogas e as RAMs. A principal contribuição é um algoritmo automático de geração de etiquetas, que requer pouca anotação manual. Esse algoritmo de bootstrapping também pode ser aplicado ainda mais nos dados em inglês. Os resultados da pesquisa indicam que nosso algoritmo supera o modelo oculto de Markov e os campos aleatórios condicionais. Com essa abordagem, descobrimos um grande número de efeitos colaterais para uma variedade de medicamentos populares em cenários do mundo real. © 2019, o (s) autor (s), sob licença exclusiva da Springer Science+Business Media LLC, parte da Springer Nature. </t>
  </si>
  <si>
    <t>https://www.scopus.com/inward/record.uri?eid=2-s2.0-85061909400&amp;doi=10.1007%2fs10618-018-00610-2&amp;partnerID=40&amp;md5=a67ab7a32dfbe384179d77ade71908df</t>
  </si>
  <si>
    <t>Springer New York LLC</t>
  </si>
  <si>
    <t>2-s2.0-85103304867</t>
  </si>
  <si>
    <t>10.3390/app11062663</t>
  </si>
  <si>
    <t>automatic extraction of adverse drug reactions from summary of product characteristics</t>
  </si>
  <si>
    <t xml:space="preserve">Extração automática de reações adversas a medicamentos do resumo das características do produto </t>
  </si>
  <si>
    <t>the summary of product characteristics from the european medicines agency is a reference document on medicines in the eu. it contains textual information for clinical experts on how to safely use medicines, including adverse drug reactions. using natural language processing (nlp) techniques to automatically extract adverse drug reactions from such unstructured textual information helps clinical experts to effectively and efficiently use them in daily practices. such techniques have been developed for structured product labels from the food and drug administration (fda), but there is no research focusing on extracting from the summary of product characteristics. in this work, we built a natural language processing pipeline that automatically scrapes the summary of product characteristics online and then extracts adverse drug reactions from them. besides, we have made the method and its output publicly available so that it can be reused and further evaluated in clinical practices. in total, we extracted 32,797 common adverse drug reactions for 647 common medicines scraped from the electronic medicines compendium. a manual review of 37 commonly used medicines has indicated a good performance, with a recall and precision of 0.99 and 0.934, respectively. © 2021 by the authors. licensee mdpi, basel, switzerland.</t>
  </si>
  <si>
    <t xml:space="preserve">O resumo das características do produto da Agência Europeia de Medicamentos é um documento de referência sobre medicamentos na UE. Ele contém informações textuais para especialistas clínicos sobre como usar os medicamentos com segurança, incluindo reações adversas a medicamentos. O uso de técnicas de processamento de linguagem natural (PNL) para extrair automaticamente as reações adversas de medicamentos de tais informações textuais não estruturadas ajuda os especialistas clínicos a usá -los de maneira eficaz e eficiente nas práticas diárias. Tais técnicas foram desenvolvidas para rótulos de produtos estruturados da Food and Drug Administration (FDA), mas não há pesquisa focada na extração do resumo das características do produto. Neste trabalho, construímos um pipeline de processamento de linguagem natural que elimina automaticamente o resumo das características do produto on -line e, em seguida, extrai reações adversas a medicamentos. Além disso, disponibilizamos o método e sua produção publicamente para que ele possa ser reutilizado e avaliado posteriormente nas práticas clínicas. No total, extraímos 32.797 reações adversas comuns de medicamentos para 647 medicamentos comuns raspados do compêndio de medicamentos eletrônicos. Uma revisão manual de 37 medicamentos comumente usados ​​indicou um bom desempenho, com recall e precisão de 0,99 e 0,934, respectivamente. © 2021 pelos autores. Licenciado MDPI, Basileia, Suíça. </t>
  </si>
  <si>
    <t>https://www.scopus.com/inward/record.uri?eid=2-s2.0-85103304867&amp;doi=10.3390%2fapp11062663&amp;partnerID=40&amp;md5=e3e4808a121027ac47c4f3cefaeacb19</t>
  </si>
  <si>
    <t>MDPI AG</t>
  </si>
  <si>
    <t>2-s2.0-85019844337</t>
  </si>
  <si>
    <t>10.3233/978-1-61499-678-1-339</t>
  </si>
  <si>
    <t>automatic extraction of drug adverse effects from product characteristics (spcs) a text versus table comparison</t>
  </si>
  <si>
    <t xml:space="preserve">Extração automática de efeitos adversos a medicamentos das características do produto (SPCS) Uma comparação de texto versus tabela </t>
  </si>
  <si>
    <t>background: potential adverse effects (aes) of drugs are described in their summary of product characteristics (spcs), a textual document. automatic extraction of aes from spcs is useful for detecting aes and for building drug databases. however, this task is difficult because each ae is associated with a frequency that must be extracted and the presentation of aes in spcs is heterogeneous, consisting of plain text and tables in many different formats. methods: we propose a taxonomy for the presentation of aes in spcs. we set up natural language processing (nlp) and table parsing methods for extracting aes from texts and tables of any format, and evaluate them on 10 spcs. results: automatic extraction performed better on tables than on texts. conclusion: tables should be recommended for the presentation of the aes section of the spcs. © 2016 european federation for medical informatics (efmi) and ios press.</t>
  </si>
  <si>
    <t xml:space="preserve">Antecedentes: Os possíveis efeitos adversos (EAs) dos medicamentos são descritos em seu resumo das características do produto (SPCS), um documento textual. A extração automática de EAs dos SPCs é útil para detectar EAs e construir bancos de dados de medicamentos. No entanto, essa tarefa é difícil porque cada EA está associado a uma frequência que deve ser extraída e a apresentação de EAs nos SPCs é heterogênea, consistindo em texto e tabelas simples em muitos formatos diferentes. Métodos: Propomos uma taxonomia para a apresentação de EAs nos SPCs. Configuramos os métodos de processamento de linguagem natural (PNL) e análise de tabela para extrair EAs de textos e tabelas de qualquer formato e os avaliamos em 10 SPCs. Resultados: A extração automática teve um desempenho melhor nas tabelas do que nos textos. Conclusão: As tabelas devem ser recomendadas para a apresentação da seção AES dos SPCs. © 2016 Federação Europeia para Informática Médica (EFMI) e IOS Press. </t>
  </si>
  <si>
    <t>https://www.scopus.com/inward/record.uri?eid=2-s2.0-85019844337&amp;doi=10.3233%2f978-1-61499-678-1-339&amp;partnerID=40&amp;md5=721857bcec06738d15a41ac18482ebde</t>
  </si>
  <si>
    <t>Medical Informatics Europe Conference, MIE 2016 at the Health - Exploring Complexity: An Interdisciplinary Systems Approach, HEC 2016</t>
  </si>
  <si>
    <t>28 August 2016 through 2 September 2016</t>
  </si>
  <si>
    <t>2-s2.0-84906316923</t>
  </si>
  <si>
    <t>10.1136/amiajnl-2013-002443</t>
  </si>
  <si>
    <t>automatic lymphoma classification with sentence subgraph mining from pathology reports</t>
  </si>
  <si>
    <t xml:space="preserve">Classificação automática de linfoma com a mineração de subgrafias de frases de relatórios de patologia </t>
  </si>
  <si>
    <t>objective: pathology reports are rich in narrative statements that encode a complex web of relations among medical concepts. these relations are routinely used by doctors to reason on diagnoses, but often require hand-crafted rules or supervised learning to extract into prespecified forms for computational disease modeling. we aim to automatically capture relations from narrative text without supervision. methods: we design a novel framework that translates sentences into graph representations, automatically mines sentence subgraphs, reduces redundancy in mined subgraphs, and automatically generates subgraph features for subsequent classification tasks. to ensure meaningful interpretations over the sentence graphs, we use the unified medical language system metathesaurus to map token subsequences to concepts, and in turn sentence graph nodes. we test our system with multiple lymphoma classification tasks that together mimic the differential diagnosis by a pathologist. to this end, we prevent our classifiers from looking at explicit mentions or synonyms of lymphomas in the text. results and conclusions: we compare our system with three baseline classifiers using standard n-grams, full metamap concepts, and filtered metamap concepts. our system achieves high f-measures on multiple binary classifications of lymphoma (burkitt lymphoma, 0.8; diffuse large b-cell lymphoma, 0.909; follicular lymphoma, 0.84; hodgkin lymphoma, 0.912). significance tests show that our system outperforms all three baselines. moreover, feature analysis identifies subgraph features that contribute to improved performance; these features agree with the state-of-the-art knowledge about lymphoma classification. we also highlight how these unsupervised relation features may provide meaningful insights into lymphoma classification.</t>
  </si>
  <si>
    <t xml:space="preserve">Objetivo: os relatórios de patologia são ricos em declarações narrativas que codificam uma complexa rede de relações entre conceitos médicos. Essas relações são usadas rotineiramente pelos médicos para raciocinar os diagnósticos, mas geralmente exigem regras artesanais ou aprendizado supervisionado para extrair formulários pré-especificados para modelagem de doenças computacionais. Nosso objetivo é capturar automaticamente as relações do texto narrativo sem supervisão. Métodos: Projetamos uma nova estrutura que traduz frases em representações de gráficos, mineramos automaticamente os subgrafos das frases, reduz a redundância em subgrafos extraídos e gera automaticamente os recursos de sub -gráficos para tarefas de classificação subsequentes. Para garantir interpretações significativas sobre os gráficos de frases, usamos o metatessauro do sistema de linguagem médica unificada para mapear subsequências de token para conceitos e, por sua vez, nós gráficos de frases. Testamos nosso sistema com várias tarefas de classificação de linfoma que, juntas, imitam o diagnóstico diferencial por um patologista. Para esse fim, impedimos que nossos classificadores analisem menções explícitas ou sinônimos de linfomas no texto. Resultados e conclusões: comparamos nosso sistema com três classificadores de linha de base usando n-gramas padrão, conceitos completos de metamap e conceitos de metamap filtrados. Nosso sistema atinge altas medidas F em múltiplas classificações binárias de linfoma (linfoma de Burkitt, 0,8; linfoma difuso de células B grandes, 0,909; linfoma folicular, 0,84; linfoma de Hodgkin, 0,912). Os testes de significância mostram que nosso sistema supera todas as três linhas de base. Além disso, a análise de recursos identifica recursos de subgrafias que contribuem para melhorar o desempenho; Esses recursos concordam com o conhecimento de ponta sobre a classificação do linfoma. Também destacamos como esses recursos de relação não supervisionados podem fornecer informações significativas sobre a classificação do linfoma. </t>
  </si>
  <si>
    <t>https://www.scopus.com/inward/record.uri?eid=2-s2.0-84906316923&amp;doi=10.1136%2famiajnl-2013-002443&amp;partnerID=40&amp;md5=1ef837850439f2ff7e894e95f422281d</t>
  </si>
  <si>
    <t>2-s2.0-73949126641</t>
  </si>
  <si>
    <t>automatic quality of life prediction using electronic medical records</t>
  </si>
  <si>
    <t xml:space="preserve">Previsão de qualidade de vida automática usando registros médicos eletrônicos </t>
  </si>
  <si>
    <t>health related quality of life (hrqol) is an important variable used for prognosis and measuring outcomes in clinical studies and for quality improvement. we explore the use of a general pur-pose natural language processing system metamap in combination with support vector machines (svm) for predicting patient responses on standardized hrqol assessment instruments from text of physicians notes. we surveyed 669 patients in the mayo clinic diabetes registry using two instruments designed to assess functioning: euroqol5d and sf36/sd6. clinical notes for these patients were represented as sets of medical concepts using metamap. svm classifiers were trained using various feature selection strategies. the best concordance between the hrqol instruments and automatic classification was achieved along the pain dimension (positive agreement .76, negative agreement .78, kappa .54) using metamap. we conclude that clinicians notes may be used to develop a surrogate measure of patients hrqol status.</t>
  </si>
  <si>
    <t xml:space="preserve">A qualidade de vida relacionada à saúde (QVRS) é uma variável importante usada para prognóstico e medição de resultados em estudos clínicos e para melhoria da qualidade. Exploramos o uso de um Metamap do Sistema Geral de Processamento de Linguagem Natural em combinação com máquinas vetoriais de suporte (SVM) para prever respostas dos pacientes em instrumentos de avaliação de QVRS padronizados do texto das notas dos médicos. Pesquisamos 669 pacientes no Registro de Diabetes da Clínica Mayo usando dois instrumentos projetados para avaliar o funcionamento: EuroQol5D e SF36/SD6. As notas clínicas para esses pacientes foram representadas como conjuntos de conceitos médicos usando metamap. Os classificadores SVM foram treinados usando várias estratégias de seleção de recursos. A melhor concordância entre os instrumentos de QVRS e a classificação automática foi alcançada ao longo da dimensão da dor (concordância positiva .76, concordância negativa .78, Kappa .54) usando o Metamap. Concluímos que as notas dos médicos podem ser usados para desenvolver uma medida substituta do status de QVRS dos pacientes. </t>
  </si>
  <si>
    <t>https://www.scopus.com/inward/record.uri?eid=2-s2.0-73949126641&amp;partnerID=40&amp;md5=174cfb8643a5a6bd79a2d468ece060b4</t>
  </si>
  <si>
    <t>2-s2.0-84958524020</t>
  </si>
  <si>
    <t>10.1007/978-3-319-23117-4_33</t>
  </si>
  <si>
    <t>automatic summary creation by applying natural language processing on unstructured medical records</t>
  </si>
  <si>
    <t xml:space="preserve">Criação de resumo automático aplicando processamento de linguagem natural em registros médicos não estruturados </t>
  </si>
  <si>
    <t>in this paper we present a system for automatic generation of summaries of patients’ unstructured medical reports. the system employs natural language processing techniques in order to determine the most interesting points and uses the metamap module for recognizing the medical concepts in a medical report. afterwards the sentences that do not contain interesting concepts are removed and a summary is generated which contains url links to the linked life data pages of the identified medical concepts, enabling both medical doctors and patients to further explore what is reported in. such integration also allows the tool to interface with other semantic web-based applications. the performance of the tool were also evaluated, achieving remarkable results in sentence identification, polarity detection and concept recognition. moreover, the accuracy of the generated summaries was evaluated by five medical doctors, proving that the summaries keep the same relevant information as the medical reports, despite being much more concise. © springer international publishing switzerland 2015.</t>
  </si>
  <si>
    <t xml:space="preserve">Neste artigo, apresentamos um sistema para geração automática de resumos dos relatórios médicos não estruturados dos pacientes. O sistema emprega técnicas de processamento de linguagem natural para determinar os pontos mais interessantes e usa o módulo Metamap para reconhecer os conceitos médicos em um relatório médico. Posteriormente, as frases que não contêm conceitos interessantes são removidas e é gerado um resumo que contém links de URL para as páginas de dados de vida vinculadas dos conceitos médicos identificados, permitindo que médicos e pacientes explorem ainda mais o que é relatado. Essa integração também permite A ferramenta para interagir com outros aplicativos semânticos baseados na Web. O desempenho da ferramenta também foi avaliado, alcançando resultados notáveis ​​na identificação de sentenças, detecção de polaridade e reconhecimento de conceito. Além disso, a precisão dos resumos gerados foi avaliada por cinco médicos, provando que os resumos mantêm as mesmas informações relevantes que os relatórios médicos, apesar de serem muito mais concisos. © Springer International Publishing Switzerland 2015. </t>
  </si>
  <si>
    <t>https://www.scopus.com/inward/record.uri?eid=2-s2.0-84958524020&amp;doi=10.1007%2f978-3-319-23117-4_33&amp;partnerID=40&amp;md5=03b05ce9b228141a8e8ea779e0fc9f30</t>
  </si>
  <si>
    <t>16th International Conference on Computer Analysis of  Images and Patterns, CAIP 2015</t>
  </si>
  <si>
    <t>2 September 2015 through 4 September 2015</t>
  </si>
  <si>
    <t>2-s2.0-85077702402</t>
  </si>
  <si>
    <t>automatic translation of clinical trial eligibility criteria into formal queries</t>
  </si>
  <si>
    <t xml:space="preserve">Tradução automática de critérios de elegibilidade do ensaio clínico em consultas formais </t>
  </si>
  <si>
    <t>selecting patients for clinical trials is very labor-intensive. our goal is to develop an automated system that can support doctors in this task. this paper describes a major step towards such a system: the automatic translation of clinical trial eligibility criteria from natural language into formal, logic-based queries. first, we develop a semantic annotation process that can capture many types of clinical trial criteria. then, we map the annotated criteria to the formal query language. we have built a prototype system based on state-of-the-art nlp tools such as word2vec, stanford nlp tools, and the metamap tagger, and have evaluated the quality of the produced queries on a number of criteria from clinicaltrials.gov. finally, we discuss some criteria that were hard to translate, and give suggestions for how to formulate eligibility criteria to make them easier to translate automatically. copyright © 2019 for this paper by its authors.</t>
  </si>
  <si>
    <t xml:space="preserve">A seleção de pacientes para ensaios clínicos é muito trabalhosa. Nosso objetivo é desenvolver um sistema automatizado que possa apoiar os médicos nesta tarefa. Este artigo descreve um passo importante em direção a esse sistema: a tradução automática de critérios de elegibilidade do ensaio clínico da linguagem natural em consultas formais e baseadas em lógica. Primeiro, desenvolvemos um processo de anotação semântica que pode capturar muitos tipos de critérios de ensaios clínicos. Em seguida, mapeamos os critérios anotados para a linguagem formal de consulta. Construímos um sistema de protótipo baseado em ferramentas de NLP de última geração, como Word2Vec, Stanford NLP Tools e Metamap Tagger, e avaliamos a qualidade das consultas produzidas em vários critérios do ClinicalTrials.gov. Por fim, discutimos alguns critérios difíceis de traduzir e damos sugestões sobre como formular critérios de elegibilidade para facilitar a tradução automaticamente. Copyright © 2019 para este artigo por seus autores. </t>
  </si>
  <si>
    <t>https://www.scopus.com/inward/record.uri?eid=2-s2.0-85077702402&amp;partnerID=40&amp;md5=c870a831278211e8e2db4c7f4b361d8f</t>
  </si>
  <si>
    <t>2019 Joint Ontology Workshops Episode V: The Styrian Autumn of Ontology, JOWO 2019</t>
  </si>
  <si>
    <t>23 September 2019 through 25 September 2019</t>
  </si>
  <si>
    <t>2-s2.0-84940645530</t>
  </si>
  <si>
    <t>10.2196/jmir.4612</t>
  </si>
  <si>
    <t>automatically detecting failures in natural language processing tools for online community text</t>
  </si>
  <si>
    <t xml:space="preserve">Detectando falhas automaticamente em ferramentas de processamento de linguagem natural para texto da comunidade online </t>
  </si>
  <si>
    <t>background: the prevalence and value of patient-generated health text are increasing, but processing such text remains problematic. although existing biomedical natural language processing (nlp) tools are appealing, most were developed to process clinician- or researcher-generated text, such as clinical notes or journal articles. in addition to being constructed for different types of text, other challenges of using existing nlp include constantly changing technologies, source vocabularies, and characteristics of text. these continuously evolving challenges warrant the need for applying low-cost systematic assessment. however, the primarily accepted evaluation method in nlp, manual annotation, requires tremendous effort and time. objective: the primary objective of this study is to explore an alternative approach - using low-cost, automated methods to detect failures (eg, incorrect boundaries, missed terms, mismapped concepts) when processing patient-generated text with existing biomedical nlp tools. we first characterize common failures that nlp tools can make in processing online community text. we then demonstrate the feasibility of our automated approach in detecting these common failures using one of the most popular biomedical nlp tools, metamap. methods: using 9657 posts from an online cancer community, we explored our automated failure detection approach in two steps: (1) to characterize the failure types, we first manually reviewed metamap's commonly occurring failures, grouped the inaccurate mappings into failure types, and then identified causes of the failures through iterative rounds of manual review using open coding, and (2) to automatically detect these failure types, we then explored combinations of existing nlp techniques and dictionary-based matching for each failure cause. finally, we manually evaluated the automatically detected failures. results: from our manual review, we characterized three types of failure: (1) boundary failures, (2) missed term failures, and (3) word ambiguity failures. within these three failure types, we discovered 12 causes of inaccurate mappings of concepts. we used automated methods to detect almost half of 383,572 metamap's mappings as problematic. word sense ambiguity failure was the most widely occurring, comprising 82.22% of failures. boundary failure was the second most frequent, amounting to 15.90% of failures, while missed term failures were the least common, making up 1.88% of failures. the automated failure detection achieved precision, recall, accuracy, and f1 score of 83.00%, 92.57%, 88.17%, and 87.52%, respectively. conclusions: we illustrate the challenges of processing patient-generated online health community text and characterize failures of nlp tools on this patient-generated health text, demonstrating the feasibility of our low-cost approach to automatically detect those failures. our approach shows the potential for scalable and effective solutions to automatically assess the constantly evolving nlp tools and source vocabularies to process patient-generated text. ©albert park, andrea l hartzler, jina huh, david w mcdonald, wanda pratt.</t>
  </si>
  <si>
    <t xml:space="preserve">Antecedentes: A prevalência e o valor do texto em saúde gerados pelo paciente estão aumentando, mas o processamento desse texto permanece problemático. Embora as ferramentas existentes de processamento de linguagem natural biomédica (PNL) sejam atraentes, a maioria foi desenvolvida para processar um texto gerado por clínicos ou pesquisadores, como notas clínicas ou artigos de periódicos. Além de ser construído para diferentes tipos de texto, outros desafios do uso da PNL existente incluem tecnologias em constante mudança, vocabulários de origem e características do texto. Esses desafios em evolução continuamente justificam a necessidade de aplicar uma avaliação sistemática de baixo custo. No entanto, o método de avaliação aceito principalmente na PNL, a anotação manual, requer tremendo esforço e tempo. Objetivo: O objetivo principal deste estudo é explorar uma abordagem alternativa-usando métodos automatizados de baixo custo para detectar falhas (por exemplo, limites incorretos, termos perdidos, conceitos de mistura) ao processar o texto gerado pelo paciente com as ferramentas de NLP biomédica existentes. Primeiro, caracterizamos falhas comuns que as ferramentas de PNL podem fazer no processamento de texto da comunidade on -line. Em seguida, demonstramos a viabilidade de nossa abordagem automatizada na detecção dessas falhas comuns usando uma das ferramentas de PNL biomédica mais populares, Metamap. Métodos: Usando 9657 postagens de uma comunidade de câncer on -line, exploramos nossa abordagem automatizada de detecção de falhas em duas etapas: (1) Para caracterizar os tipos de falha, primeiro revisamos manualmente as falhas de Metamap em comum, agrupamos os mapeamentos imprecisos nos tipos de falha e depois As causas identificadas das falhas através de rodadas iterativas de revisão manual usando codificação aberta e (2) para detectar automaticamente esses tipos de falha, exploramos combinações de técnicas existentes de PNL e correspondência baseada no dicionário para cada causa de falha. Finalmente, avaliamos manualmente as falhas detectadas automaticamente. RESULTADOS: A partir de nossa revisão manual, caracterizamos três tipos de falha: (1) falhas de limite, (2) falhas de termo perdidas e (3) falhas de ambiguidade de palavras. Dentro desses três tipos de falhas, descobrimos 12 causas de mapeamentos imprecisos de conceitos. Utilizamos métodos automatizados para detectar quase metade dos 383.572 mapeamentos do Metamap como problemáticos. A falha de ambiguidade do senso de palavras foi a mais amplamente ocorrendo, compreendendo 82,22% das falhas. A falha do limite foi a segunda mais frequente, no valor de 15,90% das falhas, enquanto as falhas perdidas do prazo foram as menos comuns, representando 1,88% das falhas. A detecção automatizada de falhas alcançou precisão, recall, precisão e pontuação de F1 de 83,00%, 92,57%, 88,17%e 87,52%, respectivamente. Conclusões: ilustramos os desafios do processamento de texto da comunidade de saúde on-line gerados pelo paciente e caracterizamos falhas das ferramentas de PNL nesse texto de saúde gerado pelo paciente, demonstrando a viabilidade de nossa abordagem de baixo custo para detectar automaticamente essas falhas. Nossa abordagem mostra o potencial de soluções escaláveis ​​e eficazes para avaliar automaticamente as ferramentas de PNL em constante evolução e os vocabulários de origem para processar o texto gerado pelo paciente. © Albert Park, Andrea L Hartzler, Jina Huh, David W McDonald, Wanda Pratt. </t>
  </si>
  <si>
    <t>https://www.scopus.com/inward/record.uri?eid=2-s2.0-84940645530&amp;doi=10.2196%2fjmir.4612&amp;partnerID=40&amp;md5=a7426cc9ac8b485e51f712dd711d33f4</t>
  </si>
  <si>
    <t>2-s2.0-85076125394</t>
  </si>
  <si>
    <t>10.2196/medinform.3022</t>
  </si>
  <si>
    <t>automatically recognizing medication and adverse event information from food and drug administration's adverse event reporting system narratives</t>
  </si>
  <si>
    <t xml:space="preserve">Reconhecendo automaticamente as informações de medicamentos e eventos adversos das narrativas do sistema de relatórios de eventos adversos da Food and Drug Administration </t>
  </si>
  <si>
    <t>background: the food and drug administration's (fda) adverse event reporting system (faers) is a repository of spontaneously-reported adverse drug events (ades) for fda-approved prescription drugs. faers reports include both structured reports and unstructured narratives. the narratives often include essential information for evaluation of the severity, causality, and description of ades that are not present in the structured data. the timely identification of unknown toxicities of prescription drugs is an important, unsolved problem. objective: the objective of this study was to develop an annotated corpus of faers narratives and biomedical named entity tagger to automatically identify ade related information in the faers narratives. methods: we developed an annotation guideline and annotate medication information and adverse event related entities on 122 faers narratives comprising approximately 23,000 word tokens. a named entity tagger using supervised machine learning approaches was built for detecting medication information and adverse event entities using various categories of features. results: the annotated corpus had an agreement of over .9 cohen's kappa for medication and adverse event entities. the best performing tagger achieves an overall performance of 0.73 f1 score for detection of medication, adverse event and other named entities. conclusions: in this study, we developed an annotated corpus of faers narratives and machine learning based models for automatically extracting medication and adverse event information from the faers narratives. our study is an important step towards enriching the faers data for postmarketing pharmacovigilance. © 2014 jmir publications inc. all right reserved.</t>
  </si>
  <si>
    <t xml:space="preserve">Antecedentes: O sistema de relatórios de eventos adversos da Food and Drug Administration (FDA) (FAERS) é um repositório de eventos adversos de medicamentos adversos relatados espontaneamente para medicamentos prescritos aprovados pela FDA. Os relatórios da FAERS incluem relatórios estruturados e narrativas não estruturadas. As narrativas geralmente incluem informações essenciais para avaliação da gravidade, causalidade e descrição de Ades que não estão presentes nos dados estruturados. A identificação oportuna de toxicidades desconhecidas de medicamentos prescritos é um problema importante e não resolvido. OBJETIVO: O objetivo deste estudo foi desenvolver um corpus anotado de narrativas e biomédicas de entidade nomeada para identificar automaticamente informações relacionadas à ADE nas narrativas do FAERS. Métodos: Desenvolvemos uma diretriz de anotação e anotemos informações sobre medicamentos e entidades relacionadas a eventos adversos em 122 narrativas do Faers, compreendendo aproximadamente 23.000 tokens de palavras. Um tagger de entidade nomeado usando abordagens de aprendizado de máquina supervisionado foi construído para detectar informações de medicamentos e entidades de eventos adversos usando várias categorias de recursos. Resultados: O corpus anotado tinha um acordo de mais de .9 Kappa de Cohen para medicamentos e entidades adversas de eventos. O tagger de melhor desempenho atinge um desempenho geral de 0,73 pontuação F1 para detecção de medicamentos, eventos adversos e outras entidades nomeadas. Conclusões: Neste estudo, desenvolvemos um corpus anotado narrativas e modelos baseados em aprendizado de máquina para extrair automaticamente informações de medicamentos e informações adversas de eventos das narrativas do FAERS. Nosso estudo é um passo importante para enriquecer os dados do FAERS para a farmacovigilância pós -comercialização. © 2014 JMIR Publications Inc. todos os direitos reservados. </t>
  </si>
  <si>
    <t>https://www.scopus.com/inward/record.uri?eid=2-s2.0-85076125394&amp;doi=10.2196%2fmedinform.3022&amp;partnerID=40&amp;md5=7b6f5bcf3c93862584191e648c24e75e</t>
  </si>
  <si>
    <t>2-s2.0-85116914883</t>
  </si>
  <si>
    <t>10.1016/j.ijmedinf.2021.104611</t>
  </si>
  <si>
    <t>automation of penicillin adverse drug reaction categorisation and risk stratification with machine learning natural language processing</t>
  </si>
  <si>
    <t xml:space="preserve">Automação da categorização adversa de reação de medicamentos de penicilina e estratificação de risco com aprendizado de máquina Processamento de linguagem natural </t>
  </si>
  <si>
    <t>background: the penicillin adverse drug reaction (adr) label is common in electronic health records (ehrs). however, there is significant misclassification between allergy and intolerance within the ehr and most patients can be delabelled after an immunologic assessment. machine learning natural language processing may be able to assist with the categorisation and risk stratification of penicillin adrs. objective: the aim of this study was to use text entered into an ehr to derive and evaluate machine learning models to classify penicillin adrs and assess the risk of true allergy. methods: machine learning natural language processing was applied to free-text penicillin adr data extracted from a public health system ehr. the model was developed by training on labelled dataset. adr entries were split into training and testing datasets and used to develop and test a variety of machine learning models. these were compared to categorisation with a simple algorithm using keyword search. results: the best performing model for the classification of penicillin adrs as being consistent with allergy or intolerance was the artificial neural network (auc 0.994, sensitivity 0.99, specificity 0.96). the artificial neural network also achieved the highest auc in the classification of high- or low-risk of true allergy (auc 0.988, sensitivity 0.99, specificity 0.99). all adr labels were able to be classified using these machine learning models, whereas a small proportion were unclassifiable using the simple algorithm as they contained no keywords. conclusion: machine learning natural language processing performed similarly to expert criteria in classifying and risk stratifying penicillin adrs labels. these models outperformed simpler algorithms in their ability to interpret free-text data contained in the ehr. the automated evaluation of penicillin adr labels may allow real-time risk stratification to facilitate delabelling and improve the specificity of prescribing alerts. © 2021 elsevier b.v.</t>
  </si>
  <si>
    <t xml:space="preserve">Antecedentes: O rótulo da reação do medicamento adverso da penicilina (ADR) é comum em registros eletrônicos de saúde (EHRs). No entanto, existe uma classificação incorreta significativa entre alergia e intolerância no EHR e a maioria dos pacientes pode ser desconfiada após uma avaliação imunológica. Aprendizado de máquina Processamento de linguagem natural pode ajudar na categorização e estratificação de riscos de ADRs de penicilina. Objetivo: O objetivo deste estudo foi usar o texto inserido em um EHR para derivar e avaliar modelos de aprendizado de máquina para classificar os ADRs de penicilina e avaliar o risco de alergia verdadeira. Métodos: O processamento da linguagem natural do aprendizado de máquina foi aplicado aos dados de Penicilina de texto livre extraídos de um sistema de saúde pública EHR. O modelo foi desenvolvido treinando no conjunto de dados rotulado. As entradas de ADR foram divididas em conjuntos de dados de treinamento e teste e usadas para desenvolver e testar uma variedade de modelos de aprendizado de máquina. Estes foram comparados à categorização com um algoritmo simples usando a pesquisa de palavras -chave. Resultados: O modelo de melhor desempenho para a classificação dos ADRs de penicilina como consistente com a alergia ou a intolerância foi a rede neural artificial (AUC 0,994, sensibilidade 0,99, especificidade 0,96). A rede neural artificial também alcançou a AUC mais alta na classificação de alto ou baixo risco de alergia verdadeira (AUC 0,988, sensibilidade 0,99, especificidade 0,99). Todos os rótulos de ADR puderam ser classificados usando esses modelos de aprendizado de máquina, enquanto uma pequena proporção não era classificável usando o algoritmo simples, pois não continham palavras -chave. CONCLUSÃO: O processamento de linguagem natural do aprendizado de máquina teve um desempenho semelhante a critérios de especialistas na classificação e risco de estratificar os rótulos de ADRs de penicilina. Esses modelos superaram os algoritmos mais simples em sua capacidade de interpretar dados de texto livre contidos no EHR. A avaliação automatizada dos rótulos de Penicilina ADR pode permitir a estratificação de risco em tempo real para facilitar o delableamento e melhorar a especificidade da prescrição de alertas. © 2021 Elsevier B.V. </t>
  </si>
  <si>
    <t>https://www.scopus.com/inward/record.uri?eid=2-s2.0-85116914883&amp;doi=10.1016%2fj.ijmedinf.2021.104611&amp;partnerID=40&amp;md5=92488a292ba3fdcf2907f71dcb04ad83</t>
  </si>
  <si>
    <t>2-s2.0-84955154578</t>
  </si>
  <si>
    <t>10.5055/jom.2015.0288</t>
  </si>
  <si>
    <t>balancing opioid induced gastrointestinal side effects with pain management insights from the online community</t>
  </si>
  <si>
    <t xml:space="preserve">Equilibrando os efeitos colaterais gastrointestinais induzidos por opióides com insights de gerenciamento da dor da comunidade online </t>
  </si>
  <si>
    <t>opioids cause gastrointestinal (gi) symptoms such as nausea, vomiting, pain, and (in 40 percent) constipation that diminish patients' quality of life. outside traditional surveys, little is known about the opioid-induced constipation (oic) patient experience and its impact on pain management. the purpose of this study was to use data from social media platforms to qualitatively examine patient beliefs about oic and other prominent gi side effects, their impact on effective pain management and doctor-patient interaction. the authors collected tweets from march 25 to july 31, 2014, and e-forum posts from health-related social networking sites regardless of timestamp. the authors identified specific keywords related to opioids and gi side effects to locate relevant content in the dataset, which was then manually coded using atlas.ti software. the authors examined 2,519,868 tweets and more than 1.8 billion e-forum posts, of which, 88,586 tweets and 9,767 posts satisfied the search criteria. three thousand three individuals experienced opioidinduced gi side effects, mostly related to phenanthrenes (n = 1,589), and 1,274 (42.4 percent) individuals described constipation. over-the-counter medications and nonevidence-based natural approaches were most commonly used to alleviate constipation. many individuals questioned, rotated, reduced, or stopped their opioid treatments as a result of their gi side effects. investigation of social media reveals a struggle to balance pain management with opioid-induced gi side effects, especially constipation. individuals are often unprepared to treat oic, to modify opioid regiments without medical advice, and to resort to using natural remedies and treatments lacking scientific evidence of effectiveness. these results identify opportunities to improve physician-patient communication and explore effective treatment alternatives. © 2015 journal of opioid management, all rights reserved.</t>
  </si>
  <si>
    <t xml:space="preserve">Os opióides causam sintomas gastrointestinais (IG), como náusea, vômito, dor e (em 40 %) a constipação que diminuem a qualidade de vida dos pacientes. Fora de pesquisas tradicionais, pouco se sabe sobre a experiência do paciente induzida por opióides (OIC) e seu impacto no manejo da dor. O objetivo deste estudo foi usar dados de plataformas de mídia social para examinar qualitativamente as crenças do paciente sobre a OIC e outros efeitos colaterais proeminentes da IG, seu impacto no gerenciamento eficaz da dor e na interação médica-paciente. Os autores coletaram tweets de 25 de março a 31 de julho de 2014 e postagens de fórum eletrônicas de sites de redes sociais relacionadas à saúde, independentemente do registro de data e hora. Os autores identificaram palavras -chave específicas relacionadas a opióides e efeitos colaterais gastrointestinais para localizar conteúdo relevante no conjunto de dados, que foi então codificado manualmente usando o software Atlas.ti. Os autores examinaram 2.519.868 tweets e mais de 1,8 bilhão de postagens de fórum eletrônicas, das quais, 88.586 tweets e 9.767 postagens satisfeitas com os critérios de pesquisa. Três mil três indivíduos sofreram efeitos colaterais de GI induzidos por opióides, principalmente relacionados a fenanthrenes (n = 1.589) e 1.274 (42,4 por cento) descreveram a constipação. Medicamentos sem receita e abordagens naturais baseados em não-vidência foram mais comumente usados ​​para aliviar a constipação. Muitos indivíduos questionaram, giraram, reduziram ou interromperam seus tratamentos opióides como resultado de seus efeitos colaterais gastrointestinais. A investigação das mídias sociais revela uma luta para equilibrar o gerenciamento da dor com os efeitos colaterais da IG induzida por opióides, especialmente a constipação. Os indivíduos geralmente não estão preparados para tratar a OIC, modificar os regimentos de opióides sem aconselhamento médico e recorrer ao uso de remédios e tratamentos naturais sem evidências científicas de eficácia. Esses resultados identificam oportunidades para melhorar a comunicação médica-paciente e explorar alternativas eficazes de tratamento. © 2015 Journal of Opioid Management, todos os direitos reservados. </t>
  </si>
  <si>
    <t>https://www.scopus.com/inward/record.uri?eid=2-s2.0-84955154578&amp;doi=10.5055%2fjom.2015.0288&amp;partnerID=40&amp;md5=6fa01b25ae58bc2ff8363bbb0396ddf2</t>
  </si>
  <si>
    <t>Weston Medical Publishing</t>
  </si>
  <si>
    <t>2-s2.0-85019543571</t>
  </si>
  <si>
    <t>10.2196/medinform.4321</t>
  </si>
  <si>
    <t>benchmarking clinical speech recognition and information extraction new data methods and evaluations</t>
  </si>
  <si>
    <t xml:space="preserve">Benchmarking Reconhecimento clínico de fala e extração de informações Novos métodos e avaliações de dados </t>
  </si>
  <si>
    <t>background: over a tenth of preventable adverse events in health care are caused by failures in information flow. these failures are tangible in clinical handover; regardless of good verbal handover, from two-thirds to all of this information is lost after 3-5 shifts if notes are taken by hand, or not at all. speech recognition and information extraction provide a way to fill out a handover form for clinical proofing and sign-off. objective: the objective of the study was to provide a recorded spoken handover, annotated verbatim transcriptions, and evaluations to support research in spoken and written natural language processing for filling out a clinical handover form. this dataset is based on synthetic patient profiles, thereby avoiding ethical and legal restrictions, while maintaining efficacy for research in speech-to-text conversion and information extraction, based on realistic clinical scenarios. we also introduce a web app to demonstrate the system design and workflow. methods: we experiment with dragon medical 11.0 for speech recognition and crf++ for information extraction. to compute features for information extraction, we also apply corenlp, metamap, and ontoserver. our evaluation uses cross-validation techniques to measure processing correctness. results: the data provided were a simulation of nursing handover, as recorded using a mobile device, built from simulated patient records and handover scripts, spoken by an australian registered nurse. speech recognition recognized 5276 of 7277 words in our 100 test documents correctly. we considered 50 mutually exclusive categories in information extraction and achieved the f1 (ie, the harmonic mean of precision and recall) of 0.86 in the category for irrelevant text and the macro-averaged f1 of 0.70 over the remaining 35 nonempty categories of the form in our 101 test documents. conclusions: the significance of this study hinges on opening our data, together with the related performance benchmarks and some processing software, to the research and development community for studying clinical documentation and language-processing. the data are used in the clefehealth 2015 evaluation laboratory for a shared task on speech recognition. © 2020 jmir publications inc. all rights reserved.</t>
  </si>
  <si>
    <t xml:space="preserve">Antecedentes: Mais de um décimo de eventos adversos evitáveis ​​nos cuidados de saúde são causados ​​por falhas no fluxo de informações. Essas falhas são tangíveis na entrega clínica; Independentemente de uma boa transferência verbal, de dois terços a todas essas informações são perdidas após 3-5 turnos se as notas forem feitas manualmente, ou não. O reconhecimento de fala e a extração de informações fornecem uma maneira de preencher um formulário de transferência para a prova clínica e a assinatura. Objetivo: O objetivo do estudo foi fornecer uma entrega falada registrada, transcrições verbais anotadas e avaliações para apoiar a pesquisa no processamento de linguagem natural falado e escrito para preencher um formulário de entrega clínica. Esse conjunto de dados é baseado em perfis de pacientes sintéticos, evitando restrições éticas e legais, mantendo a eficácia para pesquisas na conversão de fala em texto e extração de informações, com base em cenários clínicos realistas. Também apresentamos um aplicativo da Web para demonstrar o design e o fluxo de trabalho do sistema. Métodos: Experimentamos o Dragon Medical 11.0 para reconhecimento de fala e CRF ++ para extração de informações. Para calcular os recursos para extração de informações, também aplicamos CorenLP, Metamap e Onosserver. Nossa avaliação usa técnicas de validação cruzada para medir a correção do processamento. Resultados: Os dados fornecidos foram uma simulação de transferência de enfermagem, conforme registrado usando um dispositivo móvel, construído a partir de registros simulados de pacientes e scripts de transferência, falados por uma enfermeira registrada australiana. O reconhecimento de fala reconheceu 5276 de 7277 palavras em nossos 100 documentos de teste corretamente. Consideramos 50 categorias mutuamente exclusivas na extração de informações e alcançamos a F1 (ou seja, a média harmônica de precisão e recall) de 0,86 na categoria para texto irrelevante e a F1 com média de 0,70 sobre as 35 categorias não vazias da forma na forma em Nossos 101 documentos de teste. Conclusões: O significado deste estudo depende da abertura de nossos dados, juntamente com os benchmarks de desempenho relacionados e alguns softwares de processamento, para a comunidade de pesquisa e desenvolvimento para estudar documentação clínica e processamento de idiomas. Os dados são usados ​​no Laboratório de Avaliação ClefeHealth 2015 para uma tarefa compartilhada sobre reconhecimento de fala. © 2020 JMIR Publications Inc. todos os direitos reservados. </t>
  </si>
  <si>
    <t>https://www.scopus.com/inward/record.uri?eid=2-s2.0-85019543571&amp;doi=10.2196%2fmedinform.4321&amp;partnerID=40&amp;md5=baef6115df654dff229936bce084e5c3</t>
  </si>
  <si>
    <t>2-s2.0-85015192902</t>
  </si>
  <si>
    <t>10.15265/iy-2014-0003</t>
  </si>
  <si>
    <t>big data and the electronic health record</t>
  </si>
  <si>
    <t xml:space="preserve">big data e o registro eletrônico de saúde </t>
  </si>
  <si>
    <t>objectives: implementation of electronic health record (ehr) systems continues to expand. the massive number of patient encounters results in high amounts of stored data. transforming clinical data into knowledge to improve patient care has been the goal of biomedical informatics professionals for many decades, and this work is now increasingly recognized outside our field. in reviewing the literature for the past three years, we focus on "big data" in the context of ehr systems and we report on some examples of how secondary use of data has been put into practice.methods: we searched pubmed database for articles from january 1, 2011 to november 1, 2013. we initiated the search with keywords related to "big data" and ehr. we identified relevant articles and additional keywords from the retrieved articles were added. based on the new keywords, more articles were retrieved and we manually narrowed down the set utilizing predefined inclusion and exclusion criteria.results: our final review includes articles categorized into the themes of data mining (pharmacovigilance, phenotyping, natural language processing), data application and integration (clinical decision support, personal monitoring, social media), and privacy and security.conclusion: the increasing adoption of ehr systems worldwide makes it possible to capture large amounts of clinical data. there is an increasing number of articles addressing the theme of "big data", and the concepts associated with these articles vary. the next step is to transform healthcare big data into actionable knowledge.</t>
  </si>
  <si>
    <t xml:space="preserve">Objetivos: a implementação de sistemas de registro eletrônico de saúde (EHR) continua a se expandir. O número maciço de encontros de pacientes resulta em grandes quantidades de dados armazenados. Transformar dados clínicos em conhecimento para melhorar o atendimento ao paciente tem sido o objetivo dos profissionais de informática biomédica por muitas décadas, e esse trabalho agora é cada vez mais reconhecido fora de nosso campo. Ao revisar a literatura nos últimos três anos, nos concentramos em "big data" no contexto dos sistemas de EHR e relatamos alguns exemplos de como o uso secundário dos dados foi colocado em prática. 1 de janeiro de 2011 a 1 de novembro de 2013. Iniciamos a pesquisa com palavras -chave relacionadas a "big data" e EHR. Identificamos artigos relevantes e palavras -chave adicionais dos artigos recuperados foram adicionados. Com base nas novas palavras -chave, mais artigos foram recuperados e reduzimos manualmente o conjunto utilizando critérios de inclusão e exclusão predefinidos. Resultados: Nossa revisão final inclui artigos categorizados nos temas de mineração de dados (farmacovigilância, fenotipagem, processamento de linguagem natural), aplicação de dados e integração (apoio à decisão clínica, monitoramento pessoal, mídia social) e privacidade e segurança.conclusão: a crescente adoção de sistemas de EHR em todo o mundo permite capturar grandes quantidades de dados clínicos. Há um número crescente de artigos que abordam o tema de "big data", e os conceitos associados a esses artigos variam. O próximo passo é transformar o Big Data em saúde em conhecimento acionável. </t>
  </si>
  <si>
    <t>https://www.scopus.com/inward/record.uri?eid=2-s2.0-85015192902&amp;doi=10.15265%2fIY-2014-0003&amp;partnerID=40&amp;md5=b1607baca82521de22adc66690f3a06c</t>
  </si>
  <si>
    <t>2-s2.0-73949154960</t>
  </si>
  <si>
    <t>biological entity recognition with conditional random fields</t>
  </si>
  <si>
    <t xml:space="preserve">Reconhecimento de entidades biológicas com campos aleatórios condicionais </t>
  </si>
  <si>
    <t>due to the rapid evolution of molecular biology and the lack of naming standards, biological entity recognition (ber) remains a challenging task for information extraction and natural language understanding. in this study, we presented a statistical machine learning approach for extracting features, modeling, and predicting biological named entities. our approach utilizes umls semantic types together with metamap, semrep, and abgene, as well as the conditional random fields (crf) framework, and learns both the structure and parameters of a statistical model. results of this study are competitive with the results of the state of the art tools in this field. unlike competing similar approaches, the presented method is fully automatic, hence more generalizable and directly transferable to other named entity recognition (ner) problems in medical informatics.</t>
  </si>
  <si>
    <t xml:space="preserve">Devido à rápida evolução da biologia molecular e à falta de padrões de nomeação, o reconhecimento biológico da entidade (BER) continua sendo uma tarefa desafiadora para extração de informações e entendimento da linguagem natural. Neste estudo, apresentamos uma abordagem estatística de aprendizado de máquina para extrair recursos, modelagem e previsão de entidades nomeadas biológicas. Nossa abordagem utiliza tipos semânticos de UMLs juntamente com metamap, semrep e abgene, bem como a estrutura condicional de campos aleatórios (CRF), e aprende a estrutura e os parâmetros de um modelo estatístico. Os resultados deste estudo são competitivos com os resultados do estado das ferramentas de arte neste campo. Diferentemente das abordagens semelhantes concorrentes, o método apresentado é totalmente automático, portanto, mais generalizável e diretamente transferível para outros problemas de reconhecimento de entidade nomeados (NER) em informática médica. </t>
  </si>
  <si>
    <t>https://www.scopus.com/inward/record.uri?eid=2-s2.0-73949154960&amp;partnerID=40&amp;md5=4126b5244095eaf077adb76e9642b359</t>
  </si>
  <si>
    <t>2-s2.0-85077506911</t>
  </si>
  <si>
    <t>10.1007/978-3-030-37334-4_9</t>
  </si>
  <si>
    <t>biomedical entities impact on rating prediction for psychiatric drugs</t>
  </si>
  <si>
    <t xml:space="preserve">As entidades biomédicas afetam a previsão de classificação para medicamentos psiquiátricos </t>
  </si>
  <si>
    <t>there is a growing body of research on biomedical information extraction on social media texts, patient narratives, and scientific abstracts. relatively less research has focused on the relationship between medical concepts mentioned in a given user review and patient satisfaction. in this work, we investigate the effect of health-related entities such as adverse drug reactions and drug indications on rating prediction. we present a method based on a supervised regression approach leveraging medical concepts of different types and their mechanisms. the experiments on a collection of reviews demonstrate that features based on biomedical entities mentioned in reviews result in performance gains of up to 8% in mean squared error. moreover, we compute feature importance in the regression models and find that the most important features for predicting patients’ negative attitudes are adverse drug reactions associated with functional problems. © springer nature switzerland ag 2019.</t>
  </si>
  <si>
    <t xml:space="preserve">Há um crescente corpo de pesquisa sobre extração de informações biomédicas em textos de mídia social, narrativas de pacientes e resumos científicos. Relativamente menos pesquisas se concentraram na relação entre conceitos médicos mencionados em uma determinada revisão do usuário e satisfação do paciente. Neste trabalho, investigamos o efeito de entidades relacionadas à saúde, como reações adversas e indicações de medicamentos na previsão de classificação. Apresentamos um método baseado em uma abordagem de regressão supervisionada, alavancando conceitos médicos de diferentes tipos e seus mecanismos. Os experimentos em uma coleção de revisões demonstram que os recursos baseados em entidades biomédicas mencionadas nas revisões resultam em ganhos de desempenho de até 8% em erro médio ao quadrado. Além disso, calculamos a importância dos recursos nos modelos de regressão e descobrimos que os recursos mais importantes para prever atitudes negativas dos pacientes são reações adversas a medicamentos associados a problemas funcionais. © Springer Nature Switzerland AG 2019. </t>
  </si>
  <si>
    <t>https://www.scopus.com/inward/record.uri?eid=2-s2.0-85077506911&amp;doi=10.1007%2f978-3-030-37334-4_9&amp;partnerID=40&amp;md5=c87ed7952a76208f990dbe0d21a72f6b</t>
  </si>
  <si>
    <t>8th International Conference on Analysis of Images, Social Networks and Texts, AIST 2019</t>
  </si>
  <si>
    <t>17 July 2019 through 19 July 2019</t>
  </si>
  <si>
    <t>2-s2.0-85070280757</t>
  </si>
  <si>
    <t>10.1016/j.asoc.2019.105661</t>
  </si>
  <si>
    <t>biomedical event trigger detection with convolutional highway neural network and extreme learning machine</t>
  </si>
  <si>
    <t xml:space="preserve">Detecção de gatilho de eventos biomédicos com rede neural convolucional de rodovias e máquina de aprendizado extremo </t>
  </si>
  <si>
    <t>detecting biomedical events in text plays a critical role in building natural language processing applications, such as in medical search, disease prevention, and pharmacovigilance. since an event trigger can signify the occurrence of the event, the detection of biomedical event triggers is a critical step in biomedical event extraction. current methods usually extract rich features and then feed these features to a classifier. to enhance both automatic feature selection and classification, this paper presented an end-to-end convolutional highway neural network and extreme learning machine (chnn–elm) framework to detect biomedical event triggers. this structure has two stages. in the first stage, chnn is used to efficiently select higher level semantic features based on four different dimensions: embedding, convolutional layer, pooling layer, and highway layer. in the second stage, the proposed model leverages elm, which has great scalability and generalization performance, to identify various types of biomedical event triggers. extensive experiments are conducted on the multi-level event extraction (mlee) dataset. to the best of our knowledge, this paper is the first to introduce elm into this task. the results demonstrated that with better feature selection and classification, our approach outperforms several current state-of-the-art methods. © 2019</t>
  </si>
  <si>
    <t xml:space="preserve">Detectar eventos biomédicos no texto desempenha um papel crítico na construção de aplicações de processamento de linguagem natural, como busca médica, prevenção de doenças e farmacovigilância. Como um gatilho do evento pode significar a ocorrência do evento, a detecção de gatilhos de eventos biomédicos é uma etapa crítica na extração de eventos biomédicos. Os métodos atuais geralmente extraem recursos ricos e, em seguida, alimentam esses recursos a um classificador. Para aprimorar a seleção e a classificação automáticas de recursos, este artigo apresentou uma estrutura de rede neural de rodovias convolucionais de ponta a ponta e uma estrutura de Máquina de Aprendizagem Extrema (CHNN-ELM) para detectar gatilhos de eventos biomédicos. Essa estrutura tem dois estágios. No primeiro estágio, o CHNN é usado para selecionar com eficiência características semânticas de nível superior com base em quatro dimensões diferentes: incorporação, camada convolucional, camada de agrupamento e camada de rodovia. No segundo estágio, o modelo proposto aproveita o ELM, que tem grande desempenho de escalabilidade e generalização, para identificar vários tipos de gatilhos de eventos biomédicos. Experiências extensas são realizadas no conjunto de dados de extração de eventos de vários níveis (MLEE). Até onde sabemos, este artigo é o primeiro a introduzir o ELM nessa tarefa. Os resultados demonstraram que, com melhor seleção e classificação de recursos, nossa abordagem supera vários métodos atuais de última geração. © 2019 </t>
  </si>
  <si>
    <t>https://www.scopus.com/inward/record.uri?eid=2-s2.0-85070280757&amp;doi=10.1016%2fj.asoc.2019.105661&amp;partnerID=40&amp;md5=9a19fc2b3468147bfe423bb855340b20</t>
  </si>
  <si>
    <t>2-s2.0-84893334778</t>
  </si>
  <si>
    <t>10.1145/2492517.2500251</t>
  </si>
  <si>
    <t>biomedical text disambiguation using umls</t>
  </si>
  <si>
    <t xml:space="preserve">Desambiguação de texto biomédico usando UMLs </t>
  </si>
  <si>
    <t>interest in extracting information from biomedical documents has increased significantly in recent years but has always been challenged by the ambiguity of natural language. an important source of ambiguity is the usage of polysemous words: words with multiple meanings. word sense disambiguation algorithms attempt to solve this problem by finding the correct meaning of a polysemous word in a given context, but very few algorithms were designed to disambiguate biomedical text. in this study we propose a word sense disambiguation algorithm focused on biomedical text. the proposed algorithm does not need to be trained and uses a relatively small knowledge base. copyright 2013 acm 9.</t>
  </si>
  <si>
    <t xml:space="preserve">O interesse em extrair informações de documentos biomédicos aumentou significativamente nos últimos anos, mas sempre foi desafiado pela ambiguidade da linguagem natural. Uma fonte importante de ambiguidade é o uso de palavras polissemárias: palavras com múltiplos significados. Os algoritmos de desambiguação do senso de palavras tentam resolver esse problema, encontrando o significado correto de uma palavra polissemária em um determinado contexto, mas muito poucos algoritmos foram projetados para desambiguar o texto biomédico. Neste estudo, propomos um algoritmo de desambiguação do senso de palavra focado no texto biomédico. O algoritmo proposto não precisa ser treinado e usa uma base de conhecimento relativamente pequena. Copyright 2013 ACM 9. </t>
  </si>
  <si>
    <t>https://www.scopus.com/inward/record.uri?eid=2-s2.0-84893334778&amp;doi=10.1145%2f2492517.2500251&amp;partnerID=40&amp;md5=770bd39bd64b059d1afd1765849eda3e</t>
  </si>
  <si>
    <t>Association for Computing Machinery</t>
  </si>
  <si>
    <t>2013 IEEE/ACM International Conference on Advances in Social Networks Analysis and Mining, ASONAM 2013</t>
  </si>
  <si>
    <t>25 August 2013 through 28 August 2013</t>
  </si>
  <si>
    <t>Niagara Falls, ON</t>
  </si>
  <si>
    <t>2-s2.0-85105358008</t>
  </si>
  <si>
    <t>bleeding entity recognition in electronic health records a comprehensive analysis of end to end systems</t>
  </si>
  <si>
    <t xml:space="preserve">Reconhecimento de entidades de sangramento em registros eletrônicos de saúde Uma análise abrangente de sistemas de ponta a ponta de ponta a ponta </t>
  </si>
  <si>
    <t>a bleeding event is a common adverse drug reaction amongst patients on anticoagulation and factors critically into a clinician's decision to prescribe or continue anticoagulation for atrial fibrillation. however, bleeding events are not uniformly captured in the administrative data of electronic health records (ehr). as manual review is prohibitively expensive, we investigate the effectiveness of various natural language processing (nlp) methods for automatic extraction of bleeding events. using our expert-annotated 1,079 de-identified ehr notes, we evaluated state-of-the-art nlp models such as bilstm-crf with language modeling, and different bert variants for six entity types. on our dataset, the bilstm-crf surpassed other models resulting in a macro f1-score of 0.75 whereas the performance difference is negligible for sentence and document-level predictions with the best macro f1-scores of 0.84 and 0.96, respectively. our error analyses suggest that the models' incorrect predictions can be attributed to variability in entity spans, memorization, and missing negation signals. ©2020 amia - all rights reserved.</t>
  </si>
  <si>
    <t xml:space="preserve">Um evento de sangramento é uma reação adversa comum entre os pacientes sobre anticoagulação e fatores criticamente na decisão de um clínico de prescrever ou continuar a anticoagulação para a fibrilação atrial. No entanto, os eventos de sangramento não são capturados uniformemente nos dados administrativos dos registros eletrônicos de saúde (EHR). Como a revisão manual é proibitivamente cara, investigamos a eficácia de vários métodos de processamento de linguagem natural (PNL) para extração automática de eventos de sangramento. Utilizando nossas notas de EHR de 1.079 de identificação anotada por especialistas, avaliamos modelos de NLP de última geração, como o BILSTM-CRF com a modelagem de idiomas e diferentes variantes de Bert para seis tipos de entidades. Em nosso conjunto de dados, o BILSTM-CRF superou outros modelos, resultando em uma escore de Macro F1 de 0,75, enquanto a diferença de desempenho é insignificante para previsões de sentença e nível de documentos com as melhores escores de Macro F1 de 0,84 e 0,96, respectivamente. Nossas análises de erro sugerem que as previsões incorretas dos modelos podem ser atribuídas à variabilidade em sãos de entidade, memorização e sinais de negação ausentes. © 2020 AMIA - Todos os direitos reservados. </t>
  </si>
  <si>
    <t>https://www.scopus.com/inward/record.uri?eid=2-s2.0-85105358008&amp;partnerID=40&amp;md5=e17f21cf744c31eba373256c70fa08b7</t>
  </si>
  <si>
    <t>NLM (Medline)</t>
  </si>
  <si>
    <t>2-s2.0-85015951163</t>
  </si>
  <si>
    <t>10.1093/bib/bbw001</t>
  </si>
  <si>
    <t>bridging semantics and syntax with graph algorithms state of the art of extracting biomedical relations</t>
  </si>
  <si>
    <t xml:space="preserve">Bridging Semântica e sintaxe com algoritmos de gráficos estado da arte de extrair relações biomédicas </t>
  </si>
  <si>
    <t>research on extracting biomedical relations has received growing attention recently, with numerous biological and clinical applications including those in pharmacogenomics, clinical trial screening and adverse drug reaction detection. the ability to accurately capture both semantic and syntactic structures in text expressing these relations becomes increasingly critical to enable deep understanding of scientific papers and clinical narratives. shared task challenges have been organized by both bioinformatics and clinical informatics communities to assess and advance the state-of-the-art research. significant progress has been made in algorithm development and resource construction. in particular, graph-based approaches bridge semantics and syntax, often achieving the best performance in shared tasks. however, a number of problems at the frontiers of biomedical relation extraction continue to pose interesting challenges and present opportunities for great improvement and fruitful research. in this article, we place biomedical relation extraction against the backdrop of its versatile applications, present a gentle introduction to its general pipeline and shared resources, review the current state-of-the-art in methodology advancement, discuss limitations and point out several promising future directions. © the author 2016.</t>
  </si>
  <si>
    <t xml:space="preserve">Pesquisas sobre a extração de relações biomédicas receberam atenção crescente recentemente, com inúmeras aplicações biológicas e clínicas, incluindo aquelas em farmacogenômica, triagem de ensaios clínicos e detecção adversa de reação de medicamentos. A capacidade de capturar com precisão as estruturas semânticas e sintáticas no texto que expressa essas relações se torna cada vez mais crítica para permitir uma profunda compreensão de trabalhos científicos e narrativas clínicas. Os desafios de tarefas compartilhados foram organizados por comunidades de bioinformática e informática clínica para avaliar e avançar a pesquisa de ponta. Progresso significativo foi feito no desenvolvimento de algoritmos e na construção de recursos. Em particular, as abordagens baseadas em gráficos pontes a semântica e a sintaxe, geralmente alcançando o melhor desempenho em tarefas compartilhadas. No entanto, vários problemas nas fronteiras da extração de relação biomédica continuam a representar desafios interessantes e a apresentar oportunidades para grandes melhorias e pesquisas frutíferas. Neste artigo, colocamos a extração de relação biomédica contra o pano de fundo de suas aplicações versáteis, apresentamos uma introdução suave ao seu pipeline geral e recursos compartilhados, revisamos o atual avanço da metodologia, discutem limitações e apontam vários promissores direções futuras. © The Author 2016. </t>
  </si>
  <si>
    <t>https://www.scopus.com/inward/record.uri?eid=2-s2.0-85015951163&amp;doi=10.1093%2fbib%2fbbw001&amp;partnerID=40&amp;md5=dd9787cde70b135edee39fcc1baefb30</t>
  </si>
  <si>
    <t>2-s2.0-84894374213</t>
  </si>
  <si>
    <t>10.3233/978-1-61499-289-9-496</t>
  </si>
  <si>
    <t>building a knowledge base of severe adverse drug events based on aers reporting data using semantic web technologies</t>
  </si>
  <si>
    <t xml:space="preserve">Construindo uma base de conhecimento de eventos adversos de medicamentos graves com base nos dados de relatórios da AERS usando tecnologias semânticas da Web </t>
  </si>
  <si>
    <t>a semantically coded knowledge base of adverse drug events (ades) with severity information is critical for clinical decision support systems and translational research applications. however it remains challenging to measure and identify the severity information of ades. the objective of the study is to develop and evaluate a semantic web based approach for building a knowledge base of severe ades based on the fda adverse event reporting system (aers) reporting data. we utilized a normalized aers reporting dataset and extracted putative drug-ade pairs and their associated outcome codes in the domain of cardiac disorders. we validated the drug-ade associations using ade datasets from side effect resource (sider) and the umls. we leveraged the common terminology criteria for adverse event (ctcae) grading system and classified the ades into the ctcae in the web ontology language (owl). we identified and validated 2,444 unique drug-ade pairs in the domain of cardiac disorders, of which 760 pairs are in grade 5, 775 pairs in grade 4 and 2,196 pairs in grade 3. © 2013 imia and ios press.</t>
  </si>
  <si>
    <t xml:space="preserve">Uma base de conhecimento semanticamente codificada de eventos adversos a medicamentos (ADES) com informações de gravidade é fundamental para sistemas de apoio à decisão clínica e aplicações de pesquisa translacional. No entanto, continua sendo um desafio medir e identificar as informações de gravidade dos ADEs. O objetivo do estudo é desenvolver e avaliar uma abordagem semântica baseada na Web para criar uma base de conhecimento de Ades grave com base no sistema de relatórios de relatórios de eventos adversos da FDA (AERS). Utilizamos um conjunto de dados de relatórios de AERS normalizado e pares putativos extraídos de drogas e seus códigos de resultado associados no domínio dos distúrbios cardíacos. Validamos as associações de medicamentos usando conjuntos de dados ADE do recurso de efeito colateral (Sider) e da UMLS. Aproveitamos os critérios de terminologia comum para o sistema de classificação de eventos adversos (CTCAE) e classificamos os ADEs na CTCAE na linguagem da ontologia da Web (OWL). Identificamos e validamos 2.444 pares exclusivos de tratamento de drogas no domínio dos distúrbios cardíacos, dos quais 760 pares estão em grau 5, 775 pares em grau 4 e 2.196 pares no grau 3. © 2013 IMIA e IOS Press. </t>
  </si>
  <si>
    <t>https://www.scopus.com/inward/record.uri?eid=2-s2.0-84894374213&amp;doi=10.3233%2f978-1-61499-289-9-496&amp;partnerID=40&amp;md5=78c7f3dbe4e6756a0f05a58483d05dfb</t>
  </si>
  <si>
    <t>14th World Congress on Medical and Health Informatics, MEDINFO 2013</t>
  </si>
  <si>
    <t>20 August 2013 through 23 August 2013</t>
  </si>
  <si>
    <t>Copenhagen</t>
  </si>
  <si>
    <t>2-s2.0-58049128540</t>
  </si>
  <si>
    <t>10.1007/978-3-540-88906-9_44</t>
  </si>
  <si>
    <t>building a spanish mmtx by using automatic translation and biomedical ontologies</t>
  </si>
  <si>
    <t xml:space="preserve">Construindo um MMTX espanhol usando tradução automática e ontologias biomédicas </t>
  </si>
  <si>
    <t>the use of domain ontologies is becoming increasingly popular in medical natural language processing systems. a wide variety of knowledge bases in multiple languages has been integrated into the unified medical language system (umls) to create a huge knowledge source that can be accessed with diverse lexical tools. metamap (and its java version mmtx) is a tool that allows extracting medical concepts from free text, but currently there not exists a spanish version. our ongoing research is centered on the application of biomedical concepts to cross-lingual text classification, what makes it necessary to have a spanish mmtx available. we have combined automatic translation techniques with biomedical ontologies and the existing english mmtx to produce a spanish version of mmtx. we have evaluated different approaches and applied several types of evaluation according to different concept representations for text classification. our results prove that the use of existing translation tools such as google translate produce translations with a high similarity to original texts in terms of extracted concepts. © 2008 springer berlin heidelberg.</t>
  </si>
  <si>
    <t xml:space="preserve">O uso de ontologias de domínio está se tornando cada vez mais popular em sistemas de processamento de linguagem natural médica. Uma ampla variedade de bases de conhecimento em vários idiomas foi integrada ao Sistema de Língua Médica Unificada (UMLS) para criar uma enorme fonte de conhecimento que pode ser acessada com diversas ferramentas lexicais. O Metamap (e sua versão Java MMTX) é uma ferramenta que permite extrair conceitos médicos do texto gratuito, mas atualmente não existe uma versão em espanhol. Nossa pesquisa em andamento está centrada na aplicação de conceitos biomédicos à classificação de texto cruzada, o que torna necessário ter um MMTX espanhol disponível. Combinamos técnicas de tradução automática com ontologias biomédicas e o MMTX inglês existente para produzir uma versão espanhola do MMTX. Avaliamos diferentes abordagens e aplicamos vários tipos de avaliação de acordo com diferentes representações conceituais para classificação de texto. Nossos resultados provam que o uso de ferramentas de tradução existentes, como o Google Translate, produz traduções com alta semelhança com os textos originais em termos de conceitos extraídos. © 2008 Springer Berlin Heidelberg. </t>
  </si>
  <si>
    <t>https://www.scopus.com/inward/record.uri?eid=2-s2.0-58049128540&amp;doi=10.1007%2f978-3-540-88906-9_44&amp;partnerID=40&amp;md5=449c47214bccf24d2ac2b41738700be5</t>
  </si>
  <si>
    <t>9th International Conference on Intelligent Data Engineering and Automated Learning, IDEAL 2008</t>
  </si>
  <si>
    <t>2 November 2008 through 5 November 2008</t>
  </si>
  <si>
    <t>Daejeon</t>
  </si>
  <si>
    <t>2-s2.0-85101312610</t>
  </si>
  <si>
    <t>10.1177/1460458221989392</t>
  </si>
  <si>
    <t>building a specialized lexicon for breast cancer clinical trial subject eligibility analysis</t>
  </si>
  <si>
    <t xml:space="preserve">Construindo um léxico especializado para o ensaio clínico de câncer de mama Análise de elegibilidade </t>
  </si>
  <si>
    <t>a natural language processing (nlp) application requires sophisticated lexical resources to support its processing goals. different solutions, such as dictionary lookup and metamap, have been proposed in the healthcare informatics literature to identify disease terms with more than one word (multi-gram disease named entities). although a lot of work has been done in the identification of protein- and gene-named entities in the biomedical field, not much research has been done on the recognition and resolution of terminologies in the clinical trial subject eligibility analysis. in this study, we develop a specialized lexicon for improving nlp and text mining analysis in the breast cancer domain, and evaluate it by comparing it with the systematized nomenclature of medicine clinical terms (snomed ct). we use a hybrid methodology, which combines the knowledge of domain experts, terms from multiple online dictionaries, and the mining of text from sample clinical trials. use of our methodology introduces 4243 unique lexicon items, which increase bigram entity match by 38.6% and trigram entity match by 41%. our lexicon, which adds a significant number of new terms, is very useful for matching patients to clinical trials automatically based on eligibility matching. beyond clinical trial matching, the specialized lexicon developed in this study could serve as a foundation for future healthcare text mining applications. © the author(s) 2021.</t>
  </si>
  <si>
    <t xml:space="preserve">Um aplicativo de processamento de linguagem natural (PNL) requer recursos lexicais sofisticados para apoiar suas metas de processamento. Diferentes soluções, como pesquisa de dicionário e metamap, foram propostas na literatura sobre informática para a saúde para identificar termos da doença com mais de uma palavra (doença de várias áreas nomeada). Embora muito trabalho tenha sido feito na identificação de entidades nomeadas para proteínas e genes no campo biomédico, poucas pesquisas foram realizadas sobre o reconhecimento e a resolução das terminologias na análise de elegibilidade do sujeito clínico. Neste estudo, desenvolvemos um léxico especializado para melhorar a análise de PNL e mineração de texto no domínio do câncer de mama e o avaliamos comparando -o com a nomenclatura sistematizada de termos clínicos de medicina (SNOMED TC). Utilizamos uma metodologia híbrida, que combina o conhecimento de especialistas em domínio, termos de vários dicionários on -line e a mineração de texto a partir de ensaios clínicos de amostra. O uso de nossa metodologia introduz 4243 itens de léxico exclusivos, que aumentam a entidade BigRam correspondem em 38,6% e a entidade do TriGram em 41%. Nosso léxico, que adiciona um número significativo de novos termos, é muito útil para combinar pacientes com ensaios clínicos automaticamente com base na correspondência de elegibilidade. Além da correspondência de ensaios clínicos, o léxico especializado desenvolvido neste estudo poderia servir como base para futuras aplicações de mineração de texto em saúde. © O (s) autor (s) 2021. </t>
  </si>
  <si>
    <t>https://www.scopus.com/inward/record.uri?eid=2-s2.0-85101312610&amp;doi=10.1177%2f1460458221989392&amp;partnerID=40&amp;md5=b67d3054ee0311e1b2eaff37e037e9e0</t>
  </si>
  <si>
    <t>2-s2.0-73949104490</t>
  </si>
  <si>
    <t>building an automated problem list based on natural language processing lessons learned in the early phase of development</t>
  </si>
  <si>
    <t xml:space="preserve">Construindo uma lista de problemas automatizados com base nas lições de processamento de linguagem natural aprendidas na fase inicial do desenvolvimento </t>
  </si>
  <si>
    <t>detailed problem lists that comply with jcaho requirements are important components of electronic health records. besides improving continuity of care electronic problem lists could serve as foundation infrastructure for clinical trial recruitment, research, biosurveillance and billing informatics modules. however, physicians rarely maintain problem lists. our team is building a system using metamap and umls to automatically populate the problem list. we report our early results evaluating the application. three physicians generated gold standard problem lists for 100 cardiology ambulatory progress notes. our application had 88% sensitivity and 66% precision using a non-modified umls dataset. the systemâs misses concentrated in the group of ambiguous problem list entries (chi-square=27.12 p&lt;0.0001). in addition to the explicit entries, the notes included 10% implicit entry candidates. metamap and umls are readily applicable to automate the problem list. ambiguity in medical documents has consequences for performance evaluation of automated systems.</t>
  </si>
  <si>
    <t xml:space="preserve">Listas detalhadas de problemas que cumprem os requisitos da JCAHO são componentes importantes dos registros eletrônicos de saúde. Além de melhorar a continuidade dos cuidados, as listas de problemas eletrônicos podem servir como infraestrutura de fundação para módulos de recrutamento de ensaios clínicos, pesquisa, biossurveilância e informática de cobrança. No entanto, os médicos raramente mantêm listas de problemas. Nossa equipe está construindo um sistema usando Metamap e UMLs para preencher automaticamente a lista de problemas. Relatamos nossos resultados iniciais avaliando o aplicativo. Três médicos geraram listas de problemas padrão de ouro para 100 notas de progresso ambulatorial da cardiologia. Nosso aplicativo teve 88% de sensibilidade e 66% de precisão usando um conjunto de dados UMLS não modificado. Os erros do sistema são concentrados no grupo de entradas ambíguas da lista de problemas (qui-quadrado = 27,12 p &lt;0,0001). Além das entradas explícitas, as notas incluíram 10% de candidatos implícitos à entrada. Metamap e UMLs são prontamente aplicáveis ​​para automatizar a lista de problemas. A ambiguidade em documentos médicos tem consequências para a avaliação de desempenho de sistemas automatizados. </t>
  </si>
  <si>
    <t>https://www.scopus.com/inward/record.uri?eid=2-s2.0-73949104490&amp;partnerID=40&amp;md5=72b8351df03a6eb4c0df2f9af42bf35d</t>
  </si>
  <si>
    <t>2-s2.0-84930693138</t>
  </si>
  <si>
    <t>10.1016/j.jbi.2015.03.010</t>
  </si>
  <si>
    <t>cadec a corpus of adverse drug event annotations</t>
  </si>
  <si>
    <t xml:space="preserve">CADEC Um corpus de anotações adversas de eventos de drogas </t>
  </si>
  <si>
    <t>csiro adverse drug event corpus (c. adec) is a new rich annotated corpus of medical forum posts on patient-reported adverse drug events (ades). the corpus is sourced from posts on social media, and contains text that is largely written in colloquial language and often deviates from formal english grammar and punctuation rules. annotations contain mentions of concepts such as drugs, adverse effects, symptoms, and diseases linked to their corresponding concepts in controlled vocabularies, i.e., snomed clinical terms and meddra. the quality of the annotations is ensured by annotation guidelines, multi-stage annotations, measuring inter-annotator agreement, and final review of the annotations by a clinical terminologist. this corpus is useful for studies in the area of information extraction, or more generally text mining, from social media to detect possible adverse drug reactions from direct patient reports. the corpus is publicly available at https://data.csiro.au.1the data can be used for research purposes only, under the csiro data licence.1. © 2015 elsevier inc.</t>
  </si>
  <si>
    <t xml:space="preserve">O CSIRO Adverse Drug Event Corpus (c. ADEC) é um novo corpus rico do Fórum Médico Posts em eventos adversos de medicamentos (ADES) relatados pelo paciente. O corpus é proveniente de postagens nas mídias sociais e contém texto que é amplamente escrito em linguagem coloquial e muitas vezes se desvia das regras formais de gramática e pontuação em inglês. As anotações contêm menções de conceitos como medicamentos, efeitos adversos, sintomas e doenças ligadas a seus conceitos correspondentes em vocabulários controlados, isto é, termos clínicos snomed e Meddra. A qualidade das anotações é garantida por diretrizes de anotação, anotações de vários estágios, medindo o contrato entre anotadores e revisão final das anotações por um terminologista clínico. Este corpus é útil para estudos na área de extração de informações, ou em geral, a mineração de texto, das mídias sociais para detectar possíveis reações adversas a medicamentos de relatórios diretos dos pacientes. O corpus está disponível publicamente em https: //data.csiro.au.1Os dados podem ser usados ​​apenas para fins de pesquisa, sob a licença de dados do CSIRO.1. © 2015 Elsevier inc. </t>
  </si>
  <si>
    <t>https://www.scopus.com/inward/record.uri?eid=2-s2.0-84930693138&amp;doi=10.1016%2fj.jbi.2015.03.010&amp;partnerID=40&amp;md5=161c322fbfdf3073359dab5cb9aadd18</t>
  </si>
  <si>
    <t>2-s2.0-70349871732</t>
  </si>
  <si>
    <t>10.1186/1471-2105-10-s9-s13</t>
  </si>
  <si>
    <t>characterizing environmental and phenotypic associations using information theory and electronic health records</t>
  </si>
  <si>
    <t xml:space="preserve">Caracterizando associações ambientais e fenotípicas usando teoria da informação e registros eletrônicos de saúde </t>
  </si>
  <si>
    <t>background: the availability of up-to-date, executable, evidence-based medical knowledge is essential for many clinical applications, such as pharmacovigilance, but executable knowledge is costly to obtain and update. automated acquisition of environmental and phenotypic associations in biomedical and clinical documents using text mining has showed some success. the usefulness of the association knowledge is limited, however, due to the fact that the specific relationships between clinical entities remain unknown. in particular, some associations are indirect relations due to interdependencies among the data. results: in this work, we develop methods using mutual information (mi) and its property, the data processing inequality (dpi), to help characterize associations that were generated based on use of natural language processing to encode clinical information in narrative patient records followed by statistical methods. evaluation based on a random sample consisting of two drugs and two diseases indicates an overall precision of 81%. conclusion: this preliminary study demonstrates that the proposed method is effective for helping to characterize phenotypic and environmental associations obtained from clinical reports. © 2009 wang et al; licensee biomed central ltd.</t>
  </si>
  <si>
    <t xml:space="preserve">Antecedentes: A disponibilidade de conhecimento médico atualizado, executável e baseado em evidências é essencial para muitas aplicações clínicas, como farmacovigilância, mas o conhecimento executável é caro para obter e atualizar. A aquisição automatizada de associações ambientais e fenotípicas em documentos biomédicos e clínicos usando mineração de texto mostrou algum sucesso. A utilidade do conhecimento da associação é limitada, no entanto, devido ao fato de que as relações específicas entre as entidades clínicas permanecem desconhecidas. Em particular, algumas associações são relações indiretas devido a interdependências entre os dados. Resultados: Neste trabalho, desenvolvemos métodos usando informações mútuas (MI) e sua propriedade, a desigualdade de processamento de dados (DPI), para ajudar a caracterizar associações geradas com base no uso do processamento de linguagem natural para codificar informações clínicas em registros narrativos de pacientes seguidos por métodos estatísticos. A avaliação com base em uma amostra aleatória que consiste em dois medicamentos e duas doenças indica uma precisão geral de 81%. Conclusão: Este estudo preliminar demonstra que o método proposto é eficaz para ajudar a caracterizar associações fenotípicas e ambientais obtidas de relatórios clínicos. © 2009 Wang et al; Licenciado Biomed Central Ltd. </t>
  </si>
  <si>
    <t>https://www.scopus.com/inward/record.uri?eid=2-s2.0-70349871732&amp;doi=10.1186%2f1471-2105-10-S9-S13&amp;partnerID=40&amp;md5=3f921887cb851e2481ca1073ee4e7987</t>
  </si>
  <si>
    <t>2-s2.0-84929505559</t>
  </si>
  <si>
    <t>10.3233/978-1-61499-432-9-116</t>
  </si>
  <si>
    <t>ci4ser curation interface for semantic resources evaluation with adverse drug reactions</t>
  </si>
  <si>
    <t xml:space="preserve">Interface de curadoria do CI4Ser para avaliação de recursos semânticos com reações adversas a medicamentos </t>
  </si>
  <si>
    <t>evaluation and validation have become a crucial problem for the development of semantic resources. we developed ci4ser, a graphical user interface to optimize the curation work (not taking into account structural aspects), suitable for any type of resource with lightweight description logic. we tested it on ontoadr, an ontology of adverse drug reactions. a single curator has reviewed 326 terms (1020 axioms) in an estimated time of 120 hours (2.71 concepts and 8.5 axioms reviewed per hour) and added 1874 new axioms (15.6 axioms per hour). compared with previous manual endeavours, the interface allows increasing the speed-rate of reviewed concepts by 68% and axiom addition by 486%. a wider use of ci4ser would help semantic resources curation and improve completeness of knowledge modelling. © 2014 european federation for medical informatics and ios press.</t>
  </si>
  <si>
    <t xml:space="preserve">A avaliação e a validação tornaram -se um problema crucial para o desenvolvimento de recursos semânticos. Desenvolvemos o CI4SER, uma interface gráfica do usuário para otimizar o trabalho de curadoria (não levando em consideração aspectos estruturais), adequado para qualquer tipo de recurso com lógica de descrição leve. Nós o testamos no OnAdr, uma ontologia de reações adversas a medicamentos. Um único curador revisou 326 termos (1020 axiomas) em um tempo estimado de 120 horas (2,71 conceitos e 8,5 axiomas revisados por hora) e adicionou 1874 novos axiomas (15,6 axiomas por hora). Comparado com os empreendimentos manuais anteriores, a interface permite aumentar a taxa de velocidade dos conceitos revisados em 68% e a adição do Axiom em 486%. Um uso mais amplo do CI4Ser ajudaria a curadoria de recursos semânticos e melhoraria a integridade da modelagem de conhecimento. © 2014 Federação Europeia para Informática Médica e IOS Press. </t>
  </si>
  <si>
    <t>https://www.scopus.com/inward/record.uri?eid=2-s2.0-84929505559&amp;doi=10.3233%2f978-1-61499-432-9-116&amp;partnerID=40&amp;md5=4e108a4b25423c58d73807abbff9f283</t>
  </si>
  <si>
    <t>2-s2.0-85043312385</t>
  </si>
  <si>
    <t>10.1093/jamia/ocx132</t>
  </si>
  <si>
    <t>clamp a toolkit for efficiently building customized clinical natural language processing pipelines</t>
  </si>
  <si>
    <t xml:space="preserve">Prenda um kit de ferramentas para construir com eficiência pipelines de processamento de linguagem natural clínica personalizados </t>
  </si>
  <si>
    <t>existing general clinical natural language processing (nlp) systems such as metamap and clinical text analysis and knowledge extraction system have been successfully applied to information extraction from clinical text. however, end users often have to customize existing systems for their individual tasks, which can require substantial nlp skills. here we present clamp (clinical language annotation, modeling, and processing), a newly developed clinical nlp toolkit that provides not only state-of-the-art nlp components, but also a user-friendly graphic user interface that can help users quickly build customized nlp pipelines for their individual applications. our evaluation shows that the clamp default pipeline achieved good performance on named entity recognition and concept encoding. we also demonstrate the efficiency of the clamp graphic user interface in building customized, high-performance nlp pipelines with 2 use cases, extracting smoking status and lab test values. clamp is publicly available for research use, and we believe it is a unique asset for the clinical nlp community. © the author 2017. published by oxford university press on behalf of the american medical informatics association. all rights reserved.</t>
  </si>
  <si>
    <t xml:space="preserve">Os sistemas gerais de processamento de linguagem natural clínica (PNL) existentes, como metamap e análise de texto clínico e sistema de extração de conhecimento, foram aplicados com sucesso à extração de informações do texto clínico. No entanto, os usuários finais geralmente precisam personalizar os sistemas existentes para suas tarefas individuais, o que pode exigir habilidades substanciais de PNL. Aqui, apresentamos o grampo (anotação, modelagem e processamento da linguagem clínica), um recém-desenvolvido kit de ferramentas clínicas de PNL que fornece não apenas componentes NLP de última geração, mas também uma interface de usuário gráfica amigável que pode ajudar os usuários a criar rapidamente Pipelines NLP personalizados para seus aplicativos individuais. Nossa avaliação mostra que o pipeline padrão do CLAMP alcançou um bom desempenho no reconhecimento de entidades nomeado e codificação de conceito. Também demonstramos a eficiência da interface do usuário gráfico da grampo na construção de pipelines de NLP personalizados e de alto desempenho com 2 casos de uso, extraindo o status de tabagismo e os valores dos testes de laboratório. O CLAMP está disponível ao público para uso da pesquisa e acreditamos que é um ativo único para a comunidade clínica da PNL. © The Author 2017. Publicado pela Oxford University Press em nome da American Medical Informatics Association. todos os direitos reservados. </t>
  </si>
  <si>
    <t>https://www.scopus.com/inward/record.uri?eid=2-s2.0-85043312385&amp;doi=10.1093%2fjamia%2focx132&amp;partnerID=40&amp;md5=03c8eb8a46da67e2874f8d0007e3e858</t>
  </si>
  <si>
    <t>2-s2.0-77951826172</t>
  </si>
  <si>
    <t>10.1097/aci.0b013e328337bce6</t>
  </si>
  <si>
    <t>clinical data mining and research in the allergy office</t>
  </si>
  <si>
    <t xml:space="preserve">Mineração de dados clínicos e pesquisa no escritório de alergia </t>
  </si>
  <si>
    <t>purpose of review: more data are anticipated from the expected increase in use of electronic health records (ehrs). upcoming initiatives require reporting of quality measures, meaningful use of clinical decision support, alert systems, and pharmacovigilance - knowledge resulting through use of ehrs. data mining is a new tool that will help us manage information and derive knowledge from these data, and is a part of evolving new disciplines of informatics and knowledge management. recent findings: studies are reported from smaller clinic data marts to larger repositories and warehouses in various health systems, biomedical registries, and the medical literature on the internet. data mining technologies show promise and challenges. outcome measures as structured data and narrative text can be mined with human assistance and newer automated natural language processing software. despite advances, the growing diversity of clinic ehrs lack integration and interoperability with internet-based biomedical databases. summary: allergists have the capability to mine clinic ehrs to discover new information, which may be hidden in charts. a central allergy computer can serve not just as a registry but also allows functionalities to enable ehrs' meaningful use. harmonization of technological and organizational standards will allow seamless use of new natural language processing (nlp) tools and ontologies through a semantic web. © 2010 wolters kluwer health | lippincott williams &amp; wilkins.</t>
  </si>
  <si>
    <t xml:space="preserve">Objetivo da revisão: Mais dados são antecipados com o aumento esperado no uso de registros eletrônicos de saúde (EHRs). As próximas iniciativas exigem relatórios de medidas de qualidade, uso significativo de apoio à decisão clínica, sistemas de alerta e farmacovigilância - conhecimento resultante do uso de EHRs. A mineração de dados é uma nova ferramenta que nos ajudará a gerenciar informações e derivar conhecimento desses dados, e faz parte da evolução de novas disciplinas de informática e gerenciamento de conhecimento. Resultados recentes: Estudos são relatados de dados de dados de clínica menores a repositórios e armazéns maiores em vários sistemas de saúde, registros biomédicos e literatura médica na Internet. As tecnologias de mineração de dados mostram promessas e desafios. As medidas de resultado como dados estruturados e texto narrativo podem ser extraídos com assistência humana e software de processamento de linguagem natural automatizado mais recente. Apesar dos avanços, a crescente diversidade de EHRs clínicas não possui integração e interoperabilidade com bancos de dados biomédicos baseados na Internet. Resumo: Os alergistas têm a capacidade de minas da clínica EHRs para descobrir novas informações, que podem estar ocultas nos gráficos. Um computador de alergia central pode servir não apenas como um registro, mas também permite que as funcionalidades possam permitir o uso significativo do EHRS. A harmonização dos padrões tecnológicos e organizacionais permitirá o uso contínuo de novas ferramentas e ontologias de processamento de linguagem natural (PNL) por meio de uma Web semântica. © 2010 Wolters Kluwer Health | Lippincott Williams &amp; Wilkins. </t>
  </si>
  <si>
    <t>https://www.scopus.com/inward/record.uri?eid=2-s2.0-77951826172&amp;doi=10.1097%2fACI.0b013e328337bce6&amp;partnerID=40&amp;md5=df43f1f3b5dc8be2fe092fb074dcac31</t>
  </si>
  <si>
    <t>2-s2.0-85064362864</t>
  </si>
  <si>
    <t>10.1007/978-3-030-05249-2_5</t>
  </si>
  <si>
    <t>clinical natural language processing with deep learning</t>
  </si>
  <si>
    <t xml:space="preserve">Processamento de linguagem natural clínica com aprendizado profundo </t>
  </si>
  <si>
    <t>the emergence and proliferation of electronic health record (ehr) systems has incrementally resulted in large volumes of clinical free text documents available across healthcare networks. the huge amount of data inspires research and development focused on novel clinical natural language processing (nlp) solutions to optimize clinical care and improve patient outcomes. in recent years, deep learning techniques have demonstrated superior performance over traditional machine learning (ml) techniques for various general-domain nlp tasks, e.g., language modeling, parts-of-speech (pos) tagging, named entity recognition, paraphrase identification, sentiment analysis, etc. clinical documents pose unique challenges compared to general-domain text due to the widespread use of acronyms and nonstandard clinical jargons by healthcare providers, inconsistent document structure and organization, and requirement for rigorous de-identification and anonymization to ensure patient data privacy. this tutorial chapter will present an overview of how deep learning techniques can be applied to solve nlp tasks in general, followed by a literature survey of existing deep learning algorithms applied to clinical nlp problems. finally, we include a description of various deep learning-driven clinical nlp applications developed at the artificial intelligence (ai) lab in philips research in recent years—such as diagnostic inferencing from unstructured clinical narratives, relevant biomedical article retrieval based on clinical case scenarios, clinical paraphrase generation, adverse drug event (ade) detection from social media, and medical image caption generation. © springer nature switzerland ag 2019.</t>
  </si>
  <si>
    <t xml:space="preserve">O surgimento e proliferação de sistemas de registros eletrônicos de saúde (EHR) resultaram incrementalmente em grandes volumes de documentos de texto livre clínico disponíveis nas redes de saúde. A enorme quantidade de dados inspira pesquisa e desenvolvimento focada em novas soluções de processamento de linguagem natural clínica (PNL) para otimizar os cuidados clínicos e melhorar os resultados dos pacientes. Nos últimos anos, as técnicas de aprendizagem profunda demonstraram desempenho superior sobre as técnicas tradicionais de aprendizado de máquina (ML) para várias tarefas de PNL de domínio geral, por exemplo, modelagem de idiomas, marcação de peças de fala (POS), reconhecimento de entidade denominado, parafrasee identificação, sentimento Análise, etc. Os documentos clínicos apresentam desafios únicos em comparação com o texto do domínio geral devido ao uso generalizado de acrônimos e jargões clínicos fora do padrão por profissionais de saúde, estrutura e organização inconsistentes de documentos e requisitos de desidentificação rigorosa e anonimização para garantir a privacidade dos dados do paciente . Este capítulo do tutorial apresentará uma visão geral de como as técnicas profundas de aprendizado podem ser aplicadas para resolver tarefas de PNL em geral, seguidas de uma pesquisa de literatura sobre algoritmos de aprendizado profundo existentes aplicados a problemas clínicos da PNL. Finalmente, incluímos uma descrição de várias aplicações clínicas de PNL orientadas pela aprendizagem profunda desenvolvidas no laboratório de inteligência artificial (AI) em Philips Research nos últimos anos-como a inferência diagnóstica de narrativas clínicas não estruturadas, recuperação relevante de artigos biomédicos com base em cenários de casos clínicos, Geração de paráfrase clínica, detecção de eventos de medicamentos adversos (ADE) das mídias sociais e geração de legenda da imagem médica. © Springer Nature Switzerland AG 2019. </t>
  </si>
  <si>
    <t>https://www.scopus.com/inward/record.uri?eid=2-s2.0-85064362864&amp;doi=10.1007%2f978-3-030-05249-2_5&amp;partnerID=40&amp;md5=64295c4d03a42b58cdeeadf4f63a4321</t>
  </si>
  <si>
    <t>Springer International Publishing</t>
  </si>
  <si>
    <t>2-s2.0-85126845649</t>
  </si>
  <si>
    <t>clinical note section detection using a hidden markov model of unified medical language system semantic types</t>
  </si>
  <si>
    <t xml:space="preserve">Detecção da seção de nota clínica usando um modelo oculto de Markov de tipos semânticos de sistema de linguagem médica unificada </t>
  </si>
  <si>
    <t>clinical notes are a rich source of biomedical data for natural language processing (nlp). the identification of note sections represents a first step in creating portable nlp tools. here, a system that used a heterogeneous hidden markov model (hmm) was designed to identify seven note sections: (1) medical history, (2) medications, (3) family and social history, (4) physical exam, (5) labs and imaging, (6) assessment and plan, and (7) review of systems. unified medical language system (umls) concepts were identified using metamap, and umls semantic type distributions for each section type were empirically determined. the umls semantic type distributions were used to train the hmm for identifying clinical note sections. the system was evaluated relative to a template boundary model using manually annotated notes from the medical information mart for intensive care iii. the results show promise for an approach to segment clinical notes into sections for subsequent nlp tasks. ©2021 amia - all rights reserved.</t>
  </si>
  <si>
    <t xml:space="preserve">As notas clínicas são uma rica fonte de dados biomédicos para processamento de linguagem natural (PNL). A identificação das seções de notas representa uma primeira etapa na criação de ferramentas portáteis de NLP. Aqui, um sistema que usou um modelo heterogêneo de Markov Hidden (HMM) foi projetado para identificar sete seções de notas: (1) histórico médico, (2) medicamentos, (3) história familiar e social, (4) exame físico, (5) laboratórios e imagens, (6) avaliação e plano e (7) revisão dos sistemas. Os conceitos unificados do sistema de linguagem médica (UMLS) foram identificados usando o Metamap, e as distribuições do tipo semântico UMLS para cada tipo de seção foram determinadas empiricamente. As distribuições do tipo semântico UMLS foram usadas para treinar o HMM para identificar seções de notas clínicas. O sistema foi avaliado em relação a um modelo de limite de modelo usando notas anotadas manualmente do Medical Information Mart para terapia intensiva III. Os resultados mostram promessa para uma abordagem para segmentar notas clínicas em seções para tarefas subsequentes de PNL. © 2021 AMIA - Todos os direitos reservados. </t>
  </si>
  <si>
    <t>https://www.scopus.com/inward/record.uri?eid=2-s2.0-85126845649&amp;partnerID=40&amp;md5=b2bfea3860a0d9903962397b5a78f361</t>
  </si>
  <si>
    <t>2-s2.0-85111711965</t>
  </si>
  <si>
    <t>10.3390/genes12081159</t>
  </si>
  <si>
    <t>clinical phenotypic spectrum of 4095 individuals with down syndrome from text mining of electronic health records</t>
  </si>
  <si>
    <t xml:space="preserve">Espectro fenotípico clínico de 4095 indivíduos com síndrome de Down da mineração de texto de registros eletrônicos de saúde </t>
  </si>
  <si>
    <t>human genetic disorders, such as down syndrome, have a wide variety of clinical phenotypic presentations, and characterizing each nuanced phenotype and subtype can be difficult. in this study, we examined the electronic health records of 4095 individuals with down syndrome at the children’s hospital of philadelphia to create a method to characterize the phenotypic spectrum digitally. we extracted human phenotype ontology (hpo) terms from quality-filtered patient notes using a natural language processing (nlp) approach metamap. we catalogued the most common hpo terms related to down syndrome patients and compared the terms with those from a baseline population. we characterized the top 100 hpo terms by their frequencies at different ages of clinical visits and highlighted selected terms that have time-dependent distributions. we also discovered phenotypic terms that have not been significantly associated with down syndrome, such as “proptosis”, “downslanted palpebral fissures”, and “microtia”. in summary, our study demonstrated that the clinical phenotypic spectrum of individual with mendelian diseases can be characterized through nlp-based digital phenotyping on population-scale electronic health records (ehrs). © 2021 by the authors. licensee mdpi, basel, switzerland.</t>
  </si>
  <si>
    <t xml:space="preserve">Os distúrbios genéticos humanos, como a síndrome de Down, têm uma ampla variedade de apresentações fenotípicas clínicas, e a caracterização de cada fenótipo e subtipo sutilado pode ser difícil. Neste estudo, examinamos os registros eletrônicos de saúde de 4095 indivíduos com síndrome de Down no Hospital Infantil da Filadélfia para criar um método para caracterizar o espectro fenotípico digitalmente. Extraímos termos de ontologia do fenótipo humano (HPO) de notas de pacientes filtradas pela qualidade usando uma abordagem de processamento de linguagem natural (PNL) Metamap. Catalogamos os termos mais comuns de HPO relacionados aos pacientes com síndrome de Down e comparamos os termos com os de uma população de linha de base. Caracterizamos os 100 principais termos de HPO por suas frequências em diferentes idades de visitas clínicas e destacamos termos selecionados que têm distribuições dependentes do tempo. Também descobrimos termos fenotípicos que não foram significativamente associados à síndrome de Down, como "proptose", "fissuras palpebrais descendentes e" microtia ". Em resumo, nosso estudo demonstrou que o espectro fenotípico clínico de indivíduos com doenças mendelianas pode ser caracterizado através da fenotipagem digital baseada em PNL nos registros eletrônicos de saúde em escala populacional (EHRs). © 2021 pelos autores. Licenciado MDPI, Basileia, Suíça. </t>
  </si>
  <si>
    <t>https://www.scopus.com/inward/record.uri?eid=2-s2.0-85111711965&amp;doi=10.3390%2fgenes12081159&amp;partnerID=40&amp;md5=30dd2f2f43ff2440049e3b921c5c3fbe</t>
  </si>
  <si>
    <t>2-s2.0-85047745010</t>
  </si>
  <si>
    <t>10.2196/publichealth.9361</t>
  </si>
  <si>
    <t>clinical relation extraction toward drug safety surveillance using electronic health record narratives classical learning versus deep learning</t>
  </si>
  <si>
    <t xml:space="preserve">Extração de relação clínica em relação à vigilância de segurança de medicamentos usando narrativas eletrônicas de registro de saúde Aprendizagem clássica versus aprendizado profundo </t>
  </si>
  <si>
    <t>background: medication and adverse drug event (ade) information extracted from electronic health record (ehr) notes can be a rich resource for drug safety surveillance. existing observational studies have mainly relied on structured ehr data to obtain ade information; however, ades are often buried in the ehr narratives and not recorded in structured data. objective: to unlock ade-related information from ehr narratives, there is a need to extract relevant entities and identify relations among them. in this study, we focus on relation identification. this study aimed to evaluate natural language processing and machine learning approaches using the expert-annotated medical entities and relations in the context of drug safety surveillance, and investigate how different learning approaches perform under different configurations. methods: we have manually annotated 791 ehr notes with 9 named entities (eg, medication, indication, severity, and ades) and 7 different types of relations (eg, medication-dosage, medication-ade, and severity-ade). then, we explored 3 supervised machine learning systems for relation identification: (1) a support vector machines (svm) system, (2) an end-to-end deep neural network system, and (3) a supervised descriptive rule induction baseline system. for the neural network system, we exploited the state-of-the-art recurrent neural network (rnn) and attention models. we report the performance by macro-averaged precision, recall, and f1-score across the relation types. results: our results show that the svm model achieved the best average f1-score of 89.1% on test data, outperforming the long short-term memory (lstm) model with attention (f1-score of 65.72%) as well as the rule induction baseline system (f1-score of 7.47%) by a large margin. the bidirectional lstm model with attention achieved the best performance among different rnn models. with the inclusion of additional features in the lstm model, its performance can be boosted to an average f1-score of 77.35%. conclusions: it shows that classical learning models (svm) remains advantageous over deep learning models (rnn variants) for clinical relation identification, especially for long-distance intersentential relations. however, rnns demonstrate a great potential of significant improvement if more training data become available. our work is an important step toward mining ehrs to improve the efficacy of drug safety surveillance. most importantly, the annotated data used in this study will be made publicly available, which will further promote drug safety research in the community. © tsendsuren munkhdalai, feifan liu, hong yu.</t>
  </si>
  <si>
    <t xml:space="preserve">Antecedentes: Informações sobre eventos de medicamentos e medicamentos adversos (ADE) extraídos do registro eletrônico de saúde (EHR) podem ser um recurso rico para vigilância de segurança de medicamentos. Os estudos observacionais existentes se basearam principalmente em dados estruturados de EHR para obter informações da ADE; No entanto, os ADEs são frequentemente enterrados nas narrativas de EHR e não são registrados em dados estruturados. Objetivo: Para desbloquear informações relacionadas à ADE das narrativas de EHR, é necessário extrair entidades relevantes e identificar relações entre elas. Neste estudo, nos concentramos na identificação da relação. Este estudo teve como objetivo avaliar as abordagens de processamento de linguagem natural e aprendizado de máquina usando as entidades e relações médicas indicadas por especialistas no contexto da vigilância de segurança de medicamentos e investigar como diferentes abordagens de aprendizado funcionam sob diferentes configurações. Métodos: Anotamos manualmente 791 Notas de EHR com 9 entidades nomeadas (por exemplo, medicação, indicação, gravidade e ADES) e 7 tipos diferentes de relações (por exemplo, medicação, dosagem, medicação-ADE e severidade-adaptação). Em seguida, exploramos 3 sistemas supervisionados de aprendizado de máquina para identificação de relação: (1) um sistema de máquinas vetoriais de suporte (SVM), (2) um sistema de rede neural profunda de ponta a ponta e (3) um sistema de linha de base de indução de regra descritiva supervisionada . Para o sistema de rede neural, exploramos a Rede Neural Recorrente (RNN) de ponta (RNN) e os modelos de atenção. Relatamos o desempenho por precisão, recall e escore F1 nos tipos de relação. Resultados: Nossos resultados mostram que o modelo SVM alcançou a melhor pontuação média de 89,1% nos dados de teste, superando o modelo de memória de curto prazo (LSTM) com atenção (Score F1 de 65,72%), bem como a indução da regra Sistema de linha de base (escore F1 de 7,47%) por uma grande margem. O modelo LSTM bidirecional com atenção alcançou o melhor desempenho entre diferentes modelos RNN. Com a inclusão de recursos adicionais no modelo LSTM, seu desempenho pode ser aumentado para uma pontuação F1 média de 77,35%. Conclusões: mostra que os modelos de aprendizado clássico (SVM) permanecem vantajosos em relação aos modelos de aprendizado profundo (variantes de RNN) para identificação de relação clínica, especialmente para relações intersentenciais de longa distância. No entanto, as RNNs demonstram um grande potencial de melhora significativa se mais dados de treinamento estiverem disponíveis. Nosso trabalho é um passo importante para a mineração de EHRs para melhorar a eficácia da vigilância de segurança de medicamentos. Mais importante ainda, os dados anotados utilizados neste estudo serão disponibilizados ao público, o que promoverá ainda mais a pesquisa de segurança de medicamentos na comunidade. © Tsendsuren Munkhdalai, Feifan Liu, Hong Yu. </t>
  </si>
  <si>
    <t>https://www.scopus.com/inward/record.uri?eid=2-s2.0-85047745010&amp;doi=10.2196%2fpublichealth.9361&amp;partnerID=40&amp;md5=87a63b184b0517bb394e9b4e00254fe7</t>
  </si>
  <si>
    <t>2-s2.0-85007170275</t>
  </si>
  <si>
    <t>10.1007/s40264-015-0381-x</t>
  </si>
  <si>
    <t>clinicians’ reports in electronic health records versus patients’ concerns in social media a pilot study of adverse drug reactions of aspirin and atorvastatin</t>
  </si>
  <si>
    <t xml:space="preserve">Relatórios dos médicos em registros eletrônicos de saúde versus preocupações dos pacientes nas mídias sociais Um estudo piloto de reações adversas a medicamentos de aspirina e atorvastatina </t>
  </si>
  <si>
    <t>introduction large databases of clinician reported (e.g., allergy repositories) and patient reported (e.g., social media) adverse drug reactions (adrs) exist; however, whether patients and clinicians report the same concerns is not clear. objectives our objective was to compare electronic health record data and social media data to better understand differences and similarities between clinician-reported adrs and patients’ concerns regarding aspirin and atorvastatin. methods this pilot study explored a large repository of electronic health record data and social media data for clinician-reported adrs and patients concerns for two common medications: aspirin (n = 31,817 adrs accessible in clinical data; n = 19,186 potential adrs accessible in social media data) and atorvastatin (n = 15,047 adrs accessible in clinical data; n = 23,408 potential adrs accessible in social media data). results we found that the most frequently reported adrs matched the most frequent patients’ concerns. however, several less frequently reported reactions were more prevalent on social media (i.e., aspirin-induced hypoglycemia was discussed only on social media). overall, we found a relatively strong positive and statistically significant correlation between the frequency ranking of reactions and patients’ concerns for atorvastatin (pearson’s r = 0.61, p&lt;0.001) but not for aspirin (pearson’s r = 0.1, p = 0.69). conclusion future studies should develop further natural language methods for a more detailed data analysis (i.e., identifying causality and temporal aspects in the social media data). © springer international publishing switzerland 2015.</t>
  </si>
  <si>
    <t xml:space="preserve">Introdução grandes bancos de dados do clínico relatados (por exemplo, repositórios de alergias) e relatados pelo paciente (por exemplo, mídias sociais) existem reações adversas a medicamentos (ADRs); No entanto, se pacientes e médicos relatam as mesmas preocupações não estão claros. Objetivos Nosso objetivo era comparar dados eletrônicos de registro de saúde e dados de mídia social para entender melhor as diferenças e as semelhanças entre os RAMs relatados pelo clínico e as preocupações dos pacientes em relação a aspirina e atorvastatina. Métodos Este estudo piloto explorou um grande repositório de dados eletrônicos de registro de saúde e dados de mídia social para RADs relatados por clínicos e preocupações com os pacientes com dois medicamentos comuns: aspirina (n = 31.817 ADRs acessíveis em dados clínicos; n = 19.186 potencial ADRs acessível em mídia social dados) e atorvastatina (n = 15.047 ADRs acessíveis em dados clínicos; n = 23.408 ADRs potenciais acessíveis em dados de mídia social). Resultados, descobrimos que os ADRs relatados com mais frequência correspondiam às preocupações dos pacientes mais frequentes. No entanto, várias reações relatadas com menos frequência foram mais prevalentes nas mídias sociais (ou seja, hipoglicemia induzida por aspirina foi discutida apenas nas mídias sociais). No geral, encontramos uma correlação positiva relativamente forte e estatisticamente significativa entre o ranking de frequência das reações e as preocupações dos pacientes para atorvastatina (r = 0,61, p &lt;0,001), mas não para aspirina (r = 0,1, p = 0,69). Conclusão Os estudos futuros devem desenvolver métodos de linguagem natural adicionais para uma análise de dados mais detalhada (ou seja, identificar causalidade e aspectos temporais nos dados de mídia social). © Springer International Publishing Switzerland 2015. </t>
  </si>
  <si>
    <t>https://www.scopus.com/inward/record.uri?eid=2-s2.0-85007170275&amp;doi=10.1007%2fs40264-015-0381-x&amp;partnerID=40&amp;md5=3f9a7aa4d954422eba9d5909d557daef</t>
  </si>
  <si>
    <t>2-s2.0-85107894798</t>
  </si>
  <si>
    <t>10.1192/bjp.2021.58</t>
  </si>
  <si>
    <t>clozapine induced myocarditis electronic health register analysis of incidence timing clinical markers and diagnostic accuracy</t>
  </si>
  <si>
    <t xml:space="preserve">Clozapina induziu a miocardite eletrônica Registro de saúde Análise dos marcadores clínicos de tempo de incidência e precisão diagnóstica </t>
  </si>
  <si>
    <t>background clozapine is associated with increased risk of myocarditis. however, many common side-effects of clozapine overlap with the clinical manifestations of myocarditis. as a result, there is uncertainty about which signs, symptoms and investigations are important in distinguishing myocarditis from benign adverse effects of clozapine. clarity on this issue is important, since missing a diagnosis of myocarditis or discontinuing clozapine unnecessarily may both have devastating consequences. aims to examine the clinical characteristics of clozapine-induced myocarditis and to identify which signs and symptoms distinguish true myocarditis from other clozapine adverse effects. method a retrospective analysis of the record database for 247 621 patients was performed. a natural language processing algorithm identified the instances of patients in which myocarditis was suspected. the anonymised case notes for the patients of each suspected instance were then manually examined, and those whose instances were ambiguous were referred for an independent assessment by up to three cardiologists. patients with suspected instances were classified as having confirmed myocarditis, myocarditis ruled out or undetermined. results of 254 instances in 228 patients with suspected myocarditis, 11.4% (n = 29 instances) were confirmed as probable myocarditis. troponin and c-reactive protein (crp) had excellent diagnostic value (area under the curve 0.975 and 0.896, respectively), whereas tachycardia was of little diagnostic value. all confirmed instances occurred within 42 days of clozapine initiation. conclusions suspicion of myocarditis can lead to unnecessary discontinuation of clozapine. the 'critical period' for myocarditis emergence is the first 6 weeks, and clinical signs including tachycardia are of low specificity. elevated crp and troponin are the best markers for the need for further evaluation. copyright © the author(s), 2021.</t>
  </si>
  <si>
    <t xml:space="preserve">A clozapina de fundo está associada ao aumento do risco de miocardite. No entanto, muitos efeitos colaterais comuns de clozapina se sobrepõem às manifestações clínicas da miocardite. Como resultado, há incerteza sobre quais sinais, sintomas e investigações são importantes para distinguir miocardite dos efeitos adversos benignos da clozapina. A clareza sobre esse assunto é importante, uma vez que perder um diagnóstico de miocardite ou interromper a clozapina desnecessariamente pode ter consequências devastadoras. visa examinar as características clínicas da miocardite induzida por clozapina e identificar quais sinais e sintomas distinguem a verdadeira miocardite de outros efeitos adversos da clozapina. Método Uma análise retrospectiva do banco de dados de registro para 247 621 pacientes foi realizada. Um algoritmo de processamento de linguagem natural identificou as instâncias de pacientes em que suspeita de miocardite. As notas do caso anonimizado para os pacientes de cada instância suspeita foram examinadas manualmente, e aqueles cujas instâncias eram ambíguas foram encaminhadas para uma avaliação independente por até três cardiologistas. Pacientes com suspeitos de casos foram classificados como tendo confirmado miocardite, a miocardite descartada ou indeterminada. Os resultados de 254 instâncias em 228 pacientes com suspeita de miocardite, 11,4% (n = 29 instâncias) foram confirmados como provável miocardite. A troponina e a proteína C-reativa (PCR) apresentaram excelente valor diagnóstico (área sob a curva 0,975 e 0,896, respectivamente), enquanto a taquicardia era de pouco valor diagnóstico. Todas as instâncias confirmadas ocorreram dentro de 42 dias após o início da clozapina. Conclusões A suspeita de miocardite pode levar à descontinuação desnecessária da clozapina. O 'período crítico' para o surgimento de miocardite é as primeiras 6 semanas, e os sinais clínicos, incluindo taquicardia, são de baixa especificidade. A PCR e a troponina elevadas são os melhores marcadores para a necessidade de avaliação adicional. Copyright © The Author (s), 2021. </t>
  </si>
  <si>
    <t>https://www.scopus.com/inward/record.uri?eid=2-s2.0-85107894798&amp;doi=10.1192%2fbjp.2021.58&amp;partnerID=40&amp;md5=aa749d5976334f897b2ebd9c7075a29a</t>
  </si>
  <si>
    <t>2-s2.0-85105322492</t>
  </si>
  <si>
    <t>coding free text chief complaints from a health information exchange a preliminary study</t>
  </si>
  <si>
    <t xml:space="preserve">Codificação de queixas principais de texto gratuito de uma troca de informações de saúde Um estudo preliminar </t>
  </si>
  <si>
    <t>chief complaints are important textual data that can serve to enrich diagnosis and symptom data in electronic health record (ehr) systems. in this study, a method is presented to preprocess chief complaints and assign corresponding icd-10-cm codes using the metamap natural language processing (nlp) system and unified medical language system (umls) metathesaurus. an exploratory analysis was conducted using a set of 7,942 unique chief complaints from the statewide health information exchange containing ehr data from hospitals across rhode island. an evaluation of the proposed method was then performed using a set of 123,086 chief complaints with corresponding icd-10-cm encounter diagnoses. with 87.82% of metamap-extracted concepts correctly assigned, the preliminary findings support the potential use of the method explored in this study for improving upon existing nlp techniques for enabling use of data captured within chief complaints to support clinical care, research, and public health surveillance. ©2020 amia - all rights reserved.</t>
  </si>
  <si>
    <t xml:space="preserve">As principais queixas são dados textuais importantes que podem servir para enriquecer dados de diagnóstico e sintomas em sistemas de registros eletrônicos de saúde (EHR). Neste estudo, um método é apresentado a queixas principais de pré-processo e atribui códigos correspondentes da CID-10-CM usando o sistema de processamento de linguagem natural de metamap (PNL) e o Sistema de Língua Médica (UMLS) (UMLS). Uma análise exploratória foi realizada usando um conjunto de 7.942 queixas principais exclusivas da troca de informações de saúde em todo o estado, contendo dados de EHR de hospitais em Rhode Island. Uma avaliação do método proposta foi então realizada usando um conjunto de 123.086 queixas principais com diagnósticos de encontro correspondentes da CID-10-CM. Com 87,82% dos conceitos extraídos com o Metamap atribuídos corretamente, os achados preliminares apóiam o uso potencial do método explorado neste estudo para melhorar as técnicas existentes de PNL para permitir o uso de dados capturados em queixas principais para apoiar cuidados clínicos, pesquisa e saúde pública vigilância. © 2020 AMIA - Todos os direitos reservados. </t>
  </si>
  <si>
    <t>https://www.scopus.com/inward/record.uri?eid=2-s2.0-85105322492&amp;partnerID=40&amp;md5=42810fe48f49d88ec13aba7ad7efb5e5</t>
  </si>
  <si>
    <t>2-s2.0-85029668695</t>
  </si>
  <si>
    <t>10.1155/2017/9451342</t>
  </si>
  <si>
    <t>combination of deep recurrent neural networks and conditional random fields for extracting adverse drug reactions from user reviews</t>
  </si>
  <si>
    <t xml:space="preserve">Combinação de redes neurais recorrentes profundas e campos aleatórios condicionais para extrair reações adversas de medicamentos das revisões de usuários </t>
  </si>
  <si>
    <t>adverse drug reactions (adrs) are an essential part of the analysis of drug use, measuring drug use benefits, and making policy decisions. traditional channels for identifying adrs are reliable but very slow and only produce a small amount of data. text reviews, either on specialized web sites or in general-purpose social networks, may lead to a data source of unprecedented size, but identifying adrs in free-form text is a challenging natural language processing problem. in this work, we propose a novel model for this problem, uniting recurrent neural architectures and conditional random fields. we evaluate our model with a comprehensive experimental study, showing improvements over state-of-the-art methods of adr extraction. © 2017 elena tutubalina and sergey nikolenko.</t>
  </si>
  <si>
    <t xml:space="preserve">As reações adversas de medicamentos (ADRs) são uma parte essencial da análise do uso de medicamentos, medindo os benefícios do uso de drogas e tomando decisões políticas. Os canais tradicionais para a identificação de ADRs são confiáveis, mas muito lentos e produzem apenas uma pequena quantidade de dados. As análises de texto, em sites especializados ou em redes sociais de uso geral, podem levar a uma fonte de dados de tamanho sem precedentes, mas a identificação de ADRs no texto de forma livre é um problema desafiador de processamento de linguagem natural. Neste trabalho, propomos um novo modelo para esse problema, unindo arquiteturas neurais recorrentes e campos aleatórios condicionais. Avaliamos nosso modelo com um estudo experimental abrangente, mostrando melhorias em relação aos métodos de última geração de extração de RAM. © 2017 Elena Tutubalina e Sergey Nikolenko. </t>
  </si>
  <si>
    <t>https://www.scopus.com/inward/record.uri?eid=2-s2.0-85029668695&amp;doi=10.1155%2f2017%2f9451342&amp;partnerID=40&amp;md5=756985a3cb41cf9897dac67d4454c1e0</t>
  </si>
  <si>
    <t>Hindawi Limited</t>
  </si>
  <si>
    <t>2-s2.0-84889610386</t>
  </si>
  <si>
    <t>10.1145/2512089.2512100</t>
  </si>
  <si>
    <t>combining dictionaries and ontologies for drug name recognition in biomedical texts</t>
  </si>
  <si>
    <t xml:space="preserve">Combinando dicionários e ontologias para reconhecimento de nomes de medicamentos em textos biomédicos </t>
  </si>
  <si>
    <t>two approaches have been commonly used for recognizing drug name entities in biomedical texts: machine learningbased and domain specific resources-based approaches. in this work we focus on the second one by combining (1) a dictionary-based approach that collects terms from different pharmacological data sources such as drugbank, mesh, rxnorm and atc index; and (2) an ontology-based approach that maps each text unit of a source text into one or more domain-specific concepts, providing rich semantic knowledge of domain name entities using metamap and mgrep analyzer. the aim is to take advantage of the best of each resource used. the combined system obtains an f1 measure of 0, 667 over exact matching span evaluation. copyright © 2013 acm.</t>
  </si>
  <si>
    <t xml:space="preserve">Duas abordagens têm sido comumente usadas para reconhecer entidades de nomes de medicamentos em textos biomédicos: abordagens baseadas em recursos de aprendizado de máquina e abordagens baseadas em recursos específicos. Neste trabalho, focamos no segundo combinando (1) uma abordagem baseada no dicionário que coleta termos de diferentes fontes de dados farmacológicos, como DrugBank, Mesh, RxNorm e ATC; e (2) uma abordagem baseada em ontologia que mapeia cada unidade de texto de um texto de origem em um ou mais conceitos específicos de domínio, fornecendo rico conhecimento semântico das entidades de nomes de domínio usando o analisador Metamap e MGREP. O objetivo é tirar proveito do melhor de cada recurso usado. O sistema combinado obtém uma medida F1 de 0, 667 sobre a avaliação da extensão correspondente exata. Copyright © 2013 ACM. </t>
  </si>
  <si>
    <t>https://www.scopus.com/inward/record.uri?eid=2-s2.0-84889610386&amp;doi=10.1145%2f2512089.2512100&amp;partnerID=40&amp;md5=468b0877330edbfad5e672f435bd4eeb</t>
  </si>
  <si>
    <t>7th ACM International Workshop on Data and Text Mining in Biomedical Informatics, DTMBIO 2013, in Conjunction with the 22nd ACM International Conference on Information and Knowledge Management, CIKM 2013</t>
  </si>
  <si>
    <t>1 November 2013 through 1 November 2013</t>
  </si>
  <si>
    <t>San Francisco, CA</t>
  </si>
  <si>
    <t>2-s2.0-34748895958</t>
  </si>
  <si>
    <t>combining image features case descriptions and umls concepts to improve retrieval of medical images</t>
  </si>
  <si>
    <t xml:space="preserve">Combinando recursos de imagem Descrições de casos e conceitos de UMLS para melhorar a recuperação de imagens médicas </t>
  </si>
  <si>
    <t>this paper evaluates a system, ubmedtirs, for retrieval of medical images. the system uses a combination of image and text features as well as mapping of free text to umls concepts. ubmedtirs combines three publicly available tools: a content-based image retrieval system (gift), a text retrieval system (smart), and a tool for mapping free text to umls concepts (metamap). the system is evaluated using the imageclefmed 2005 collection that contains approximately 50,000 medical images with associated text descriptions in english, french and german. our experimental results indicate that the proposed approach yields significant improvements in retrieval performance. our system performs 156% above the gift system and 42% above the text retrieval system.</t>
  </si>
  <si>
    <t xml:space="preserve">Este artigo avalia um sistema, ubmedtirs, para recuperação de imagens médicas. O sistema usa uma combinação de recursos de imagem e texto, bem como mapeamento de texto livre para conceitos da UMLS. O UbMedTirs combina três ferramentas disponíveis ao público: um sistema de recuperação de imagem baseado em conteúdo (presente), um sistema de recuperação de texto (SMART) e uma ferramenta para mapear o texto gratuito para os conceitos da UMLS (Metamap). O sistema é avaliado usando a coleção ImageClefmed 2005, que contém aproximadamente 50.000 imagens médicas com descrições de texto associadas em inglês, francês e alemão. Nossos resultados experimentais indicam que a abordagem proposta produz melhorias significativas no desempenho da recuperação. Nosso sistema executa 156% acima do sistema de presentes e 42% acima do sistema de recuperação de texto. </t>
  </si>
  <si>
    <t>https://www.scopus.com/inward/record.uri?eid=2-s2.0-34748895958&amp;partnerID=40&amp;md5=7062689afc0c8740f3c0806f46111ceb</t>
  </si>
  <si>
    <t>2-s2.0-84922032278</t>
  </si>
  <si>
    <t>combining metamap and ctakes in disorder recognition thcib at clef ehealth lab 2013 task 1</t>
  </si>
  <si>
    <t xml:space="preserve">Combinando Metamap e CTakes em Reconhecimento de Distúrbios THCIB no Clef eHealth Lab 2013 Tarefa 1 </t>
  </si>
  <si>
    <t>this paper describes the thcib systems that used in the share/clef ehealth 2013 task 1. we implemented two baseline systems and a combination system using the existing technologies. one baseline system is built using metamap. we built another baseline system using ctakes. furthermore, we developed the combination system with a system combination method. the results of combination system were submitted because the combined results performed better than either single system. we also report the experimental results on the training set and the test set.</t>
  </si>
  <si>
    <t xml:space="preserve">Este artigo descreve os sistemas THCIB usados na tarefa de compartilhamento/clef eHealth 2013 1. Implementamos dois sistemas de linha de base e um sistema de combinação usando as tecnologias existentes. Um sistema de linha de base é construído usando o Metamap. Construímos outro sistema de linha de base usando CTakes. Além disso, desenvolvemos o sistema de combinação com um método de combinação de sistema. Os resultados do sistema de combinação foram enviados porque os resultados combinados tiveram um desempenho melhor do que um único sistema. Também relatamos os resultados experimentais no conjunto de treinamento e no conjunto de testes. </t>
  </si>
  <si>
    <t>https://www.scopus.com/inward/record.uri?eid=2-s2.0-84922032278&amp;partnerID=40&amp;md5=74b2b02ec77f2c61143175ba2ea1a29f</t>
  </si>
  <si>
    <t>2013 Cross Language Evaluation Forum Conference, CLEF 2013</t>
  </si>
  <si>
    <t>23 September 2013 through 26 September 2013</t>
  </si>
  <si>
    <t>2-s2.0-85102081027</t>
  </si>
  <si>
    <t>10.1016/j.neunet.2021.01.018</t>
  </si>
  <si>
    <t>comparative study using inverse ontology cogency and alternatives for concept recognition in the annotated national library of medicine database</t>
  </si>
  <si>
    <t xml:space="preserve">Estudo comparativo usando a conexão inversa de ontologia e alternativas para reconhecimento de conceito no banco de dados anotado da Biblioteca Nacional de Medicina </t>
  </si>
  <si>
    <t>this paper introduces inverse ontology cogency, a concept recognition process and distance function that is biologically-inspired and competitive with alternative methods. the paper introduces inverse ontology cogency as a new alternative method. it is a novel distance measure used in selecting the optimum mapping between ontology-specified concepts and phrases in free-form text. we also apply a multi-layer perceptron and text processing method for named entity recognition as an alternative to recurrent neural network methods. automated named entity recognition, or concept recognition, is a common task in natural language processing. similarities between confabulation theory and existing language models are discussed. this paper provides comparisons to metamap from the national library of medicine (nlm), a popular tool used in medicine to map free-form text to concepts in a medical ontology. the nlm provides a manually annotated database from the medical literature with concepts labeled, a unique, valuable source of ground truth, permitting comparison with metamap performance. comparisons for different feature set combinations are made to demonstrate the effectiveness of inverse ontology cogency for entity recognition. results indicate that using both inverse ontology cogency and corpora cogency improved concept recognition precision 20% over the best published metamap results. this demonstrates a new, effective approach for identifying medical concepts in text. this is the first time cogency has been explicitly invoked for reasoning with ontologies, and the first time it has been used on medical literature where high-quality ground truth is available for quality assessment. © 2021 elsevier ltd</t>
  </si>
  <si>
    <t xml:space="preserve">Este artigo apresenta a conexão inversa da ontologia, um processo de reconhecimento de conceito e função de distância que são biologicamente inspirados e competitivos com métodos alternativos. O artigo apresenta a conexão da ontologia inversa como um novo método alternativo. É uma nova medida de distância usada na seleção do mapeamento ideal entre conceitos e frases especificados pela ontologia no texto de forma livre. Também aplicamos um método de processamento de perceptron e texto de várias camadas para reconhecimento de entidade nomeado como uma alternativa aos métodos de rede neural recorrente. O reconhecimento automatizado de entidades nomeado, ou reconhecimento de conceito, é uma tarefa comum no processamento de linguagem natural. As semelhanças entre a teoria da confabulação e os modelos de linguagem existentes são discutidos. Este artigo fornece comparações com o Metamap da Biblioteca Nacional de Medicina (NLM), uma ferramenta popular usada na medicina para mapear o texto de formato livre para conceitos em uma ontologia médica. O NLM fornece um banco de dados anotado manualmente da literatura médica com conceitos rotulados, uma fonte única e valiosa de verdade, permitindo comparação com o desempenho do Metamap. Comparações para diferentes combinações de conjuntos de recursos são feitas para demonstrar a eficácia da conexão da ontologia inversa para o reconhecimento de entidades. Os resultados indicam que o uso de conexão de ontologia inversa e melhor reconhecimento de conceito melhorado com precisão de conceito 20% nos melhores resultados publicados de metamap. Isso demonstra uma abordagem nova e eficaz para identificar conceitos médicos em texto. É a primeira vez que a conexão é invocada explicitamente para raciocínio com ontologias, e a primeira vez que é usada na literatura médica, onde a verdade de alta qualidade está disponível para avaliação da qualidade. © 2021 Elsevier Ltd </t>
  </si>
  <si>
    <t>https://www.scopus.com/inward/record.uri?eid=2-s2.0-85102081027&amp;doi=10.1016%2fj.neunet.2021.01.018&amp;partnerID=40&amp;md5=10ff4c2905944344f2ba69c6a2602002</t>
  </si>
  <si>
    <t>2-s2.0-79952756879</t>
  </si>
  <si>
    <t>10.1016/j.jbi.2010.10.005</t>
  </si>
  <si>
    <t>comparing and combining chunkers of biomedical text</t>
  </si>
  <si>
    <t xml:space="preserve">Comparando e combinando pedaços de texto biomédico </t>
  </si>
  <si>
    <t>text chunking is an essential pre-processing step in information extraction systems. no comparative studies of chunking systems, including sentence splitting, tokenization and part-of-speech tagging, are available for the biomedical domain. we compared the usability (ease of integration, speed, trainability) and performance of six state-of-the-art chunkers for the biomedical domain, and combined the chunker results in order to improve chunking performance. we investigated six frequently used chunkers: gate chunker, genia tagger, lingpipe, metamap, opennlp, and yamcha. all chunkers were integrated into the unstructured information management architecture framework. the genia treebank corpus was used for training and testing. performance was assessed for noun-phrase and verb-phrase chunking. for both noun-phrase chunking and verb-phrase chunking, opennlp performed best (f-scores 89.7% and 95.7%, respectively), but differences with genia tagger and yamcha were small. with respect to usability, lingpipe and opennlp scored best. when combining the results of the chunkers by a simple voting scheme, the f-score of the combined system improved by 3.1 percentage point for noun phrases and 0.6 percentage point for verb phrases as compared to the best single chunker. changing the voting threshold offered a simple way to obtain a system with high precision (and moderate recall) or high recall (and moderate precision). this study is the first to compare the performance of the whole chunking pipeline, and to combine different existing chunking systems. several chunkers showed good performance, but opennlp scored best both in performance and usability. the combination of chunker results by a simple voting scheme can further improve performance and allows for different precision-recall settings. © 2010 elsevier inc.</t>
  </si>
  <si>
    <t xml:space="preserve">O Chunking de texto é uma etapa essencial de pré-processamento nos sistemas de extração de informações. Não há estudos comparativos de sistemas de chunking, incluindo divisão de frases, tokenização e marcação de parte da fala, estão disponíveis para o domínio biomédico. Comparamos a usabilidade (facilidade de integração, velocidade, treinabilidade) e desempenho de seis pedaços de última geração para o domínio biomédico e combinamos os resultados do Chunker para melhorar o desempenho de Chunking. Investigamos seis pedaços frequentemente usados: Chunker Gate, Genia Tagger, Lingpipe, Metamap, OpenNLP e Yamcha. Todos os pedaços foram integrados à estrutura de arquitetura de gerenciamento de informações não estruturadas. O corpus Genia Treebank foi usado para treinamento e teste. O desempenho foi avaliado quanto à frase de substantivo e Chunking de frase verbal. Para o Chunking de frase de substantivo e o Chunking de frase verbal, o OpenNLP teve o melhor desempenho (Scores F 89,7% e 95,7%, respectivamente), mas as diferenças com Genia Tagger e Yamcha foram pequenas. Com relação à usabilidade, Lingpipe e OpenNLP obtiveram melhor pontuação. Ao combinar os resultados dos chunkers por um esquema de votação simples, a escore F do sistema combinado melhorou em 3,1 ponto percentual para frases substantivas e ponto percentual de 0,6 para frases verbais em comparação com o melhor pedaço único. Alterar o limite de votação ofereceu uma maneira simples de obter um sistema com alta precisão (e recall moderado) ou alta recall (e precisão moderada). Este estudo é o primeiro a comparar o desempenho de todo o pipeline de chunking e a combinar diferentes sistemas de chunking existentes. Vários pedaços mostraram um bom desempenho, mas o OpenNLP obteve a melhor pontuação tanto em desempenho quanto na usabilidade. A combinação de resultados do Chunker por um esquema de votação simples pode melhorar ainda mais o desempenho e permite diferentes configurações de precisão de precisão. © 2010 Elsevier inc. </t>
  </si>
  <si>
    <t>https://www.scopus.com/inward/record.uri?eid=2-s2.0-79952756879&amp;doi=10.1016%2fj.jbi.2010.10.005&amp;partnerID=40&amp;md5=5b3872bc2bde9f447c7fbb56f0332611</t>
  </si>
  <si>
    <t>2-s2.0-85089841050</t>
  </si>
  <si>
    <t>10.1016/j.jbi.2020.103539</t>
  </si>
  <si>
    <t>comparing deep learning architectures for sentiment analysis on drug reviews</t>
  </si>
  <si>
    <t xml:space="preserve">Comparando arquiteturas de aprendizado profundo para análise de sentimentos sobre revisões de drogas </t>
  </si>
  <si>
    <t>since the turn of the century, as millions of user's opinions are available on the web, sentiment analysis has become one of the most fruitful research fields in natural language processing (nlp). research on sentiment analysis has covered a wide range of domains such as economy, polity, and medicine, among others. in the pharmaceutical field, automatic analysis of online user reviews allows for the analysis of large amounts of user's opinions and to obtain relevant information about the effectiveness and side effects of drugs, which could be used to improve pharmacovigilance systems. throughout the years, approaches for sentiment analysis have progressed from simple rules to advanced machine learning techniques such as deep learning, which has become an emerging technology in many nlp tasks. sentiment analysis is not oblivious to this success, and several systems based on deep learning have recently demonstrated their superiority over former methods, achieving state-of-the-art results on standard sentiment analysis datasets. however, prior work shows that very few attempts have been made to apply deep learning to sentiment analysis of drug reviews. we present a benchmark comparison of various deep learning architectures such as convolutional neural networks (cnn) and long short-term memory (lstm) recurrent neural networks. we propose several combinations of these models and also study the effect of different pre-trained word embedding models. as transformers have revolutionized the nlp field achieving state-of-art results for many nlp tasks, we also explore bidirectional encoder representations from transformers (bert) with a bi-lstm for the sentiment analysis of drug reviews. our experiments show that the usage of bert obtains the best results, but with a very high training time. on the other hand, cnn achieves acceptable results while requiring less training time. © 2020 elsevier inc.</t>
  </si>
  <si>
    <t xml:space="preserve">Desde a virada do século, como milhões de opiniões do usuário estão disponíveis na Web, a análise de sentimentos se tornou um dos campos de pesquisa mais frutíferos no processamento de linguagem natural (PNL). A pesquisa sobre análise de sentimentos abordou uma ampla gama de domínios, como economia, política e medicina, entre outros. No campo farmacêutico, a análise automática de análises de usuários on -line permite a análise de grandes quantidades de opiniões do usuário e obter informações relevantes sobre a eficácia e os efeitos colaterais dos medicamentos, que podem ser usados ​​para melhorar os sistemas de farmacovigilância. Ao longo dos anos, as abordagens para análise de sentimentos progrediram de regras simples para técnicas avançadas de aprendizado de máquina, como o aprendizado profundo, que se tornaram uma tecnologia emergente em muitas tarefas de PNL. A análise de sentimentos não é alheia a esse sucesso, e vários sistemas baseados em aprendizado profundo demonstraram recentemente sua superioridade em relação aos métodos anteriores, alcançando resultados de ponta nos conjuntos de dados de análise de sentimentos padrão. No entanto, o trabalho anterior mostra que muito poucas tentativas foram feitas para aplicar um aprendizado profundo à análise de sentimentos das revisões de medicamentos. Apresentamos uma comparação de referência de várias arquiteturas de aprendizado profundo, como redes neurais convolucionais (CNN) e redes neurais recorrentes de memória de curto prazo (LSTM). Propomos várias combinações desses modelos e também estudamos o efeito de diferentes modelos de incorporação de palavras pré-treinados. Como os transformadores revolucionaram o campo PNL alcançando resultados de ponta para muitas tarefas de PNL, também exploramos representações bidirecionais do codificador de Transformers (BERT) com um BI-LSTM para a análise de sentimentos de revisões de medicamentos. Nossos experimentos mostram que o uso de Bert obtém os melhores resultados, mas com um tempo de treinamento muito alto. Por outro lado, a CNN alcança resultados aceitáveis, exigindo menos tempo de treinamento. © 2020 Elsevier inc. </t>
  </si>
  <si>
    <t>https://www.scopus.com/inward/record.uri?eid=2-s2.0-85089841050&amp;doi=10.1016%2fj.jbi.2020.103539&amp;partnerID=40&amp;md5=84789b871206f4cb41896aa10e2b0f65</t>
  </si>
  <si>
    <t>2-s2.0-84893171002</t>
  </si>
  <si>
    <t>comparing metamap to mgrep as a tool for mapping free text to formal medical lexicons</t>
  </si>
  <si>
    <t xml:space="preserve">Comparando o Metamap com o MGREP como uma ferramenta para mapear o texto gratuito para os léxicos médicos formais </t>
  </si>
  <si>
    <t>metamap and mgrep are natural language processing tools for mapping medical free text to formal medical lexicons, but an indepth comparison of the programs and their application to social media data has never been pursued. this project is interested in comparing the programs, in order to determine which program is most appropriate for mapping web 2.0 communication data. the archives of the pediatric pain mailing list (ppml) were mapped with both programs, and each term returned was checked for correctness. the analysis resulted in mgrep having a significantly higher precision (76.1% to 58.8%, difference of 18%, p-value &lt; 0.0001) while metamap returned more terms: 2381 to 1350. when considering only perfect or multiple matches, mgrep still had better precision (81.2% to 71.3%, difference 10%, p-value &lt; 0.0001). ultimately mgrep's precision may make it the better choice for many applications, but when there is more value in number of correct terms returned over accuracy of those terms, metamap's larger set and superior scoring function may make it the tool of choice.</t>
  </si>
  <si>
    <t xml:space="preserve">O Metamap e o MGREP são ferramentas de processamento de linguagem natural para mapear o texto livre médico para os léxicos médicos formais, mas uma comparação aprofundada dos programas e sua aplicação aos dados de mídia social nunca foi realizada. Este projeto está interessado em comparar os programas, a fim de determinar qual programa é mais apropriado para mapear dados de comunicação da Web 2.0. Os arquivos da lista de discussão de dor pediátrica (PPML) foram mapeados com os dois programas e cada termo retornado foi verificado quanto à correção. A análise resultou no MGREP com uma precisão significativamente maior (76,1%a 58,8%, diferença de 18%, valor p &lt;0,0001) enquanto o metamap retornou mais termos: 2381 a 1350. Ao considerar apenas correspondências perfeitas ou múltiplas, o MGREP ainda teve melhor Precisão (81,2%a 71,3%, diferença 10%, valor p &lt;0,0001). Por fim, a precisão da MGREP pode torná -la a melhor escolha para muitos aplicativos, mas quando há mais valor no número de termos corretos retornados sobre a precisão desses termos, o conjunto maior e a função de pontuação superior da Metamap pode torná -la a ferramenta de escolha. </t>
  </si>
  <si>
    <t>https://www.scopus.com/inward/record.uri?eid=2-s2.0-84893171002&amp;partnerID=40&amp;md5=f9bab726b5a1c3853883522e731b8fdc</t>
  </si>
  <si>
    <t>1st International Workshop on Knowledge Extraction and Consolidation from Social Media, KECSM 2012 - In Conjunction with the 11th International Semantic Web Conference, ISWC 2012</t>
  </si>
  <si>
    <t>12 November 2012 through 12 November 2012</t>
  </si>
  <si>
    <t>Boston, MA</t>
  </si>
  <si>
    <t>2-s2.0-39049190745</t>
  </si>
  <si>
    <t>comparing natural language processing tools to extract medical problems from narrative text</t>
  </si>
  <si>
    <t xml:space="preserve">Comparando ferramentas de processamento de linguagem natural para extrair problemas médicos do texto narrativo </t>
  </si>
  <si>
    <t>to help maintain a complete, accurate and timely problem list, we are developing a system to automatically retrieve medical problems from free-text documents. this system uses natural language processing to analyze all electronic narrative text documents in a patient's record. here we evaluate and compare 3 different applications of nlp technology in our system: the first using mmtx (metamap transfer) with a negation detection algorithm (negex), the second using an alpha version of a locally developed nlp application called mplus2, and the third using keyword searching. they were adapted and trained to extract medical problems from a set of 80 problems of diagnosis type. the version using mmtx and negex was improved by adding some disambiguation and modifying the negation detection algorithm, and these modifications significantly improved recall and precision. the different versions of the nlp module were compared, and showed the following recall / precision results: standard mmtx with negex version 0.775 / 0.398; improved mmtx with negex version 0.892 / 0.753; mplus2 version 0.693 / 0.402; and keyword searching version 0.575 / 0.807. average results for the reviewers were a recall of 0.788 and a precision of 0.912.</t>
  </si>
  <si>
    <t xml:space="preserve">Para ajudar a manter uma lista de problemas completa, precisa e oportuna, estamos desenvolvendo um sistema para recuperar automaticamente problemas médicos de documentos de texto livre. Este sistema usa processamento de linguagem natural para analisar todos os documentos de texto narrativo eletrônico no registro de um paciente. Aqui, avaliamos e comparamos 3 aplicações diferentes da tecnologia PNL em nosso sistema: o primeiro usando MMTX (transferência de metamap) com um algoritmo de detecção de negação (NEGEX), o segundo usando uma versão alfa de um aplicativo NLP desenvolvido localmente chamado mplus2 e o terceiro usando a pesquisa de palavras -chave. Eles foram adaptados e treinados para extrair problemas médicos de um conjunto de 80 problemas do tipo de diagnóstico. A versão usando MMTX e NEGEX foi aprimorada adicionando alguma desambiguação e modificando o algoritmo de detecção de negação, e essas modificações melhoraram significativamente a recuperação e a precisão. As diferentes versões do módulo PNL foram comparadas e mostraram os seguintes resultados de recall / precisão: MMTX padrão com NEGEX versão 0.775 / 0,398; MMTX aprimorado com NEGEX versão 0.892 / 0,753; MPLUS2 versão 0.693 / 0,402; e versão -chave da versão 0.575 / 0.807. Os resultados médios para os revisores foram um recall de 0,788 e uma precisão de 0,912. </t>
  </si>
  <si>
    <t>https://www.scopus.com/inward/record.uri?eid=2-s2.0-39049190745&amp;partnerID=40&amp;md5=0536751f818efb4d0e592e86fce3fcb0</t>
  </si>
  <si>
    <t>2-s2.0-85092241043</t>
  </si>
  <si>
    <t>10.1007/978-3-030-59137-3_7</t>
  </si>
  <si>
    <t>comparing nlp systems to extract entities of eligibility criteria in dietary supplements clinical trials using nlp adapt</t>
  </si>
  <si>
    <t xml:space="preserve">Comparando sistemas de PNL para extrair entidades de critérios de elegibilidade em suplementos alimentares ensaios clínicos usando a PNL Adap </t>
  </si>
  <si>
    <t>natural language processing (nlp) techniques have been used extensively to extract concepts from unstructured clinical trial eligibility criteria. recruiting patients whose information in electronic health records matches clinical trial eligibility criteria can potentially facilitate and accelerate the clinical trial recruitment process. however, a significant obstacle is identifying an efficient named entity recognition (ner) system to parse the clinical trial eligibility criteria. in this study, we used nlp-adapt (artifact discovery and preparation toolkit) to compare existing biomedical nlp systems (biomedicus, clamp, ctakes and metamap) and their boolean ensemble to identify entities of the eligibility criteria of 150 randomly selected dietary supplement (ds) clinical trials. we created a custom mapping of the gold standard annotated entities to umls semantic types to align with annotations from each system. all systems in nlp-adapt used their default pipelines to extract entities based on our custom mappings. the systems performed reasonably well in extracting umls concepts belonging to the semantic types disorders and chemicals and drugs. among all systems, ctakes was the highest performing system for chemicals and drugs and disorders semantic groups and biomedicus was the highest performing system for procedures, living beings, concepts and ideas, and devices. whereas, the boolean ensemble outperformed individual systems. this study sets a baseline that can be potentially improved with modifications to the nlp-adapt pipeline. © 2020, springer nature switzerland ag.</t>
  </si>
  <si>
    <t xml:space="preserve">As técnicas de processamento de linguagem natural (PNL) têm sido amplamente utilizadas para extrair conceitos de critérios de elegibilidade do ensaio clínico não estruturados. O recrutamento de pacientes cujas informações em registros eletrônicos de saúde correspondem aos critérios de elegibilidade do ensaio clínico pode potencialmente facilitar e acelerar o processo de recrutamento de ensaios clínicos. No entanto, um obstáculo significativo está identificando um sistema eficiente de reconhecimento de entidade (NER) para analisar os critérios de elegibilidade do ensaio clínico. Neste estudo, usamos o NLP-Adapt (Kit de ferramentas de descoberta e preparação de artefatos) para comparar os sistemas biomédicos de PNL existentes (Biomedicus, grampo, ctakes e metamap) e seu conjunto booleano para identificar entidades dos critérios de elegibilidade de 150 suplementos alimentares selecionados aleatoriamente (DS DS (DS ) testes clínicos. Criamos um mapeamento personalizado das entidades anotadas padrão do Gold para os tipos semânticos da UMLS para se alinhar com as anotações de cada sistema. Todos os sistemas no NLP-Adapt usaram seus pipelines padrão para extrair entidades com base em nossos mapeamentos personalizados. Os sistemas tiveram um desempenho razoavelmente bem ao extrair conceitos de UMLs pertencentes aos distúrbios e produtos químicos e medicamentos semânticos. Entre todos os sistemas, os CTakes estava o sistema de maior desempenho para produtos químicos e medicamentos e distúrbios grupos semânticos e Biomedicus foi o sistema de maior desempenho para procedimentos, seres vivos, conceitos e idéias e dispositivos. Considerando que o conjunto booleano superou os sistemas individuais. Este estudo define uma linha de base que pode ser potencialmente melhorada com modificações no oleoduto NLP-Adapt. © 2020, Springer Nature Switzerland AG. </t>
  </si>
  <si>
    <t>https://www.scopus.com/inward/record.uri?eid=2-s2.0-85092241043&amp;doi=10.1007%2f978-3-030-59137-3_7&amp;partnerID=40&amp;md5=15a5b07f5e84f6068bbe445c52ac10fe</t>
  </si>
  <si>
    <t>18th International Conference on Artificial Intelligence in Medicine, AIME 2020</t>
  </si>
  <si>
    <t>25 August 2020 through 28 August 2020</t>
  </si>
  <si>
    <t>2-s2.0-84872150455</t>
  </si>
  <si>
    <t>10.4338/aci-2009-11-ra-0009</t>
  </si>
  <si>
    <t>comparing the effectiveness of computerized adverse drug event monitoring systems to enhance clinical decision support for hospitalized patients</t>
  </si>
  <si>
    <t xml:space="preserve">Comparando a eficácia dos sistemas de monitoramento de eventos adversos a medicamentos computadorizados para aprimorar o apoio à decisão clínica para pacientes hospitalizados </t>
  </si>
  <si>
    <t>objective: performance of computerized adverse drug event (ade) monitoring of electronic health records through a prospective ade monitor and icd9-coded clinical text review operating independently and simultaneously on the same patient population for a 10-year period are compared. requirements are compiled for clinical decision support in pharmacy systems to enhance ade detection. methods: a large tertiary care facility in utah with a history of quality improvement using its advanced hospital information system was leveraged in this study. icd9-based review of clinical charts (icd9 system) was compared quantitatively and qualitatively to computer-assisted pharmacist-verified ades (ade monitor). the capture-recapture statistical method was applied to the data to determine an estimated prevalence of ades. results: a total estimated ade prevalence of 5.53% (13,420/242,599) was calculated with the icd9 system identifying 2,604 or 19.4% and the ade monitor 3,386 or 25.2% of all estimated ades. both methods commonly identified 4.9% of all estimated ades and matched 62.0% of the time each having its strength in detecting a slightly different domain of ades. 70% of the ade documentation in the clinical notes was found in the discharge summaries. conclusion: coupled with spontaneous reporting computerized methods account for approximately half of all ades that can currently be detected. to enhance ade monitoring and patient safety in a hospitalized setting pharmacy information systems should incorporate prospective structuring and coding of the text in clinical charts and using that data alongside computer-generated alerts of laboratory results and drug orders. natural language processing can aid computerized detection by automating the coding in real-time of physician text from clinical charts so that decision support rules can be created and applied. new detection strategies and enhancements to existing systems should be researched to enhance the detection of ades since approximately half are not currently detected. © schattauer 2010.</t>
  </si>
  <si>
    <t xml:space="preserve">Objetivo: o desempenho do monitoramento computadorizado de eventos de medicamentos adversos (ADE) de registros eletrônicos de saúde por meio de um monitor prospectivo de ADE e revisão de texto clínico com código ICD9 que opera de forma independente e simultaneamente na mesma população de pacientes por um período de 10 anos. Os requisitos são compilados para apoio à decisão clínica em sistemas de farmácia para aprimorar a detecção da ADE. Métodos: Um grande centro de atendimento terciário em Utah com histórico de melhoria da qualidade usando seu sistema avançado de informações hospitalares foi aproveitado neste estudo. A revisão baseada em ICD9 de gráficos clínicos (sistema ICD9) foi comparada quantitativa e qualitativamente a Ades verificados por farmacêuticos assistidos por computador (Monitor ADE). O método estatístico de captura-recaptura foi aplicado aos dados para determinar uma prevalência estimada de ADEs. Resultados: Uma prevalência total estimada de ADE de 5,53% (13.420/242.599) foi calculada com o sistema ICD9 identificando 2.604 ou 19,4% e o monitor ADE 3.386 ou 25,2% de todos os ADEs estimados. Ambos os métodos geralmente identificaram 4,9% de todos os ADEs estimados e correspondiam a 62,0% do tempo, cada um com sua força na detecção de um domínio ligeiramente diferente dos ADEs. 70% da documentação da ADE nas notas clínicas foi encontrada nos resumos de alta. Conclusão: Juntamente com os métodos informatizados de relatórios espontâneos, representam aproximadamente metade de todos os ADEs que podem ser detectados atualmente. Para aprimorar o monitoramento da ADE e a segurança do paciente em um ambiente hospitalizado, os sistemas de informação da farmácia devem incorporar estruturas e codificação prospectivos do texto em gráficos clínicos e usando esses dados juntamente com alertas gerados por computador dos resultados do laboratório e ordens de medicamentos. O processamento de linguagem natural pode ajudar a detecção computadorizada automatizando a codificação em tempo real do texto do médico a partir de gráficos clínicos para que as regras de suporte à decisão possam ser criadas e aplicadas. Novas estratégias de detecção e aprimoramentos nos sistemas existentes devem ser pesquisados ​​para aprimorar a detecção de ADEs, uma vez que aproximadamente a metade não é detectada atualmente. © Schattauer 2010. </t>
  </si>
  <si>
    <t>https://www.scopus.com/inward/record.uri?eid=2-s2.0-84872150455&amp;doi=10.4338%2fACI-2009-11-RA-0009&amp;partnerID=40&amp;md5=8684787eaa4d3360bd06fa90d9b3fc4d</t>
  </si>
  <si>
    <t>2-s2.0-83755202243</t>
  </si>
  <si>
    <t>10.1016/j.jbi.2011.03.007</t>
  </si>
  <si>
    <t>comparison of automated and human assignment of mesh terms on publicly available molecular datasets</t>
  </si>
  <si>
    <t xml:space="preserve">Comparação de atribuição automatizada e humana de termos de malha em conjuntos de dados moleculares disponíveis ao público </t>
  </si>
  <si>
    <t>publicly available molecular datasets can be used for independent verification or investigative repurposing, but depends on the presence, consistency and quality of descriptive annotations. annotation and indexing of molecular datasets using well-defined controlled vocabularies or ontologies enables accurate and systematic data discovery, yet the majority of molecular datasets available through public data repositories lack such annotations. a number of automated annotation methods have been developed; however few systematic evaluations of the quality of annotations supplied by application of these methods have been performed using annotations from standing public data repositories. here, we compared manually-assigned medical subject heading (mesh) annotations associated with experiments by data submitters in the proteomics identification (pride) proteomics data repository to automated mesh annotations derived through the national center for biomedical ontology annotator and national library of medicine metamap programs. these programs were applied to free-text annotations for experiments in pride. as many submitted datasets were referenced in publications, we used the manually curated mesh annotations of those linked publications in medline as "gold standard" annotator and metamap exhibited recall performance 3-fold greater than that of the manual annotations. we connected pride experiments in a network topology according to shared mesh annotations and found 373 distinct clusters, many of which were found to be biologically coherent by network analysis. the results of this study suggest that both annotator and metamap are capable of annotating public molecular datasets with a quality comparable, and often exceeding, that of the actual data submitters, highlighting a continuous need to improve and apply automated methods to molecular datasets in public data repositories to maximize their value and utility. © 2011 elsevier inc.</t>
  </si>
  <si>
    <t xml:space="preserve">Os conjuntos de dados moleculares disponíveis publicamente podem ser usados ​​para verificação independente ou redirecionamento de investigação, mas depende da presença, consistência e qualidade das anotações descritivas. A anotação e indexação de conjuntos de dados moleculares usando vocabulários ou ontologias controlados bem definidos permitem a descoberta de dados precisa e sistemática, mas a maioria dos conjuntos de dados moleculares disponíveis através de repositórios de dados públicos não possui essas anotações. Vários métodos de anotação automatizados foram desenvolvidos; No entanto, poucas avaliações sistemáticas da qualidade das anotações fornecidas pela aplicação desses métodos foram realizadas usando anotações de repositórios de dados públicos permanentes. Aqui, comparamos as anotações de título de sujeito médico (Mesh), atendidas manualmente associadas a experimentos por submetidos a dados no repositório de dados proteômicos de identificação proteômica (Pride) para anotações de malha automatizadas derivadas do Centro Nacional de Annotator de Ontologia Biomédica e Biblioteca Nacional de Medicina MethapAp Programs . Esses programas foram aplicados a anotações de texto livre para experimentos em orgulho. Como muitos conjuntos de dados enviados foram referenciados em publicações, usamos as anotações de malha com curadoria manualmente dessas publicações vinculadas no Medline como anotador e metamap do "padrão-ouro" exibiram desempenho de recall 3 vezes maior que o das anotações manuais. Conectamos experimentos de orgulho em uma topologia de rede de acordo com anotações compartilhadas de malha e encontramos 373 grupos distintos, muitos dos quais foram considerados biologicamente coerentes pela análise da rede. Os resultados deste estudo sugerem que o Annotator e o Metamap são capazes de anotar conjuntos de dados moleculares públicos com uma qualidade comparável e muitas vezes excedentes, os dos submetidos de dados reais, destacando uma necessidade contínua de melhorar e aplicar métodos automatizados aos conjuntos de dados moleculares em dados públicos repositórios para maximizar seu valor e utilidade. © 2011 Elsevier inc. </t>
  </si>
  <si>
    <t>https://www.scopus.com/inward/record.uri?eid=2-s2.0-83755202243&amp;doi=10.1016%2fj.jbi.2011.03.007&amp;partnerID=40&amp;md5=f1f88c7123ac9a797818d1a782309b60</t>
  </si>
  <si>
    <t>2-s2.0-79959673952</t>
  </si>
  <si>
    <t>10.1136/amiajnl-2011-000187</t>
  </si>
  <si>
    <t>comparison of computerized surveillance and manual chart review for adverse events</t>
  </si>
  <si>
    <t xml:space="preserve">Comparação de vigilância computadorizada e revisão de gráficos manuais para eventos adversos </t>
  </si>
  <si>
    <t>objective: to understand how the source of information affects different adverse event (ae) surveillance methods. design: retrospective analysis of inpatient adverse drug events (ades) and hospital-associated infections (hais) detected by either a computerized surveillance system (css) or manual chart review (mcr). measurement: descriptive analysis of events detected using the two methods by type of ae, type of information about the ae, and sources of the information. results: css detected more hais than mcr (92% vs 34%); however, a similar number of ades was detected by both systems (52% vs 51%). the agreement between systems was greater for hais than ades (26% vs 3%). the css missed events that did not have information in coded format or that were described only in physician narratives. the mcr detected events missed by css using information in physician narratives. discharge summaries were more likely to contain information about aes than any other type of physician narrative, followed by emergency department reports for hais and general consult notes for ades. some ades found by mcr were detected by css but not verified by a clinician. limitations: inability to distinguish between css false positives and suspected aes for cases in which the clinician did not document their assessment in the css. conclusion: the effect that information source has on different surveillance methods depends on the type of ae. integrating information from physician narratives with css using natural language processing would improve the detection of ades more than hais.</t>
  </si>
  <si>
    <t xml:space="preserve">Objetivo: entender como a fonte da informação afeta diferentes métodos de vigilância de eventos adversos (AE). Projeto: Análise retrospectiva de eventos adversos de medicamentos adversos (ADES) e infecções associadas ao hospital (HAIs) detectadas por um sistema de vigilância computadorizado (CSS) ou revisão manual do gráfico (MCR). Medição: Análise descritiva de eventos detectados usando os dois métodos por tipo de AE, tipo de informação sobre o AE e fontes da informação. Resultados: O CSS detectou mais IVS do que MCR (92% vs 34%); No entanto, um número semelhante de ADEs foi detectado por ambos os sistemas (52% vs 51%). A concordância entre os sistemas foi maior para o HAIS do que o ADES (26% vs 3%). Os CSS perderam eventos que não tinham informações em formato codificado ou que foram descritas apenas em narrativas médicas. O MCR detectou eventos perdidos pelo CSS usando informações em narrativas médicas. Os resumos de alta eram mais propensos a conter informações sobre o AES do que qualquer outro tipo de narrativa médica, seguida pelos relatórios do Departamento de Emergência para o HAIS e o Geral Consult Notes for ADEs. Alguns ADES encontrados por MCR foram detectados pelo CSS, mas não verificados por um clínico. Limitações: Incapacidade de distinguir entre os falsos positivos do CSS e os suspeitos de EAs para os casos em que o clínico não documentou sua avaliação no CSS. Conclusão: O efeito que a fonte de informação tem sobre diferentes métodos de vigilância depende do tipo de AE. A integração de informações de narrativas médicas com CSS usando o processamento de linguagem natural melhoraria mais a detecção de ADES do que HAIS. </t>
  </si>
  <si>
    <t>https://www.scopus.com/inward/record.uri?eid=2-s2.0-79959673952&amp;doi=10.1136%2famiajnl-2011-000187&amp;partnerID=40&amp;md5=c4bf090ce7efff6ec027d784d43f9b2a</t>
  </si>
  <si>
    <t>2-s2.0-85053356529</t>
  </si>
  <si>
    <t>10.1186/s12911-018-0654-2</t>
  </si>
  <si>
    <t>comparison of metamap and ctakes for entity extraction in clinical notes</t>
  </si>
  <si>
    <t xml:space="preserve">Comparação de metamap e ctakes para extração de entidades em notas clínicas </t>
  </si>
  <si>
    <t>background: clinical notes such as discharge summaries have a semi- or unstructured format. these documents contain information about diseases, treatments, drugs, etc. extracting meaningful information from them becomes challenging due to their narrative format. in this context, we aimed to compare the automatic extraction capacity of medical entities using two tools: metamap and ctakes. methods: we worked with i2b2 (informatics for integrating biology to the bedside) obesity challenge data. two experiments were constructed. in the first one, only one umls concept related with the diseases annotated was extracted. in the second, some umls concepts were aggregated. results: results were evaluated with manually annotated medical entities. with the aggregation process the result shows a better improvement. metamap had an average of 0.88 in recall, 0.89 in precision, and 0.88 in f-score. with ctakes, the average of recall, precision and f-score were 0.91, 0.89, and 0.89, respectively. conclusions: the aggregation of concepts (with similar and different semantic types) was shown to be a good strategy for improving the extraction of medical entities, and automatic aggregation could be considered in future works. © 2018 the author(s).</t>
  </si>
  <si>
    <t xml:space="preserve">Antecedentes: Notas clínicas, como resumos de alta, têm um formato semi-ou não estruturado. Esses documentos contêm informações sobre doenças, tratamentos, medicamentos, etc. Extrair informações significativas deles se torna desafiador devido ao seu formato narrativo. Nesse contexto, pretendemos comparar a capacidade de extração automática de entidades médicas usando duas ferramentas: Metamap e CTakes. Métodos: Trabalhamos com os dados do I2B2 (Informática para integrar a biologia ao lado do leito) da obesidade. Duas experiências foram construídas. No primeiro, apenas um conceito de UMLS relacionado às doenças anotadas foi extraído. No segundo, alguns conceitos da UMLS foram agregados. Resultados: Os resultados foram avaliados com entidades médicas anotadas manualmente. Com o processo de agregação, o resultado mostra uma melhor melhoria. O Metamap teve uma média de 0,88 em recall, 0,89 em precisão e 0,88 em F-score. Com CTakes, a média de recall, precisão e escore F foram 0,91, 0,89 e 0,89, respectivamente. Conclusões: A agregação de conceitos (com tipos semânticos semelhantes e diferentes) demonstrou ser uma boa estratégia para melhorar a extração de entidades médicas, e a agregação automática pode ser considerada em trabalhos futuros. © 2018 O (s) autor (s). </t>
  </si>
  <si>
    <t>https://www.scopus.com/inward/record.uri?eid=2-s2.0-85053356529&amp;doi=10.1186%2fs12911-018-0654-2&amp;partnerID=40&amp;md5=e26a7a9c9e4bc9f16808f2247d6014d2</t>
  </si>
  <si>
    <t>2-s2.0-85070501223</t>
  </si>
  <si>
    <t>10.1002/pds.4857</t>
  </si>
  <si>
    <t>comparison of text processing methods in social media based signal detection</t>
  </si>
  <si>
    <t xml:space="preserve">Comparação dos métodos de processamento de texto em detecção de sinal baseada em mídia social </t>
  </si>
  <si>
    <t>purpose: adverse event (ae) identification in social media (sm) can be performed using various types of natural language processing (nlp) and machine learning (ml). these methods can be categorized by complexity and precision level. co-occurrence-based ml methods are rather basic, as they identify simultaneous appearance of drugs and clinical events in a single post. in contrast, statistical learning methods involve more complex nlp and identify drugs, events, and associations between them. we aimed to compare the ability of co-occurrence and nlp to identify aes and signals of disproportionate reporting (sdr) in patient-generated sm. we also examined the performance of lift in sm-based signal detection (sd). methods: our examination was performed in a corpus of sm posts crawled from open online patient forums and communities, using the spontaneously reported vigibase data as reference data set. results: we found that co-occurrence and nlp produce aes, which are 57% and 93% consistent with vigibase aes, respectively. among the sdrs identified both in sm and in vigibase, up to 55.3% were identified earlier in co-occurrence, and up to 32.1% were identified earlier in nlp-processed sm. using lift in sm sd provided performance similar to frequentist methods, both in co-occurrence and in nlp-processed aes. conclusion: our results indicate that using sm as a data source complementary to traditional pharmacovigilance sources should be considered further. various levels of sm processing may be considered, depending on the preferred policies and tolerance for false-positive to false-negative balance in routine pharmacovigilance processes. © 2019 john wiley &amp; sons, ltd.</t>
  </si>
  <si>
    <t xml:space="preserve">Objetivo: a identificação do evento adverso (AE) nas mídias sociais (SM) pode ser realizado usando vários tipos de processamento de linguagem natural (PNL) e aprendizado de máquina (ML). Esses métodos podem ser categorizados por complexidade e nível de precisão. Os métodos ML baseados em co-ocorrência são bastante básicos, pois identificam a aparência simultânea de medicamentos e eventos clínicos em um único post. Por outro lado, os métodos de aprendizado estatístico envolvem PNL mais complexos e identificam medicamentos, eventos e associações entre eles. Nosso objetivo foi comparar a capacidade da co-ocorrência e PNL de identificar EAs e sinais de relatórios desproporcionais (SDR) na SM gerada pelo paciente. Também examinamos o desempenho do elevador na detecção de sinal baseada em SM (SD). Métodos: Nosso exame foi realizado em um corpus de postagens de SM rastejadas de fóruns e comunidades abertos de pacientes on -line, usando os dados de dados da vigibase relatados espontaneamente como conjunto de dados de referência. Resultados: Descobrimos que a co-ocorrência e a PNL produzem EAs, que são 57% e 93% consistentes com o Vigibase AES, respectivamente. Entre os SDRs identificados tanto em SM quanto em vigibase, até 55,3% foram identificados anteriormente em co-ocorrência e até 32,1% foram identificados anteriormente no SM processado por NLP. O uso do elevador no SM SD forneceu desempenho semelhante aos métodos freqüentistas, tanto em co-ocorrência quanto nos EAs processados ​​por NLP. Conclusão: Nossos resultados indicam que o uso de SM como fonte de dados complementar às fontes tradicionais de farmacovigilância deve ser considerado mais uma vez. Vários níveis de processamento de SM podem ser considerados, dependendo das políticas e tolerância preferidas para equilíbrio falso-positivo a falso-negativo nos processos de farmacovigilância de rotina. © 2019 John Wiley &amp; Sons, Ltd. </t>
  </si>
  <si>
    <t>https://www.scopus.com/inward/record.uri?eid=2-s2.0-85070501223&amp;doi=10.1002%2fpds.4857&amp;partnerID=40&amp;md5=8f52055d87db027e781425d80ae421d4</t>
  </si>
  <si>
    <t>John Wiley and Sons Ltd</t>
  </si>
  <si>
    <t>2-s2.0-84908022842</t>
  </si>
  <si>
    <t>10.1016/j.jbi.2014.06.006</t>
  </si>
  <si>
    <t>complex epilepsy phenotype extraction from narrative clinical discharge summaries</t>
  </si>
  <si>
    <t xml:space="preserve">Extração complexa de fenótipo de epilepsia de resumos narrativos de alta clínica </t>
  </si>
  <si>
    <t>epilepsy is a common serious neurological disorder with a complex set of possible phenotypes ranging from pathologic abnormalities to variations in electroencephalogram. this paper presents a system called phenotype exaction in epilepsy (peep) for extracting complex epilepsy phenotypes and their correlated anatomical locations from clinical discharge summaries, a primary data source for this purpose. peep generates candidate phenotype and anatomical location pairs by embedding a named entity recognition method, based on the epilepsy and seizure ontology, into the national library of medicine's metamap program. such candidate pairs are further processed using a correlation algorithm. the derived phenotypes and correlated locations have been used for cohort identification with an integrated ontology-driven visual query interface. to evaluate the performance of peep, 400 de-identified discharge summaries were used for development and an additional 262 were used as test data. peep achieved a micro-averaged precision of 0.924, recall of 0.931, and f1-measure of 0.927 for extracting epilepsy phenotypes. the performance on the extraction of correlated phenotypes and anatomical locations shows a micro-averaged f1-measure of 0.856 (precision: 0.852, recall: 0.859). the evaluation demonstrates that peep is an effective approach to extracting complex epilepsy phenotypes for cohort identification. © 2014.</t>
  </si>
  <si>
    <t xml:space="preserve">A epilepsia é um distúrbio neurológico grave comum, com um conjunto complexo de fenótipos possíveis que variam de anormalidades patológicas a variações no eletroencefalograma. Este artigo apresenta um sistema chamado exação de fenótipo na epilepsia (PEEP) para extrair fenótipos de epilepsia complexa e seus locais anatômicos correlacionados dos resumos de alta clínica, uma fonte de dados primária para esse fim. O PEEP gera fenótipo candidato e pares de localização anatômica incorporando um método de reconhecimento de entidade nomeado, com base na epilepsia e na ontologia de crises, no programa de metamap da Biblioteca Nacional de Medicina. Esses pares candidatos são processados ​​posteriormente usando um algoritmo de correlação. Os fenótipos derivados e os locais correlacionados foram usados ​​para identificação de coorte com uma interface visual integrada de consulta visual acionada por ontologia. Para avaliar o desempenho do PEEP, foram utilizados 400 resumos de descarga desidentificados para o desenvolvimento e 262 adicionais foram usados ​​como dados de teste. O PEEP alcançou uma precisão micro-média de 0,924, recall de 0,931 e medição de F1 de 0,927 para extrair fenótipos de epilepsia. O desempenho na extração de fenótipos correlacionados e locais anatômicos mostra uma medição de F1 com média micro de 0,856 (precisão: 0,852, recall: 0,859). A avaliação demonstra que o PEEP é uma abordagem eficaz para extrair fenótipos complexos de epilepsia para identificação de coorte. © 2014. </t>
  </si>
  <si>
    <t>https://www.scopus.com/inward/record.uri?eid=2-s2.0-84908022842&amp;doi=10.1016%2fj.jbi.2014.06.006&amp;partnerID=40&amp;md5=48346bbce2e3c20dc4a449e80441a104</t>
  </si>
  <si>
    <t>2-s2.0-73949125371</t>
  </si>
  <si>
    <t>computerized surveillance for adverse drug events in a pediatric hospital</t>
  </si>
  <si>
    <t xml:space="preserve">Vigilância computadorizada para eventos adversos a medicamentos em um hospital pediátrico </t>
  </si>
  <si>
    <t>adverse drug event (ade) surveillance is needed to inform processes and methods for prevention. voluntary reporting and manual chart review have limitations. automated surveillance systems are gaining recognition and provide useful information to supplement the other methods. preliminary evaluation of a pediatric automated adverse drug event application shows a positive predictive value of 13%, discovering events with harm in 1.3% of inpatient admissions.</t>
  </si>
  <si>
    <t xml:space="preserve">A vigilância adversa de eventos de medicamentos (ADE) é necessária para informar processos e métodos de prevenção. Relatórios voluntários e revisão manual do gráfico têm limitações. Os sistemas de vigilância automatizados estão obtendo reconhecimento e fornecem informações úteis para complementar os outros métodos. A avaliação preliminar de uma aplicação de eventos adversos automatizados pediátricos mostra um valor preditivo positivo de 13%, descobrindo eventos com danos em 1,3% das admissões de pacientes internados. </t>
  </si>
  <si>
    <t>https://www.scopus.com/inward/record.uri?eid=2-s2.0-73949125371&amp;partnerID=40&amp;md5=e66b2128e84dfaa3fd7b378b1390d4cc</t>
  </si>
  <si>
    <t>2-s2.0-18744408163</t>
  </si>
  <si>
    <t>10.1093/bioinformatics/bti284</t>
  </si>
  <si>
    <t>concept based annotation of enzyme classes</t>
  </si>
  <si>
    <t xml:space="preserve">Anotação baseada em conceito de classes enzimáticas </t>
  </si>
  <si>
    <t>motivation: given the explosive growth of biomedical data as well as the literature describing results and findings, it is getting increasingly difficult to keep up to date with new information. keeping databases synchronized with current knowledge is a time-consuming and expensive task - one which can be alleviated by automatically gathering findings from the literature using linguistic approaches. we describe a method to automatically annotate enzyme classes with disease-related information extracted from the biomedical literature for inclusion in such a database. results: enzyme names for the 3901 enzyme classes in the brenda database, a repository for quantitative and qualitative enzyme information, were identified in more than 100 000 abstracts retrieved from the pubmed literature database. phrases in the abstracts were assigned to concepts from the unified medical language system (umls) utilizing the metamap program, allowing for the identification of disease-related concepts by their semantic fields in the umls ontology. assignments between enzyme classes and diseases were created based on their co-occurrence within a single sentence. false positives could be removed by a variety of filters including minimum number of co-occurrences, removal of sentences containing a negation and the classification of sentences based on their semantic fields by a support vector machine. verification of the assignments with a manually annotated set of 1500 sentences yielded favorable results of 92% precision at 50% recall, sufficient for inclusion in a high-quality database. © the author 2005. published by oxford university press. all rights reserved.</t>
  </si>
  <si>
    <t xml:space="preserve">Motivação: Dado o crescimento explosivo dos dados biomédicos, bem como a literatura que descreve resultados e descobertas, está ficando cada vez mais difícil manter -se atualizado com novas informações. Manter os bancos de dados sincronizados com o conhecimento atual é uma tarefa que consome tempo e caro - que pode ser aliviada ao reunir resultados automaticamente da literatura usando abordagens linguísticas. Descrevemos um método para anotar automaticamente classes de enzimas com informações relacionadas à doença extraídas da literatura biomédica para inclusão em um banco de dados. Resultados: Nomes de enzimas para as classes de enzimas 3901 no banco de dados Brenda, um repositório para informações quantitativas e qualitativas da enzima, foram identificadas em mais de 100.000 resumos recuperados no banco de dados de literatura do PubMed. As frases nos resumos foram atribuídos a conceitos do Sistema de Língua Médica Unificada (UMLs) utilizando o programa Metamap, permitindo a identificação de conceitos relacionados à doença por seus campos semânticos na ontologia da UMLS. As atribuições entre classes enzimáticas e doenças foram criadas com base em sua co-ocorrência em uma única frase. Os falsos positivos podem ser removidos por uma variedade de filtros, incluindo o número mínimo de co-ocorrências, a remoção de frases que contêm uma negação e a classificação de frases com base em seus campos semânticos por uma máquina vetorial de suporte. A verificação das tarefas com um conjunto anotado manualmente de 1500 frases produziu resultados favoráveis ​​de 92% de precisão na recall de 50%, suficiente para inclusão em um banco de dados de alta qualidade. © The Author 2005. Publicado pela Oxford University Press. todos os direitos reservados. </t>
  </si>
  <si>
    <t>https://www.scopus.com/inward/record.uri?eid=2-s2.0-18744408163&amp;doi=10.1093%2fbioinformatics%2fbti284&amp;partnerID=40&amp;md5=991600983b8bdaf3992265e811d94e27</t>
  </si>
  <si>
    <t>2-s2.0-84874511186</t>
  </si>
  <si>
    <t>10.1002/pds.3351</t>
  </si>
  <si>
    <t>consistency in the safety labeling of bioequivalent medications</t>
  </si>
  <si>
    <t xml:space="preserve">consistência na rotulagem de segurança de medicamentos bioequivalentes </t>
  </si>
  <si>
    <t>purpose: bioequivalent medications are required by the food and drug administration to have identical warnings on their labels. this requirement has both clinical and legal importance, yet has never been validated. we sought to determine the real-world consistency of electronic labeling for bioequivalent drugs from different manufacturers. methods: using natural language processing, we indexed the adverse drug reactions (adrs) found in the adverse reactions and post-marketing sections of 9105 structured product labels. we calculated the standard deviation in adr labeling for each bioequivalent drug and the percent deviation of each generic label from its corresponding brand. we also analyzed the performance of individual generic manufacturers. for the 25 drugs with the greatest discrepancy in labeled adrs, we performed manual review to identify causes of inconsistency. results: 68% of multi-manufacturer drugs had discrepancies in adr labeling. for a given drug, the mean deviation in number of labeled adrs was 4.4, and the median was 0.8 (iqr 0 to 3.2). the mean range in number of labeled adrs was 12 +/- 0.9, and the median was 2 (iqr 0 to 9). overall, 77.9% of generic manufacturers produced labels differing from brand. causes of inconsistency included missing tables, outdated post-marketing reports, and formatting issues. conclusions: despite fda mandate, bioequivalent drugs often differ in their safety labeling. physicians should be aware of such differences and regulators should consider new strategies for harmonizing bioequivalent labels. © 2012 john wiley &amp; sons, ltd.</t>
  </si>
  <si>
    <t xml:space="preserve">Objetivo: Os medicamentos bioequivalentes são obrigados pela Food and Drug Administration a ter avisos idênticos em seus rótulos. Esse requisito tem importância clínica e legal, mas nunca foi validada. Procuramos determinar a consistência do mundo real da rotulagem eletrônica para medicamentos bioequivalentes de diferentes fabricantes. Métodos: Usando o processamento da linguagem natural, indexamos as reações adversas de medicamentos (ADRs) encontradas nas reações adversas e nas seções pós-comercialização de 9105 rótulos estruturados do produto. Calculamos o desvio padrão na marcação de ADR para cada medicamento bioequivalente e a porcentagem de desvio de cada rótulo genérico de sua marca correspondente. Também analisamos o desempenho de fabricantes genéricos individuais. Para os 25 medicamentos com maior discrepância nos ADRs rotulados, realizamos uma revisão manual para identificar causas de inconsistência. Resultados: 68% dos medicamentos multi-fabricantes tiveram discrepâncias na rotulagem de ADR. Para um determinado medicamento, o desvio médio no número de ADRs rotulados foi de 4,4 e a mediana foi de 0,8 (IQR 0 a 3.2). A faixa média no número de ADRs marcados foi de 12 +/- 0,9 e a mediana foi de 2 (IQR 0 a 9). No geral, 77,9% dos fabricantes genéricos produziram rótulos diferentes da marca. As causas de inconsistência incluíram tabelas ausentes, relatórios pós-mercado desatualizados e problemas de formatação. Conclusões: Apesar do mandato da FDA, os medicamentos bioequivalentes geralmente diferem em sua rotulagem de segurança. Os médicos devem estar cientes de tais diferenças e os reguladores devem considerar novas estratégias para harmonizar rótulos bioequivalentes. © 2012 John Wiley &amp; Sons, Ltd. </t>
  </si>
  <si>
    <t>https://www.scopus.com/inward/record.uri?eid=2-s2.0-84874511186&amp;doi=10.1002%2fpds.3351&amp;partnerID=40&amp;md5=3b21fb0d6e595fa699382ffe59ccfe07</t>
  </si>
  <si>
    <t>2-s2.0-85027453950</t>
  </si>
  <si>
    <t>10.7326/m16-0838</t>
  </si>
  <si>
    <t>continued statin prescriptions after adverse reactions and patient outcomes a cohort study</t>
  </si>
  <si>
    <t xml:space="preserve">Prescrições contínuas de estatina após reações adversas e resultados do paciente um estudo de coorte </t>
  </si>
  <si>
    <t>background: many patients discontinue statin treatment, often after having a possible adverse reaction. the risks and benefits of continued statin therapy after an adverse reaction are not known. objective: to examine the relationship between continuation of statin therapy (any prescription within 12 months after an adverse reaction) and clinical outcomes. design: retrospective cohort study. setting: primary care practices affiliated with 2 academic medical centers. participants: patients with a presumed adverse reaction to a statin between 2000 and 2011. measurements: information on adverse reactions to statins was obtained from structured electronic medical record data or natural-language processing of narrative provider notes. the primary composite outcome was time to a cardiovascular event (myocardial infarction or stroke) or death. results: most (81%) of the adverse reactions to statins were identified from the text of electronic provider notes. among 28 266 study patients, 19 989 (70.7%) continued receiving statin prescriptions after the adverse reaction. four years after the presumed adverse event, the cumulative incidence of the composite primary outcome was 12.2% for patients with continued statin prescriptions, compared with 13.9% for those without them (difference, 1.7% [95% ci, 0.8% to 2.7%]; p &lt; 0.001). in a secondary analysis of 7604 patients for whom a different statin was prescribed after the adverse reaction, 2014 (26.5%) had a documented adverse reaction to the second statin, but 1696 (84.2%) of those patients continued receiving statin prescriptions. limitations: the risk for recurrent adverse reactions to statins could not be established for the entire sample. it was also not possible to determine whether patients actually took the statins. conclusion: continued statin prescriptions after an adverse reaction were associated with a lower incidence of death and cardiovascular events. © 2017 american college of physicians.</t>
  </si>
  <si>
    <t xml:space="preserve">Antecedentes: Muitos pacientes interromperam o tratamento com estatina, geralmente após uma possível reação adversa. Os riscos e benefícios da terapia contínua de estatina após uma reação adversa não são conhecidos. Objetivo: Examinar a relação entre continuação da terapia com estatina (qualquer prescrição dentro de 12 meses após uma reação adversa) e resultados clínicos. Projeto: Estudo de coorte retrospectiva. Cenário: Práticas de atenção primária afiliadas a 2 centros médicos acadêmicos. Participantes: Pacientes com uma reação adversa presumida a uma estatina entre 2000 e 2011. Medições: Informações sobre reações adversas às estatinas foram obtidas de dados de registros médicos eletrônicos estruturados ou processamento de linguagem natural de notas de provedores narrativos. O resultado composto primário foi o tempo de um evento cardiovascular (infarto do miocárdio ou derrame) ou morte. Resultados: A maioria (81%) das reações adversas às estatinas foi identificada a partir do texto das notas do provedor eletrônico. Entre 28 266 pacientes do estudo, 19 989 (70,7%) continuaram recebendo prescrições de estatina após a reação adversa. Quatro anos após o suposto evento adverso, a incidência cumulativa do desfecho primário composto foi de 12,2% para pacientes com prescrições de estatina contínuas, em comparação com 13,9% para aqueles sem eles (diferença, 1,7% [IC 95%, 0,8% a 2,7%] ; p &lt;0,001). Em uma análise secundária de 7604 pacientes para os quais uma estatina diferente foi prescrita após a reação adversa, 2014 (26,5%) teve uma reação adversa documentada à segunda estatina, mas 1696 (84,2%) desses pacientes continuaram recebendo prescrições de estatina. Limitações: O risco de reações adversas recorrentes às estatinas não pôde ser estabelecida para toda a amostra. Também não foi possível determinar se os pacientes realmente levaram as estatinas. Conclusão: As prescrições contínuas de estatina após uma reação adversa foram associadas a uma menor incidência de morte e eventos cardiovasculares. © 2017 American College of Physicians. </t>
  </si>
  <si>
    <t>https://www.scopus.com/inward/record.uri?eid=2-s2.0-85027453950&amp;doi=10.7326%2fM16-0838&amp;partnerID=40&amp;md5=7cdec8b08580058fac53b5d2f2e3a742</t>
  </si>
  <si>
    <t>American College of Physicians</t>
  </si>
  <si>
    <t>2-s2.0-78649856094</t>
  </si>
  <si>
    <t>10.3233/978-1-60750-949-3-322</t>
  </si>
  <si>
    <t>coping with the variability of medical terms</t>
  </si>
  <si>
    <t xml:space="preserve">lidar com a variabilidade dos termos médicos </t>
  </si>
  <si>
    <t>objectives: to cope with medical terms, which present a high variability of expression through a single natural language, in the sense that any term may be reformulated in hundred of different ways. methods: a typology of term variants is presented as a systematic approach in order to favour the implementation of an exhaustive solution. then, an algorithm able to handle all variants is designed. results: using metamap, single terms are analyzed with a success rate varying between 68 and 88 %; the algorithm presented in this paper improves this situation. conclusions: this experience shows that a semantic driven method, based on a thesaurus, provides a satisfactory solution to the problem of variability of a single term. the presented typology is representative of most variants in a language. © 2004 imia. all rights reserved.</t>
  </si>
  <si>
    <t xml:space="preserve">Objetivos: lidar com termos médicos, que apresentam uma alta variabilidade da expressão através de uma única linguagem natural, no sentido de que qualquer termo pode ser reformulado de centenas de maneiras diferentes. Métodos: Uma tipologia das variantes de termo é apresentada como uma abordagem sistemática para favorecer a implementação de uma solução exaustiva. Em seguida, um algoritmo capaz de lidar com todas as variantes foi projetado. Resultados: Usando o Metamap, os termos únicos são analisados com uma taxa de sucesso que varia entre 68 e 88 %; O algoritmo apresentado neste artigo melhora essa situação. Conclusões: Essa experiência mostra que um método semântico, baseado em um dicionário de sinônimos, fornece uma solução satisfatória para o problema da variabilidade de um único termo. A tipologia apresentada é representativa da maioria das variantes em um idioma. © 2004 IMIA. todos os direitos reservados. </t>
  </si>
  <si>
    <t>https://www.scopus.com/inward/record.uri?eid=2-s2.0-78649856094&amp;doi=10.3233%2f978-1-60750-949-3-322&amp;partnerID=40&amp;md5=332cc71bf465a429bfff3af01bb850df</t>
  </si>
  <si>
    <t>2-s2.0-84994099911</t>
  </si>
  <si>
    <t>10.1145/2993318.2993345</t>
  </si>
  <si>
    <t>cross evaluation of entity linking and disambiguation systems for clinical text annotation</t>
  </si>
  <si>
    <t xml:space="preserve">Avaliação cruzada dos sistemas de vinculação e desambiguação da entidade para anotação de texto clínico </t>
  </si>
  <si>
    <t>in this paper we study whether state-of-the-art techniques for multi-domain and multilingual entity linking can be ported to the clinical domain. to do so, we compare two known entity linking systems, babelfly and tagme, that leverage on wikipedia and dbpedia, with the standard clinical semantic annotation and disambiguation system, metamap, over the semrep clinical word sense disambiguation gold standard. we show that babelfly and especially tagme, while achieving decent precision on clinical annotation, outmatch metamap's f 1-score. © 2016 acm.</t>
  </si>
  <si>
    <t xml:space="preserve">Neste artigo, estudamos se as técnicas de última geração para a entidade multi-domínio e multilíngue podem ser portadas para o domínio clínico. Para fazer isso, comparamos dois sistemas de vinculação de entidades conhecidos, babá e Tagme, que alavancam na Wikipedia e na DBpedia, com o sistema de anotação e desambiguação semântica e semântica padrão, metamap, sobre o padrão de desambiguação do senso clínico de palavra clínica. Mostramos que Babelly e, especialmente, Tagme, enquanto alcançamos precisão decente na anotação clínica, superando o F 1-escore da Metamap. © 2016 ACM. </t>
  </si>
  <si>
    <t>https://www.scopus.com/inward/record.uri?eid=2-s2.0-84994099911&amp;doi=10.1145%2f2993318.2993345&amp;partnerID=40&amp;md5=e578c55bcfdfde03940b2075618190fd</t>
  </si>
  <si>
    <t>12th International Conference on Semantic Systems, SEMANTiCS 2016</t>
  </si>
  <si>
    <t>13 September 2016 through 14 September 2016</t>
  </si>
  <si>
    <t>2-s2.0-84947918869</t>
  </si>
  <si>
    <t>10.1016/j.jbi.2015.11.004</t>
  </si>
  <si>
    <t>crowdsourcing twitter annotations to identify first hand experiences of prescription drug use</t>
  </si>
  <si>
    <t xml:space="preserve">Anotações de crowdsourcing no Twitter para identificar experiências em primeira mão de uso de medicamentos prescritos </t>
  </si>
  <si>
    <t>self-reported patient data has been shown to be a valuable knowledge source for post-market pharmacovigilance. in this paper we propose using the popular micro-blogging service twitter to gather evidence about adverse drug reactions (adrs) after firstly having identified micro-blog messages (also know as "tweets") that report first-hand experience. in order to achieve this goal we explore machine learning with data crowdsourced from laymen annotators. with the help of lay annotators recruited from crowdflower we manually annotated 1548 tweets containing keywords related to two kinds of drugs: ssris (eg. paroxetine), and cognitive enhancers (eg. ritalin). our results show that inter-annotator agreement (fleiss' kappa) for crowdsourcing ranks in moderate agreement with a pair of experienced annotators (spearman's rho. =. 0.471). we utilized the gold standard annotations from crowdflower for automatically training a range of supervised machine learning models to recognize first-hand experience. f-score values are reported for 6 of these techniques with the bayesian generalized linear model being the best (. f-score. =. 0.64 and informedness. =. 0.43) when combined with a selected set of features obtained by using information gain criteria. © 2015.</t>
  </si>
  <si>
    <t xml:space="preserve">Os dados de pacientes autorreferidos demonstraram ser uma fonte de conhecimento valiosa para a farmacovigilância pós-mercado. Neste artigo, propomos o uso do Popular Micro-Blogging Service Twitter para reunir evidências sobre as reações adversas de medicamentos (ADRs) depois de identificar mensagens microblog (também conhecidas como "tweets") que relatam experiência em primeira mão. Para atingir esse objetivo, exploramos o aprendizado de máquina com os dados de crowdsourced dos anotadores de leigos. Com a ajuda de anotadores leigos recrutados no Crowdflower, anotamos manualmente 1548 tweets contendo palavras -chave relacionadas a dois tipos de medicamentos: ISRS (por exemplo, paroxetina) e intensificadores cognitivos (por exemplo, ritalina). Nossos resultados mostram que o contrato entre anotadores (Kappa de Fleiss) para crowdsourcing classifica em um acordo moderado com um par de anotadores experientes (Rho. = 0,471). Utilizamos as anotações padrão-ouro da Crowdflower para treinar automaticamente uma série de modelos de aprendizado de máquina supervisionados para reconhecer a experiência em primeira mão. Os valores do escore F são relatados para 6 dessas técnicas, com o modelo linear generalizado bayesiano sendo o melhor (. . © 2015. </t>
  </si>
  <si>
    <t>https://www.scopus.com/inward/record.uri?eid=2-s2.0-84947918869&amp;doi=10.1016%2fj.jbi.2015.11.004&amp;partnerID=40&amp;md5=d3c16bcad04be9f479a105db18c89daa</t>
  </si>
  <si>
    <t>2-s2.0-85114660563</t>
  </si>
  <si>
    <t>10.1200/cci.21.00017</t>
  </si>
  <si>
    <t>customizable natural language processing biomarker extraction tool</t>
  </si>
  <si>
    <t xml:space="preserve">Ferramenta de extração de biomarcadores de linguagem natural personalizável </t>
  </si>
  <si>
    <t>purpose: natural language processing (nlp) in pathology reports to extract biomarker information is an ongoing area of research. metamap is a natural language processing tool developed and funded by the national library of medicine to map biomedical text to the unified medical language system metathesaurus by applying specific tags to clinically relevant terms. although results are useful without additional postprocessing, these tags lack important contextual information. methods: our novel method takes terminology-driven semantic tags and incorporates those into a semantic frame that is task-specific to add necessary context to metamap. we use important contextual information to capture biomarker results to support community health system's use of precision medicine treatments for patients with cancer. for each biomarker, the name, type, numeric quantifiers, non-numeric qualifiers, and the time frame are extracted. these fields then associate biomarkers with their context in the pathology report such as test type, probe intensity, copy-number changes, and even failed results. a selection of 6,713 relevant reports contained the following standard-of-care biomarkers for metastatic breast cancer: breast cancer gene 1 and 2, estrogen receptor, progesterone receptor, human epidermal growth factor receptor 2, and programmed death-ligand 1. results: the method was tested on pathology reports from the internal pathology laboratory at henry ford health system. a certified tumor registrar reviewed 400 tests, which showed &gt; 95% accuracy for all extracted biomarker types. conclusion: using this new method, it is possible to extract high-quality, contextual biomarker information, and this represents a significant advance in biomarker extraction.</t>
  </si>
  <si>
    <t xml:space="preserve">Objetivo: O processamento de linguagem natural (PNL) em relatórios de patologia para extrair informações de biomarcadores é uma área contínua de pesquisa. O Metamap é uma ferramenta de processamento de linguagem natural desenvolvida e financiada pela Biblioteca Nacional de Medicina para mapear o texto biomédico para o metatessauro do sistema de linguagem médica unificada, aplicando tags específicas a termos clinicamente relevantes. Embora os resultados sejam úteis sem pós -processamento adicional, essas tags carecem de informações contextuais importantes. Métodos: Nosso novo método toma tags semânticas acionadas por terminologia e incorpora aqueles em um quadro semântico que é específico para adicionar o contexto necessário ao metamap. Utilizamos informações contextuais importantes para capturar os resultados dos biomarcadores para apoiar o uso de tratamentos de medicina de precisão de saúde da comunidade para pacientes com câncer. Para cada biomarcador, o nome, tipo, quantificadores numéricos, qualificadores não numéricos e o prazo são extraídos. Esses campos associam os biomarcadores ao seu contexto no relatório de patologia, como tipo de teste, intensidade da sonda, alterações no número de cópias e até resultados com falha. Uma seleção de 6.713 relatórios relevantes continha os seguintes biomarcadores padrão de atendimento para câncer de mama metastático: gene 1 e 2 do câncer de mama, receptor de estrogênio, receptor de progesterona, receptor de fator de crescimento epidérmico humano 2 e ligando da morte programado 1. Resultados: o O método foi testado em relatórios de patologia do Laboratório de Patologia Interna do Sistema de Saúde Henry Ford. Um registrador de tumor certificado revisou 400 testes, que mostraram&gt; 95% de precisão para todos os tipos de biomarcadores extraídos. Conclusão: Usando esse novo método, é possível extrair informações de biomarcadores contextuais de alta qualidade, e isso representa um avanço significativo na extração de biomarcadores. </t>
  </si>
  <si>
    <t>https://www.scopus.com/inward/record.uri?eid=2-s2.0-85114660563&amp;doi=10.1200%2fCCI.21.00017&amp;partnerID=40&amp;md5=753a80fba0afa8166004bcb735a1c74f</t>
  </si>
  <si>
    <t>2-s2.0-85054889806</t>
  </si>
  <si>
    <t>10.1093/jamia/ocy114</t>
  </si>
  <si>
    <t>data and systems for medication related text classification and concept normalization from twitter insights from the social media mining for health (smm4h) 2017 shared task</t>
  </si>
  <si>
    <t xml:space="preserve">Dados e sistemas para classificação de texto relacionados a medicamentos e normalização do conceito a partir do Twitter Insights da tarefa compartilhada de mineração de mídia social para saúde (SMM4H) 2017 </t>
  </si>
  <si>
    <t>objective we executed the social media mining for health (smm4h) 2017 shared tasks to enable the community-driven development and large-scale evaluation of automatic text processing methods for the classification and normalization of health-related text from social media. an additional objective was to publicly release manually annotated data. materials and methods we organized 3 independent subtasks: automatic classification of self-reports of 1) adverse drug reactions (adrs) and 2) medication consumption, from medication-mentioning tweets, and 3) normalization of adr expressions. training data consisted of 15 717 annotated tweets for (1), 10 260 for (2), and 6650 adr phrases and identifiers for (3); and exhibited typical properties of social-media-based health-related texts. systems were evaluated using 9961, 7513, and 2500 instances for the 3 subtasks, respectively. we evaluated performances of classes of methods and ensembles of system combinations following the shared tasks. results among 55 system runs, the best system scores for the 3 subtasks were 0.435 (adr class f 1-score) for subtask-1, 0.693 (micro-averaged f 1-score over two classes) for subtask-2, and 88.5% (accuracy) for subtask-3. ensembles of system combinations obtained best scores of 0.476, 0.702, and 88.7%, outperforming individual systems. discussion among individual systems, support vector machines and convolutional neural networks showed high performance. performance gains achieved by ensembles of system combinations suggest that such strategies may be suitable for operational systems relying on difficult text classification tasks (eg, subtask-1). conclusions data imbalance and lack of context remain challenges for natural language processing of social media text. annotated data from the shared task have been made available as reference standards for future studies (http://dx.doi.org/10.17632/rxwfb3tysd.1). © © the author(s) 2018. published by oxford university press on behalf of the american medical informatics association.</t>
  </si>
  <si>
    <t xml:space="preserve">Objetivo Nós executamos as tarefas compartilhadas mineração de mineração de mídia social (SMM4H) 2017 para permitir o desenvolvimento orientado à comunidade e a avaliação em larga escala dos métodos automáticos de processamento de texto para a classificação e normalização do texto relacionado à saúde das mídias sociais. Um objetivo adicional foi divulgar publicamente dados anotados manualmente. Materiais e métodos Organizamos 3 subtarefas independentes: classificação automática de autorrelatos de 1) reações adversas de medicamentos (ADRs) e 2) consumo de medicamentos, a partir de tweets de mencionação de medicamentos e 3) normalização de expressões de ADR. Os dados de treinamento consistiram em 15 717 tweets anotados para (1), 10 260 para (2) e 6650 frases e identificadores de ADR para (3); e exibiram propriedades típicas de textos relacionados à saúde de mídia social. Os sistemas foram avaliados usando instâncias 9961, 7513 e 2500 para as 3 subtarefas, respectivamente. Avaliamos o desempenho de classes de métodos e conjuntos de combinações de sistemas seguindo as tarefas compartilhadas. Resultados Entre 55 corridas do sistema, as melhores pontuações do sistema para as três subtarefas foram de 0,435 (classe F 1-escore) para Subtarask-1, 0,693 (Micro-Medared F 1-Score em duas classes) para subtarefa-2 e 88,5% (precisão) para o Subtarask-3. Conjuntos de combinações de sistemas obtiveram as melhores pontuações de 0,476, 0,702 e 88,7%, superando sistemas individuais. Discussão Entre sistemas individuais, as máquinas vetoriais de suporte e as redes neurais convolucionais mostraram alto desempenho. Os ganhos de desempenho obtidos por conjuntos de combinações de sistemas sugerem que essas estratégias podem ser adequadas para sistemas operacionais que dependem de tarefas difíceis de classificação de texto (por exemplo, Subtarask-1). Conclusões O desequilíbrio dos dados e a falta de contexto continuam sendo desafios para o processamento de linguagem natural do texto das mídias sociais. Os dados anotados da tarefa compartilhada foram disponibilizados como padrões de referência para estudos futuros (http://dx.doi.org/10.17632/rxwfb3tysd.1). © © O (s) Autor (s) 2018. Publicado pela Oxford University Press em nome da American Medical Informatics Association. </t>
  </si>
  <si>
    <t>https://www.scopus.com/inward/record.uri?eid=2-s2.0-85054889806&amp;doi=10.1093%2fjamia%2focy114&amp;partnerID=40&amp;md5=9a2ccdfd6edc1dfd60425cd7358178dd</t>
  </si>
  <si>
    <t>2-s2.0-84898444176</t>
  </si>
  <si>
    <t>10.1517/17425255.2014.894507</t>
  </si>
  <si>
    <t>data mining for potential adverse drug drug interactions</t>
  </si>
  <si>
    <t xml:space="preserve">Mineração de dados para possíveis interações medicamentosas adversas </t>
  </si>
  <si>
    <t>introduction: patients, in particular elderly ones, frequently receive more than one drug at a time. with each drug added to a regime, the number of potential drug-drug interactions (ddis) increases by a power law. early prediction of relevant interactions by computerized tools greatly aids clinicians and can guide their prescribing choices. areas covered: in this article, we discuss different types of ddis, on which levels they can arise and what efforts have been made in the past to detect and predict them. the emphasis is on data mining technology and network analysis, but overlaps with traditional pharmacovigilance are also discussed. finally, we discuss strategies to focus and simplify mining efforts to get meaningful results with less effort. expert opinion: the necessary technology for detecting adverse ddis exists and is quite refined, although it is more often implied in lower risk scenarios (such as syntactic analysis in web searches and online libraries). data mining for ddis, on the other hand, still requires a great deal of human intervention, not only to validate the results but also, more importantly, to separate the relevant from the spurious. the fields of network analysis and graph theory show great promise but have not yet shown much beyond descriptive analyses. © 2014 informa uk, ltd.</t>
  </si>
  <si>
    <t xml:space="preserve">INTRODUÇÃO: Os pacientes, em particular idosos, freqüentemente recebem mais de um medicamento por vez. Com cada medicamento adicionado a um regime, o número de possíveis interações medicamentosas (DDIs) aumenta por uma lei de energia. A previsão precoce de interações relevantes por ferramentas computadorizadas ajuda muito os médicos e pode orientar suas opções de prescrição. Áreas cobertas: neste artigo, discutimos diferentes tipos de DDIs, sobre quais níveis eles podem surgir e quais esforços foram feitos no passado para detectá -los e prever. A ênfase está na tecnologia de mineração de dados e na análise de rede, mas também se sobrepõe à farmacovigilância tradicional. Por fim, discutimos estratégias para focar e simplificar os esforços de mineração para obter resultados significativos com menos esforço. Opinião de especialistas: a tecnologia necessária para detectar DDIs adversos existe e é bastante refinada, embora esteja mais implícita em cenários de risco menor (como análise sintática em pesquisas na Web e bibliotecas on -line). A mineração de dados para DDIs, por outro lado, ainda requer muita intervenção humana, não apenas para validar os resultados, mas também, mais importante, separar o relevante do espúrio. Os campos da análise de rede e da teoria dos gráficos mostram uma grande promessa, mas ainda não mostraram muito além das análises descritivas. © 2014 Informa UK, Ltd. </t>
  </si>
  <si>
    <t>https://www.scopus.com/inward/record.uri?eid=2-s2.0-84898444176&amp;doi=10.1517%2f17425255.2014.894507&amp;partnerID=40&amp;md5=77ee9d4f86b2fce5882d3ecefea998ed</t>
  </si>
  <si>
    <t>Informa Healthcare</t>
  </si>
  <si>
    <t>2-s2.0-84994291850</t>
  </si>
  <si>
    <t>10.1016/j.jbi.2016.07.023</t>
  </si>
  <si>
    <t>decision support environment for medical product safety surveillance</t>
  </si>
  <si>
    <t xml:space="preserve">Ambiente de Suporte à Decisão para Vigilância de Segurança de Produtos Médicos </t>
  </si>
  <si>
    <t>we have developed a decision support environment (dse) for medical experts at the us food and drug administration (fda). the dse contains two integrated systems: the event-based text-mining of health electronic records (ether) and the pattern-based and advanced network analyzer for clinical evaluation and assessment (panacea). these systems assist medical experts in reviewing reports submitted to the vaccine adverse event reporting system (vaers) and the fda adverse event reporting system (faers). in this manuscript, we describe the dse architecture and key functionalities, and examine its potential contributions to the signal management process by focusing on four use cases: the identification of missing cases from a case series, the identification of duplicate case reports, retrieving cases for a case series analysis, and community detection for signal identification and characterization. © 2016</t>
  </si>
  <si>
    <t xml:space="preserve">Desenvolvemos um ambiente de apoio à decisão (DSE) para especialistas médicos na Food and Drug Administration dos EUA (FDA). O DSE contém dois sistemas integrados: a mineração de texto baseada em eventos de registros eletrônicos de saúde (éter) e o analisador de rede avançado e baseado em padrões para avaliação e avaliação clínica (PANACEA). Esses sistemas ajudam especialistas médicos a revisar os relatórios enviados ao sistema de relatórios de eventos adversos da vacina (VAERS) e ao sistema de relatórios de eventos adversos da FDA (FAERS). Neste manuscrito, descrevemos a arquitetura DSE e as principais funcionalidades e examinamos suas contribuições potenciais para o processo de gerenciamento de sinais, concentrando -se em quatro casos de uso: a identificação de casos ausentes de uma série de casos, a identificação de relatos de casos duplicados, recuperando casos para Uma análise de séries de casos e detecção da comunidade para identificação e caracterização de sinal. © 2016 </t>
  </si>
  <si>
    <t>https://www.scopus.com/inward/record.uri?eid=2-s2.0-84994291850&amp;doi=10.1016%2fj.jbi.2016.07.023&amp;partnerID=40&amp;md5=faaa0f7d3dabfbfd23ad47d03578803b</t>
  </si>
  <si>
    <t>2-s2.0-85046025920</t>
  </si>
  <si>
    <t>10.1109/bibm.2017.8217820</t>
  </si>
  <si>
    <t>deep gramulator improving precision in the classification of personal health experience tweets with deep learning</t>
  </si>
  <si>
    <t xml:space="preserve">Gramulador profundo, melhorando a precisão na classificação de tweets de experiência em saúde pessoal com aprendizado profundo </t>
  </si>
  <si>
    <t>health surveillance is an important task to track the happenings related to human health, and one of its areas is pharmacovigilance. pharmacovigilance tracks and monitors safe use of pharmaceutical products. pharmacovigilance involves tracking side effects that may be caused by medicines and other health related drugs. medical professionals have a difficult time collecting this information. it is anticipated that social media could help to collect this data and track side effects. twitter data can be used for this task given that users post their personal health related experiences on-line. one problem with twitter data, however, is that it contains a lot of noise. therefore, an approach is needed to remove the noise. in this paper, several machine learning algorithms including deep neural nets are used to build classifiers that can help to detect these personal experience tweets (pets). finally, we propose a method called the deep gramulator that improves results. results of the analysis are presented and discussed. © 2017 ieee.</t>
  </si>
  <si>
    <t xml:space="preserve">A vigilância da saúde é uma tarefa importante para rastrear os acontecimentos relacionados à saúde humana, e uma de suas áreas é a farmacovigilância. A farmacovigilância rastreia e monitora o uso seguro de produtos farmacêuticos. A farmacovigilância envolve rastrear efeitos colaterais que podem ser causados ​​por medicamentos e outros medicamentos relacionados à saúde. Os profissionais médicos têm dificuldade em coletar essas informações. Prevê -se que as mídias sociais possam ajudar a coletar esses dados e rastrear efeitos colaterais. Os dados do Twitter podem ser usados ​​para esta tarefa, uma vez que os usuários publicam suas experiências pessoais relacionadas à saúde on-line. Um problema com os dados do Twitter, no entanto, é que eles contém muito ruído. Portanto, é necessária uma abordagem para remover o ruído. Neste artigo, vários algoritmos de aprendizado de máquina, incluindo redes neurais profundas, são usadas para criar classificadores que podem ajudar a detectar esses tweets de experiência pessoal (animais de estimação). Finalmente, propomos um método chamado Gramulador Profundo que melhora os resultados. Os resultados da análise são apresentados e discutidos. © 2017 IEEE. </t>
  </si>
  <si>
    <t>https://www.scopus.com/inward/record.uri?eid=2-s2.0-85046025920&amp;doi=10.1109%2fBIBM.2017.8217820&amp;partnerID=40&amp;md5=a3897a69ea7179a2f423530df190ec82</t>
  </si>
  <si>
    <t>2017 IEEE International Conference on Bioinformatics and Biomedicine, BIBM 2017</t>
  </si>
  <si>
    <t>13 November 2017 through 16 November 2017</t>
  </si>
  <si>
    <t>2-s2.0-85102657373</t>
  </si>
  <si>
    <t>10.1093/jamia/ocaa218</t>
  </si>
  <si>
    <t>deep learning approaches for extracting adverse events and indications of dietary supplements from clinical text</t>
  </si>
  <si>
    <t xml:space="preserve">Abordagens de aprendizado profundo para extrair eventos adversos e indicações de suplementos alimentares do texto clínico </t>
  </si>
  <si>
    <t>objective: we sought to demonstrate the feasibility of utilizing deep learning models to extract safety signals related to the use of dietary supplements (dss) in clinical text. materials and methods: two tasks were performed in this study. for the named entity recognition (ner) task, bi-lstm-crf (bidirectional long short-term memory conditional random field) and bert (bidirectional encoder representations from transformers) models were trained and compared with crf model as a baseline to recognize the named entities of dss and events from clinical notes. in the relation extraction (re) task, 2 deep learning models, including attention-based bi-lstm and convolutional neural network as well as a random forest model were trained to extract the relations between dss and events, which were categorized into 3 classes: positive (ie, indication), negative (ie, adverse events), and not related. the best performed ner and re models were further applied on clinical notes mentioning 88 dss for discovering dss adverse events and indications, which were compared with a ds knowledge base. results: for the ner task, deep learning models achieved a better performance than crf, with f1 scores above 0.860. the attention-based bi-lstm model performed the best in the re task, with an f1 score of 0.893. when comparing ds event pairs generated by the deep learning models with the knowledge base for dss and event, we found both known and unknown pairs. conclusions: deep learning models can detect adverse events and indication of dss in clinical notes, which hold great potential for monitoring the safety of ds use. © 2020 the author(s) 2020. published by oxford university press on behalf of the american medical informatics association. all rights reserved. for permissions, please email: journals.permissions@oup.com.</t>
  </si>
  <si>
    <t xml:space="preserve">Objetivo: Procuramos demonstrar a viabilidade de utilizar modelos de aprendizado profundo para extrair sinais de segurança relacionados ao uso de suplementos alimentares (DSS) no texto clínico. Materiais e métodos: Duas tarefas foram realizadas neste estudo. Para a tarefa de reconhecimento de entidade nomeado (NER), BI-LSTM-CRF (campo aleatório da memória de curto prazo bidirecional de curto prazo) e BERT (representações de codificadores bidirecionais de transformadores) foram treinados e comparados com o modelo CRF como uma linha de base para reconhecer o nomeado nomeado entidades de DSS e eventos de notas clínicas. Na tarefa de extração de relação (Re), 2 modelos de aprendizado profundo, incluindo BI-LSTM baseados em atenção e rede neural convolucional, bem como um modelo de floresta aleatória, foram treinados para extrair as relações entre DSS e eventos, que foram categorizados em 3 classes: positivo (ou seja, indicação), negativo (ou seja, eventos adversos) e não relacionado. Os modelos NER e RE com melhor desempenho foram aplicados ainda em notas clínicas mencionando 88 DSS para descobrir eventos e indicações adversos do DSS, que foram comparados com uma base de conhecimento do DS. Resultados: Para a tarefa NER, os modelos de aprendizado profundo alcançaram um desempenho melhor que o CRF, com pontuações de F1 acima de 0,860. O modelo BI-LSTM baseado em atenção teve o melhor desempenho da tarefa RE, com uma pontuação de 0,893 F1. Ao comparar os pares de eventos DS gerados pelos modelos de aprendizado profundo com a base de conhecimento para DSS e evento, encontramos pares conhecidos e desconhecidos. Conclusões: Os modelos de aprendizado profundo podem detectar eventos adversos e indicação de DSS em notas clínicas, que têm grande potencial para monitorar a segurança do uso do DS. © 2020 O Autor (s) 2020. Publicado pela Oxford University Press em nome da American Medical Informatics Association. todos os direitos reservados. Para permissões, envie um email para: Journals.permissions@oup.com. </t>
  </si>
  <si>
    <t>https://www.scopus.com/inward/record.uri?eid=2-s2.0-85102657373&amp;doi=10.1093%2fjamia%2focaa218&amp;partnerID=40&amp;md5=b7489f39278a15b27c6ac97fd072db0f</t>
  </si>
  <si>
    <t>2-s2.0-85035362747</t>
  </si>
  <si>
    <t>10.1016/j.jocs.2017.11.011</t>
  </si>
  <si>
    <t>deep learning for arabic nlp a survey</t>
  </si>
  <si>
    <t xml:space="preserve">Aprendizagem profunda para a PNA de árabe uma pesquisa </t>
  </si>
  <si>
    <t>the recent advances in deep learning (dl) have caused breakthroughs in many fields such as computer vision, natural language processing (nlp) and speech processing. many dl based approaches have been shown to produce state-of-the-art results on various tasks that are of great importance to online social networks (osn) and social computing such as sentiment analysis (sa) and pharmacovigilance. nlp tasks are becoming very prominent in osn and dl is offering researchers and practitioners exciting new directions to address these tasks. in this paper, we provide a survey of the published papers on using dl techniques for nlp. we focus on the arabic language due to its importance, the scarcity of resources on it and the challenges associated with working on it. we notice that dl has yet to receive the attention it deserves from the arabic nlp (anlp) community compared with the attention it is getting for other languages despite the vast adoption of social networks in the arab world. the majority of the early works on using dl for anlp focused on ocr-related problems while the more recent ones are more diverse with the increasing interest in applying dl to sa, machine translation, diacritization, etc. this survey should serve as a guide for the young and growing anlp community in order to help bridge the huge gap between anlp literature and the much richer and more mature english nlp literature. © 2017 elsevier b.v.</t>
  </si>
  <si>
    <t xml:space="preserve">Os recentes avanços no aprendizado profundo (DL) causaram avanços em muitos campos, como visão computacional, processamento de linguagem natural (PNL) e processamento de fala. Muitas abordagens baseadas em DL demonstraram produzir resultados de ponta em várias tarefas de grande importância para as redes sociais on-line (OSN) e computação social, como análise de sentimentos (SA) e farmacovigilância. As tarefas da PNL estão se tornando muito proeminentes no OSN e a DL está oferecendo a pesquisadores e profissionais novas direções emocionantes para abordar essas tarefas. Neste artigo, fornecemos uma pesquisa dos artigos publicados sobre o uso de técnicas de DL para a PNL. Nós nos concentramos no idioma árabe devido à sua importância, na escassez de recursos e nos desafios associados ao trabalho nela. Percebemos que o DL ainda não recebeu a atenção que merece da comunidade de PNs árabe (ANLP) em comparação com a atenção que está recebendo para outros idiomas, apesar da vasta adoção de redes sociais no mundo árabe. A maioria dos primeiros trabalhos sobre o uso de DL para ANLP focou em problemas relacionados ao OCR, enquanto os mais recentes são mais diversos com o crescente interesse em aplicar DL a SA, tradução da máquina, diacritização etc. Esta pesquisa deve servir como um guia para A comunidade ANLP jovem e crescente, a fim de ajudar a preencher a enorme lacuna entre a literatura ANLP e a literatura de NLP inglesa muito mais rica e madura. © 2017 Elsevier B.V. </t>
  </si>
  <si>
    <t>https://www.scopus.com/inward/record.uri?eid=2-s2.0-85035362747&amp;doi=10.1016%2fj.jocs.2017.11.011&amp;partnerID=40&amp;md5=2089cda22a84b6c65284936e568d24b5</t>
  </si>
  <si>
    <t>2-s2.0-85077196535</t>
  </si>
  <si>
    <t>10.1145/3364908.3365295</t>
  </si>
  <si>
    <t>deep learning for identification of adverse drug reaction relations</t>
  </si>
  <si>
    <t xml:space="preserve">Aprendizagem profunda para identificação de relações adversas de reação a medicamentos </t>
  </si>
  <si>
    <t>the extraction of relations from clinical notes provides relevant information to identify the side effects of medications in postmarketing surveillance. nowadays, systems based on supervised learning solve relation extraction in clinical records, which requires rich features to learn effective models from the training data. named entity recognition (ner) systems identify medical concepts in clinical notes like medications and indications. this work aims to establish if an adverse side effect was caused by taking a specific medication. for this, it is necessary to identify the adverse drug reaction relation, which is the relation between the medical concepts medications and adverse drug events (ade). for this purpose, contextual information is extracted via deep learning models and other different features were obtained from the relations. the proposed model improves the overall accuracy and the extraction of adverse relations of the baseline, indicating the effectiveness of combining deep learning models and extensive feature engineering. © 2019 association for computing machinery.</t>
  </si>
  <si>
    <t xml:space="preserve">A extração das relações das notas clínicas fornece informações relevantes para identificar os efeitos colaterais dos medicamentos na vigilância pós -mercado. Atualmente, os sistemas baseados em aprendizado supervisionado resolvem a extração de relações em registros clínicos, que requer recursos ricos para aprender modelos eficazes com os dados de treinamento. Os sistemas nomeados de reconhecimento de entidade (NER) identificam conceitos médicos em notas clínicas, como medicamentos e indicações. Este trabalho tem como objetivo estabelecer se um efeito colateral adverso foi causado pela tomada de um medicamento específico. Para isso, é necessário identificar a relação adversa da reação do medicamento, que é a relação entre os conceitos médicos e os eventos adversos a medicamentos (ADE). Para esse fim, informações contextuais são extraídas por meio de modelos de aprendizado profundo e outros recursos diferentes foram obtidos das relações. O modelo proposto melhora a precisão geral e a extração de relações adversas da linha de base, indicando a eficácia de combinar modelos de aprendizado profundo e ampla engenharia de recursos. © 2019 Association for Computing Machinery. </t>
  </si>
  <si>
    <t>https://www.scopus.com/inward/record.uri?eid=2-s2.0-85077196535&amp;doi=10.1145%2f3364908.3365295&amp;partnerID=40&amp;md5=d7d3b927be197991806316dcb9170e8d</t>
  </si>
  <si>
    <t>2019 International Symposium on Signal Processing Systems, SSPS 2019</t>
  </si>
  <si>
    <t>20 September 2019 through 22 September 2019</t>
  </si>
  <si>
    <t>2-s2.0-85026398638</t>
  </si>
  <si>
    <t>10.1093/jamia/ocw180</t>
  </si>
  <si>
    <t>deep learning for pharmacovigilance recurrent neural network architectures for labeling adverse drug reactions in twitter posts</t>
  </si>
  <si>
    <t xml:space="preserve">Aprendizagem profunda para arquiteturas de rede neural recorrentes de farmacovigilância para rotular as reações adversas de medicamentos em postagens do Twitter </t>
  </si>
  <si>
    <t>objective: social media is an important pharmacovigilance data source for adverse drug reaction (adr) identification. human review of social media data is infeasible due to data quantity, thus natural language processing techniques are necessary. social media includes informal vocabulary and irregular grammar, which challenge natural language processing methods. our objective is to develop a scalable, deep-learning approach that exceeds state-of-the-art adr detection performance in social media. materials and methods: we developed a recurrent neural network (rnn) model that labels words in an input sequence with adr membership tags. the only input features are word-embedding vectors, which can be formed through task-independent pretraining or during adr detection training. results: our best-performing rnn model used pretrained word embeddings created from a large, non- domain-specific twitter dataset. it achieved an approximate match f-measure of 0.755 for adr identification on the dataset, compared to 0.631 for a baseline lexicon system and 0.65 for the state-of-the-art conditional random field model. feature analysis indicated that semantic information in pretrained word embeddings boosted sensitivity and, combined with contextual awareness captured in the rnn, precision. discussion: our model required no task-specific feature engineering, suggesting generalizability to additional sequence-labeling tasks. learning curve analysis showed that our model reached optimal performance with fewer training examples than the other models. conclusion: adr detection performance in social media is significantly improved by using a contextually aware model and word embeddings formed from large, unlabeled datasets. the approach reduces manual datalabeling requirements and is scalable to large social media datasets. © the author 2017. published by oxford university press on behalf of the american medical informatics association. all rights reserved.</t>
  </si>
  <si>
    <t xml:space="preserve">Objetivo: A mídia social é uma importante fonte de dados da farmacovigilância para identificação de reação adversa de medicamentos (ADR). A revisão humana dos dados de mídia social é inviável devido à quantidade de dados, portanto, são necessárias técnicas de processamento de linguagem natural. A mídia social inclui vocabulário informal e gramática irregular, que desafiam os métodos de processamento de linguagem natural. Nosso objetivo é desenvolver uma abordagem escalável e de aprendizado profundo que exceda o desempenho da detecção de ADR de última geração nas mídias sociais. Materiais e Métodos: Desenvolvemos um modelo de rede neural recorrente (RNN) que rotula palavras em uma sequência de entrada com tags de associação ADR. Os únicos recursos de entrada são vetores de incorporação de palavras, que podem ser formados por meio de pré-treinamento independente de tarefas ou durante o treinamento de detecção de ADR. Resultados: Nosso modelo RNN com melhor desempenho usou incorporações de palavras pré-treinadas criadas a partir de um conjunto de dados do Twitter grande e não específico de domínio. Ele alcançou uma correspondência aproximada F-mesa de 0,755 para identificação de ADR no conjunto de dados, em comparação com 0,631 para um sistema de léxico de linha de base e 0,65 para o modelo de campo aleatório condicional de ponta. A análise de recursos indicou que as informações semânticas em incorporações de palavras pré -tenhadas aumentaram a sensibilidade e, combinadas com a consciência contextual capturada no RNN, Precision. Discussão: Nosso modelo não exigia engenharia de recursos específicos de tarefas, sugerindo generalização para tarefas adicionais de marcação de sequência. A análise da curva de aprendizado mostrou que nosso modelo atingiu o desempenho ideal com menos exemplos de treinamento do que os outros modelos. Conclusão: O desempenho da detecção de ADR nas mídias sociais é significativamente aprimorado usando um modelo de contexto e incorporações de palavras formadas a partir de conjuntos de dados grandes e não marcados. A abordagem reduz os requisitos manuais de dados de dados e é escalável para grandes conjuntos de dados de mídia social. © The Author 2017. Publicado pela Oxford University Press em nome da American Medical Informatics Association. todos os direitos reservados. </t>
  </si>
  <si>
    <t>https://www.scopus.com/inward/record.uri?eid=2-s2.0-85026398638&amp;doi=10.1093%2fjamia%2focw180&amp;partnerID=40&amp;md5=c78eadbc293f4aa460d14357b9951cc3</t>
  </si>
  <si>
    <t>10.1093/jamiaopen/ooab081</t>
  </si>
  <si>
    <t>deep learning models in detection of dietary supplement adverse event signals from twitter</t>
  </si>
  <si>
    <t xml:space="preserve">Modelos de aprendizado profundo na detecção de sinais de eventos adversos suplementos alimentares do Twitter </t>
  </si>
  <si>
    <t>2021/10/11</t>
  </si>
  <si>
    <t>2-s2.0-85074831239</t>
  </si>
  <si>
    <t>10.1093/jamia/ocz156</t>
  </si>
  <si>
    <t>deep neural networks ensemble for detecting medication mentions in tweets</t>
  </si>
  <si>
    <t xml:space="preserve">Ensemble de redes neurais profundas para detectar menções de medicamentos em tweets </t>
  </si>
  <si>
    <t>objective: twitter posts are now recognized as an important source of patient-generated data, providing unique insights into population health. a fundamental step toward incorporating twitter data in pharmacoepidemiologic research is to automatically recognize medication mentions in tweets. given that lexical searches for medication names suffer from low recall due to misspellings or ambiguity with common words, we propose a more advanced method to recognize them. materials and methods: we present kusuri, an ensemble learning classifier able to identify tweets mentioning drug products and dietary supplements. kusuri ("medication" in japanese) is composed of 2 modules: first, 4 different classifiers (lexicon based, spelling variant based, pattern based, and a weakly trained neural network) are applied in parallel to discover tweets potentially containing medication names; second, an ensemble of deep neural networks encoding morphological, semantic, and long-range dependencies of important words in the tweets makes the final decision. results: on a class-balanced (50-50) corpus of 15 005 tweets, kusuri demonstrated performances close to human annotators with an f1 score of 93.7%, the best score achieved thus far on this corpus. on a corpus made of all tweets posted by 112 twitter users (98 959 tweets, with only 0.26% mentioning medications), kusuri obtained an f1 score of 78.8%. to the best of our knowledge, kusuri is the first system to achieve this score on such an extremely imbalanced dataset. conclusions: the system identifies tweets mentioning drug names with performance high enough to ensure its usefulness, and is ready to be integrated in pharmacovigilance, toxicovigilance, or more generally, public health pipelines that depend on medication name mentions. © 2019 the author(s) 2019. published by oxford university press on behalf of the american medical informatics association.</t>
  </si>
  <si>
    <t xml:space="preserve">Objetivo: as postagens do Twitter agora são reconhecidas como uma fonte importante de dados gerados pelo paciente, fornecendo informações únicas sobre a saúde da população. Um passo fundamental para incorporar dados do Twitter em pesquisa farmacoepidemiológica é reconhecer automaticamente menções de medicamentos nos tweets. Dado que as pesquisas lexicais por nomes de medicamentos sofrem de baixo recall devido a ortografia ou ambiguidade com palavras comuns, propomos um método mais avançado para reconhecê -los. Materiais e Métodos: Apresentamos Kusuri, um classificador de aprendizado de conjunto capaz de identificar tweets mencionando medicamentos e suplementos alimentares. Kusuri ("medicação" em japonês) é composto por 2 módulos: primeiro, 4 classificadores diferentes (baseados em léxico, ortografia baseados em variantes, baseados em padrões e uma rede neural fracamente treinada) são aplicados em paralelo para descobrir tweets potencialmente contendo nomes de medicamentos; Segundo, um conjunto de redes neurais profundas que codificam dependências morfológicas, semânticas e de longo alcance de palavras importantes nos tweets tomam a decisão final. Resultados: Em um corpus equilibrado (50-50) de 15 005 tweets, Kusuri demonstrou performances próximas aos anotadores humanos com uma pontuação de 93,7%na F1, a melhor pontuação alcançada até agora neste corpus. Em um corpus feito de todos os tweets publicados por 112 usuários do Twitter (98 959 tweets, com apenas 0,26% mencionando medicamentos), Kusuri obteve uma pontuação de 78,8% na F1. Até onde sabemos, Kusuri é o primeiro sistema a alcançar essa pontuação em um conjunto de dados extremamente desequilibrado. Conclusões: O sistema identifica tweets mencionando nomes de medicamentos com desempenho alto o suficiente para garantir sua utilidade e está pronto para ser integrado na farmacovigilância, toxicovigilância ou, mais geralmente, pipelines de saúde pública que dependem do nome da medicação mencionando. © 2019 O Autor (s) 2019. Publicado pela Oxford University Press em nome da American Medical Informatics Association. </t>
  </si>
  <si>
    <t>https://www.scopus.com/inward/record.uri?eid=2-s2.0-85074831239&amp;doi=10.1093%2fjamia%2focz156&amp;partnerID=40&amp;md5=40921801c33af55a8e96a7d0b8b7f16f</t>
  </si>
  <si>
    <t>2-s2.0-85116958957</t>
  </si>
  <si>
    <t>10.1093/jamia/ocab114</t>
  </si>
  <si>
    <t>deepademiner a deep learning pharmacovigilance pipeline for extraction and normalization of adverse drug event mentions on twitter</t>
  </si>
  <si>
    <t xml:space="preserve">Deepademiner um pipeline de farmacovigilância de aprendizado profundo para extração e normalização de mencionadas em eventos de medicamentos adversos no Twitter </t>
  </si>
  <si>
    <t>objective: research on pharmacovigilance from social media data has focused on mining adverse drug events (ades) using annotated datasets, with publications generally focusing on 1 of 3 tasks: ade classification, named entity recognition for identifying the span of ade mentions, and ade mention normalization to standardized terminologies. while the common goal of such systems is to detect ade signals that can be used to inform public policy, it has been impeded largely by limited end-to-end solutions for large-scale analysis of social media reports for different drugs. materials and methods: we present a dataset for training and evaluation of ade pipelines where the ade distribution is closer to the average 'natural balance' with ades present in about 7% of the tweets. the deep learning architecture involves an ade extraction pipeline with individual components for all 3 tasks. results: the system presented achieved state-of-the-art performance on comparable datasets and scored a classification performance of f1 = 0.63, span extraction performance of f1 = 0.44 and an end-to-end entity resolution performance of f1 = 0.34 on the presented dataset. discussion: the performance of the models continues to highlight multiple challenges when deploying pharmacovigilance systems that use social media data. we discuss the implications of such models in the downstream tasks of signal detection and suggest future enhancements. conclusion: mining ades from twitter posts using a pipeline architecture requires the different components to be trained and tuned based on input data imbalance in order to ensure optimal performance on the end-to-end resolution task. © the author(s) 2021. published by oxford university press on behalf of the american medical informatics association.</t>
  </si>
  <si>
    <t xml:space="preserve">Objetivo: A pesquisa sobre farmacovigilância a partir de dados de mídia social se concentrou na mineração de eventos adversos a medicamentos (ADES) usando conjuntos de dados anotados, com publicações geralmente focando em 1 de 3 tarefas: classificação ADE, nomeado reconhecimento de entidade para identificar a extensão das mencionadas e mencionar o ADE mencionar normalização para terminologias padronizadas. Embora o objetivo comum de tais sistemas seja detectar sinais de ADE que podem ser usados ​​para informar políticas públicas, ele foi impedido em grande parte por soluções limitadas de ponta a ponta para análises em larga escala de relatórios de mídia social para diferentes medicamentos. Materiais e Métodos: Apresentamos um conjunto de dados para treinamento e avaliação de oleodutos ADE, onde a distribuição ADE está mais próxima do 'equilíbrio natural' médio com os ADEs presentes em cerca de 7% dos tweets. A arquitetura de aprendizado profundo envolve um pipeline de extração da ADE com componentes individuais para todas as três tarefas. Resultados: O sistema apresentado alcançou desempenho de ponta em conjuntos de dados comparáveis ​​e obteve um desempenho de classificação de F1 = 0,63, desempenho de extração de span de F1 = 0,44 e um desempenho de resolução de entidade de ponta a ponta de F1 = 0,34 no conjunto de dados apresentado. Discussão: O desempenho dos modelos continua a destacar vários desafios ao implantar sistemas de farmacovigilância que usam dados de mídia social. Discutimos as implicações de tais modelos nas tarefas a jusante da detecção de sinais e sugerimos aprimoramentos futuros. Conclusão: Os Ades de mineração de postagens no Twitter usando uma arquitetura de pipeline exigem que os diferentes componentes sejam treinados e sintonizados com base no desequilíbrio de dados de entrada, a fim de garantir o desempenho ideal na tarefa de resolução de ponta a ponta. © O (s) autor (s) 2021. Publicado pela Oxford University Press em nome da American Medical Informatics Association. </t>
  </si>
  <si>
    <t>https://www.scopus.com/inward/record.uri?eid=2-s2.0-85116958957&amp;doi=10.1093%2fjamia%2focab114&amp;partnerID=40&amp;md5=a5baad71eb80b4933dbc8141b80e5f85</t>
  </si>
  <si>
    <t>2-s2.0-85099462603</t>
  </si>
  <si>
    <t>10.1016/j.patrec.2020.12.013</t>
  </si>
  <si>
    <t>deepcadrme a deep neural model for complex adverse drug reaction mentions extraction</t>
  </si>
  <si>
    <t xml:space="preserve">Deepcadrme Um modelo neural profundo para reação adversa complexa menciona a extração </t>
  </si>
  <si>
    <t>extracting mentions of adverse drug reaction (adr) from biomedical texts, aiming to support pharmacovigilance and drug safety surveillance, remains a challenging task as many adr mentions are nested, discontinuous and overlapping. to solve these issues, in this paper, we propose a deep neural model for complex adverse drug reaction mentions extraction, called deepcadrme. it first transforms the adr mentions extraction problem as an n-level tagging sequence. then, it feeds the sequences to an n-level model based on contextual embeddings where the output of the pre-trained model of the current level is used to build a new deep contextualized representation for the next level. this allows the deepcadrme system to transfer knowledge between levels. experimental results performed on the tac 2017 adr dataset, show the effectiveness of deepcadrme which leads to a new state-of-the-art performance by reaching a f1 of 85.35% and 85.41% with and without mention types, respectively. the evaluation results also highlight the benefits of exploring language model to effectively extract different types of adr mentions. © 2020 elsevier b.v.</t>
  </si>
  <si>
    <t xml:space="preserve">As menções de extração da reação adversa do medicamento (ADR) de textos biomédicos, com o objetivo de apoiar a farmacovigilância e a vigilância da segurança de medicamentos, continua sendo uma tarefa desafiadora, pois muitas mencionadas em ADR são aninhadas, descontínuas e sobrepostas. Para resolver essas questões, neste artigo, propomos um modelo neural profundo para a reação adversa complexa menciona a extração, chamada Deepcadrme. Primeiro, ele transforma o ADR menciona o problema de extração como uma sequência de marcação de nível N. Em seguida, ele alimenta as seqüências com um modelo de nível N baseado em incorporações contextuais, onde a saída do modelo pré-treinado do nível atual é usada para construir uma nova representação contextualizada profunda para o próximo nível. Isso permite que o sistema Deepcadrme transfira o conhecimento entre os níveis. Resultados experimentais realizados no conjunto de dados ADR TAC 2017, mostram a eficácia do DeepCadrme, que leva a um novo desempenho de ponta atingindo uma F1 de 85,35% e 85,41% com e sem tipos de menção, respectivamente. Os resultados da avaliação também destacam os benefícios de explorar o modelo de linguagem para extrair efetivamente diferentes tipos de menções de ADR. © 2020 Elsevier B.V. </t>
  </si>
  <si>
    <t>https://www.scopus.com/inward/record.uri?eid=2-s2.0-85099462603&amp;doi=10.1016%2fj.patrec.2020.12.013&amp;partnerID=40&amp;md5=9a5ea4c0a20b91967a586b479e6d8eb7</t>
  </si>
  <si>
    <t>2-s2.0-84986301948</t>
  </si>
  <si>
    <t>deteami research transference project natural language processing technologies to the aid of pharmacy and pharmacosurveillance</t>
  </si>
  <si>
    <t xml:space="preserve">Deteami Research Transference Project Tecnologias de processamento de linguagem natural para auxiliar de farmácia e farmacosurveilância </t>
  </si>
  <si>
    <t>the goal of the deteami project is to develop tools that make clinicians aware of adverse drug reactions stated in electronic health records of the clinical digital history.the records produced in hospitals are a valuable though nearly unexplored source of information among others due to the fact that are tough to get due to privacy and confidentiality restrictions. to leverage the clinicians work of reading and analyzing the health records looking for information about the health of the patients, in this project we explore the records automatically, identify among others disorder and drug entities, and infer medical information, in this case, adverse drug reactions. in this project a research-framework was settled with the galdakao-usansolo and basurto hospitals from osakidetza (the basque health system). osakidetza provided both the texts and the final user feedback, as well as, specialists that annotate the corpora, an in this way, we obtained a gold-standard. © 2016 sociedad española para el procesamiento del lenguaje natural.</t>
  </si>
  <si>
    <t xml:space="preserve">O objetivo do projeto Deteami é desenvolver ferramentas que conscientizem os médicos sobre as reações adversas dos medicamentos declarados nos registros eletrônicos de saúde da história digital clínica. Os registros produzidos nos hospitais são uma fonte valiosa, embora quase inexplorada de informações, entre outros devido ao fato de são difíceis de obter devido a restrições de privacidade e confidencialidade. Para alavancar o trabalho dos médicos de ler e analisar os registros de saúde que procuram informações sobre a saúde dos pacientes; neste projeto, exploramos os registros automaticamente, identificamos entre outros distúrbios e entidades de drogas e inferimos informações médicas, neste caso, medicamento adverso reações. Neste projeto, uma estrutura de pesquisa foi resolvida com os hospitais de Galdakao-Usansolo e Basurto de Osakidetza (o sistema de saúde basco). O Osakidetza forneceu os textos e o feedback final do usuário, bem como os especialistas que anotavam os corpora, e obtivemos um padrão de ouro. © 2016 Sociedad Española para El Procesamiento del Lenguaje Natural. </t>
  </si>
  <si>
    <t>https://www.scopus.com/inward/record.uri?eid=2-s2.0-84986301948&amp;partnerID=40&amp;md5=02fbcc863893fa956d12a062c60016cc</t>
  </si>
  <si>
    <t>Sociedad Espanola para el Procesamiento del Lenguaje Natural</t>
  </si>
  <si>
    <t>2-s2.0-85060140562</t>
  </si>
  <si>
    <t>10.1007/s40264-018-0763-y</t>
  </si>
  <si>
    <t>detecting adverse drug events with rapidly trained classification models</t>
  </si>
  <si>
    <t xml:space="preserve">Detectando eventos adversos a medicamentos com modelos de classificação rapidamente treinados </t>
  </si>
  <si>
    <t>introduction: identifying occurrences of medication side effects and adverse drug events (ades) is an important and challenging task because they are frequently only mentioned in clinical narrative and are not formally reported. methods: we developed a natural language processing (nlp) system that aims to identify mentions of symptoms and drugs in clinical notes and label the relationship between the mentions as indications or ades. the system leverages an existing word embeddings model with induced word clusters for dimensionality reduction. it employs a conditional random field (crf) model for named entity recognition (ner) and a random forest model for relation extraction (re). results: final performance of each model was evaluated separately and then combined on a manually annotated evaluation set. the micro-averaged f1 score was 80.9% for ner, 88.1% for re, and 61.2% for the integrated systems. outputs from our systems were submitted to the nlp challenges for detecting medication and adverse drug events from electronic health records (made 1.0) competition (yu et al. in http://bio-nlp.org/index.php/projects/39-nlp-challenges, 2018). system performance was evaluated in three tasks (ner, re, and complete system) with multiple teams submitting output from their systems for each task. our re system placed first in task 2 of the challenge and our integrated system achieved third place in task 3. conclusion: adding to the growing number of publications that utilize nlp to detect occurrences of ades, our study illustrates the benefits of employing innovative feature engineering. © 2019, the author(s).</t>
  </si>
  <si>
    <t xml:space="preserve">INTRODUÇÃO: A identificação de ocorrências de efeitos colaterais dos medicamentos e eventos adversos a medicamentos (ADES) é uma tarefa importante e desafiadora, porque freqüentemente são mencionados apenas na narrativa clínica e não são formalmente relatados. Métodos: Desenvolvemos um sistema de processamento de linguagem natural (PNL) que visa identificar menções de sintomas e medicamentos em notas clínicas e rotular a relação entre as menções como indicações ou Ades. O sistema aproveita um modelo de incorporação de palavras existente com clusters de palavras induzidos para redução da dimensionalidade. Emprega um modelo de campo aleatório condicional (CRF) para reconhecimento de entidade nomeado (NER) e um modelo florestal aleatório para extração de relação (Re). Resultados: O desempenho final de cada modelo foi avaliado separadamente e depois combinado em um conjunto de avaliação anotado manualmente. A pontuação de F1 com média micro foi de 80,9% para NER, 88,1% para ER e 61,2% para os sistemas integrados. Os resultados de nossos sistemas foram submetidos aos desafios da PNL para detectar medicamentos e eventos adversos a medicamentos da concorrência eletrônica de registros de saúde (Made 1.0) (Yu et al. Em http://bio-nlp.org/index.php/projects/39- NLP-Challenges, 2018). O desempenho do sistema foi avaliado em três tarefas (NER, RE e sistema completo), com várias equipes enviando saída de seus sistemas para cada tarefa. Nosso sistema RE foi colocado em primeiro lugar na Tarefa 2 do desafio e nosso sistema integrado alcançou o terceiro lugar na Tarefa 3. Conclusão: adicionando ao crescente número de publicações que utilizam a PNL para detectar ocorrências de ADES, nosso estudo ilustra os benefícios de empregar engenharia inovadora de recursos . © 2019, o (s) autor (s). </t>
  </si>
  <si>
    <t>https://www.scopus.com/inward/record.uri?eid=2-s2.0-85060140562&amp;doi=10.1007%2fs40264-018-0763-y&amp;partnerID=40&amp;md5=3c116828b1156cb1e12ebec8054e37b6</t>
  </si>
  <si>
    <t>2-s2.0-85066159420</t>
  </si>
  <si>
    <t>10.1016/j.ijmedinf.2019.04.017</t>
  </si>
  <si>
    <t>detecting adverse drug reactions in discharge summaries of electronic medical records using readpeer</t>
  </si>
  <si>
    <t xml:space="preserve">Detectando reações adversas a medicamentos em resumos de alta de registros médicos eletrônicos usando ReadPeer </t>
  </si>
  <si>
    <t>background: hospital discharge summaries offer a potentially rich resource to enhance pharmacovigilance efforts to evaluate drug safety in real-world clinical practice. however, it is infeasible for experts to read through all discharge summaries to find cases of drug-adverse event (ae) relations. purpose: the objective of this paper is to develop a natural language processing (nlp) framework to detect drug-ae relations from unstructured hospital discharge summaries. basic procedures: an nlp algorithm was designed using customized dictionaries of drugs, adverse event (ae) terms, and rules based on trigger phrases, negations, fuzzy logic and word distances to recognize drug, ae terms and to detect drug-ae relations. furthermore, a customized annotation tool was developed to facilitate expert review of discharge summaries from a tertiary hospital in singapore in 2011. main findings: a total of 33 trial sets with 50 to 100 records per set were evaluated (1620 discharge summaries) by our algorithm and reviewed by pharmacovigilance experts. after every 6 trial sets, drug and ae dictionaries were updated, and rules were modified to improve the system. excellent performance was achieved for drug and ae entity recognition with over 92% precision and recall. on the final 6 sets of discharge summaries (600 records), our algorithm achieved 75% precision and 59% recall for identification of valid drug-ae relations. principal conclusions: adverse drug reactions are a significant contributor to health care costs and utilization. our algorithm is not restricted to particular drugs, drug classes or specific medical specialties, which is an important attribute for a national regulatory authority to carry out comprehensive safety monitoring of drug products. drug and ae dictionaries may be updated periodically to ensure that the tool remains relevant for performing surveillance activities. the development of the algorithm, and the ease of reviewing and correcting the results of the algorithm as part of an iterative machine learning process, is an important step towards use of hospital discharge summaries for an active pharmacovigilance program. © 2019 elsevier b.v.</t>
  </si>
  <si>
    <t xml:space="preserve">Antecedentes: Os resumos de alta hospitalar oferecem um recurso potencialmente rico para aprimorar os esforços de farmacovigilância para avaliar a segurança dos medicamentos na prática clínica do mundo real. No entanto, é inviável para os especialistas lerem todos os resumos de alta para encontrar casos de relações de eventos de adverso medicamento (EA). Objetivo: O objetivo deste artigo é desenvolver uma estrutura de processamento de linguagem natural (PNL) para detectar relações de drogas a partir de resumos de alta hospitalar não estruturados. Procedimentos básicos: Um algoritmo de PNL foi projetado usando dicionários personalizados de medicamentos, termos de eventos adversos (AE) e regras baseadas em frases de gatilho, negações, lógica nebulosa e distâncias de palavras para reconhecer os termos de medicamentos, AE e detectar relações de drogas. Além disso, uma ferramenta de anotação personalizada foi desenvolvida para facilitar a revisão de especialistas dos resumos de alta de um hospital terciário em Cingapura em 2011. Foram avaliados os principais resultados: um total de 33 conjuntos de ensaios com 50 a 100 registros por conjunto foram avaliados (1620 resumos de alta) por nosso algoritmo e revisado por especialistas em farmacovigilância. Após cada 6 conjuntos de testes, os dicionários de drogas e EA foram atualizados e as regras foram modificadas para melhorar o sistema. O excelente desempenho foi alcançado para o reconhecimento de entidades de drogas e AE, com mais de 92% de precisão e recall. Nos 6 conjuntos finais de resumos de alta (600 registros), nosso algoritmo alcançou 75% de precisão e 59% de recordação para identificação de relações válidas de drogas. Conclusões principais: as reações adversas dos medicamentos contribuem significativamente para os custos e utilização da assistência médica. Nosso algoritmo não se restringe a medicamentos específicos, aulas de medicamentos ou especialidades médicas específicas, que é um atributo importante para uma autoridade regulatória nacional para realizar o monitoramento abrangente de segurança de medicamentos. Os dicionários de medicamentos e EA podem ser atualizados periodicamente para garantir que a ferramenta permaneça relevante para a realização de atividades de vigilância. O desenvolvimento do algoritmo e a facilidade de revisar e corrigir os resultados do algoritmo como parte de um processo iterativo de aprendizado de máquina é um passo importante para o uso de resumos de alta hospitalar para um programa de farmacovigilância ativo. © 2019 Elsevier B.V. </t>
  </si>
  <si>
    <t>https://www.scopus.com/inward/record.uri?eid=2-s2.0-85066159420&amp;doi=10.1016%2fj.ijmedinf.2019.04.017&amp;partnerID=40&amp;md5=c32e7e7a20914379e46c24ce14859fdf</t>
  </si>
  <si>
    <t>2-s2.0-0037353241</t>
  </si>
  <si>
    <t>10.1197/jamia.m1074</t>
  </si>
  <si>
    <t>detecting adverse events using information technology</t>
  </si>
  <si>
    <t xml:space="preserve">Detectando eventos adversos usando a tecnologia da informação </t>
  </si>
  <si>
    <t>context: although patient safety is a major problem, most health care organizations rely on spontaneous reporting, which detects only a small minority of adverse events. as a result, problems with safety have remained hidden. chart review can detect adverse events in research settings, but it is too expensive for routine use. information technology techniques can detect some adverse events in a timely and cost-effective way, in some cases early enough to prevent patient harm. objective: to review methodologies of detecting adverse events using information technology, reports of studies that used these techniques to detect adverse events, and study results for specific types of adverse events. design: structured review. methodology: english-language studies that reported using information technology to detect adverse events were identified using standard techniques. only studies that contained original data were included. main outcome measures: adverse events, with specific focus on nosocomial infections, adverse drug events, and injurious falls. results: tools such as event monitoring and natural language processing can inexpensively detect certain types of adverse events in clinical databases. these approaches already work well for some types of adverse events, including adverse drug events and nosocomial infections, and are in routine use in a few hospitals. in addition, it appears likely that these techniques will be adaptable in ways that allow detection of a broad array of adverse events, especially as more medical information becomes computerized. conclusion: computerized detection of adverse events will soon be practical on a widespread basis.</t>
  </si>
  <si>
    <t xml:space="preserve">Contexto: Embora a segurança do paciente seja um grande problema, a maioria das organizações de saúde depende de relatórios espontâneos, que detectam apenas uma pequena minoria de eventos adversos. Como resultado, os problemas com a segurança permaneceram ocultos. A revisão do gráfico pode detectar eventos adversos em ambientes de pesquisa, mas é muito caro para uso de rotina. As técnicas de tecnologia da informação podem detectar alguns eventos adversos de maneira oportuna e econômica, em alguns casos cedo o suficiente para evitar danos ao paciente. Objetivo: revisar as metodologias da detecção de eventos adversos usando a tecnologia da informação, relatórios de estudos que usaram essas técnicas para detectar eventos adversos e os resultados do estudo para tipos específicos de eventos adversos. Design: Revisão estruturada. Metodologia: Estudos em inglês que relataram o uso de tecnologia da informação para detectar eventos adversos foram identificados usando técnicas padrão. Somente estudos que continham dados originais foram incluídos. Principais medidas de resultado: eventos adversos, com foco específico em infecções nosocomiais, eventos adversos a medicamentos e quedas prejudiciais. Resultados: Ferramentas como monitoramento de eventos e processamento de linguagem natural podem detectar baratos certos tipos de eventos adversos em bancos de dados clínicos. Essas abordagens já funcionam bem para alguns tipos de eventos adversos, incluindo eventos adversos a medicamentos e infecções nosocomiais, e estão em uso de rotina em alguns hospitais. Além disso, parece provável que essas técnicas sejam adaptáveis ​​de maneiras que permitam a detecção de uma ampla variedade de eventos adversos, especialmente à medida que mais informações médicas se tornam informatizadas. Conclusão: A detecção computadorizada de eventos adversos será prática em breve em uma base generalizada. </t>
  </si>
  <si>
    <t>https://www.scopus.com/inward/record.uri?eid=2-s2.0-0037353241&amp;doi=10.1197%2fjamia.M1074&amp;partnerID=40&amp;md5=5a06477a201b1263630749e54e2b9176</t>
  </si>
  <si>
    <t>2-s2.0-85054929485</t>
  </si>
  <si>
    <t>10.3389/fphar.2018.00875</t>
  </si>
  <si>
    <t>detecting pharmacovigilance signals combining electronic medical records with spontaneous reports a case study of conventional disease modifying antirheumatic drugs for rheumatoid arthritis</t>
  </si>
  <si>
    <t xml:space="preserve">Detectar sinais de farmacovigilância que combinam registros médicos eletrônicos com relatórios espontâneos Um estudo de caso de doenças convencionais modificando medicamentos anti -reumáticos para artrite reumatóide </t>
  </si>
  <si>
    <t>multiple data sources are preferred in adverse drug event (ades) surveillance owing to inadequacies of single source. however, analytic methods to monitor potential ades after prolonged drug exposure are still lacking. in this study we propose a method aiming to screen potential ades by combining fda adverse event reporting system (faers) and electronic medical record (emr). the proposed method uses natural language processing (nlp) techniques to extract treatment outcome information captured in unstructured text and adopts case-crossover design in emr. performances were evaluated using two ade knowledge bases: adverse drug reaction classification system (adrecs) and sider. we tested our method in ade signal detection of conventional disease-modifying antirheumatic drugs (dmards) in rheumatoid arthritis patients. findings showed that recall greatly increased when combining faers with emr compared with faers alone and emr alone, especially for flexible mapping strategy. precision (faers + emr) in detecting ades improved using adrecs as gold standard compared with sider. in addition, signals detected from emr have considerably overlapped with signals detected from faers or ade knowledge bases, implying the importance of emr for pharmacovigilance. ade signals detected from emr and/or faers but not in existing knowledge bases provide hypothesis for future study. © 2018 wang, rastegar-mojarad, ji, liu, liu, moon, shen, wang, yao, davis and liu.</t>
  </si>
  <si>
    <t xml:space="preserve">Várias fontes de dados são preferidas na vigilância adversa de eventos de medicamentos (ADES) devido a inadequações de fonte única. No entanto, ainda faltam métodos analíticos para monitorar possíveis Ades após a exposição prolongada a medicamentos. Neste estudo, propomos um método com o objetivo de rastrear possíveis Ades, combinando o sistema de relatórios de eventos adversos da FDA (FAERS) e registro médico eletrônico (EMR). O método proposto usa técnicas de processamento de linguagem natural (PNL) para extrair informações sobre o resultado do tratamento capturadas em texto não estruturado e adota o projeto de cruzamento de casos na EMR. As performances foram avaliadas usando duas bases de conhecimento ADE: Sistema de Classificação de Reação de Medicamentos (ADRECs) e Sider adverso. Testamos nosso método na detecção de sinal ADE de medicamentos anti-reumáticos modificadores da doença convencional (DMARDs) em pacientes com artrite reumatóide. As descobertas mostraram que o recall aumentou muito ao combinar Faers com EMR em comparação com FAers sozinho e emr sozinho, especialmente para estratégia de mapeamento flexível. A precisão (FAers + EMR) na detecção de ADEs melhorados usando ADRECs como padrão -ouro em comparação com o Sider. Além disso, os sinais detectados no EMR se sobrepuseram consideravelmente aos sinais detectados de Faers ou Bases de Conhecimento ADE, implicando a importância do EMR para a farmacovigilância. Os sinais ADE detectados a partir de EMR e/ou faers, mas não nas bases de conhecimento existentes, fornecem hipótese para estudos futuros. © 2018 Wang, Rastegar-Mojarad, Ji, Liu, Liu, Moon, Shen, Wang, Yao, Davis e Liu. </t>
  </si>
  <si>
    <t>https://www.scopus.com/inward/record.uri?eid=2-s2.0-85054929485&amp;doi=10.3389%2ffphar.2018.00875&amp;partnerID=40&amp;md5=747a028ed8ea9a799ec77a46eca652a5</t>
  </si>
  <si>
    <t>2-s2.0-33344455957</t>
  </si>
  <si>
    <t>detecting possible vaccination reactions in clinical notes</t>
  </si>
  <si>
    <t xml:space="preserve">Detectar possíveis reações de vacinação em notas clínicas </t>
  </si>
  <si>
    <t>the vaccine safety datalink is a collaboration between the cdc and eight large hmo's to investigate adverse events following immunization through analysis of medical care databases and patients' medical charts. we modified an existing system called mediclass that uses natural language processing (nlp) and knowledge-based methods to classify clinical encounters recorded in electronic medical records (emrs). we developed the knowledge necessary for mediclass to detect possible vaccine reactions in the outpatient, ed, and telephone encounters recorded in the emr of a large hmo. we first trained the system using a manually coded gold standard training set, and achieved high sensitivity and specificity. we then ran a large set of post-immunization encounter records through mediclass to see if our method would generalize. compared to methods that use administrative and clinical codes assigned to the emr by clinicians, the system significantly improves the positive predictive value for detecting possible vaccine reactions.</t>
  </si>
  <si>
    <t xml:space="preserve">O datalink de segurança da vacina é uma colaboração entre o CDC e oito grandes HMOs para investigar eventos adversos após a imunização através da análise de bancos de dados de cuidados médicos e gráficos médicos dos pacientes. Modificamos um sistema existente chamado MedicLass que usa o processamento de linguagem natural (PNL) e métodos baseados no conhecimento para classificar os encontros clínicos registrados em registros médicos eletrônicos (EMRs). Desenvolvemos o conhecimento necessário para a MedicLass detectar possíveis reações de vacina nos encontros ambulatoriais, ed e telefônicos registrados na EMR de um HMO grande. Primeiro treinamos o sistema usando um conjunto de treinamento padrão de ouro codificado manualmente e alcançamos alta sensibilidade e especificidade. Em seguida, executamos um grande conjunto de registros de encontros pós-imunização através do MedicLass para ver se nosso método generalizaria. Comparado aos métodos que usam códigos administrativos e clínicos atribuídos ao EMR pelos médicos, o sistema melhora significativamente o valor preditivo positivo para detectar possíveis reações de vacinas. </t>
  </si>
  <si>
    <t>https://www.scopus.com/inward/record.uri?eid=2-s2.0-33344455957&amp;partnerID=40&amp;md5=74409f346e0f0bca07b28112782b05a2</t>
  </si>
  <si>
    <t>2-s2.0-61849085235</t>
  </si>
  <si>
    <t>10.1016/j.vaccine.2009.01.105</t>
  </si>
  <si>
    <t>detecting possible vaccine adverse events in clinical notes of the electronic medical record</t>
  </si>
  <si>
    <t xml:space="preserve">Detectar possíveis eventos adversos de vacina em notas clínicas do registro médico eletrônico </t>
  </si>
  <si>
    <t>the vaccine safety datalink (vsd) is a collaboration between the cdc and eight large hmos to investigate adverse events following immunization through analyses of clinical data. we modified an existing system, called mediclass, that uses natural language processing to identify clinical events recorded in electronic medical records (emrs). we customized mediclass so it could detect possible vaccine adverse events (vaes) generally, and gastrointestinal-related vaes in particular, in the text clinical notes of encounters recorded in the emr of a large hmo. compared to methods that use diagnosis and utilization codes assigned to encounters by clinicians and administrators, the mediclass system can both find more adverse events and improve the positive predictive value for detecting possible vaes. © 2009 elsevier ltd.</t>
  </si>
  <si>
    <t xml:space="preserve">O Datalink de segurança da vacina (VSD) é uma colaboração entre o CDC e oito grandes HMOs para investigar eventos adversos após a imunização por meio de análises de dados clínicos. Modificamos um sistema existente, chamado MedicLass, que usa processamento de linguagem natural para identificar eventos clínicos registrados em registros médicos eletrônicos (EMRs). Nós personalizamos o MedicLass para que ele possa detectar possíveis eventos adversos à vacina (VAEs) em geral, e os VAEs relacionados a gastrointestinais em particular, nas notas clínicas de texto de encontros registrados no EMR de uma grande IMC. Comparado aos métodos que usam códigos de diagnóstico e utilização atribuídos aos encontros por médicos e administradores, o sistema MedicLass pode encontrar mais eventos adversos e melhorar o valor preditivo positivo para detectar possíveis VAEs. © 2009 Elsevier Ltd. </t>
  </si>
  <si>
    <t>https://www.scopus.com/inward/record.uri?eid=2-s2.0-61849085235&amp;doi=10.1016%2fj.vaccine.2009.01.105&amp;partnerID=40&amp;md5=abccebcd666adc75b11754db8a2267b1</t>
  </si>
  <si>
    <t>2-s2.0-85003953024</t>
  </si>
  <si>
    <t>10.1007/978-3-319-50496-4_45</t>
  </si>
  <si>
    <t>detecting potential adverse drug reactions from health related social networks</t>
  </si>
  <si>
    <t xml:space="preserve">Detectar possíveis reações adversas a medicamentos de redes sociais relacionadas à saúde </t>
  </si>
  <si>
    <t>in recent years, adverse drug reactions have drawn more and more attention from the public, which may lead to great damage to the public health and cause massive economic losses to our society. as a result, it becomes a great challenge to detect the potential adverse drug reactions before and after putting drugs into the market. with the development of the internet, health-related social networks have accumulated large amounts of users’ comments on drugs, which may contribute to detect the adverse drug reactions. to this end, we propose a novel framework to detect potential adverse drug reactions based on healthrelated social networks. in our framework, we first extract mentions of diseases and adverse drug reactions from users’ comments using conditional random fields with different levels of features, and then filter the indications of drugs and known adverse drug reactions by external biomedical resources to obtain the potential adverse drug reactions. on the basis, we propose a modified skip-gram model to discover associated proteins of potential adverse drug reactions, which will facilitate the biomedical experts to determine the authenticity of the potential adverse reactions. extensive experiments based on dailystrength show that our framework is effective for detecting potential adverse drug reactions from users’ comments. © springer international publishing ag 2016.</t>
  </si>
  <si>
    <t xml:space="preserve">Nos últimos anos, as reações adversas de medicamentos chamaram cada vez mais atenção do público, o que pode causar grandes danos à saúde pública e causar grandes perdas econômicas à nossa sociedade. Como resultado, torna -se um grande desafio detectar as possíveis reações adversas de medicamentos antes e depois de colocar drogas no mercado. Com o desenvolvimento da Internet, as redes sociais relacionadas à saúde acumularam grandes quantidades dos comentários dos usuários sobre medicamentos, o que pode contribuir para detectar as reações adversas a medicamentos. Para esse fim, propomos uma nova estrutura para detectar possíveis reações adversas a medicamentos com base em redes sociais relacionadas à saúde. Em nossa estrutura, primeiro extraímos menções de doenças e reações adversas a medicamentos dos comentários dos usuários usando campos aleatórios condicionais com diferentes níveis de recursos e, em seguida, filtram as indicações de medicamentos e reações adversas conhecidas por recursos biomédicos externos para obter o potencial medicamento adverso reações. Com base, propomos um modelo modificado de Skip-Gram para descobrir proteínas associadas de possíveis reações adversas a medicamentos, o que facilitará os especialistas biomédicos para determinar a autenticidade das possíveis reações adversas. Experiências extensas baseadas na lençol mostra que nossa estrutura é eficaz para detectar possíveis reações adversas de medicamentos dos comentários dos usuários. © Springer International Publishing AG 2016. </t>
  </si>
  <si>
    <t>https://www.scopus.com/inward/record.uri?eid=2-s2.0-85003953024&amp;doi=10.1007%2f978-3-319-50496-4_45&amp;partnerID=40&amp;md5=5bcdfe4cdb7c09331917d930b0f18bc6</t>
  </si>
  <si>
    <t>2-s2.0-85097173694</t>
  </si>
  <si>
    <t>10.2196/10788</t>
  </si>
  <si>
    <t>detection of bleeding events in electronic health record notes using convolutional neural network models enhanced with recurrent neural network autoencoders deep learning approach</t>
  </si>
  <si>
    <t xml:space="preserve">Detecção de eventos de sangramento em notas eletrônicas de registro de saúde usando modelos convolucionais de rede neural aprimorados com a abordagem de aprendizado profundo de autoencoders de rede neural recorrente </t>
  </si>
  <si>
    <t>background: bleeding events are common and critical and may cause significant morbidity and mortality. high incidences of bleeding events are associated with cardiovascular disease in patients on anticoagulant therapy. prompt and accurate detection of bleeding events is essential to prevent serious consequences. as bleeding events are often described in clinical notes, automatic detection of bleeding events from electronic health record (ehr) notes may improve drug-safety surveillance and pharmacovigilance. objective: we aimed to develop a natural language processing (nlp) system to automatically classify whether an ehr note sentence contains a bleeding event. methods: we expert annotated 878 ehr notes (76,577 sentences and 562,630 word-tokens) to identify bleeding events at the sentence level. this annotated corpus was used to train and validate our nlp systems. we developed an innovative hybrid convolutional neural network (cnn) and long short-term memory (lstm) autoencoder (hcla) model that integrates a cnn architecture with a bidirectional lstm (bilstm) autoencoder model to leverage large unlabeled ehr data. results: hcla achieved the best area under the receiver operating characteristic curve (0.957) and f1 score (0.938) to identify whether a sentence contains a bleeding event, thereby surpassing the strong baseline support vector machines and other cnn and autoencoder models. conclusions: by incorporating a supervised cnn model and a pretrained unsupervised bilstm autoencoder, the hcla achieved high performance in detecting bleeding events. © 2019 jmir publications inc.. all right reserved.</t>
  </si>
  <si>
    <t xml:space="preserve">Antecedentes: Os eventos de sangramento são comuns e críticos e podem causar morbimortalidade significativa. Altas incidências de eventos de sangramento estão associadas a doenças cardiovasculares em pacientes na terapia anticoagulante. A detecção imediata e precisa dos eventos de sangramento é essencial para evitar consequências graves. Como os eventos de sangramento são frequentemente descritos em notas clínicas, a detecção automática de eventos de sangramento de notas de registro eletrônico de saúde (EHR) pode melhorar a vigilância e a farmacovigilância de segurança de medicamentos. Objetivo: Nosso objetivo é desenvolver um sistema de processamento de linguagem natural (PNL) para classificar automaticamente se uma frase de nota de EHR contém um evento de sangramento. Métodos: Nós, especialistas, anotamos 878 notas de EHR (76.577 frases e 562.630 palavras-palavras) para identificar eventos de sangramento no nível da frase. Este corpus anotado foi usado para treinar e validar nossos sistemas de PNL. Desenvolvemos uma modelo inovadora de Rede Neural Convolucional Hybrid (CNN) e Memorial Autoencoder de Memória de curto prazo (LSTM) (HCLA) que integra uma arquitetura da CNN com um modelo de autoencoder LSTM (BILSTM) bidirecional para aproveitar grandes dados de EHR não marcados. Resultados: A HCLA alcançou a melhor área sob a curva característica operacional do receptor (0,957) e a pontuação de F1 (0,938) para identificar se uma frase contém um evento de sangramento, superando assim as fortes máquinas vetoriais de suporte da linha de base e outros modelos CNN e autoencoder. Conclusões: Ao incorporar um modelo CNN supervisionado e um autoencoder de bilstm não supervisionado, a HCLA alcançou alto desempenho na detecção de eventos de sangramento. © 2019 JMIR Publications Inc .. Tudo bem reservado. </t>
  </si>
  <si>
    <t>https://www.scopus.com/inward/record.uri?eid=2-s2.0-85097173694&amp;doi=10.2196%2f10788&amp;partnerID=40&amp;md5=4f0f872f253969954f8dac7a4e5b6443</t>
  </si>
  <si>
    <t>2-s2.0-84864128230</t>
  </si>
  <si>
    <t>10.1038/clpt.2012.54</t>
  </si>
  <si>
    <t>detection of pharmacovigilance related adverse events using electronic health records and automated methods</t>
  </si>
  <si>
    <t xml:space="preserve">Detecção de eventos adversos relacionados à farmacovigilância usando registros eletrônicos de saúde e métodos automatizados </t>
  </si>
  <si>
    <t>electronic health records (ehrs) are an important source of data for detection of adverse drug reactions (adrs). however, adverse events are frequently due not to medications but to the patients' underlying conditions. mining to detect adrs from ehr data must account for confounders. we developed an automated method using natural-language processing (nlp) and a knowledge source to differentiate cases in which the patient's disease is responsible for the event rather than a drug. our method was applied to 199,920 hospitalization records, concentrating on two serious adrs: rhabdomyolysis (n = 687) and agranulocytosis (n = 772). our method automatically identified 75% of the cases, those with disease etiology. the sensitivity and specificity were 93.8% (confidence interval: 88.9-96.7%) and 91.8% (confidence interval: 84.0-96.2%), respectively. the method resulted in considerable saving of time: for every 1 h spent in development, there was a saving of at least 20 h in manual review. the review of the remaining 25% of the cases therefore became more feasible, allowing us to identify the medications that had caused the adrs. © 2012 american society for clinical pharmacology and therapeutics.</t>
  </si>
  <si>
    <t xml:space="preserve">Os registros eletrônicos de saúde (EHRs) são uma fonte importante de dados para a detecção de reações adversas a medicamentos (ADRs). No entanto, eventos adversos são frequentemente devidos a medicamentos, mas às condições subjacentes dos pacientes. A mineração para detectar ADRs a partir de dados de EHR deve contabilizar os fatores de confusão. Desenvolvemos um método automatizado usando processamento de linguagem natural (PNL) e uma fonte de conhecimento para diferenciar casos em que a doença do paciente é responsável pelo evento e não por um medicamento. Nosso método foi aplicado a 199.920 registros de hospitalização, concentrando -se em dois ADRs graves: rabdomiólise (n = 687) e agranulocitose (n = 772). Nosso método identificou automaticamente 75% dos casos, aqueles com etiologia da doença. A sensibilidade e a especificidade foram 93,8% (intervalo de confiança: 88,9-96,7%) e 91,8% (intervalo de confiança: 84,0-96,2%), respectivamente. O método resultou em uma economia considerável de tempo: para cada 1 h gasto em desenvolvimento, houve uma economia de pelo menos 20 h na revisão manual. A revisão dos 25% restantes dos casos, portanto, tornou -se mais viável, permitindo -nos identificar os medicamentos que causaram os ADRs. © 2012 Sociedade Americana de Farmacologia Clínica e Terapêutica. </t>
  </si>
  <si>
    <t>https://www.scopus.com/inward/record.uri?eid=2-s2.0-84864128230&amp;doi=10.1038%2fclpt.2012.54&amp;partnerID=40&amp;md5=e3921e1f4f9330e92be223b8e465e88b</t>
  </si>
  <si>
    <t>2-s2.0-85012052959</t>
  </si>
  <si>
    <t>10.1016/j.jbi.2017.01.013</t>
  </si>
  <si>
    <t>development and empirical user centered evaluation of semantically based query recommendation for an electronic health record search engine</t>
  </si>
  <si>
    <t xml:space="preserve">Desenvolvimento e avaliação empírica centrada no usuário de recomendação de consulta semanticamente baseada em um mecanismo eletrônico de busca de registros de saúde </t>
  </si>
  <si>
    <t>objective the utility of biomedical information retrieval environments can be severely limited when users lack expertise in constructing effective search queries. to address this issue, we developed a computer-based query recommendation algorithm that suggests semantically interchangeable terms based on an initial user-entered query. in this study, we assessed the value of this approach, which has broad applicability in biomedical information retrieval, by demonstrating its application as part of a search engine that facilitates retrieval of information from electronic health records (ehrs). materials and methods the query recommendation algorithm utilizes metamap to identify medical concepts from search queries and indexed ehr documents. synonym variants from umls are used to expand the concepts along with a synonym set curated from historical ehr search logs. the empirical study involved 33 clinicians and staff who evaluated the system through a set of simulated ehr search tasks. user acceptance was assessed using the widely used technology acceptance model. results the search engine's performance was rated consistently higher with the query recommendation feature turned on vs. off. the relevance of computer-recommended search terms was also rated high, and in most cases the participants had not thought of these terms on their own. the questions on perceived usefulness and perceived ease of use received overwhelmingly positive responses. a vast majority of the participants wanted the query recommendation feature to be available to assist in their day-to-day ehr search tasks. discussion and conclusion challenges persist for users to construct effective search queries when retrieving information from biomedical documents including those from ehrs. this study demonstrates that semantically-based query recommendation is a viable solution to addressing this challenge. © 2017</t>
  </si>
  <si>
    <t xml:space="preserve">Objetivo A utilidade dos ambientes de recuperação de informações biomédicas pode ser severamente limitada quando os usuários não têm experiência na construção de consultas de pesquisa eficazes. Para resolver esse problema, desenvolvemos um algoritmo de recomendação de consulta baseado em computador que sugere termos semanticamente intercambiáveis ​​com base em uma consulta inicial no usuário. Neste estudo, avaliamos o valor dessa abordagem, que possui ampla aplicabilidade na recuperação de informações biomédicas, demonstrando sua aplicação como parte de um mecanismo de pesquisa que facilita a recuperação de informações de registros eletrônicos de saúde (EHRs). Materiais e métodos O algoritmo de recomendação de consulta utiliza Metamap para identificar conceitos médicos a partir de consultas de pesquisa e documentos de EHR indexados. As variantes de sinônimo de UMLs são usadas para expandir os conceitos, juntamente com um conjunto de sinônimos com curadoria de logs históricos de pesquisa de EHR. O estudo empírico envolveu 33 médicos e funcionários que avaliaram o sistema através de um conjunto de tarefas simuladas de pesquisa de EHR. A aceitação do usuário foi avaliada usando o modelo de aceitação de tecnologia amplamente utilizado. Resultados O desempenho do mecanismo de pesquisa foi classificado consistentemente mais alto, com o recurso de recomendação de consulta ativado versus. A relevância dos termos de pesquisa recomendada por computador também foi classificada alta e, na maioria dos casos, os participantes não haviam pensado nesses termos por conta própria. As perguntas sobre utilidade percebida e facilidade de uso percebidas receberam respostas extremamente positivas. A grande maioria dos participantes queria que o recurso de recomendação de consulta estivesse disponível para ajudar em suas tarefas diárias de pesquisa de EHR. Os desafios de discussão e conclusão persistem para os usuários construir consultas de pesquisa eficazes ao recuperar informações de documentos biomédicos, incluindo os do EHRS. Este estudo demonstra que a recomendação de consulta semanticamente baseada é uma solução viável para enfrentar esse desafio. © 2017 </t>
  </si>
  <si>
    <t>https://www.scopus.com/inward/record.uri?eid=2-s2.0-85012052959&amp;doi=10.1016%2fj.jbi.2017.01.013&amp;partnerID=40&amp;md5=04749f3467eb4087971fc1f6916ce55f</t>
  </si>
  <si>
    <t>2-s2.0-84882766694</t>
  </si>
  <si>
    <t>10.1136/amiajnl-2012-001431</t>
  </si>
  <si>
    <t>development and evaluation of an ensemble resource linking medications to their indications</t>
  </si>
  <si>
    <t xml:space="preserve">Desenvolvimento e Avaliação de um Recurso de Ensemble Vinculando Medicamentos às suas Indicações </t>
  </si>
  <si>
    <t>objective: to create a computable medication indication resource (medi) to support primary and secondary use of electronic medical records (emrs). materials and methods: we processed four public medication resources, rxnorm, side effect resource (sider) 2, medlineplus, and wikipedia, to create medi. we applied natural language processing and ontology relationships to extract indications for prescribable, single-ingredient medication concepts and all ingredient concepts as defined by rxnorm. indications were coded as unified medical language system (umls) concepts and international classification of diseases, 9th edition (icd9) codes. a total of 689 extracted indications were randomly selected for manual review for accuracy using dual-physician review. we identified a subset of medication-indication pairs that optimizes recall while maintaining high precision. results: medi contains 3112 medications and 63 343 medication-indication pairs. wikipedia was the largest resource, with 2608 medications and 34 911 pairs. for each resource, estimated precision and recall, respectively, were 94% and 20% for rxnorm, 75% and 33% for medlineplus, 67% and 31% for sider 2, and 56% and 51% for wikipedia. the medi high-precision subset (medi-hps) includes indications found within either rxnorm or at least two of the three other resources. medi-hps contains 13 304 unique indication pairs regarding 2136 medications. the mean±sd number of indications for each medication in medi-hps is 6.22±6.09. the estimated precision of medi-hps is 92%. conclusions: medi is a publicly available, computable resource that links medications with their indications as represented by concepts and billing codes. medi may benefit clinical emr applications and reuse of emr data for research.</t>
  </si>
  <si>
    <t xml:space="preserve">Objetivo: criar um recurso computável de indicação de medicamentos (MEDI) para apoiar o uso primário e secundário de registros médicos eletrônicos (EMRS). Materiais e Métodos: Processamos quatro recursos de medicamentos públicos, RXNorm, Resource de Efeito Lateral (Sider) 2, MedlinePlus e Wikipedia, para criar MEDI. Aplicamos as relações de processamento de linguagem natural e ontologia para extrair indicações para conceitos de medicamentos prescríveis e ingredientes únicos e todos os conceitos de ingredientes, conforme definido pelo RXNorm. As indicações foram codificadas como conceitos unificados do sistema de linguagem médica (UMLS) e classificação internacional de doenças, códigos da 9ª edição (ICD9). Um total de 689 indicações extraídas foram selecionadas aleatoriamente para revisão manual para precisão usando a revisão de dupla médico. Identificamos um subconjunto de pares de indicação de medicamentos que otimizam o recall, mantendo a alta precisão. Resultados: Medi contém 3112 medicamentos e 63 343 pares de indicação de medicamentos. A Wikipedia era o maior recurso, com 2608 medicamentos e 34 pares 911. Para cada recurso, a precisão estimada e o recall, respectivamente, foram 94% e 20% para RxNorm, 75% e 33% para MedlinePlus, 67% e 31% para Sider 2 e 56% e 51% para a Wikipedia. O subconjunto MEDI de alta precisão (MEDI-HPS) inclui indicações encontradas no RXNorm ou pelo menos dois dos três outros recursos. O MEDI-HPS contém 13 304 pares de indicação exclusivos em relação a 2136 medicamentos. O número médio ± DP de indicações para cada medicamento em Medi-HPS é de 6,22 ± 6,09. A precisão estimada de MEDI-HPS é de 92%. Conclusões: O MEDI é um recurso computável e disponível ao público que vincula medicamentos a suas indicações, representadas por conceitos e códigos de cobrança. O MEDI pode beneficiar as aplicações clínicas de EMR e a reutilização de dados EMR para pesquisa. </t>
  </si>
  <si>
    <t>https://www.scopus.com/inward/record.uri?eid=2-s2.0-84882766694&amp;doi=10.1136%2famiajnl-2012-001431&amp;partnerID=40&amp;md5=57ca2c1845532d87147604af286b2ff0</t>
  </si>
  <si>
    <t>2-s2.0-85111248000</t>
  </si>
  <si>
    <t>10.1016/j.jbi.2021.103864</t>
  </si>
  <si>
    <t>development of a generalizable natural language processing pipeline to extract physician reported pain from clinical reports generated using publicly available datasets and tested on institutional clinical reports for cancer patients with bone metastases</t>
  </si>
  <si>
    <t xml:space="preserve">Desenvolvimento de um pipeline de processamento de linguagem natural generalizável para extrair a dor médica relatada de relatórios clínicos gerados usando conjuntos de dados publicamente disponíveis e testados em relatórios clínicos institucionais para pacientes com câncer com metástases ósseos </t>
  </si>
  <si>
    <t>objective: the majority of cancer patients suffer from severe pain at the advanced stage of their illness. in most cases, cancer pain is underestimated by clinical staff and is not properly managed until it reaches a critical stage. therefore, detecting and addressing cancer pain early can potentially improve the quality of life of cancer patients. the objective of this research project was to develop a generalizable natural language processing (nlp) pipeline to find and classify physician-reported pain in the radiation oncology consultation notes of cancer patients with bone metastases. materials and methods: the texts of 1249 publicly-available hospital discharge notes in the i2b2 database were used as a training and validation set. the metamap and negex algorithms were implemented for medical terms extraction. sets of nlp rules were developed to score pain terms in each note. by averaging pain scores, each note was assigned to one of the three verbally-declared pain (vdp) labels, including no pain, pain, and no mention of pain. without further training, the generalizability of our pipeline in scoring individual pain terms was tested independently using 30 hospital discharge notes from the mimic-iii database and 30 consultation notes of cancer patients with bone metastasis from our institution's radiation oncology electronic health record. finally, 150 notes from our institution were used to assess the pipeline's performance at assigning vdp. results: our nlp pipeline successfully detected and quantified pain in the i2b2 summary notes with 93% overall precision and 92% overall recall. testing on the mimic-iii database achieved precision and recall of 91% and 86% respectively. the pipeline successfully detected pain with 89% precision and 82% recall on our institutional radiation oncology corpus. finally, our pipeline assigned a vdp to each note in our institutional corpus with 84% and 82% precision and recall, respectively. conclusion: our nlp pipeline enables the detection and classification of physician-reported pain in our radiation oncology corpus. this portable and ready-to-use pipeline can be used to automatically extract and classify physician-reported pain from clinical notes where the pain is not otherwise documented through structured data entry. © 2021 elsevier inc.</t>
  </si>
  <si>
    <t xml:space="preserve">Objetivo: A maioria dos pacientes com câncer sofre de dor grave no estágio avançado de sua doença. Na maioria dos casos, a dor do câncer é subestimada pela equipe clínica e não é gerenciada adequadamente até atingir um estágio crítico. Portanto, detectar e abordar a dor no câncer pode potencialmente melhorar a qualidade de vida dos pacientes com câncer. O objetivo deste projeto de pesquisa era desenvolver um pipeline generalizável de processamento de linguagem natural (PNL) para encontrar e classificar a dor relatada por médicos nas notas de consulta de oncologia por radiação de pacientes com câncer com metástases ósseos. MATERIAIS E MÉTODOS: Os textos de 1249 notas de alta hospitalar publicamente disponíveis no banco de dados i2B2 foram usadas como conjunto de treinamento e validação. Os algoritmos Metamap e Negex foram implementados para extração de termos médicos. Conjuntos de regras de PNL foram desenvolvidos para obter termos de dor em cada nota. Ao calcular a média dos escores da dor, cada nota foi atribuída a um dos três rótulos de dor verbalmente declarada (VDP), incluindo dor, dor e nenhuma menção à dor. Sem treinamento adicional, a generalização de nosso pipeline na pontuação de termos de dor individual foi testada independentemente usando 30 notas de alta hospitalar do banco de dados MIMIC-III e 30 notas de consulta de pacientes com câncer com metástase óssea do registro de saúde eletrônico de oncologia de nossa instituição. Finalmente, 150 notas de nossa instituição foram usadas para avaliar o desempenho do oleoduto na atribuição de VDP. Resultados: Nosso pipeline de NLP detectou e quantificou com sucesso a dor nas notas de resumo i2B2 com precisão geral de 93% e 92% de recall geral. Os testes no banco de dados MIMIC-III alcançaram precisão e recall de 91% e 86%, respectivamente. O oleoduto detectou com sucesso a dor com 89% de precisão e 82% de recall em nosso corpus de oncologia de radiação institucional. Finalmente, nosso pipeline atribuiu um VDP a cada nota em nosso corpus institucional com 84% e 82% de precisão e recall, respectivamente. Conclusão: Nosso pipeline da NLP permite a detecção e classificação da dor relatada por médicos em nosso corpus de oncologia de radiação. Este pipeline portátil e pronto para uso pode ser usado para extrair e classificar automaticamente a dor relatada por médicos a partir de notas clínicas, onde a dor não é documentada através da entrada estruturada de dados. © 2021 Elsevier inc. </t>
  </si>
  <si>
    <t>https://www.scopus.com/inward/record.uri?eid=2-s2.0-85111248000&amp;doi=10.1016%2fj.jbi.2021.103864&amp;partnerID=40&amp;md5=0b42162814a3be859028cd753839c660</t>
  </si>
  <si>
    <t>2-s2.0-84913616896</t>
  </si>
  <si>
    <t>development of a medication reconciliation tool for norwegian primary care epr systems experiences from a user initiated project</t>
  </si>
  <si>
    <t xml:space="preserve">Desenvolvimento de uma ferramenta de reconciliação de medicamentos para as experiências de sistemas EPR de cuidados primários noruegueses de um projeto iniciado pelo usuário </t>
  </si>
  <si>
    <t>medication reconciliation is one of the most important priorities of national and international patient safety efforts, due to the numerous deaths and adverse drug reactions caused by inappropriate medication use. one of the main challenges of general practitioners (gps) is to get an overview of changes in the patients' medications after transitions between healthcare institutions. this paper presents how natural language processing of free text notes such as discharge summaries is used to automatically extract information about medications and how this can be compared to the patient's existing medication list in an electronic patient record (epr) system. the functionality has been developed in a user initiated project, as a cooperation between four different vendors and with a strong involvement of the end users. the functionality is available for most norwegian gps and is seen as a very useful tool in the medication reconciliation process. copyright © 2014 by the paper's authors. copying permitted for private and academic purposes.</t>
  </si>
  <si>
    <t xml:space="preserve">A reconciliação de medicamentos é uma das prioridades mais importantes dos esforços nacionais e internacionais de segurança do paciente, devido às inúmeras mortes e reações adversas de medicamentos causadas pelo uso inadequado de medicamentos. Um dos principais desafios dos clínicos gerais (GPS) é obter uma visão geral das mudanças nos medicamentos dos pacientes após transições entre instituições de saúde. Este artigo apresenta como o processamento da linguagem natural de notas de texto gratuito, como resumos de alta, é usado para extrair automaticamente informações sobre medicamentos e como isso pode ser comparado à lista de medicamentos existente do paciente em um sistema de registro eletrônico de pacientes (EPR). A funcionalidade foi desenvolvida em um projeto iniciado pelo usuário, como uma cooperação entre quatro fornecedores diferentes e com um forte envolvimento dos usuários finais. A funcionalidade está disponível para a maioria dos GPs noruegueses e é vista como uma ferramenta muito útil no processo de reconciliação de medicamentos. Copyright © 2014 pelos autores do artigo. cópia permitida para fins privados e acadêmicos. </t>
  </si>
  <si>
    <t>https://www.scopus.com/inward/record.uri?eid=2-s2.0-84913616896&amp;partnerID=40&amp;md5=b546e2769082dc4b1658f5dc959fde7c</t>
  </si>
  <si>
    <t>2nd European Workshop on Practical Aspects of Health Informatics, PAHI 2014</t>
  </si>
  <si>
    <t>19 May 2014 through 20 May 2014</t>
  </si>
  <si>
    <t>2-s2.0-0026721457</t>
  </si>
  <si>
    <t>10.1177/106002809202600704</t>
  </si>
  <si>
    <t>development of a questionnaire for detecting potential adverse drug reactions</t>
  </si>
  <si>
    <t xml:space="preserve">Desenvolvimento de um questionário para detectar possíveis reações adversas a medicamentos </t>
  </si>
  <si>
    <t>objective: to develop a comprehensive list of symptoms categorized by body system as part of a questionnaire for detecting potential adverse drug reactions. data sources: a preliminary list of symptoms in lay terminology was extracted from the 'side effects' section of all drug monographs contained in the united states pharmacopeia dispensing information (usp di) computerized database (volume ii, advice for the patient) using natural language processing software. the list was sorted alphabetically and duplicate terms were eliminated. symptoms were then categorized by body system or anatomic region. a preferred term for each symptom was selected when multiple synonyms and related words were listed. finally, all of the symptom terms were incorporated into a thesaurus from which the questionnaire was derived. results: the questionnaire will be used as part of a computer- assisted interview, developed to solicit information from patients regarding their medication regimens and to systematically query them regarding the presence of salient symptoms or complaints. the computer system will eventually interface with the usp di database to identify drugs from a patient's regimen that may be associated with adverse symptoms. the symptom thesaurus will provide the link to the usp di database. preliminary experience with the questionnaire in a limited number of patients has been encouraging. conclusions: the questionnaire can assist clinicians in identifying drug-related symptoms including unreported adverse clinical effects of newly marketed or investigational therapeutic agents. when the questionnaire is computerized and linked to a comprehensive database, it can be more widely used to alert healthcare providers of potential adverse drug reactions that may otherwise go undetected.</t>
  </si>
  <si>
    <t xml:space="preserve">Objetivo: Desenvolver uma lista abrangente de sintomas categorizados pelo sistema corporal como parte de um questionário para detectar possíveis reações adversas a medicamentos. Fontes de dados: Uma lista preliminar de sintomas na terminologia leiga foi extraída da seção de 'efeitos colaterais' de todas as monografias de medicamentos contidas nas informações de dispensação da farmacopeia dos Estados Unidos (USP DI) Banco de dados computadorizado (Volume II, aconselhamento para o paciente) usando linguagem natural software de processamento. A lista foi classificada em ordem alfabética e os termos duplicados foram eliminados. Os sintomas foram então categorizados pelo sistema corporal ou região anatômica. Um termo preferido para cada sintoma foi selecionado quando vários sinônimos e palavras relacionadas foram listadas. Finalmente, todos os termos dos sintomas foram incorporados a um dicionário de sinônimos do qual o questionário foi derivado. Resultados: O questionário será usado como parte de uma entrevista assistida por computador, desenvolvida para solicitar informações de pacientes sobre seus regimes de medicação e consultá-los sistematicamente sobre a presença de sintomas ou reclamações salientes. O sistema de computadores acabará por interagir com o banco de dados USP DI para identificar medicamentos do regime de um paciente que podem estar associados a sintomas adversos. O sinalizador do sintoma fornecerá o link para o banco de dados USP DI. A experiência preliminar com o questionário em um número limitado de pacientes tem sido encorajador. Conclusões: O questionário pode ajudar os médicos a identificar sintomas relacionados a medicamentos, incluindo efeitos clínicos adversos não relatados de agentes terapêuticos recém-comercializados ou de investigação. Quando o questionário é informatizado e vinculado a um banco de dados abrangente, ele pode ser mais amplamente utilizado para alertar os prestadores de serviços de saúde sobre possíveis reações adversas a medicamentos que, de outra forma, podem ser detectados. </t>
  </si>
  <si>
    <t>https://www.scopus.com/inward/record.uri?eid=2-s2.0-0026721457&amp;doi=10.1177%2f106002809202600704&amp;partnerID=40&amp;md5=f0b753e91787e58e4a6e6262aa909d34</t>
  </si>
  <si>
    <t>2-s2.0-84894346096</t>
  </si>
  <si>
    <t>10.3233/978-1-61499-289-9-1147</t>
  </si>
  <si>
    <t>development of a snomed ct based national medication decision support system</t>
  </si>
  <si>
    <t xml:space="preserve">Desenvolvimento de um sistema nacional de suporte à decisão de medicamentos nacionais baseados em Snomed </t>
  </si>
  <si>
    <t>physicians often lack the time to familiarize themselves with the details of particular allergies or other drug restrictions. clinical decision support (cds), based on a structured terminology as snomed ct (sct), can help physicians get an overview, by automatically alerting allergy, interactions and other important information. the centralized cds platform based on sct, controls allergy, interactions, risk situation drugs and max dose restrictions by the help of databases developed for these specific purposes. the cds will respond to automatic web service requests from the hospital or gp electronic medication system (ems) during prescription, and return alerts and information. the cds also contains a physicians preference database where the physicians individually can set which kind of alerts they want to see. the result is clinically useful information physicians can use as a base for a more effective and safer treatment, without developing alert fatigue. © 2013 imia and ios press.</t>
  </si>
  <si>
    <t xml:space="preserve">Os médicos geralmente não têm tempo para se familiarizar com os detalhes de alergias específicas ou outras restrições de drogas. O Suporte à Decisão Clínica (CDS), com base em uma terminologia estruturada como SNOMED CT (SCT), pode ajudar os médicos a obter uma visão geral, alertando automaticamente a alergia, as interações e outras informações importantes. A plataforma CDS centralizada baseada na SCT, controla alergia, interações, situação de risco e restrições de dose máxima pela ajuda de bancos de dados desenvolvidos para esses fins específicos. Os CDs responderão a solicitações automáticas de serviço da Web do Hospital ou GP Electronic Medication System (EMS) durante a prescrição e retornar alertas e informações. O CDS também contém um banco de dados de preferência de médicos, onde os médicos podem definir individualmente que tipo de alertas eles querem ver. O resultado é uma informação clinicamente útil que os médicos podem usar como base para um tratamento mais eficaz e seguro, sem desenvolver fadiga de alerta. © 2013 IMIA e IOS Press. </t>
  </si>
  <si>
    <t>https://www.scopus.com/inward/record.uri?eid=2-s2.0-84894346096&amp;doi=10.3233%2f978-1-61499-289-9-1147&amp;partnerID=40&amp;md5=73f54ded813a66d632da77ffc1db4e22</t>
  </si>
  <si>
    <t>2-s2.0-85031937857</t>
  </si>
  <si>
    <t>10.1093/jamia/ocx022</t>
  </si>
  <si>
    <t>development of an automated assessment tool for medwatch reports in the fda adverse event reporting system</t>
  </si>
  <si>
    <t xml:space="preserve">Desenvolvimento de uma ferramenta de avaliação automatizada para relatórios Medwatch no sistema de relatórios de eventos adversos da FDA </t>
  </si>
  <si>
    <t>objective: as the us food and drug administration (fda) receives over a million adverse event reports associated with medication use every year, a system is needed to aid fda safety evaluators in identifying reports most likely to demonstrate causal relationships to the suspect medications. we combined text mining with machine learning to construct and evaluate such a system to identify medication-related adverse event reports. methods: fda safety evaluators assessed 326 reports for medication-related causality. we engineered features from these reports and constructed random forest, l1 regularized logistic regression, and support vector machine models. we evaluated model accuracy and further assessed utility by generating report rankings that represented a prioritized report review process. results: our random forest model showed the best performance in report ranking and accuracy, with an area under the receiver operating characteristic curve of 0.66. the generated report ordering assigns reports with a higher probability of medication-related causality a higher rank and is significantly correlated to a perfect report ordering, with a kendall's tau of 0.24 (p=.002). conclusion: our models produced prioritized report orderings that enable fda safety evaluators to focus on reports that are more likely to contain valuable medication-related adverse event information. applying our models to all fda adverse event reports has the potential to streamline the manual review process and greatly reduce reviewer workload. © the author 2017. published by oxford university press on behalf of the american medical informatics association. all rights reserved.</t>
  </si>
  <si>
    <t xml:space="preserve">Objetivo: Como a Administração de Alimentos e Medicamentos dos EUA (FDA) recebe mais de um milhão de relatórios de eventos adversos associados ao uso de medicamentos a cada ano, é necessário um sistema para ajudar os avaliadores de segurança da FDA na identificação de relatórios com maior probabilidade de demonstrar relações causais aos medicamentos suspeitos. Combinamos a mineração de texto com o aprendizado de máquina para construir e avaliar esse sistema para identificar relatórios de eventos adversos relacionados a medicamentos. Métodos: Os avaliadores de segurança da FDA avaliaram 326 relatórios quanto à causalidade relacionada à medicação. Projetamos recursos desses relatórios e construímos a floresta aleatória, a regressão logística regularizada L1 e os modelos de máquinas vetoriais de suporte. Avaliamos a precisão do modelo e avaliamos ainda mais a utilidade, gerando rankings de relatórios que representavam um processo de revisão de relatório priorizado. Resultados: Nosso modelo florestal aleatório mostrou o melhor desempenho na classificação e precisão do relatório, com uma área sob a curva característica operacional do receptor de 0,66. A ordem de relatório gerada atribui relatórios com uma maior probabilidade de causalidade relacionada à medicação uma classificação mais alta e está significativamente correlacionada a uma ordem perfeita de relatório, com uma tau de Kendall de 0,24 (p = 0,002). CONCLUSÃO: Nossos modelos produziram pedidos priorizados de relatórios que permitem que os avaliadores de segurança da FDA se concentrem em relatórios com maior probabilidade de conter informações valiosas para eventos adversos relacionados a medicamentos. A aplicação de nossos modelos a todos os relatórios de eventos adversos da FDA tem o potencial de otimizar o processo de revisão manual e reduzir bastante a carga de trabalho dos revisores. © The Author 2017. Publicado pela Oxford University Press em nome da American Medical Informatics Association. todos os direitos reservados. </t>
  </si>
  <si>
    <t>https://www.scopus.com/inward/record.uri?eid=2-s2.0-85031937857&amp;doi=10.1093%2fjamia%2focx022&amp;partnerID=40&amp;md5=b0ad66effd0689564a72ba89b722549b</t>
  </si>
  <si>
    <t>2-s2.0-84894369854</t>
  </si>
  <si>
    <t>10.3233/978-1-61499-289-9-567</t>
  </si>
  <si>
    <t>development of description framework of pharmacodynamics ontology and its application to possible drug drug interaction reasoning</t>
  </si>
  <si>
    <t xml:space="preserve">Desenvolvimento da descrição Framework of Farmacodinâmica Ontologia e sua aplicação a possível raciocínio de interação medicamentosa </t>
  </si>
  <si>
    <t>prediction of synergistic or antagonistic effects of drug-drug interaction (ddi) in vivo has been of considerable interest over the years. formal representation of pharmacological knowledge such as ontology is indispensable for machine reasoning of possible ddis. however, current pharmacology knowledge bases are not sufficient to provide formal representation of ddi information. with this background, this paper presents: (1) a description framework of pharmacodynamics ontology; and (2) a methodology to utilize pharmacodynamics ontology to detect different types of possible ddi pairs with supporting information such as underlying pharmacodynamics mechanisms. we also evaluated our methodology in the field of drugs related to noradrenaline signal transduction process and 11 different types of possible ddi pairs were detected. the main features of our methodology are the explanation capability of the reason for possible ddis and the distinguishability of different types of ddis. these features will not only be useful for providing supporting information to prescribers, but also for large-scale monitoring of drug safety. © 2013 imia and ios press.</t>
  </si>
  <si>
    <t xml:space="preserve">A previsão de efeitos sinérgicos ou antagônicos da interação medicamentosa (DDI) in vivo tem sido de considerável interesse ao longo dos anos. A representação formal do conhecimento farmacológico, como a ontologia, é indispensável para o raciocínio da máquina de possíveis DDIs. No entanto, as bases atuais de conhecimento da farmacologia não são suficientes para fornecer representação formal das informações do DDI. Com esse plano de fundo, este artigo apresenta: (1) uma estrutura de descrição da ontologia farmacodinâmica; e (2) uma metodologia para utilizar a ontologia farmacodinâmica para detectar diferentes tipos de possíveis pares de DDI com informações de suporte, como mecanismos de farmacodinâmica subjacentes. Também avaliamos nossa metodologia no campo de medicamentos relacionados ao processo de transdução de sinal de noradrenalina e 11 tipos diferentes de possíveis pares de DDI foram detectados. As principais características de nossa metodologia são a capacidade de explicação do motivo de possíveis DDIs e a distinção de diferentes tipos de DDIs. Esses recursos não serão apenas úteis para fornecer informações de suporte aos prescritores, mas também para o monitoramento em larga escala da segurança dos medicamentos. © 2013 IMIA e IOS Press. </t>
  </si>
  <si>
    <t>https://www.scopus.com/inward/record.uri?eid=2-s2.0-84894369854&amp;doi=10.3233%2f978-1-61499-289-9-567&amp;partnerID=40&amp;md5=11fa883e87e64577e14dbadd29c5968f</t>
  </si>
  <si>
    <t>2-s2.0-85111260298</t>
  </si>
  <si>
    <t>10.1016/j.ijmedinf.2021.104530</t>
  </si>
  <si>
    <t>differences in information accessed in a pharmacologic knowledge base using a conversational agent vs traditional search methods</t>
  </si>
  <si>
    <t xml:space="preserve">Diferenças nas informações acessadas em uma base de conhecimento farmacológica usando um agente de conversação versus métodos de pesquisa tradicionais </t>
  </si>
  <si>
    <t>introduction: clinicians rely on pharmacologic knowledge bases to answer medication questions and avoid potential adverse drug events. in late 2018, an artificial intelligence-based conversational agent, watson assistant (wa), was made available to online subscribers to the pharmacologic knowledge base, micromedex®. wa allows users to ask medication-related questions in natural language. this study evaluated search method-dependent differences in the frequency of information accessed by traditional methods (keyword search and heading navigation) vs conversational agent search. materials and methods: we compared the proportion of information types accessed through the conversational agent to the proportion of analogous information types accessed by traditional methods during the first 6 months of 2020. results: addition of the conversational agent allowed early adopters to access 22 different information types contained in the ‘quick answers’ portion of the knowledge base. these information types were accessed 117,550 times with wa during the study period, compared to 33,649,651 times using traditional search methods. the distribution across information types differed by method employed (c2 test, p &amp;lt; .0001). single drug/dosing, fda/non-fda uses, adverse effects, and drug administration emerged as 4 of the top 5 information types accessed by either method. intravenous compatibility was accessed more frequently using the conversational agent (7.7% vs. 0.6% for traditional methods), whereas dose adjustments were accessed more frequently via traditional methods (4.8% vs. 1.4% for wa). conclusion: in a widely used pharmacologic knowledge base, information accessed through conversational agents versus traditional methods differed. user-centered studies are needed to understand these differences. © 2021 the authors</t>
  </si>
  <si>
    <t xml:space="preserve">Introdução: Os médicos dependem de bases de conhecimento farmacológico para responder a perguntas dos medicamentos e evitar possíveis eventos adversos a medicamentos. No final de 2018, um agente de conversação baseado em inteligência artificial, Watson Assistant (WA), foi disponibilizado aos assinantes on-line da Base de Conhecimento Farmacológico, Micromedex®. O WA permite que os usuários façam perguntas relacionadas a medicamentos em linguagem natural. Este estudo avaliou as diferenças dependentes do método de pesquisa na frequência de informações acessadas pelos métodos tradicionais (pesquisa de palavras-chave e navegação no cabeçalho) versus pesquisa de agentes de conversação. Materiais e métodos: Comparamos a proporção de tipos de informação acessados ​​através do agente de conversação com a proporção de tipos de informações análogas acessadas pelos métodos tradicionais durante os primeiros 6 meses de 2020. Resultados: A adição do agente de conversação permitiu que os adotantes anteriores acessem 22 informações diferentes Tipos contidos na parte dos 'respostas rápidas' da base de conhecimento. Esses tipos de informações foram acessados ​​117.550 vezes com WA durante o período do estudo, em comparação com 33.649.651 vezes usando métodos de pesquisa tradicionais. A distribuição entre os tipos de informações diferiu pelo método empregado (teste C2, P &amp; lt; .0001). Usos únicos de medicamento/dosagem, FDA/não-FDA, efeitos adversos e administração de medicamentos emergiram como 4 dos 5 principais tipos de informação acessados ​​por qualquer método. A compatibilidade intravenosa foi acessada com mais frequência usando o agente de conversação (7,7% vs. 0,6% para métodos tradicionais), enquanto os ajustes da dose foram acessados ​​com mais frequência por métodos tradicionais (4,8% vs. 1,4% para WA). Conclusão: Em uma base de conhecimento farmacológica amplamente utilizada, as informações acessadas através de agentes de conversação versus métodos tradicionais diferiram. Estudos centrados no usuário são necessários para entender essas diferenças. © 2021 Os autores </t>
  </si>
  <si>
    <t>https://www.scopus.com/inward/record.uri?eid=2-s2.0-85111260298&amp;doi=10.1016%2fj.ijmedinf.2021.104530&amp;partnerID=40&amp;md5=83ce07f887503e36c6bb89d71d19d435</t>
  </si>
  <si>
    <t>2-s2.0-84901857191</t>
  </si>
  <si>
    <t>10.1007/s40264-014-0155-x</t>
  </si>
  <si>
    <t>digital drug safety surveillance monitoring pharmaceutical products in twitter</t>
  </si>
  <si>
    <t xml:space="preserve">Digital Drug Safety Monitoramento de produtos farmacêuticos no Twitter </t>
  </si>
  <si>
    <t>background: traditional adverse event (ae) reporting systems have been slow in adapting to online ae reporting from patients, relying instead on gatekeepers, such as clinicians and drug safety groups, to verify each potential event. in the meantime, increasing numbers of patients have turned to social media to share their experiences with drugs, medical devices, and vaccines. objective: the aim of the study was to evaluate the level of concordance between twitter posts mentioning ae-like reactions and spontaneous reports received by a regulatory agency. methods: we collected public english-language twitter posts mentioning 23 medical products from 1 november 2012 through 31 may 2013. data were filtered using a semi-automated process to identify posts with resemblance to aes (proto-aes). a dictionary was developed to translate internet vernacular to a standardized regulatory ontology for analysis (meddra®). aggregated frequency of identified product-event pairs was then compared with data from the public fda adverse event reporting system (faers) by system organ class (soc). of the 6.9 million twitter posts collected, 4,401 proto-aes were identified out of 60,000 examined. automated, dictionary-based symptom classification had 72 % recall and 86 % precision. similar overall distribution profiles were observed, with spearman rank correlation rho of 0.75 (p &lt; 0.0001) between proto-aes reported in twitter and faers by soc. conclusion: patients reporting aes on twitter showed a range of sophistication when describing their experience. despite the public availability of these data, their appropriate role in pharmacovigilance has not been established. additional work is needed to improve data acquisition and automation. © 2014 the author(s).</t>
  </si>
  <si>
    <t xml:space="preserve">Antecedentes: Os sistemas de relatórios de eventos adversos tradicionais (EA) têm sido lentos na adaptação aos relatórios on -line de EA de pacientes, confiando em gatekeepers, como clínicos e grupos de segurança de medicamentos, para verificar cada evento potencial. Enquanto isso, um número crescente de pacientes recorreu às mídias sociais para compartilhar suas experiências com drogas, dispositivos médicos e vacinas. Objetivo: O objetivo do estudo foi avaliar o nível de concordância entre as postagens do Twitter mencionando reações semelhantes a EA e relatórios espontâneos recebidos por uma agência regulatória. Métodos: Coletamos as postagens públicas do Twitter em inglês mencionando 23 produtos médicos de 1 de novembro de 2012 a 31 de maio de 2013. Os dados foram filtrados usando um processo semi-automático para identificar postagens com a semelhança com o AES (Proto-AES). Um dicionário foi desenvolvido para traduzir o vernáculo da Internet para uma ontologia regulatória padronizada para análise (MEDDRA®). A frequência agregada de pares de eventos de produto identificada foi então comparada com os dados do sistema público de relatórios de eventos adversos da FDA (FAERS) pela classe de órgãos do sistema (SOC). Dos 6,9 milhões de postagens no Twitter coletadas, 4.401 proto-AES foram identificados em 60.000 examinados. A classificação automatizada de sintomas baseada em dicionário teve recall de 72 % e 86 % de precisão. Foram observados perfis gerais de distribuição semelhantes, com a correlação de classificação de Spearman Rho de 0,75 (p &lt;0,0001) entre os proto-AEs relatados no Twitter e Faers pelo SOC. Conclusão: Os pacientes relatando AES no Twitter mostraram uma variedade de sofisticação ao descrever sua experiência. Apesar da disponibilidade pública desses dados, seu papel apropriado na farmacovigilância não foi estabelecido. É necessário trabalho adicional para melhorar a aquisição e automação de dados. © 2014 O (s) autor (s). </t>
  </si>
  <si>
    <t>https://www.scopus.com/inward/record.uri?eid=2-s2.0-84901857191&amp;doi=10.1007%2fs40264-014-0155-x&amp;partnerID=40&amp;md5=9a218a0e513fb46cd87c7f994f758585</t>
  </si>
  <si>
    <t>2-s2.0-85020708063</t>
  </si>
  <si>
    <t>disambiguation of entities in medline abstracts by combining mesh terms with knowledge</t>
  </si>
  <si>
    <t xml:space="preserve">Desambiguação de entidades em resumos de Medline, combinando termos de malha com conhecimento </t>
  </si>
  <si>
    <t>entity disambiguation in the biomedical domain is an essential task in any text mining pipeline. much existing work shares one limitation, in that their model training prerequisite and/or runtime computation are too expensive to be applied to all ambiguous entities in real-time. we propose an automatic, light-weight method that processes medline abstracts at largescale and with high-quality output. our method exploits mesh terms and knowledge in umls to first identify unambiguous anchor entities, and then disambiguate remaining entities via heuristics. experiments showed that our method is 79.6% and 87.7% accurate under strict and relaxed rating schemes, respectively. when compared to metamap's disambiguation, our method is one order of magnitude faster with a slight advantage in accuracy. © bionlp 2016. all rights reserved.</t>
  </si>
  <si>
    <t xml:space="preserve">A desambiguação da entidade no domínio biomédico é uma tarefa essencial em qualquer pipeline de mineração de texto. Muito trabalho existente compartilha uma limitação, na medida em que seu pré-requisito de treinamento modelo e/ou computação de tempo de execução são muito caros para serem aplicados a todas as entidades ambíguas em tempo real. Propomos um método automático e leve que processa os resumos da MEDLINE em larga escala e com saída de alta qualidade. Nosso método explora termos e conhecimentos de malha em UMLs para primeiro identificar entidades âncora inequívocas e depois desambiguar as entidades restantes por meio de heurísticas. As experiências mostraram que nosso método é de 79,6% e 87,7% preciso em esquemas de classificação estritos e relaxados, respectivamente. Quando comparado à desambiguação de Metamap, nosso método é uma ordem de magnitude mais rápida, com uma pequena vantagem na precisão. © Bionlp 2016. Todos os direitos reservados. </t>
  </si>
  <si>
    <t>https://www.scopus.com/inward/record.uri?eid=2-s2.0-85020708063&amp;partnerID=40&amp;md5=400846f035377704c0da2e4e6279d8c3</t>
  </si>
  <si>
    <t>15th Workshop on Biomedical Natural Language Processing, BioNLP 2016</t>
  </si>
  <si>
    <t>12 August 2016</t>
  </si>
  <si>
    <t>2-s2.0-70350236893</t>
  </si>
  <si>
    <t>10.1007/978-3-642-02976-9_1</t>
  </si>
  <si>
    <t>discovering novel adverse drug events using natural language processing and mining of the electronic health record</t>
  </si>
  <si>
    <t xml:space="preserve">Descobrindo novos eventos adversos a medicamentos usando processamento de linguagem natural e mineração do registro eletrônico de saúde </t>
  </si>
  <si>
    <t>this talk presents an overview of our research in use of medical knowledge, natural language processing, the electronic health record, and statistical methods to automatically discover novel adverse drug events, which are serious problems world-wide. © 2009 springer berlin heidelberg.</t>
  </si>
  <si>
    <t xml:space="preserve">Essa palestra apresenta uma visão geral de nossa pesquisa no uso do conhecimento médico, processamento de linguagem natural, registro eletrônico de saúde e métodos estatísticos para descobrir automaticamente novos eventos adversos a medicamentos, que são problemas sérios em todo o mundo. © 2009 Springer Berlin Heidelberg. </t>
  </si>
  <si>
    <t>https://www.scopus.com/inward/record.uri?eid=2-s2.0-70350236893&amp;doi=10.1007%2f978-3-642-02976-9_1&amp;partnerID=40&amp;md5=1d65e77f8b33c120596a90b9385cccf4</t>
  </si>
  <si>
    <t>12th Conference on Artificial Intelligence in Medicine, AIME 2009</t>
  </si>
  <si>
    <t>18 July 2009 through 22 July 2009</t>
  </si>
  <si>
    <t>Verona</t>
  </si>
  <si>
    <t>2-s2.0-85102634916</t>
  </si>
  <si>
    <t>10.1016/j.jaip.2021.02.005</t>
  </si>
  <si>
    <t>drug allergy labels lost in translation from patient to charts and backwards</t>
  </si>
  <si>
    <t xml:space="preserve">Etiquetas de alergia a drogas perdidas na tradução do paciente para os gráficos e para trás </t>
  </si>
  <si>
    <t>the current method of defining, reporting, assessment, labeling, delabeling, and reconciliation of adverse drug reactions (adrs), and specifically immunologically mediated drug hypersensitivity reactions (hsrs), in electronic health records (ehrs) is inadequate and compromises care quality and safety. it is critical to accurately and succinctly report the signs and symptoms associated with adrs and suspected hsrs to enable clinicians to determine the plausible reaction type and help guide appropriate future management plans. despite the current limitations of the ehr allergy module, we must encourage improved clinical documentation and demand technological improvements. telehealth methods have been shown to be valuable in the assessment of adrs and hsrs, particularly in the case of penicillin allergy evaluation and delabeling. the implementation, assessment, and refinement of advanced technologies, including clinical informatics and artificial intelligence, along with continued education of health care providers have potential to improve ehr documentation and communication, thereby advancing patient safety efforts. © 2021 american academy of allergy, asthma &amp; immunology</t>
  </si>
  <si>
    <t xml:space="preserve">O método atual de definição, relato, avaliação, rotulagem, delabelagem e reconciliação de reações adversas a medicamentos (ADRs) e, especificamente, reações de hipersensibilidade a medicamentos mediadas imunologicamente (HSRs), em registros eletrônicos de saúde (EHRs), são inadequados e comprometem a qualidade e a segurança dos cuidados e a segurança . É fundamental relatar com precisão e sucintamente os sinais e sintomas associados a RAMs e suspeitos de HSRs para permitir que os médicos determinem o tipo de reação plausível e ajudem a orientar os planos de gerenciamento futuros apropriados. Apesar das limitações atuais do módulo de alergia ao EHR, devemos incentivar a documentação clínica aprimorada e a demanda de melhorias tecnológicas. Os métodos de telessaúde demonstraram ser valiosos na avaliação de ADRs e HSRs, particularmente no caso de avaliação e descolagem de alergia à penicilina. A implementação, avaliação e refinamento de tecnologias avançadas, incluindo informática clínica e inteligência artificial, juntamente com a educação contínua dos prestadores de serviços de saúde, têm potencial para melhorar a documentação e a comunicação de EHR, promovendo os esforços de segurança do paciente. © 2021 Academia Americana de Alergia, Asma e Imunologia </t>
  </si>
  <si>
    <t>https://www.scopus.com/inward/record.uri?eid=2-s2.0-85102634916&amp;doi=10.1016%2fj.jaip.2021.02.005&amp;partnerID=40&amp;md5=a689da791a5ecc5848cb60776bedc56b</t>
  </si>
  <si>
    <t>2-s2.0-85045991537</t>
  </si>
  <si>
    <t>10.1109/bibm.2017.8217708</t>
  </si>
  <si>
    <t>drug drug interaction extraction from literature using a skeleton long short term memory neural network</t>
  </si>
  <si>
    <t xml:space="preserve">Extração de interação medicamentosa da literatura usando uma rede neural de memória de curto prazo de esqueleto </t>
  </si>
  <si>
    <t>drug drug interactions (ddis) can cause harmful effect. two shared tasks, ddiextraction 2011 and ddiextraction 2013, have been held to promote the implementation and comparative assessment of natural language processing techniques in the field of the pharmacovigilance domain. however, few model can meanwhile achieve state-of-the-art performance on both tasks. a major reason is the lack of representation of ddi instance structure in common. therefore, in this paper, we propose a novel method to make full use of the ddi structure based on deep learning, in which we grasp the skeleton structure of ddi instances by a skeleton long short term memory (skeleton-lstm) network. the experimental results show that our method can achieve an f-score of 0.677 on ddiextraction 2011 and an f-score of 0.714 on ddiextraction 2013, both of which are state-of-the-art. © 2017 ieee.</t>
  </si>
  <si>
    <t xml:space="preserve">Interações medicamentosas (DDIs) podem causar efeito prejudicial. Duas tarefas compartilhadas, DDIEXTRACTION 2011 e DDIEXTRACTION 2013, foram realizadas para promover a implementação e a avaliação comparativa de técnicas de processamento de linguagem natural no campo do domínio da farmacovigilância. No entanto, poucos modelos podem alcançar o desempenho de última geração nas duas tarefas. Um dos principais motivos é a falta de representação da estrutura de instância DDI em comum. Portanto, neste artigo, propomos um novo método para fazer pleno uso da estrutura DDI com base no aprendizado profundo, no qual compreendemos a estrutura do esqueleto das instâncias do DDI por uma rede de memória de curto prazo de esqueleto (esqueleto-LSTM). Os resultados experimentais mostram que nosso método pode atingir uma pontuação F de 0,677 no DDIEXTRACTION 2011 e um F-Score de 0,714 no DDiextraction 2013, ambos os quais são de última geração. © 2017 IEEE. </t>
  </si>
  <si>
    <t>https://www.scopus.com/inward/record.uri?eid=2-s2.0-85045991537&amp;doi=10.1109%2fBIBM.2017.8217708&amp;partnerID=40&amp;md5=f22d8e67f98e94afda068f429aaf4076</t>
  </si>
  <si>
    <t>2-s2.0-85041059362</t>
  </si>
  <si>
    <t>10.1371/journal.pone.0190926</t>
  </si>
  <si>
    <t>drug drug interaction extraction from the literature using a recursive neural network</t>
  </si>
  <si>
    <t xml:space="preserve">Extração de interação medicamentosa da literatura usando uma rede neural recursiva </t>
  </si>
  <si>
    <t>detecting drug-drug interactions (ddi) is important because information on ddis can help prevent adverse effects from drug combinations. since there are many new ddi-related papers published in the biomedical domain, manually extracting ddi information from the literature is a laborious task. however, text mining can be used to find ddis in the biomedical literature. among the recently developed neural networks, we use a recursive neural network to improve the performance of ddi extraction. our recursive neural network model uses a position feature, a subtree containment feature, and an ensemble method to improve the performance of ddi extraction. compared with the state-of-the-art models, the ddi detection and type classifiers of our model performed 4.4% and 2.8% better, respectively, on the ddiextraction challenge’13 test data. we also validated our model on the pk ddi corpus that consists of two types of ddis data: in vivo ddi and in vitro ddi. compared with the existing model, our detection classifier performed 2.3% and 6.7% better on in vivo and in vitro data respectively. the results of our validation demonstrate that our model can automatically extract ddis better than existing models. copyright: © 2018 lim et al. this is an open access article distributed under the terms of the creative commons attribution license, which permits unrestricted use, distribution, and reproduction in any medium, provided the original author and source are credited.</t>
  </si>
  <si>
    <t xml:space="preserve">A detecção de interações medicamentosas (DDI) é importante porque as informações sobre DDIs podem ajudar a evitar efeitos adversos das combinações de medicamentos. Como existem muitos novos artigos relacionados ao DDI publicados no domínio biomédico, extrair manualmente as informações do DDI da literatura é uma tarefa trabalhosa. No entanto, a mineração de texto pode ser usada para encontrar DDIs na literatura biomédica. Entre as redes neurais desenvolvidas recentemente, usamos uma rede neural recursiva para melhorar o desempenho da extração DDI. Nosso modelo de rede neural recursiva usa um recurso de posição, um recurso de contenção de subárvore e um método de conjunto para melhorar o desempenho da extração DDI. Comparado com os modelos de última geração, os classificadores de detecção e tipo de DDI do nosso modelo tiveram 4,4% e 2,8% melhores, respectivamente, nos dados do teste DDIEXTRACTION'13. Também validamos nosso modelo no PK DDI Corpus, que consiste em dois tipos de dados DDIs: DDI in vivo e DDI in vitro. Comparado com o modelo existente, nosso classificador de detecção realizou 2,3% e 6,7% melhor nos dados in vivo e in vitro, respectivamente. Os resultados de nossa validação demonstram que nosso modelo pode extrair automaticamente os DDIs melhor do que os modelos existentes. Direitos autorais: © 2018 Lim et al. Este é um artigo de acesso aberto distribuído nos termos da Licença de Atribuição do Creative Commons, que permite o uso, a distribuição e a reprodução irrestritos em qualquer meio, desde que o autor e a fonte original sejam creditados. </t>
  </si>
  <si>
    <t>https://www.scopus.com/inward/record.uri?eid=2-s2.0-85041059362&amp;doi=10.1371%2fjournal.pone.0190926&amp;partnerID=40&amp;md5=19c851b325d1b8c395a1b509b282abc2</t>
  </si>
  <si>
    <t>2-s2.0-85100895826</t>
  </si>
  <si>
    <t>10.1016/j.jbi.2021.103707</t>
  </si>
  <si>
    <t>drug drug interaction extraction using a position and similarity fusion based attention mechanism</t>
  </si>
  <si>
    <t xml:space="preserve">Extração de interação medicamentosa usando uma posição e mecanismo de atenção baseado em fusão de similaridade </t>
  </si>
  <si>
    <t>taking multiple drugs at the same time can increase or decrease each drug's effectiveness or cause side effects. these drug-drug interactions (ddis) may lead to an increase in the cost of medical care or even threaten patients’ health and life. thus, automatic extraction of ddis is an important research field to improve patient safety. in this work, a deep neural network model is presented for extracting ddis from medical texts. this model utilizes a novel attention mechanism for improving the discrimination of important words from others, based on the word similarities and their relative position with respect to candidate drugs. this approach is applied for calculating the attention weights for the outputs of a bi-directional long short-term memory (bi-lstm) model in the deep network structure before detecting the type of ddis. the proposed method was tested on the standard ddi extraction 2013 dataset and according to experimental results was able to achieve an f1-score of 78.30 which is comparable to the best results reported for the state-of-the-art methods. a detailed study of the proposed method and its components is also provided. © 2021 elsevier inc.</t>
  </si>
  <si>
    <t xml:space="preserve">Tomar vários medicamentos ao mesmo tempo pode aumentar ou diminuir a eficácia de cada medicamento ou causar efeitos colaterais. Essas interações medicamentosas (DDIs) podem levar a um aumento no custo dos cuidados médicos ou até ameaçar a saúde e a vida dos pacientes. Assim, a extração automática de DDIs é um campo de pesquisa importante para melhorar a segurança do paciente. Neste trabalho, um modelo de rede neural profundo é apresentado para extrair DDIs de textos médicos. Este modelo utiliza um novo mecanismo de atenção para melhorar a discriminação de palavras importantes de outras pessoas, com base nas similaridades da palavra e em sua posição relativa em relação aos medicamentos candidatos. Essa abordagem é aplicada para calcular os pesos de atenção para as saídas de um modelo bidirecional de memória de curto prazo (BI-LSTM) na estrutura de rede profunda antes de detectar o tipo de DDIS. O método proposto foi testado no conjunto de dados padrão da Extração DDI 2013 e, de acordo com os resultados experimentais, foi capaz de obter uma pontuação F1 de 78,30, comparável aos melhores resultados relatados para os métodos de ponta. Também é fornecido um estudo detalhado do método proposto e de seus componentes. © 2021 Elsevier inc. </t>
  </si>
  <si>
    <t>https://www.scopus.com/inward/record.uri?eid=2-s2.0-85100895826&amp;doi=10.1016%2fj.jbi.2021.103707&amp;partnerID=40&amp;md5=4b08c0606b3be18980659c3affc9819a</t>
  </si>
  <si>
    <t>2-s2.0-84891111736</t>
  </si>
  <si>
    <t>drug drug interactions discovery based on crfs svms and rule based methods</t>
  </si>
  <si>
    <t xml:space="preserve">Descoberta de interações medicamentosas com base em SVMs de CRFs e métodos baseados em regras </t>
  </si>
  <si>
    <t>information about medications is critical in improving the patients' safety and quality of care. most adverse drug events are predictable from the known pharmacology of the drugs and many represent known interactions and are, therefore, likely to be preventable. however, most of this information is locked in free-text and, as such, cannot be actively accessed and elaborated by computerized applications. in this work, we propose three different approaches to the problem of automatic recognition of drug-drug interactions that we have developed within the "first challenge task: drug-drug interaction extraction" competition. our approaches learn to discriminate between semantically interesting and uninteresting content in a structured prediction framework as well as a rule-based one. the systems are trained using the drugddi corpus provided by the challenge organizers. an empirical analysis of the three approaches on this dataset shows that the inclusion of rule-based methods is indeed advantageous.</t>
  </si>
  <si>
    <t xml:space="preserve">As informações sobre medicamentos são críticas para melhorar a segurança e a qualidade dos cuidados dos pacientes. A maioria dos eventos adversos a medicamentos é previsível com a farmacologia conhecida dos medicamentos e muitos representam interações conhecidas e, portanto, provavelmente serão evitáveis. No entanto, a maioria dessas informações é bloqueada em texto livre e, como tal, não pode ser acessada e elaborada ativamente por aplicativos computadorizados. Neste trabalho, propomos três abordagens diferentes ao problema do reconhecimento automático de interações medicamentosas que desenvolvemos na concorrência "Primeira tarefa de desafio: extração de interação com drogas-drogas". Nossas abordagens aprendem a discriminar entre conteúdo semanticamente interessante e desinteressante em uma estrutura de previsão estruturada, bem como em uma regra. Os sistemas são treinados usando o corpus Drugddi fornecido pelos organizadores do desafio. Uma análise empírica das três abordagens nesse conjunto de dados mostra que a inclusão de métodos baseados em regras é realmente vantajosa. </t>
  </si>
  <si>
    <t>https://www.scopus.com/inward/record.uri?eid=2-s2.0-84891111736&amp;partnerID=40&amp;md5=103b6c24e6ddc86a18f62c7c1c853b4d</t>
  </si>
  <si>
    <t>1st Challenge Task on Drug-Drug Interaction Extraction 2011, DDIExtraction 2011 - Co-located with the 27th Conference of the Spanish Society for Natural Language Processing, SEPLN 2011</t>
  </si>
  <si>
    <t>7 September 2011 through 7 September 2011</t>
  </si>
  <si>
    <t>Huelva</t>
  </si>
  <si>
    <t>2-s2.0-84882590444</t>
  </si>
  <si>
    <t>10.1016/b978-0-12-387817-5.00039-x</t>
  </si>
  <si>
    <t>drug induced liver injury research networks</t>
  </si>
  <si>
    <t xml:space="preserve">Redes de pesquisa de lesões hepáticas induzidas por drogas </t>
  </si>
  <si>
    <t>the low incidence of drug-induced liver injury (dili), along with the difficulty in establishing a diagnosis, has hampered our ability to study the molecular pathogenesis of drug and herbal hepatotoxicity. multicenter research networks have recently been developed in the united states and other countries to facilitate further research into this uncommon but important adverse drug reaction. currently, several prospective registries including the drug-induced liver injury network utilize standardized definitions, phenotyping, and causality assessment methods in ongoing studies of host immunological, genetic, and environmental factors in dili pathogenesis and outcome. the increasing use of electronic medical records coupled with the application of natural language processing algorithms may further help identify dili patients for future studies. finally, continuing advances in genomic methods may allow us to better identify risk factors for dili susceptibility and diagnosis, which should help to mitigate the risk for individual patients in the years to come. © 2013 elsevier inc. all rights reserved.</t>
  </si>
  <si>
    <t xml:space="preserve">A baixa incidência de lesão hepática induzida por drogas (DILI), juntamente com a dificuldade em estabelecer um diagnóstico, dificultou nossa capacidade de estudar a patogênese molecular da droga e da hepatotoxicidade à base de plantas. Redes de pesquisa multicêntricas foram recentemente desenvolvidas nos Estados Unidos e em outros países para facilitar mais pesquisas sobre essa reação adversa incomum, mas importante. Atualmente, vários registros prospectivos, incluindo a rede de lesões hepáticas induzidas por drogas, utilizam definições padronizadas, fenotipagem e métodos de avaliação de causalidade em estudos em andamento de fatores imunológicos, genéticos e ambientais do hospedeiro na patogênese e nos resultados de dili. O crescente uso de registros médicos eletrônicos, juntamente com a aplicação de algoritmos de processamento de linguagem natural, pode ajudar a identificar pacientes com DILI para estudos futuros. Finalmente, os avanços contínuos nos métodos genômicos podem nos permitir identificar melhor os fatores de risco para suscetibilidade e diagnóstico de dili, o que deve ajudar a mitigar o risco de pacientes individuais nos próximos anos. © 2013 Elsevier inc. todos os direitos reservados. </t>
  </si>
  <si>
    <t>https://www.scopus.com/inward/record.uri?eid=2-s2.0-84882590444&amp;doi=10.1016%2fB978-0-12-387817-5.00039-X&amp;partnerID=40&amp;md5=cb232fc1cae531312d9e0a39178f0be3</t>
  </si>
  <si>
    <t>Elsevier Inc.</t>
  </si>
  <si>
    <t>2-s2.0-85103455051</t>
  </si>
  <si>
    <t>10.1109/ccwc51732.2021.9376004</t>
  </si>
  <si>
    <t>drug safety intelligence and automation</t>
  </si>
  <si>
    <t xml:space="preserve">Inteligência de segurança de medicamentos e automação </t>
  </si>
  <si>
    <t>a huge amount of data about adverse drug reactions are in medical cases, and that is a major challenge for experts to generate reports and analyze it. time and money are wasted in finding efficient strategies for identifying and extracting this type of information. our paper focuses on solving problems in report generation of free text cases and reports to support pharmacovigilance research and decision-making. hence, machine learning with the help of nlp is used in the identification of medline case. an automated system to solve the problem is developed to identify drug reactions and effects from icsrs (individual case safety report) and drug safety classification of adverse drug events from free-text electronic patient records and information. a further implementation into an ai-based mass casualty management framework is considered for future work to aid the decision-making right after triage. © 2021 ieee.</t>
  </si>
  <si>
    <t xml:space="preserve">Uma enorme quantidade de dados sobre as reações adversas dos medicamentos está em casos médicos, e esse é um grande desafio para os especialistas gerarem relatórios e analisá -los. Tempo e dinheiro são desperdiçados em encontrar estratégias eficientes para identificar e extrair esse tipo de informação. Nosso artigo se concentra na solução de problemas na geração de casos de texto e relatórios de texto gratuitos para apoiar a pesquisa e a tomada de decisões da farmacovigilância. Portanto, o aprendizado de máquina com a ajuda do PNL é usado na identificação do caso MEDLINE. Um sistema automatizado para resolver o problema é desenvolvido para identificar reações e efeitos de medicamentos a partir de ICSRS (relatório de segurança de casos individuais) e classificação de segurança de medicamentos de eventos adversos a medicamentos a partir de registros e informações de pacientes eletrônicos de texto livre. Uma implementação adicional em uma estrutura de gerenciamento de casuais em massa baseada em IA é considerada para trabalhos futuros para ajudar na tomada de decisão logo após a triagem. © 2021 IEEE. </t>
  </si>
  <si>
    <t>https://www.scopus.com/inward/record.uri?eid=2-s2.0-85103455051&amp;doi=10.1109%2fCCWC51732.2021.9376004&amp;partnerID=40&amp;md5=e4da1f57ef2583b7c4bee4912f0a48a4</t>
  </si>
  <si>
    <t>11th IEEE Annual Computing and Communication Workshop and Conference, CCWC 2021</t>
  </si>
  <si>
    <t>27 January 2021 through 30 January 2021</t>
  </si>
  <si>
    <t>2-s2.0-78650495544</t>
  </si>
  <si>
    <t>10.1136/jamia.2010.008607</t>
  </si>
  <si>
    <t>drug safety surveillance using de identified emr and claims data issues and challenges</t>
  </si>
  <si>
    <t xml:space="preserve">Vigilância de segurança de medicamentos usando DE identificou EMR e reivindica problemas e desafios de dados </t>
  </si>
  <si>
    <t>the author discusses the challenges of pharmacovigilance using electronic medical record and claims data. use of icd-9 encoded data has low sensitivity for detection of adverse drug events (ades), because it requires that an ade escalate to major-complaint level before it can be identified, and because clinical symptomatology is relatively under-represented in icd-9. a more appropriate vocabulary for ade identification, snomed ct, awaits wider deployment. the narrative-text record of progress notes can potentially be used for more sensitive ade detection. more effective surveillance will require the ability to grade ades by severity. finally, access to online drug information that includes both a reliable hierarchy of drug families as well as structured information on existing ades can improve the focus and predictive ability of surveillance efforts.</t>
  </si>
  <si>
    <t xml:space="preserve">O autor discute os desafios da farmacovigilância usando o registro médico eletrônico e reivindica dados. O uso de dados codificados da CID-9 possui baixa sensibilidade para a detecção de eventos adversos a medicamentos (ADES), porque exige que um ADE escala para o nível de reclamação maior antes que possa ser identificado e porque a sintomatologia clínica é relativamente sub-representada na ICD- 9. Um vocabulário mais apropriado para a identificação da ADE, Snomed CT, aguarda uma implantação mais ampla. O registro de texto narrativo das notas de progresso pode ser potencialmente usado para detecção de ADE mais sensível. A vigilância mais eficaz exigirá a capacidade de classificar os ADEs por gravidade. Finalmente, o acesso a informações de medicamentos on -line que incluem uma hierarquia confiável de famílias de drogas e informações estruturadas sobre os ADEs existentes podem melhorar o foco e a capacidade preditiva dos esforços de vigilância. </t>
  </si>
  <si>
    <t>https://www.scopus.com/inward/record.uri?eid=2-s2.0-78650495544&amp;doi=10.1136%2fjamia.2010.008607&amp;partnerID=40&amp;md5=1d7d497cb76a648bff9bd9bae7ce8b84</t>
  </si>
  <si>
    <t>2-s2.0-85097129017</t>
  </si>
  <si>
    <t>10.2196/11264</t>
  </si>
  <si>
    <t>early detection of adverse drug reactions in social health networks a natural language processing pipeline for signal detection</t>
  </si>
  <si>
    <t xml:space="preserve">Detecção precoce de reações adversas de medicamentos nas redes de saúde social Um pipeline de processamento de linguagem natural para detecção de sinal </t>
  </si>
  <si>
    <t>background: adverse drug reactions (adrs) occur in nearly all patients on chemotherapy, causing morbidity and therapy disruptions. detection of such adrs is limited in clinical trials, which are underpowered to detect rare events. early recognition of adrs in the postmarketing phase could substantially reduce morbidity and decrease societal costs. internet community health forums provide a mechanism for individuals to discuss real-time health concerns and can enable computational detection of adrs. objective: the goal of this study is to identify cutaneous adr signals in social health networks and compare the frequency and timing of these adrs to clinical reports in the literature. methods: we present a natural language processing-based, adr signal-generation pipeline based on patient posts on internet social health networks. we identified user posts from the inspire health forums related to two chemotherapy classes: erlotinib, an epidermal growth factor receptor inhibitor, and nivolumab and pembrolizumab, immune checkpoint inhibitors. we extracted mentions of adrs from unstructured content of patient posts. we then performed population-level association analyses and time-to-detection analyses. results: our system detected cutaneous adrs from patient reports with high precision (0.90) and at frequencies comparable to those documented in the literature but an average of 7 months ahead of their literature reporting. known adrs were associated with higher proportional reporting ratios compared to negative controls, demonstrating the robustness of our analyses. our named entity recognition system achieved a 0.738 microaveraged f-measure in detecting adr entities, not limited to cutaneous adrs, in health forum posts. additionally, we discovered the novel adr of hypohidrosis reported by 23 patients in erlotinib-related posts; this adr was absent from 15 years of literature on this medication and we recently reported the finding in a clinical oncology journal. conclusions: several hundred million patients report health concerns in social health networks, yet this information is markedly underutilized for pharmacosurveillance. we demonstrated the ability of a natural language processing-based signal-generation pipeline to accurately detect patient reports of adrs months in advance of literature reporting and the robustness of statistical analyses to validate system detections. our findings suggest the important contributions that social health network data can play in contributing to more comprehensive and timely pharmacovigilance. © 2019 jmir publications inc. all rights reserved.</t>
  </si>
  <si>
    <t xml:space="preserve">Antecedentes: As reações adversas a medicamentos (RAMs) ocorrem em quase todos os pacientes em quimioterapia, causando interrupções na morbidade e terapia. A detecção de tais ADRs é limitada em ensaios clínicos, com pouca potência para detectar eventos raros. O reconhecimento precoce dos ADRs na fase de pós -mercado pode reduzir substancialmente a morbidade e diminuir os custos sociais. Os fóruns de saúde da comunidade da Internet fornecem um mecanismo para os indivíduos discutirem preocupações com a saúde em tempo real e podem permitir a detecção computacional de ADRs. Objetivo: O objetivo deste estudo é identificar sinais cutâneos de ADR nas redes de saúde social e comparar a frequência e o tempo desses ADRs com relatórios clínicos na literatura. Métodos: Apresentamos um pipeline de geração de sinal de ADR baseado em linguagem natural com base em postagens de pacientes nas redes de saúde social da Internet. Identificamos as postagens de usuários dos fóruns de saúde Inspire relacionados a duas classes de quimioterapia: Erlotinib, um inibidor do receptor do fator de crescimento epidérmico e inibidores de nivolumab e pembrolizumab, inibidores do ponto de verificação imune. Extraímos menções de ADRs do conteúdo não estruturado de postos de pacientes. Em seguida, realizamos análises de associação em nível populacional e análises de tempo até detecção. Resultados: Nosso sistema detectou RACs cutâneos de relatórios de pacientes com alta precisão (0,90) e em frequências comparáveis ​​às documentadas na literatura, mas uma média de 7 meses antes de seus relatórios de literatura. Os ADRs conhecidos foram associados a maiores índices de relatório proporcionais em comparação com controles negativos, demonstrando a robustez de nossas análises. Nosso sistema de reconhecimento de entidade nomeado alcançou uma F-M-M-M-Medice de 0,738 microaverage na detecção de entidades de ADR, não se limitando a ADRs cutâneos, nos postos do Fórum de Saúde. Além disso, descobrimos o novo ADR de hipohidrose relatado por 23 pacientes em postos relacionados ao erlotinibe; Este ADR estava ausente de 15 anos de literatura sobre este medicamento e recentemente relatamos a descoberta em um diário de oncologia clínica. Conclusões: Várias centenas de milhões de pacientes relatam preocupações de saúde nas redes de saúde social, mas essas informações são acentuadamente subutilizadas para a farmacosurveilância. Demonstramos a capacidade de um pipeline de geração de sinal baseado em processamento de linguagem natural de detectar com precisão os relatórios de pacientes com ADRs antes dos relatórios de literatura e a robustez das análises estatísticas para validar as detecções do sistema. Nossas descobertas sugerem as importantes contribuições que os dados da rede de saúde social podem jogar para contribuir para farmacovigilância mais abrangente e oportuna. © 2019 JMIR Publications Inc. todos os direitos reservados. </t>
  </si>
  <si>
    <t>https://www.scopus.com/inward/record.uri?eid=2-s2.0-85097129017&amp;doi=10.2196%2f11264&amp;partnerID=40&amp;md5=89be0e1747396253e51d6c761a410e5f</t>
  </si>
  <si>
    <t>2-s2.0-85124944553</t>
  </si>
  <si>
    <t>10.2196/29806</t>
  </si>
  <si>
    <t>early prediction of functional outcomes after acute ischemic stroke using unstructured clinical text retrospective cohort study</t>
  </si>
  <si>
    <t xml:space="preserve">Previsão precoce de resultados funcionais após acidente vascular cerebral agudo usando estudo de coorte retrospectiva de texto clínico não estruturado </t>
  </si>
  <si>
    <t>background: several prognostic scores have been proposed to predict functional outcomes after an acute ischemic stroke (ais). most of these scores are based on structured information and have been used to develop prediction models via the logistic regression method. with the increased use of electronic health records and the progress in computational power, data-driven predictive modeling by using machine learning techniques is gaining popularity in clinical decision-making. objective: we aimed to investigate whether machine learning models created by using unstructured text could improve the prediction of functional outcomes at an early stage after ais. methods: we identified all consecutive patients who were hospitalized for the first time for ais from october 2007 to december 2019 by using a hospital stroke registry. the study population was randomly split into a training (n=2885) and test set (n=962). free text in histories of present illness and computed tomography reports was transformed into input variables via natural language processing. models were trained by using the extreme gradient boosting technique to predict a poor functional outcome at 90 days poststroke. model performance on the test set was evaluated by using the area under the receiver operating characteristic curve (auc). results: the aucs of text-only models ranged from 0.768 to 0.807 and were comparable to that of the model using national institutes of health stroke scale (nihss) scores (0.811). models using both patient age and text achieved aucs of 0.823 and 0.825, which were similar to those of the model containing age and nihss scores (0.841); the model containing preadmission comorbidities, level of consciousness, age, and neurological deficit (plan) scores (0.837); and the model containing acute stroke registry and analysis of lausanne (astral) scores (0.840). adding variables from clinical text improved the predictive performance of the model containing age and nihss scores, the model containing plan scores, and the model containing astral scores (the auc increased from 0.841 to 0.861, from 0.837 to 0.856, and from 0.840 to 0.860, respectively). conclusions: unstructured clinical text can be used to improve the performance of existing models for predicting poststroke functional outcomes. however, considering the different terminologies that are used across health systems, each individual health system may consider using the proposed methods to develop and validate its own models. © 2022 jmir medical informatics. all rights reserved.</t>
  </si>
  <si>
    <t xml:space="preserve">Antecedentes: Vários escores prognósticos foram propostos para prever resultados funcionais após um AVC isquêmico agudo (AIS). A maioria dessas pontuações é baseada em informações estruturadas e tem sido usada para desenvolver modelos de previsão através do método de regressão logística. Com o aumento do uso de registros eletrônicos de saúde e o progresso no poder computacional, a modelagem preditiva orientada a dados usando técnicas de aprendizado de máquina está ganhando popularidade na tomada de decisão clínica. Objetivo: Nosso objetivo foi investigar se os modelos de aprendizado de máquina criados usando texto não estruturado poderia melhorar a previsão de resultados funcionais em um estágio inicial após o AIS. Métodos: Identificamos todos os pacientes consecutivos que foram hospitalizados pela primeira vez para a AIS de outubro de 2007 a dezembro de 2019 usando um registro de AVC hospitalar. A população do estudo foi dividida aleatoriamente em um treinamento (n = 2885) e no conjunto de testes (n = 962). O texto livre em histórias de doenças atuais e relatórios de tomografia computadorizada foi transformada em variáveis ​​de entrada via processamento de linguagem natural. Os modelos foram treinados usando a técnica de reforço de gradiente extremo para prever um resultado funcional ruim aos 90 dias após o golpe. O desempenho do modelo no conjunto de testes foi avaliado usando a área sob a curva característica operacional do receptor (AUC). Resultados: Os AUCs de modelos somente de texto variaram de 0,768 a 0,807 e foram comparáveis ​​aos do modelo usando os escores do National Institutes of Health Stroke Scale (NIHSS) (0,811). Modelos usando a idade do paciente e o texto alcançaram AUCs de 0,823 e 0,825, que foram semelhantes aos do modelo que continham os escores de idade e NIHSS (0,841); o modelo que contém comorbidades de pré -admissão, nível de consciência, idade e escores de déficit neurológico (plano) (0,837); e o modelo que contém registro de AVC agudo e análise dos escores de Lausanne (Astral) (0,840). A adição de variáveis ​​do texto clínico melhorou o desempenho preditivo do modelo que contém escores de idade e NIHSS, o modelo que contém pontuações de plano e o modelo que contém escores astrais (a AUC aumentou de 0,841 para 0,861, de 0,837 a 0,856 e de 0,840 a 0,860, de 0,837 a 0,856 e de 0,840 a 0,860, respectivamente). Conclusões: O texto clínico não estruturado pode ser usado para melhorar o desempenho dos modelos existentes para prever resultados funcionais pós -AVC. No entanto, considerando as diferentes terminologias usadas nos sistemas de saúde, cada sistema de saúde individual pode considerar o uso dos métodos propostos para desenvolver e validar seus próprios modelos. © 2022 Jmir Medical Informatics. todos os direitos reservados. </t>
  </si>
  <si>
    <t>https://www.scopus.com/inward/record.uri?eid=2-s2.0-85124944553&amp;doi=10.2196%2f29806&amp;partnerID=40&amp;md5=e7cd09d770a0e7718c06c2cb1a2bc064</t>
  </si>
  <si>
    <t>2-s2.0-0035752429</t>
  </si>
  <si>
    <t>effective mapping of biomedical text to the umls metathesaurus the metamap program</t>
  </si>
  <si>
    <t xml:space="preserve">Mapeamento eficaz do texto biomédico para o Metathesaurus UMLS, o programa Metamap </t>
  </si>
  <si>
    <t>the umls metathesaurus, the largest thesaurus in the biomedical domain, provides a representation of biomedical knowledge consisting of concepts classified by semantic type and both hierarchical and non-hierarchical relationships among the concepts. this knowledge has proved useful for many applications including decision support systems, management of patient records, information retrieval (ir) and data mining. gaining effective access to the knowledge is critical to the success of these applications. this paper describes metamap, a program developed at the national library of medicine (nlm) to map biomedical text to the metathesaurus or, equivalently, to discover metathesaurus concepts referred to in text. metamap uses a knowledge intensive approach based on symbolic, natural language processing (nlp) and computational linguistic techniques. besides being applied for both ir and data mining applications, metamap is one of the foundations of nlm's indexing initiative system which is being applied to both semi-automatic and fully automatic indexing of the biomedical literature at the library.</t>
  </si>
  <si>
    <t xml:space="preserve">O Metathesaurus UMLS, o maior tesauro no domínio biomédico, fornece uma representação do conhecimento biomédico que consiste em conceitos classificados pelo tipo semântico e por relações hierárquicas e não hierárquicas entre os conceitos. Esse conhecimento se mostrou útil para muitas aplicações, incluindo sistemas de suporte à decisão, gerenciamento de registros de pacientes, recuperação de informações (IR) e mineração de dados. Obter acesso eficaz ao conhecimento é fundamental para o sucesso desses aplicativos. Este artigo descreve a Metamap, um programa desenvolvido na Biblioteca Nacional de Medicina (NLM) para mapear o texto biomédico para o metatessauro ou, equivalentemente, para descobrir conceitos de metatessauro referidos no texto. A Metamap usa uma abordagem intensiva em conhecimento baseada em técnicas simbólicas e de processamento de linguagem natural (PNL) e lingüística computacional. Além de ser aplicado para aplicações de mineração de IR e dados, o Metamap é um dos fundamentos do sistema de iniciativa de indexação da NLM, que está sendo aplicado à indexação semi-automática e totalmente automática da literatura biomédica na biblioteca. </t>
  </si>
  <si>
    <t>https://www.scopus.com/inward/record.uri?eid=2-s2.0-0035752429&amp;partnerID=40&amp;md5=a89973b5045d5703927165f9efa26d88</t>
  </si>
  <si>
    <t>2-s2.0-84900460214</t>
  </si>
  <si>
    <t>10.1186/1755-8794-7-s1-s11</t>
  </si>
  <si>
    <t>effectively processing medical term queries on the umls metathesaurus by layered dynamic programming</t>
  </si>
  <si>
    <t xml:space="preserve">Processando efetivamente consultas de termos médicos no metatessauro UMLS por programação dinâmica em camadas </t>
  </si>
  <si>
    <t>background: mapping medical terms to standardized umls concepts is a basic step for leveraging biomedical texts in data management and analysis. however, available methods and tools have major limitations in handling queries over the umls metathesaurus that contain inaccurate query terms, which frequently appear in real world applications. methods. to provide a practical solution for this task, we propose a layered dynamic programming mapping (ldpmap) approach, which can efficiently handle these queries. ldpmap uses indexing and two layers of dynamic programming techniques to efficiently map a biomedical term to a umls concept. results: our empirical study shows that ldpmap achieves much faster query speeds than lcs. in comparison to the umls metathesaurus browser and metamap, ldpmap is much more effective in querying the umls metathesaurus for inaccurately spelled medical terms, long medical terms, and medical terms with special characters. conclusions: these results demonstrate that ldpmap is an efficient and effective method for mapping medical terms to the umls metathesaurus. © 2014 ren et al.; licensee biomed central ltd.</t>
  </si>
  <si>
    <t xml:space="preserve">Antecedentes: Mapear termos médicos para conceitos padronizados de UMLS é uma etapa básica para alavancar textos biomédicos em gerenciamento e análise de dados. No entanto, os métodos e ferramentas disponíveis têm grandes limitações para lidar com consultas sobre o metatessauro UMLS que contêm termos de consulta imprecisos, que freqüentemente aparecem nas aplicações do mundo real. métodos. Para fornecer uma solução prática para esta tarefa, propomos uma abordagem de mapeamento de programação dinâmica em camadas (LDPMAP), que pode lidar com eficiência a essas consultas. O LDPMAP usa indexação e duas camadas de técnicas de programação dinâmica para mapear com eficiência um termo biomédico para um conceito UMLS. Resultados: Nosso estudo empírico mostra que o LDPMAP alcança velocidades de consulta muito mais rápidas que o LCS. Em comparação com o navegador Metathesaurus UMLS e o Metamap, o LDPMAP é muito mais eficaz na consulta do metatessauro UMLS para termos médicos de gravação imprecisa, longos termos médicos e termos médicos com caracteres especiais. Conclusões: Esses resultados demonstram que o LDPMAP é um método eficiente e eficaz para mapear os termos médicos para o metatessauro da UMLS. © 2014 Ren et al.; Licenciado Biomed Central Ltd. </t>
  </si>
  <si>
    <t>https://www.scopus.com/inward/record.uri?eid=2-s2.0-84900460214&amp;doi=10.1186%2f1755-8794-7-S1-S11&amp;partnerID=40&amp;md5=f0b026adc14ed107c93ada181c25c5cc</t>
  </si>
  <si>
    <t>2-s2.0-85029721091</t>
  </si>
  <si>
    <t>10.1080/03007995.2017.1375903</t>
  </si>
  <si>
    <t>effects of non medical switching on outcomes among patients prescribed tumor necrosis factor inhibitors</t>
  </si>
  <si>
    <t xml:space="preserve">Efeitos da comutação não médica nos resultados entre os pacientes prescritos de inibidores do fator de necrose tumoral </t>
  </si>
  <si>
    <t>objective: to evaluate health care use and outcomes among patients who experienced a non-medical switch of their prescribed anti-tumor-necrosis-factor biological agent (anti-tnf) for cost containment reasons. methods: retrospective evaluation of humedica electronic health records of patients ≥18 years old with anti-tnf treatment for immune conditions. using natural language processing, stable patients who experienced a non-medical switch (for cost reasons) of their anti-tnf between 2007 and 2013 were identified (nms cohort, n = 158) and matched to patients who did not (control cohort, n = 4804). rates of office visits, emergency department visits, and hospitalizations at 30, 90, and 365 days following were evaluated. medication-related adverse events, defined as subsequent medication change due to a side effect and/or efficacy-related reason were also compared. results: adjusted rates of office visits were higher among the nms cohort than the control cohort at 30 (46.4% vs. 31.7%, p &lt;.001), 90 (71.0% vs. 57.0%, p &lt;.001), and 365 days (87.8% vs. 76.8%, p &lt;.001). rates of emergency department use and hospitalization were comparable between cohorts. the nms cohort had higher adjusted rates of medication-related adverse consequences (both increased side effects and diminished efficacy) than the control cohort at 30 (13.8% vs. 4.0%, p =.003), 90 (31.6% vs 9.6%, p &lt;.001), and 365 days (54.7% vs. 20.3%, p &lt;.001). compared with controls, the nms cohort had higher adjusted rates of subsequent medication change within 1 year (27.82% vs. 13.9%, p =.001). conclusion: non-medical switching among patients prescribed anti-tnfs was associated with increased health care use, medication-related side effects, and reports of diminished efficacy. © 2017 informa uk limited, trading as taylor &amp; francis group.</t>
  </si>
  <si>
    <t xml:space="preserve">OBJETIVO: Avaliar o uso e os resultados da assistência médica entre pacientes que experimentaram uma mudança não médica de seu agente biológico anti-tumor-necrose-fator (anti-TNF) por razões de contenção de custos. Métodos: Avaliação retrospectiva de registros eletrônicos de saúde Humedica de pacientes ≥ 18 anos com tratamento anti-TNF para condições imunes. Usando o processamento da linguagem natural, foram identificados pacientes estáveis ​​que experimentaram uma mudança não médica (por razões de custo) de seu anti-TNF entre 2007 e 2013 (coorte NMS, n = 158) e correspondidos a pacientes que não (coorte de controle, n, n, n = 4804). As taxas de visitas ao escritório, visitas ao departamento de emergência e hospitalizações aos 30, 90 e 365 dias foram avaliadas. Eventos adversos relacionados à medicação, definidos como alteração subsequente de medicamentos devido a um efeito colateral e/ou razão relacionada à eficácia, também foram comparados. Resultados: As taxas ajustadas de visitas ao escritório foram maiores entre a coorte NMS do que a coorte de controle em 30 (46,4% vs. 31,7%, p &lt;0,001), 90 (71,0% vs. 57,0%, p &lt;0,001) e 365 dias (87,8% vs. 76,8%, p &lt;0,001). As taxas de uso e hospitalização do departamento de emergência foram comparáveis ​​entre as coortes. A coorte do NMS apresentou maiores taxas ajustadas de consequências adversas relacionadas a medicamentos (aumentando os efeitos colaterais e a eficácia diminuída) do que a coorte de controle em 30 (13,8% vs. 4,0%, p = 0,003), 90 (31,6% vs 9,6%, p &lt;0,001) e 365 dias (54,7% vs. 20,3%, p &lt;0,001). Comparado aos controles, a coorte NMS apresentou taxas ajustadas mais altas de mudança subsequente de medicamentos dentro de 1 ano (27,82% vs. 13,9%, p = 0,001). Conclusão: A comutação não médica entre os pacientes prescritos anti-TNFs foi associada ao aumento do uso de assistência médica, efeitos colaterais relacionados à medicação e relatos de eficácia diminuída. © 2017 Informa UK Limited, negociação como Taylor &amp; Francis Group. </t>
  </si>
  <si>
    <t>https://www.scopus.com/inward/record.uri?eid=2-s2.0-85029721091&amp;doi=10.1080%2f03007995.2017.1375903&amp;partnerID=40&amp;md5=1e90d7a04ba678392875f8aa6e45deb6</t>
  </si>
  <si>
    <t>Taylor and Francis Ltd</t>
  </si>
  <si>
    <t>2-s2.0-85084276363</t>
  </si>
  <si>
    <t>10.1200/cci.19.00147</t>
  </si>
  <si>
    <t>efficient and accurate extracting of unstructured ehrs on cancer therapy responses for the development of recist natural language processing tools part i the corpus</t>
  </si>
  <si>
    <t xml:space="preserve">Extração eficiente e precisa de EHRs não estruturados nas respostas da terapia do câncer para o desenvolvimento de ferramentas de processamento de linguagem natural de Recist Parte I O Corpus </t>
  </si>
  <si>
    <t>purpose electronic health records (ehrs) are created primarily for nonresearch purposes; thus, the amounts of data are enormous, and the data are crude, heterogeneous, incomplete, and largely unstructured, presenting challenges to effective analyses for timely, reliable results. particularly, research dealing with clinical notes relevant to patient care and outcome is seldom conducted, due to the complexity of data extraction and accurate annotation in the past. recist is a set of widely accepted research criteria to evaluate tumor response in patients undergoing antineoplastic therapy. the aim for this study was to identify textual sources for recist information in ehrs and to develop a corpus of pharmacotherapy and response entities for development of natural language processing tools. methods we focused on pharmacotherapies and patient responses, using 55,120 medical notes (n = 72 types) in mayo clinic's ehrs from 622 randomly selected patients who signed authorization for research. using the multidocument annotation environment tool, we applied and evaluated predefined keywords, and time interval and note-type filters for identifying recist information and established a gold standard data set for patient outcome research. results key words reduced clinical notes to 37,406, and using four note types within 12 months postdiagnosis further reduced the number of notes to 5,005 that were manually annotated, which covered 97.9% of all cases (n = 609 of 622). the resulting data set of 609 cases (n = 503 for training and n = 106 for validation purpose), contains 736 fully annotated, deidentified clinical notes, with pharmacotherapies and four response end points: complete response, partial response, stable disease, and progressive disease. this resource is readily expandable to specific drugs, regimens, and most solid tumors. conclusion we have established a gold standard data set to accommodate development of biomedical informatics tools in accelerating research into antineoplastic therapeutic response. © 2020 by american society of clinical oncology licensed under the creative commons attribution 4.0 license</t>
  </si>
  <si>
    <t xml:space="preserve">Os registros eletrônicos de saúde (EHRs) propósitos são criados principalmente para fins de não pesquisa; Assim, as quantidades de dados são enormes e os dados são brutos, heterogêneos, incompletos e amplamente não estruturados, apresentando desafios para análises eficazes para resultados oportunos e confiáveis. Particularmente, pesquisas que lidam com notas clínicas relevantes para o atendimento e o resultado do paciente raramente são conduzidas, devido à complexidade da extração de dados e à anotação precisa no passado. RECIST é um conjunto de critérios de pesquisa amplamente aceitos para avaliar a resposta do tumor em pacientes submetidos à terapia antineoplásica. O objetivo deste estudo foi identificar fontes textuais para informações de RETIST no EHRS e desenvolver um corpus de farmacoterapia e entidades de resposta para o desenvolvimento de ferramentas de processamento de linguagem natural. Métodos Focamos em farmacoterapias e respostas dos pacientes, usando 55.120 notas médicas (n = 72 tipos) nos EHRs da Mayo Clinic de 622 pacientes selecionados aleatoriamente que assinaram a autorização para pesquisa. Usando a ferramenta de ambiente de anotação de vários documentos, aplicamos e avaliamos palavras-chave predefinidas e filtros de intervalo de tempo e anotações para identificar informações de Recist e estabelecer um conjunto de dados padrão-ouro para pesquisa de resultados do paciente. Resultados As palavras -chave reduziram as notas clínicas para 37.406 e, usando quatro tipos de notas, dentro de 12 meses após o diagnóstico, reduziu ainda mais o número de notas para 5.005 que foram anotadas manualmente, o que cobriu 97,9% de todos os casos (n = 609 de 622). O conjunto de dados resultante de 609 casos (n = 503 para treinamento e n = 106 para fins de validação) contém 736 notas clínicas totalmente anotadas e identificadas, com farmacoterapias e quatro pontos finais de resposta: resposta completa, resposta parcial, doença estável e progressivo doença. Esse recurso é prontamente expansível a medicamentos específicos, regimes e tumores mais sólidos. Conclusão Estabelecemos um conjunto de dados padrão ouro para acomodar o desenvolvimento de ferramentas de informática biomédica para acelerar pesquisas sobre resposta terapêutica antineoplásica. © 2020 pela Sociedade Americana de Oncologia Clínica Licenciada sob a Licença Creative Commons Attribution 4.0 </t>
  </si>
  <si>
    <t>https://www.scopus.com/inward/record.uri?eid=2-s2.0-85084276363&amp;doi=10.1200%2fCCI.19.00147&amp;partnerID=40&amp;md5=06dea0a732d9b9f4a832cf58d56d11d4</t>
  </si>
  <si>
    <t>American Society of Clinical Oncology</t>
  </si>
  <si>
    <t>2-s2.0-84994756904</t>
  </si>
  <si>
    <t>10.1093/jamia/ocw006</t>
  </si>
  <si>
    <t>efficient identification of nationally mandated reportable cancer cases using natural language processing and machine learning</t>
  </si>
  <si>
    <t xml:space="preserve">Identificação eficiente de casos de câncer relatáveis exigidos nacionalmente usando processamento de linguagem natural e aprendizado de máquina </t>
  </si>
  <si>
    <t>objective to help cancer registrars efficiently and accurately identify reportable cancer cases. material and methods the cancer registry control panel (crcp) was developed to detect mentions of reportable cancer cases using a pipeline built on the unstructured information management architecture - asynchronous scaleout (uima-as) architecture containing the national library of medicine's uima metamap annotator as well as a variety of rule-based uima annotators that primarily act to filter out concepts referring to nonreportable cancers. crcp inspects pathology reports nightly to identify pathology records containing relevant cancer concepts and combines this with diagnosis codes from the clinical electronic data warehouse to identify candidate cancer patients using supervised machine learning. cancer mentions are highlighted in all candidate clinical notes and then sorted in crcp's web interface for faster validation by cancer registrars. results crcp achieved an accuracy of 0.872 and detected reportable cancer cases with a precision of 0.843 and a recall of 0.848. crcp increases throughput by 22.6% over a baseline (manual review) pathology report inspection system while achieving a higher precision and recall. depending on registrar time constraints, crcp can increase recall to 0.939 at the expense of precision by incorporating a data source information feature.conclusion crcp demonstrates accurate results when applying natural language processing features to the problem of detecting patients with cases of reportable cancer from clinical notes. we show that implementing only a portion of cancer reporting rules in the form of regular expressions is sufficient to increase the precision, recall, and speed of the detection of reportable cancer cases when combined with off-the-shelf information extraction software and machine learning. © the author 2016. published by oxford university press on behalf of the american medical informatics association. all rights reserved.</t>
  </si>
  <si>
    <t xml:space="preserve">Objetivo para ajudar os registradores de câncer a identificar casos de câncer de maneira eficiente e precisa. Material e métodos O Painel de Controle do Registro de Câncer (CRCP) foi desenvolvido para detectar menções de casos de câncer relatáveis ​​usando um pipeline construído sobre a arquitetura de gerenciamento de informações não estruturadas - arquitetura de escala assíncrona (UIMA -AS) contendo a Anotadora de Uima Metamap da Biblioteca Nacional de Medicina e também como uma variedade de anotadores UIMA baseados em regras que atuam principalmente para filtrar conceitos referentes a cânceres não relatáveis. O CRCP inspeciona relatórios de patologia todas as noites para identificar registros de patologia contendo conceitos relevantes de câncer e combinam isso com códigos de diagnóstico do Warehouse de dados eletrônicos clínicos para identificar pacientes com câncer candidatos usando aprendizado de máquina supervisionado. As menções do câncer são destacadas em todas as notas clínicas candidatas e depois classificadas na interface da Web do CRCP para validação mais rápida por registradores de câncer. Os resultados do CRCP alcançaram uma precisão de 0,872 e detectar casos de câncer relatáveis ​​com precisão de 0,843 e um recall de 0,848. O CRCP aumenta a taxa de transferência em 22,6% em relação a um sistema de inspeção de relatório de patologia da linha de base (revisão manual) enquanto atinge uma precisão e recordação mais alta. Dependendo das restrições de tempo do registrador, o CRCP pode aumentar o recall para 0,939 às custas de precisão, incorporando um recurso de informação da fonte de dados.Clusão O CRCP demonstra resultados precisos ao aplicar recursos de processamento de linguagem natural ao problema de detectar pacientes com casos de câncer relatável de notas clínicas . Mostramos que a implementação de apenas uma parte das regras de relatórios de câncer na forma de expressões regulares é suficiente para aumentar a precisão, a recuperação e a velocidade da detecção de casos de câncer relatáveis ​​quando combinados com software de extração de informações prontas para uso e aprendizado de máquina. © The Author 2016. Publicado pela Oxford University Press em nome da American Medical Informatics Association. todos os direitos reservados. </t>
  </si>
  <si>
    <t>https://www.scopus.com/inward/record.uri?eid=2-s2.0-84994756904&amp;doi=10.1093%2fjamia%2focw006&amp;partnerID=40&amp;md5=b4327e99a33a3dcfd6675c1dba5829b5</t>
  </si>
  <si>
    <t>2-s2.0-85084787998</t>
  </si>
  <si>
    <t>10.1200/cci.19.00134</t>
  </si>
  <si>
    <t>electronic medical record search engine (emerse) an information retrieval tool for supporting cancer research</t>
  </si>
  <si>
    <t xml:space="preserve">mecanismo eletrônico de busca de registros médicos (Emerse) Uma ferramenta de recuperação de informações para apoiar a pesquisa do câncer </t>
  </si>
  <si>
    <t>purpose the electronic medical record search engine (emerse) is a software tool built to aid research spanning cohort discovery, population health, and data abstraction for clinical trials. emerse is now live at three academic medical centers, with additional sites currently working on implementation. in this report, we describe how emerse has been used to support cancer research based on a variety of metrics. methods we identified peer-reviewed publications that used emerse through online searches as well as through direct e-mails to users based on audit logs. these logs were also used to summarize use at each of the three sites. search terms for two of the sites were characterized using the natural language processing tool metamap to determine to which semantic types the terms could be mapped. results we identified a total of 326 peer-reviewed publications that used emerse through august 2019, although this is likely an underestimation of the true total based on the use log analysis. oncology-related research comprised nearly one third (n = 105; 32.2%) of all research output. the use logs showed that emerse had been used by multiple people at each site (nearly 3,500 across all three) who had collectively logged into the system. 100,000 times. many user-entered search queries could not be mapped to a semantic type, but the most common semantic type for terms that did match was “disease or syndrome,” followed by “pharmacologic substance.” conclusion emerse has been shown to be a valuable tool for supporting cancer research. it has been successfully deployed at other sites, despite some implementation challenges unique to each deployment environment. © 2020 by american society of clinical oncology</t>
  </si>
  <si>
    <t xml:space="preserve">Objetivo O mecanismo eletrônico de busca de registros médicos (EMERSE) é uma ferramenta de software criada para ajudar a pesquisas que abrangem a descoberta de coorte, a saúde da população e a abstração de dados para ensaios clínicos. Emerse agora está ao vivo em três centros médicos acadêmicos, com sites adicionais atualmente trabalhando na implementação. Neste relatório, descrevemos como Emerse foi usada para apoiar a pesquisa do câncer com base em uma variedade de métricas. Métodos Identificamos publicações revisadas por pares que usaram o Emerse por meio de pesquisas on-line, bem como por e-mails diretos para os usuários com base em logs de auditoria. Esses logs também foram usados ​​para resumir o uso em cada um dos três sites. Os termos de pesquisa de dois sites foram caracterizados usando a ferramenta de processamento de linguagem natural Metamap para determinar a quais tipos semânticos os termos poderiam ser mapeados. Resultados Identificamos um total de 326 publicações revisadas por pares que usaram o Emerse até agosto de 2019, embora isso seja provavelmente uma subestimação do verdadeiro total com base na análise do log de uso. A pesquisa relacionada a oncologia compreendeu quase um terço (n = 105; 32,2%) de toda a produção de pesquisa. Os registros de uso mostraram que Emerse havia sido usado por várias pessoas em cada local (quase 3.500 nos três) que haviam entrado em contato coletivamente no sistema. 100.000 vezes. Muitas consultas de pesquisa digitadas pelo usuário não puderam ser mapeadas para um tipo semântico, mas o tipo semântico mais comum para termos que correspondiam foi "doença ou síndrome", seguido de "substância farmacológica". A conclusão que Emerse demonstrou ser uma ferramenta valiosa para apoiar a pesquisa do câncer. Foi implantado com sucesso em outros sites, apesar de alguns desafios de implementação exclusivos para cada ambiente de implantação. © 2020 pela Sociedade Americana de Oncologia Clínica </t>
  </si>
  <si>
    <t>https://www.scopus.com/inward/record.uri?eid=2-s2.0-85084787998&amp;doi=10.1200%2fCCI.19.00134&amp;partnerID=40&amp;md5=090cc30510f1c916128194938ce57efb</t>
  </si>
  <si>
    <t>2-s2.0-85015887702</t>
  </si>
  <si>
    <t>10.1016/j.jbi.2017.03.003</t>
  </si>
  <si>
    <t>embedding of semantic predications</t>
  </si>
  <si>
    <t xml:space="preserve">incorporação de predições semânticas </t>
  </si>
  <si>
    <t>this paper concerns the generation of distributed vector representations of biomedical concepts from structured knowledge, in the form of subject-relation-object triplets known as semantic predications. specifically, we evaluate the extent to which a representational approach we have developed for this purpose previously, known as predication-based semantic indexing (psi), might benefit from insights gleaned from neural-probabilistic language models, which have enjoyed a surge in popularity in recent years as a means to generate distributed vector representations of terms from free text. to do so, we develop a novel neural-probabilistic approach to encoding predications, called embedding of semantic predications (esp), by adapting aspects of the skipgram with negative sampling (sgns) algorithm to this purpose. we compare esp and psi across a number of tasks including recovery of encoded information, estimation of semantic similarity and relatedness, and identification of potentially therapeutic and harmful relationships using both analogical retrieval and supervised learning. we find advantages for esp in some, but not all of these tasks, revealing the contexts in which the additional computational work of neural-probabilistic modeling is justified. © 2017 elsevier inc.</t>
  </si>
  <si>
    <t xml:space="preserve">Este artigo diz respeito à geração de representações vetoriais distribuídas de conceitos biomédicos de conhecimento estruturado, na forma de trigêmeos de objeto-relação de sujeição, conhecidos como predições semânticas. Especificamente, avaliamos até que ponto uma abordagem representacional que desenvolvemos para esse fim anteriormente, conhecida como indexação semântica baseada em predicação (PSI), pode se beneficiar de idéias obtidas de modelos de linguagem neural-probabilística, que desfrutaram de um aumento na popularidade em Os últimos anos, como um meio de gerar representações vetoriais distribuídas dos termos do texto gratuito. Para isso, desenvolvemos uma nova abordagem neural-probabilística para codificar predições, chamada de incorporação de predições semânticas (ESP), adaptando aspectos do skipgram com algoritmo de amostragem negativa (SGNS) a esse propósito. Comparamos ESP e PSI em várias tarefas, incluindo a recuperação de informações codificadas, a estimativa de similaridade e relação semântica e identificação de relacionamentos potencialmente terapêuticos e prejudiciais usando a recuperação analógica e o aprendizado supervisionado. Encontramos vantagens para o ESP em alguns, mas não em todas essas tarefas, revelando os contextos em que o trabalho computacional adicional da modelagem neural-probabilística é justificada. © 2017 Elsevier inc. </t>
  </si>
  <si>
    <t>https://www.scopus.com/inward/record.uri?eid=2-s2.0-85015887702&amp;doi=10.1016%2fj.jbi.2017.03.003&amp;partnerID=40&amp;md5=26419ccc1d11ef6f43b2af6b2c157f3d</t>
  </si>
  <si>
    <t>2-s2.0-85086927898</t>
  </si>
  <si>
    <t>10.3233/shti200150</t>
  </si>
  <si>
    <t>emerging concepts and applied machine learning research in patients with drug induced repolarization disorders</t>
  </si>
  <si>
    <t xml:space="preserve">Conceitos emergentes e pesquisa de aprendizado de máquina aplicado em pacientes com distúrbios de repolarização induzidos por drogas </t>
  </si>
  <si>
    <t>the paper presents a review of current research to develop predictive models for automated detection of drug-induced repolarization disorders and shows a feasibility study for developing machine learning tools trained on massive multimodal datasets of narrative, textual and electrocardiographic records. the goal is to reduce drug-induced long qt and associated complications (torsades-de-pointes, sudden cardiac death), by identifying prescription patterns with pro-arrhythmic propensity using a validated electronic application for the detection of adverse drug events with data mining and natural language processing; and to compute individual-based predictive scores in order to further identify clinical conditions, concomitant diseases, or other variables that correlate with higher risk of pro-arrhythmic situations. © 2020 european federation for medical informatics (efmi) and ios press.</t>
  </si>
  <si>
    <t xml:space="preserve">O artigo apresenta uma revisão da pesquisa atual para desenvolver modelos preditivos para a detecção automatizada de distúrbios de repolarização induzidos por medicamentos e mostra um estudo de viabilidade para o desenvolvimento de ferramentas de aprendizado de máquina treinadas em conjuntos de dados multimodais maciços de registros narrativos, textuais e eletrocardiográficos. O objetivo é reduzir o QT longo induzido por medicamentos e complicações associadas (torções de pontos, morte cardíaca súbita), identificando padrões de prescrição com propensão pró-arhite processamento de linguagem natural; e calcular pontuações preditivas baseadas em indivíduos, a fim de identificar ainda mais condições clínicas, doenças concomitantes ou outras variáveis que se correlacionam com maior risco de situações pró-arhítmicas. © 2020 Federação Europeia para Informática Médica (EFMI) e IOS Press. </t>
  </si>
  <si>
    <t>https://www.scopus.com/inward/record.uri?eid=2-s2.0-85086927898&amp;doi=10.3233%2fSHTI200150&amp;partnerID=40&amp;md5=bac1c491dad0c06e97d3c117380b8f06</t>
  </si>
  <si>
    <t>30th Medical Informatics Europe Conference, MIE 2020</t>
  </si>
  <si>
    <t>28 April 2020 through 1 May 2020</t>
  </si>
  <si>
    <t>2-s2.0-85092749953</t>
  </si>
  <si>
    <t>10.1109/jbhi.2020.2976931</t>
  </si>
  <si>
    <t>emr based phenotyping of ischemic stroke using supervised machine learning and text mining techniques</t>
  </si>
  <si>
    <t xml:space="preserve">Fenotipagem baseada em EMR de acidente vascular cerebral isquêmico usando aprendizado de máquina supervisionado e técnicas de mineração de texto </t>
  </si>
  <si>
    <t>ischemic stroke is a major cause of death and disability in adulthood worldwide. because it has highly heterogeneous phenotypes, phenotyping of ischemic stroke is an essential task for medical research and clinical prognostication. however, this task is not a trivial one when the study population is large. phenotyping of ischemic stroke depends primarily on manual annotation of medical records in previous studies. this article evaluated various strategies for automated phenotyping of ischemic stroke into the four subtypes of the oxfordshire community stroke project classification based on structured and unstructured data from electronical medical records (emrs). a total of 4640 adult patients who were hospitalized for acute ischemic stroke in a teaching hospital were included. in addition to the structured items in the national institutes of health stroke scale, unstructured clinical narratives were preprocessed using metamap to identify medical concepts, which were then encoded into feature vectors. various supervised machine learning algorithms were used to build classifiers. the study results indicate that textual information from emrs could facilitate phenotyping of ischemic stroke when this information was combined with structured information. furthermore, decomposition of this multi-class problem into binary classification tasks followed by aggregation of classification results could improve the performance. © 2013 ieee.</t>
  </si>
  <si>
    <t xml:space="preserve">O derrame isquêmico é uma das principais causas de morte e incapacidade na idade adulta em todo o mundo. Por ter fenótipos altamente heterogêneos, a fenotipagem do AVC isquêmico é uma tarefa essencial para pesquisa médica e prognóstico clínico. No entanto, essa tarefa não é trivial quando a população do estudo é grande. A fenotipagem do AVC isquêmico depende principalmente da anotação manual de registros médicos em estudos anteriores. Este artigo avaliou várias estratégias para a fenotipagem automatizada do AVC isquêmico nos quatro subtipos da classificação do projeto de AVC da comunidade de Oxfordshire com base em dados estruturados e não estruturados de registros médicos eletrônicos (EMRs). Foram incluídos 4640 pacientes adultos que foram hospitalizados por acidente vascular cerebral isquêmico agudo em um hospital de ensino. Além dos itens estruturados da Escala Nacional de Stroke de Saúde, as narrativas clínicas não estruturadas foram pré -processadas usando o Metamap para identificar conceitos médicos, que foram então codificados em vetores de características. Vários algoritmos supervisionados de aprendizado de máquina foram usados ​​para criar classificadores. Os resultados do estudo indicam que as informações textuais do EMRS podem facilitar a fenotipagem do AVC isquêmico quando essas informações foram combinadas com informações estruturadas. Além disso, a decomposição desse problema de várias classes em tarefas de classificação binária seguida pela agregação de resultados de classificação pode melhorar o desempenho. © 2013 IEEE. </t>
  </si>
  <si>
    <t>https://www.scopus.com/inward/record.uri?eid=2-s2.0-85092749953&amp;doi=10.1109%2fJBHI.2020.2976931&amp;partnerID=40&amp;md5=d8f0ef128e7fb223a8320f5477748b4d</t>
  </si>
  <si>
    <t>2-s2.0-85047745771</t>
  </si>
  <si>
    <t>10.1109/nc.2017.8263281</t>
  </si>
  <si>
    <t>end to end deep framework for disease named entity recognition using social media data</t>
  </si>
  <si>
    <t xml:space="preserve">Estrutura profunda de ponta a ponta para doenças nomeadas de reconhecimento de entidades usando dados de mídia social </t>
  </si>
  <si>
    <t>a growing interest in the natural language processing methods applied to healthcare applications has been observed in the recent years. in particular, new drug pharmacological properties can be derived patient observations shared in social media forums. developing approaches designed to automatically retrieve this information is of no low interest for personalized medicine and wide-scale drug tests. the full potential of the effective exploitation of both textual data and published biological data for drug research often goes untapped mostly because of the lack of tools and focused methodologies to curate and integrate the data and transform it into new, experimentally testable hypotheses. deep learning architectures have shown promising results for a wide range of tasks. in this work, we propose to address a challenging problem by applying modern deep neural networks for disease named entity recognition. an essential step for this task is recognition of disease mentions and medical concept nor-malization, which is highly difficult with simple string matching approaches. we cast the task as an end-to-end problem, solved using two architectures based on recurrent neural networks and pre-trained word embeddings. we show that it is possible to assess the practicability of using social media data to extract representative medical concepts for pharmacovigilance or drug repurposing. © 2017 ieee.</t>
  </si>
  <si>
    <t xml:space="preserve">Um interesse crescente nos métodos de processamento de linguagem natural aplicados a aplicativos de saúde foi observado nos últimos anos. Em particular, novas propriedades farmacológicas de medicamentos podem ser observações de pacientes derivadas compartilhadas em fóruns de mídia social. O desenvolvimento de abordagens projetadas para recuperar automaticamente essas informações não é de baixo interesse para medicamentos personalizados e testes de drogas em larga escala. O potencial total da exploração efetiva de dados textuais e dados biológicos publicados para a pesquisa de drogas geralmente não é interrompida principalmente por causa da falta de ferramentas e metodologias focadas para curar e integrar os dados e transformá -los em novas hipóteses experimentalmente testáveis. Arquiteturas de aprendizado profundo mostraram resultados promissores para uma ampla gama de tarefas. Neste trabalho, propomos abordar um problema desafiador, aplicando modernos redes neurais profundas para o reconhecimento de entidade de forma de doenças. Uma etapa essencial para esta tarefa é o reconhecimento das menções da doença e o conceito médico de norização de nor, o que é altamente difícil com abordagens simples de correspondência de cordas. Nós lançamos a tarefa como um problema de ponta a ponta, resolvido usando duas arquiteturas com base em redes neurais recorrentes e incorporações de palavras pré-treinadas. Mostramos que é possível avaliar a praticabilidade do uso de dados de mídia social para extrair conceitos médicos representativos para farmacovigilância ou reaproveitamento de medicamentos. © 2017 IEEE. </t>
  </si>
  <si>
    <t>https://www.scopus.com/inward/record.uri?eid=2-s2.0-85047745771&amp;doi=10.1109%2fNC.2017.8263281&amp;partnerID=40&amp;md5=717a2eee2dcc974aa0463cc29c554b52</t>
  </si>
  <si>
    <t>30th IEEE Jubilee Neumann Colloquium, NC 2017</t>
  </si>
  <si>
    <t>24 November 2017 through 25 November 2017</t>
  </si>
  <si>
    <t>2-s2.0-85076584660</t>
  </si>
  <si>
    <t>10.1093/jamia/ocz100</t>
  </si>
  <si>
    <t>ensemble method based extraction of medication and related information from clinical texts</t>
  </si>
  <si>
    <t xml:space="preserve">Extração baseada em métodos de conjunto de medicamentos e informações relacionadas de textos clínicos </t>
  </si>
  <si>
    <t>objective: accurate and complete information about medications and related information is crucial for effective clinical decision support and precise health care. recognition and reduction of adverse drug events is also central to effective patient care. the goal of this research is the development of a natural language processing (nlp) system to automatically extract medication and adverse drug event information from electronic health records. this effort was part of the 2018 n2c2 shared task on adverse drug events and medication extraction. materials and methods: the new nlp system implements a stacked generalization based on a search-based structured prediction algorithm for concept extraction. we trained 4 sequential classifiers using a variety of structured learning algorithms. to enhance accuracy, we created a stacked ensemble consisting of these concept extraction models trained on the shared task training data. we implemented a support vector machine model to identify related concepts. results: experiments with the official test set showed that our stacked ensemble achieved an f1 score of 92.66%. the relation extraction model with given concepts reached a 93.59% f1 score. our end-to-end system yielded overall micro-averaged recall, precision, and f1 score of 92.52%, 81.88% and 86.88%, respectively. our nlp system for adverse drug events and medication extraction ranked within the top 5 of teams participating in the challenge. conclusion: this study demonstrated that a stacked ensemble with a search-based structured prediction algorithm achieved good performance by effectively integrating the output of individual classifiers and could provide a valid solution for other clinical concept extraction tasks. © 2019 the author(s) 2019. published by oxford university press on behalf of the american medical informatics association. all rights reserved.</t>
  </si>
  <si>
    <t xml:space="preserve">Objetivo: Informações precisas e completas sobre medicamentos e informações relacionadas são cruciais para o apoio eficaz da decisão clínica e os cuidados de saúde precisos. O reconhecimento e redução de eventos adversos a medicamentos também são centrais para o atendimento eficaz do paciente. O objetivo desta pesquisa é o desenvolvimento de um sistema de processamento de linguagem natural (PNL) para extrair automaticamente as informações adversas dos eventos de medicamentos dos registros eletrônicos de saúde. Esse esforço fez parte da tarefa compartilhada N2C2 de 2018 em eventos adversos a medicamentos e extração de medicamentos. Materiais e métodos: O novo sistema PNL implementa uma generalização empilhada com base em um algoritmo de previsão estruturado baseado em busca para extração de conceitos. Treinamos 4 classificadores seqüenciais usando uma variedade de algoritmos de aprendizado estruturado. Para aumentar a precisão, criamos um conjunto empilhado que consiste nesses modelos de extração de conceito treinados nos dados de treinamento de tarefas compartilhados. Implementamos um modelo de máquina vetorial de suporte para identificar conceitos relacionados. Resultados: Experimentos com o conjunto de testes oficiais mostraram que nosso conjunto empilhado alcançou uma pontuação de 92,66%. O modelo de extração de relação com determinados conceitos atingiu uma pontuação de 93,59% F1. Nosso sistema de ponta a ponta produziu recall geral, precisão e pontuação de F1 de 92,52%, 81,88%e 86,88%, respectivamente. Nosso sistema de PNL para eventos adversos a medicamentos e extração de medicamentos classificados entre os 5 melhores equipes que participam do desafio. Conclusão: Este estudo demonstrou que um conjunto empilhado com um algoritmo de previsão estruturado baseado em busca alcançou um bom desempenho, integrando efetivamente a saída de classificadores individuais e poderia fornecer uma solução válida para outras tarefas de extração de conceito clínico. © 2019 O Autor (s) 2019. Publicado pela Oxford University Press em nome da American Medical Informatics Association. todos os direitos reservados. </t>
  </si>
  <si>
    <t>https://www.scopus.com/inward/record.uri?eid=2-s2.0-85076584660&amp;doi=10.1093%2fjamia%2focz100&amp;partnerID=40&amp;md5=c3b263c284d18643165e6ed1f2681b95</t>
  </si>
  <si>
    <t>2-s2.0-85060529115</t>
  </si>
  <si>
    <t>10.1055/s-0038-1646963</t>
  </si>
  <si>
    <t>evaluation of a novel system to enhance clinicians' recognition of preadmission adverse drug reactions</t>
  </si>
  <si>
    <t xml:space="preserve">Avaliação de um novo sistema para aprimorar o reconhecimento dos clínicos de reações adversas de medicamentos pré -adversos </t>
  </si>
  <si>
    <t>background often unrecognized by providers, adverse drug reactions (adrs) diminish patients' quality of life, cause preventable admissions and emergency department visits, and increase health care costs. objective this article evaluates whether an automated system, the adverse drug effect recognizer (ader), could assist clinicians in detecting and addressing inpatients' ongoing preadmission adrs. methods ader uses natural language processing to extract patients' medications, findings, and past diagnoses from admission notes. it compares excerpted information to a database of knownmedication adverse effects and promptly warns clinicians about potential ongoing adrs and potential confounders via alerts placed in patients' electronic health records (ehrs). a 3-month intervention trial evaluated ader's impact on antihypertensive medication ordering behaviors. at the time of patient admission, ader warned providers on the internal medicine wards of vanderbilt university hospital about potential ongoing preadmission antihypertensive medication adrs. a retrospective control group, comprised similar physicians from a period prior to the intervention, received no alerts. the evaluation compared ordering behaviors for each group to determine if preadmission medications changed during hospitalization or at discharge. the study also analyzed intervention group participants' survey responses and user comments. results ader identified potential preadmission adrs for 30% of both groups. compared with controls, intervention providers more often withheld or discontinued suspected adr-causing medications during the inpatient stay (p &lt; 0.001). intervention providers who responded to alert-related surveys held or discontinued suspected adr-causing medications more often at discharge (p &lt; 0.001). conclusion results indicate that ader helped physicians recognize adrs and reduced ordering of suspected adr-causing medications. in hospitals using ehrs, ader-like systems could improve clinicians' recognition and elimination of ongoing adrs. © 2018 schattauer.</t>
  </si>
  <si>
    <t xml:space="preserve">Antecedentes frequentemente não reconhecidos pelos provedores, as reações adversas de medicamentos (ADRs) diminuem a qualidade de vida dos pacientes, causam admissões evitáveis ​​e visitas ao departamento de emergência e aumentam os custos de assistência médica. Objetivo Este artigo avalia se um sistema automatizado, o reconhecedor adverso de efeitos de medicamentos (ADER), poderia ajudar os médicos a detectar e abordar os ADRs de pré -admissão em andamento dos pacientes internados. Métodos ADER usa processamento de linguagem natural para extrair medicamentos, descobertas e diagnósticos anteriores das notas de admissão. Ele compara informações extraídas a um banco de dados de efeitos adversos de medicação conhecida e alerta prontamente os médicos sobre potenciais RAMs em andamento e possíveis fatores de confusão por meio de alertas colocados nos registros eletrônicos de saúde dos pacientes (EHRs). Um estudo de intervenção de três meses avaliou o impacto de Ader nos comportamentos de ordenação de medicamentos anti-hipertensivos. No momento da admissão do paciente, ADER alertou os fornecedores sobre as enfermarias de medicina interna do Hospital Universitário de Vanderbilt sobre potenciais ADRs de medicamentos anti -hipertensivos em andamento. Um grupo controle retrospectivo, compreendeu médicos semelhantes de um período anterior à intervenção, não recebeu alertas. A avaliação comparou comportamentos de pedidos para cada grupo para determinar se os medicamentos de pré -missão mudaram durante a hospitalização ou na alta. O estudo também analisou as respostas da pesquisa dos participantes do grupo de intervenção e comentários do usuário. Resultados ADER identificou ADRs de pré -admissão potenciais para 30% de ambos os grupos. Comparados com os controles, os provedores de intervenção retendem com mais frequência ou descontinuaram os medicamentos causadores de ADR durante a estadia hospitalar (p &lt;0,001). Os provedores de intervenção que responderam a pesquisas relacionadas a alertas mantiveram ou interromperam suspeitos de medicamentos causadores de ADR com mais frequência na alta (p &lt;0,001). Os resultados da conclusão indicam que ADER ajudou os médicos a reconhecer RADs e reduzir a ordem de suspeitos de medicamentos causadores de ADR. Nos hospitais usando EHRs, os sistemas do tipo Ader podem melhorar o reconhecimento e a eliminação dos médicos dos ADRs em andamento. © 2018 Schattauer. </t>
  </si>
  <si>
    <t>https://www.scopus.com/inward/record.uri?eid=2-s2.0-85060529115&amp;doi=10.1055%2fs-0038-1646963&amp;partnerID=40&amp;md5=cffe84790e22c3f1ea31478425de072f</t>
  </si>
  <si>
    <t>Georg Thieme Verlag</t>
  </si>
  <si>
    <t>2-s2.0-85124097274</t>
  </si>
  <si>
    <t>evaluation of machine learning methods for relation extraction between drug adverse effects and medications in russian texts of internet user reviews</t>
  </si>
  <si>
    <t xml:space="preserve">Avaliação de métodos de aprendizado de máquina para extração de relação entre efeitos adversos a medicamentos e medicamentos em textos russos de revisões de usuários da Internet </t>
  </si>
  <si>
    <t>the research considers an automatic extraction of relations between mentions of medications and adverse drug reactions in russian-language drug reviews. this text analyzing method might be useful for pharmacovigilance and medicines reprofiling. its application to russian-language reviews hasn’t been studied yet due to the lack of corpora with relation annotation in russian. the study is aimed at solving this problem. it is based on the original dataset gathered by our group. it consists of annotated relations between entities from the russian drug review corpus, that contains the internet users’ reviews on medications in russian language. computational experiments were carried out on developed corpora using classical machine learning methods, as well as a more advanced neural network model based on transformer layers – xlm-roberta-sag. the list of applied classical machine learning methods consists of support vector machine, logistic regression, naive bayes classifier and gradient boosting. the concatenation of tf-idf entity vectors of character n-grams was used as a text representation. based on a set of experiments, the following hyperparameters of these methods were selected: the size of n-grams and the limitation on the frequency of occurrence of n-grams (too rare or too frequent n-grams were excluded from the feature vector). for xlm-roberta-sag, the input data is represented as usual for such type of models (language models based on transformer topology). the following input text representation types were considered during the experiments: a whole text, a text of target entity pairs; a text of target entity pairs with words between them; a text of target entity pairs and the whole input text, the latter input type is the one that maximizes accuracy. it is shown that xlm-roberta-sag model achieves a result of 95%, according to the macro-averaged f1 metric, which is the state-of-the-art result of recognition of the relations between mentions of adverse drug reactions and medications in russian-language online reviews. the naive bayes classifier with multivariate normal distribution achieves the best result among classical machine learning methods: 75%, which exceeds the result of random label generation by 21%. © copyright owned by the author(s) under the terms of the creative commons attribution-noncommercial-noderivatives 4.0 international license (cc by-nc-nd 4.0).</t>
  </si>
  <si>
    <t xml:space="preserve">A pesquisa considera uma extração automática de relações entre menções de medicamentos e reações adversas a medicamentos nas revisões de drogas em língua russa. Este método de análise de texto pode ser útil para a farmacovigilância e a reprodução de medicamentos. Sua aplicação às críticas em língua russa ainda não foi estudada devido à falta de corpora com anotação em relação a russo. O estudo tem como objetivo resolver esse problema. É baseado no conjunto de dados original coletado pelo nosso grupo. Consiste em relações anotadas entre entidades do corpus russo de revisão de drogas, que contém as críticas dos usuários da Internet sobre medicamentos no idioma russo. Experimentos computacionais foram realizados em corpora desenvolvida usando métodos clássicos de aprendizado de máquina, bem como um modelo de rede neural mais avançado baseado em camadas de transformador-xlm-roberta-sag. A lista de métodos de aprendizado de máquina clássica aplicados consiste em máquinas vetoriais de suporte, regressão logística, classificador ingênuo de Bayes e aumento de gradiente. A concatenação dos vetores da entidade TF-IDF dos N-Grams de caracteres foi usada como representação de texto. Com base em um conjunto de experimentos, foram selecionados os seguintes hiperparâmetros desses métodos: o tamanho dos n-gramas e a limitação da frequência de ocorrência de gramas n (n-gramas muito raros ou muito frequentes foram excluídos do vetor de características) . Para XLM-Roberta-SAG, os dados de entrada são representados como de costume para esse tipo de modelos (modelos de idiomas baseados na topologia do transformador). Os seguintes tipos de representação de texto de entrada foram considerados durante os experimentos: um texto inteiro, um texto de pares de entidades -alvo; um texto de entidade -alvo combina com palavras entre eles; Um texto dos pares de entidades de destino e todo o texto de entrada, o último tipo de entrada é o que maximiza a precisão. É mostrado que o modelo XLM-ROBERTA-SAG atinge um resultado de 95%, de acordo com a métrica F1 com média macro, que é o resultado da ponta do reconhecimento das relações entre menções de reações adversas de medicamentos e medicamentos em críticas on-line em língua russa. O classificador ingênuo de Bayes com distribuição normal multivariada alcança o melhor resultado entre os métodos clássicos de aprendizado de máquina: 75%, o que excede o resultado da geração aleatória de etiquetas em 21%. © Copyright de propriedade do (s) autor (s) sob os termos da Licença Internacional Creative Commons Attribution-NonCommercial-Noderivatives 4.0 (CC BY-ND-ND 4.0). </t>
  </si>
  <si>
    <t>https://www.scopus.com/inward/record.uri?eid=2-s2.0-85124097274&amp;partnerID=40&amp;md5=6abe19c7cb031267af7eb0298fa22826</t>
  </si>
  <si>
    <t>Sissa Medialab Srl</t>
  </si>
  <si>
    <t>5th International Workshop on Deep Learning in Computational Physics, DLCP 2021</t>
  </si>
  <si>
    <t>28 June 2021 through 29 June 2021</t>
  </si>
  <si>
    <t>2-s2.0-33748073236</t>
  </si>
  <si>
    <t>evaluation of medical problem extraction from electronic clinical documents using metamap transfer (mmtx)</t>
  </si>
  <si>
    <t xml:space="preserve">Avaliação da extração de problemas médicos de documentos clínicos eletrônicos usando a transferência de metamap (MMTX) </t>
  </si>
  <si>
    <t>to improve the use and quality of the electronic problem list, which is at the heart of the problem-oriented medical record in development in our institution (intermountain health care, utah, u.s.), we developed an automated problem list system using natural language processing (nlp) technologies. a key part of this system is a module that automatically extracts potential medical problems from free-text clinical documents. the nlp module uses mmtx, developed at the u.s. national library of medicine. negation detection was added to this application by adapting a negation detection algorithm called negex. to evaluate the adequacy of the performance of the nlp module for our automated problem list system, we evaluated it with 160 electronic clinical documents of different types. two different data sets for mmtx were used: the default full umls data set and a customised subset adapted to detect the set of 80 medical problems we are interested in. with the default data set, we measured a recall of 0.74 (95% ci 0.68-0.8) and a precision of 0.76 (0.69-0.82). the customised subset had a significantly better recall of 0.9 (0.85-0.94), and a non-significantly different precision of 0.69 (0.63-0.75).</t>
  </si>
  <si>
    <t xml:space="preserve">Para melhorar o uso e a qualidade da lista de problemas eletrônicos, que está no centro do prontuário médico orientado a problemas em desenvolvimento em nossa instituição (Intermountain Health Care, Utah, EUA), desenvolvemos um sistema de lista de problemas automatizados usando o processamento de linguagem natural (NLP) Tecnologias. Uma parte essencial deste sistema é um módulo que extrai automaticamente problemas médicos em potencial de documentos clínicos de texto livre. O módulo NLP usa MMTX, desenvolvido nos EUA Biblioteca Nacional de Medicina. A detecção de negação foi adicionada a esse aplicativo, adaptando um algoritmo de detecção de negação chamado NEGEX. Para avaliar a adequação do desempenho do módulo PNL para o nosso sistema automatizado de listas de problemas, avaliamos -o com 160 documentos clínicos eletrônicos de diferentes tipos. Foram utilizados dois conjuntos de dados diferentes para MMTX: o conjunto de dados completos do UMLS padrão e um subconjunto personalizado adaptado para detectar o conjunto de 80 problemas médicos em que estamos interessados. Com o conjunto de dados padrão, medimos um recall de 0,74 (IC 95% 0,68 -0,8) e uma precisão de 0,76 (0,69-0,82). O subconjunto personalizado teve um recall significativamente melhor de 0,9 (0,85-0,94) e uma precisão não significativamente diferente de 0,69 (0,63-0,75). </t>
  </si>
  <si>
    <t>https://www.scopus.com/inward/record.uri?eid=2-s2.0-33748073236&amp;partnerID=40&amp;md5=62b41ec57492fdf1850d6c4eb3fbf983</t>
  </si>
  <si>
    <t>19th International Congress of the European Federation for Medical Informatics, MIE 2005</t>
  </si>
  <si>
    <t>28 August 2005 through 1 September 2005</t>
  </si>
  <si>
    <t>Geneva</t>
  </si>
  <si>
    <t>2-s2.0-85103402726</t>
  </si>
  <si>
    <t>10.1007/s11899-021-00627-3</t>
  </si>
  <si>
    <t>evolution of hematology clinical trial adverse event reporting to improve care delivery</t>
  </si>
  <si>
    <t xml:space="preserve">Evolução da Hematologia Ensaios Clínicos Relatórios de Eventos Adversos Para melhorar a prestação de cuidados </t>
  </si>
  <si>
    <t>purpose of review: reporting of adverse events on hematology clinical trials is crucial to understanding the safety of standard treatments and novel agents. however, despite the importance of understanding toxicities, challenges in capturing and reporting accurate adverse event data exist. recent findings: currently, adverse events are reported manually on most hematology clinical trials. especially on phase iii trials, the highest grade of each adverse event during a reporting period is typically reported. despite the effort committed to ae reporting, studies have identified underreporting of adverse events on hematologic malignancy clinical trials, which raises concern about the true understanding of safety of treatment that clinicians have in order to guide patients about what to expect during therapy. in order to address these concerns, recent studies have piloted alternative methods for identification of adverse events. these methods include automated extraction of adverse event data from the electronic health record, implementation of trigger or alert tools into the medical record, and analytic tools to evaluate duration of adverse events rather than only the highest adverse event grade. summary: adverse event reporting is a crucial component of clinical trials. novel tools for identifying and reporting adverse events provide opportunities for honing and refining methods of toxicity capture and improving understanding of toxicities patients experience while enrolled on clinical trials. © 2021, the author(s), under exclusive licence to springer science+business media, llc, part of springer nature.</t>
  </si>
  <si>
    <t xml:space="preserve">Objetivo da revisão: O relatório de eventos adversos em ensaios clínicos de hematologia é crucial para entender a segurança de tratamentos padrão e novos agentes. No entanto, apesar da importância de entender as toxicidades, existem desafios na captura e relatório de dados precisos de eventos adversos. Resultados recentes: Atualmente, eventos adversos são relatados manualmente na maioria dos ensaios clínicos de hematologia. Especialmente nos ensaios da Fase III, o grau mais alto de cada evento adverso durante um período de relatório é normalmente relatado. Apesar do esforço comprometido com os relatórios de EA, os estudos identificaram subnotificação de eventos adversos em ensaios clínicos de malignidade hematológica, o que levanta a preocupação com a verdadeira compreensão da segurança do tratamento que os médicos têm para orientar os pacientes sobre o que esperar durante a terapia. Para abordar essas preocupações, estudos recentes pilotaram métodos alternativos para identificação de eventos adversos. Esses métodos incluem extração automatizada de dados de eventos adversos do registro eletrônico de saúde, implementação de ferramentas de gatilho ou alerta no registro médico e ferramentas analíticas para avaliar a duração de eventos adversos, em vez de apenas o maior grau de evento adverso. Resumo: O relatório de eventos adversos é um componente crucial dos ensaios clínicos. Novas ferramentas para identificar e relatar eventos adversos oferecem oportunidades para aprimorar e refinar os métodos de captura de toxicidade e melhorar a compreensão das toxicidades que os pacientes experimentam enquanto se inscrevem em ensaios clínicos. © 2021, o (s) autor (s), sob licença exclusiva da Springer Science+Business Media, LLC, parte da Springer Nature. </t>
  </si>
  <si>
    <t>https://www.scopus.com/inward/record.uri?eid=2-s2.0-85103402726&amp;doi=10.1007%2fs11899-021-00627-3&amp;partnerID=40&amp;md5=139c31e81917ec99c6c038cc47979971</t>
  </si>
  <si>
    <t>2-s2.0-84937418918</t>
  </si>
  <si>
    <t>10.3233/978-1-61499-512-8-55</t>
  </si>
  <si>
    <t>exploring brand name drug mentions on twitter for pharmacovigilance</t>
  </si>
  <si>
    <t xml:space="preserve">Explorando a marca Menção de drogas no Twitter para farmacovigilância </t>
  </si>
  <si>
    <t>twitter has been proposed by several studies as a means to track public health trends such as influenza and ebola outbreaks by analyzing user messages in order to measure different population features and interests. in this work we analyze the number and features of mentions on twitter of drug brand names in order to explore the potential usefulness of the automated detection of drug side effects and drug-drug interactions on social media platforms such as twitter. this information can be used for the development of predictive models for drug toxicity, drug-drug interactions or drug resistance. taking into account the large number of drug brand mentions that we found on twitter, it is promising as a tool for the detection, understanding and monitoring the way people manage prescribed drugs. © 2015 european federation for medical informatics (efmi).</t>
  </si>
  <si>
    <t xml:space="preserve">O Twitter foi proposto por vários estudos como um meio de rastrear tendências de saúde pública, como surtos de influenza e Ebola, analisando mensagens do usuário para medir diferentes características e interesses da população. Neste trabalho, analisamos o número e os recursos das menções no Twitter de marcas de drogas, a fim de explorar a utilidade potencial da detecção automatizada de efeitos colaterais de medicamentos e interações medicamentosas em plataformas de mídia social, como o Twitter. Essas informações podem ser usadas para o desenvolvimento de modelos preditivos para toxicidade por drogas, interações medicamentosas ou resistência a medicamentos. Levando em consideração o grande número de menciona a marca de medicamentos que encontramos no Twitter, é promissor como uma ferramenta para a detecção, compreensão e monitoramento da maneira como as pessoas gerenciam medicamentos prescritos. © 2015 Federação Europeia para Informática Médica (EFMI). </t>
  </si>
  <si>
    <t>https://www.scopus.com/inward/record.uri?eid=2-s2.0-84937418918&amp;doi=10.3233%2f978-1-61499-512-8-55&amp;partnerID=40&amp;md5=9b5f4578a6741c244b32fa137af50499</t>
  </si>
  <si>
    <t>26th Medical Informatics in Europe Conference, MIE 2015</t>
  </si>
  <si>
    <t>27 May 2015 through 29 May 2015</t>
  </si>
  <si>
    <t>2-s2.0-85033379716</t>
  </si>
  <si>
    <t>10.1007/s11042-017-5336-z</t>
  </si>
  <si>
    <t>exploring convolutional neural networks and topic models for user profiling from drug reviews</t>
  </si>
  <si>
    <t xml:space="preserve">Explorando redes neurais convolucionais e modelos de tópicos para o perfil de usuários de revisões de medicamentos </t>
  </si>
  <si>
    <t>pharmacovigilance, and generally applications of natural language processing models to healthcare, have attracted growing attention over the recent years. in particular, drug reactions can be extracted from user reviews posted on the web, and automated processing of this information represents a novel and exciting approach to personalized medicine and wide-scale drug tests. in medical applications, demographic information regarding the authors of these reviews such as age and gender is of primary importance; however, existing studies usually either assume that this information is available or overlook the issue entirely. in this work, we propose and compare several approaches to automated mining of demographic information from user-generated texts. we compare modern natural language processing techniques, including extensions of topic models and convolutional neural networks (cnn). we apply single-task and multi-task learning approaches to this problem. based on a real-world dataset mined from a health-related web site, we conclude that while cnns perform best in terms of predicting demographic information by jointly learning different user attributes, topic models provide additional information and reflect gender-specific and age-specific symptom profiles that may be of interest for a researcher. © 2017, springer science+business media, llc.</t>
  </si>
  <si>
    <t xml:space="preserve">A farmacovigilância e geralmente as aplicações de modelos de processamento de linguagem natural para os cuidados de saúde atraíram a crescente atenção nos últimos anos. Em particular, as reações de medicamentos podem ser extraídas das análises de usuários publicadas na Web, e o processamento automatizado dessas informações representa uma abordagem nova e emocionante para medicina personalizada e testes de drogas em larga escala. Em aplicações médicas, informações demográficas sobre os autores dessas revisões, como idade e sexo, são de importância primária; No entanto, os estudos existentes geralmente assumem que essas informações estão disponíveis ou ignoram completamente o problema. Neste trabalho, propomos e comparamos várias abordagens à mineração automatizada de informações demográficas de textos gerados pelo usuário. Comparamos as técnicas modernas de processamento de linguagem natural, incluindo extensões de modelos de tópicos e redes neurais convolucionais (CNN). Aplicamos abordagens de aprendizado de tarefa única e multitarefa para esse problema. Com base em um conjunto de dados do mundo real extraído de um site relacionado à saúde, concluímos que, embora os CNNs tenham melhor desempenho em termos de previsão de informações demográficas, aprendendo em conjunto diferentes atributos do usuário, os modelos de tópicos fornecem informações adicionais e refletem o gênero específico e específico da idade Perfis de sintomas que podem ser de interesse para um pesquisador. © 2017, Springer Science+Business Media, LLC. </t>
  </si>
  <si>
    <t>https://www.scopus.com/inward/record.uri?eid=2-s2.0-85033379716&amp;doi=10.1007%2fs11042-017-5336-z&amp;partnerID=40&amp;md5=b77cb2c2952844be223042bf35932f49</t>
  </si>
  <si>
    <t>2-s2.0-85032377041</t>
  </si>
  <si>
    <t>10.1093/database/bax019</t>
  </si>
  <si>
    <t>exploring convolutional neural networks for drug drug interaction extraction</t>
  </si>
  <si>
    <t xml:space="preserve">Explorando redes neurais convolucionais para extração de interação medicamentosa </t>
  </si>
  <si>
    <t>drug–drug interaction (ddi), which is a specific type of adverse drug reaction, occurs when a drug influences the level or activity of another drug. natural language processing techniques can provide health-care professionals with a novel way of reducing the time spent reviewing the literature for potential ddis. the current state-of-the-art for the extraction of ddis is based on feature-engineering algorithms (such as support vector machines), which usually require considerable time and effort. one possible alternative to these approaches includes deep learning. this technique aims to automatically learn the best feature representation from the input data for a given task. the purpose of this paper is to examine whether a convolutional neural network (cnn), which only uses word embeddings as input features, can be applied successfully to classify ddis from biomedical texts. proposed herein, is a cnn architecture with only one hidden layer, thus making the model more computationally efficient, and we perform detailed experiments in order to determine the best settings of the model. the goal is to determine the best parameter of this basic cnn that should be considered for future research. the experimental results show that the proposed approach is promising because it attained the second position in the 2013 rankings of the ddi extraction challenge. however, it obtained worse results than previous works using neural networks with more complex architectures. © the author(s) 2017. published by oxford university press.</t>
  </si>
  <si>
    <t xml:space="preserve">A interação droga -drug (DDI), que é um tipo específico de reação adversa do medicamento, ocorre quando um medicamento influencia o nível ou atividade de outro medicamento. As técnicas de processamento de linguagem natural podem fornecer aos profissionais de saúde uma nova maneira de reduzir o tempo gasto revisando a literatura para DDIs em potencial. O atual estado da arte para a extração de DDIs é baseado em algoritmos de engenharia de recursos (como máquinas vetoriais de suporte), que geralmente requerem tempo e esforço consideráveis. Uma alternativa possível a essas abordagens inclui aprendizado profundo. Essa técnica tem como objetivo aprender automaticamente a melhor representação de recursos dos dados de entrada para uma determinada tarefa. O objetivo deste artigo é examinar se uma rede neural convolucional (CNN), que usa apenas incorporações de palavras como recursos de entrada, pode ser aplicada com sucesso para classificar os DDIs a partir de textos biomédicos. Proposto aqui, é uma arquitetura da CNN com apenas uma camada oculta, tornando o modelo mais eficiente computacionalmente e realizamos experimentos detalhados para determinar as melhores configurações do modelo. O objetivo é determinar o melhor parâmetro desta CNN básica que deve ser considerada para pesquisas futuras. Os resultados experimentais mostram que a abordagem proposta é promissora porque atingiu a segunda posição no ranking de 2013 do desafio de extração do DDI. No entanto, obteve resultados piores do que os trabalhos anteriores usando redes neurais com arquiteturas mais complexas. © The Author (s) 2017. Publicado pela Oxford University Press. </t>
  </si>
  <si>
    <t>https://www.scopus.com/inward/record.uri?eid=2-s2.0-85032377041&amp;doi=10.1093%2fdatabase%2fbax019&amp;partnerID=40&amp;md5=0b2e6cff09e5a5a7e47e4752842decc4</t>
  </si>
  <si>
    <t>2-s2.0-84977543021</t>
  </si>
  <si>
    <t>10.1186/1472-6947-15-s2-s6</t>
  </si>
  <si>
    <t>exploring spanish health social media for detecting drug effects</t>
  </si>
  <si>
    <t xml:space="preserve">Explorando mídias sociais em saúde espanhola para detectar efeitos de drogas </t>
  </si>
  <si>
    <t>background: adverse drug reactions (adr) cause a high number of deaths among hospitalized patients in developed countries. major drug agencies have devoted a great interest in the early detection of adrs due to their high incidence and increasing health care costs. reporting systems are available in order for both healthcare professionals and patients to alert about possible adrs. however, several studies have shown that these adverse events are underestimated. our hypothesis is that health social networks could be a significant information source for the early detection of adrs as well as of new drug indications. methods: in this work we present a system for detecting drug effects (which include both adverse drug reactions as well as drug indications) from user posts extracted from a spanish health forum. texts were processed using meaningcloud, a multilingual text analysis engine, to identify drugs and effects. in addition, we developed the first spanish database storing drugs as well as their effects automatically built from drug package inserts gathered from online websites. we then applied a distant-supervision method using the database on a collection of 84,000 messages in order to extract the relations between drugs and their effects. to classify the relation instances, we used a kernel method based only on shallow linguistic information of the sentences. results: regarding relation extraction of drugs and their effects, the distant supervision approach achieved a recall of 0.59 and a precision of 0.48. conclusions: the task of extracting relations between drugs and their effects from social media is a complex challenge due to the characteristics of social media texts. these texts, typically posts or tweets, usually contain many grammatical errors and spelling mistakes. moreover, patients use lay terminology to refer to diseases, symptoms and indications that is not usually included in lexical resources in languages other than english. © 2015 segura-bedmar et al.; licensee biomed central ltd.</t>
  </si>
  <si>
    <t xml:space="preserve">Antecedentes: As reações adversas a medicamentos (ADR) causam um alto número de mortes entre pacientes hospitalizados em países desenvolvidos. As principais agências de drogas dedicaram um grande interesse na detecção precoce de RADs devido à sua alta incidência e ao aumento dos custos de assistência médica. Os sistemas de relatórios estão disponíveis para que os profissionais de saúde e os pacientes alertem sobre possíveis ADRs. No entanto, vários estudos mostraram que esses eventos adversos são subestimados. Nossa hipótese é que as redes sociais de saúde podem ser uma fonte de informação significativa para a detecção precoce de ADRs, bem como de novas indicações de medicamentos. Métodos: Neste trabalho, apresentamos um sistema para detectar efeitos de medicamentos (que incluem reações adversas e indicações de medicamentos) de postos de usuários extraídos de um fórum de saúde espanhol. Os textos foram processados ​​usando o significado -cloud, um mecanismo de análise de texto multilíngue, para identificar medicamentos e efeitos. Além disso, desenvolvemos o primeiro banco de dados espanhol armazenando medicamentos, bem como seus efeitos construídos automaticamente a partir de inserções de pacotes de medicamentos coletados em sites on -line. Em seguida, aplicamos um método de supervisão distante usando o banco de dados em uma coleção de 84.000 mensagens para extrair as relações entre medicamentos e seus efeitos. Para classificar as instâncias de relação, usamos um método do kernel baseado apenas em informações linguísticas rasas das frases. Resultados: Em relação à extração de relação dos medicamentos e seus efeitos, a abordagem de supervisão distante alcançou um recall de 0,59 e uma precisão de 0,48. Conclusões: A tarefa de extrair relações entre medicamentos e seus efeitos das mídias sociais é um desafio complexo devido às características dos textos da mídia social. Esses textos, normalmente postagens ou tweets, geralmente contêm muitos erros gramaticais e ortografia. Além disso, os pacientes usam a terminologia leiga para se referir a doenças, sintomas e indicações que geralmente não são incluídos em recursos lexicais em outros idiomas que não o inglês. © 2015 Segura-Bedmar et al.; Licenciado Biomed Central Ltd. </t>
  </si>
  <si>
    <t>https://www.scopus.com/inward/record.uri?eid=2-s2.0-84977543021&amp;doi=10.1186%2f1472-6947-15-S2-S6&amp;partnerID=40&amp;md5=516ca66c7c8a5f1ed3022ac6c33ddf62</t>
  </si>
  <si>
    <t>2-s2.0-85050993601</t>
  </si>
  <si>
    <t>10.1109/cbms.2018.00077</t>
  </si>
  <si>
    <t>extracting adverse drug effects from user experiences a baseline</t>
  </si>
  <si>
    <t xml:space="preserve">Extraindo efeitos adversos a medicamentos das experiências de usuário uma linha de base </t>
  </si>
  <si>
    <t>it has been proved that pharmacovigilance benefits from the analysis and extraction of user generated data from blogs, medical forums or other social networks, regarding adverse effect mentions or complaints that occur from taking certain drugs. data mining, machine learning, pattern recognition, content summarization and natural language processing techniques are often used in this field with promising results. however, there are still several difficulties concerning the extraction, as the highly domain-specific vocabulary presents a few challenges. this is mainly because patients like to use idiomatic or vernacular expressions along with descriptive symptom explanations, which tend to deviate from grammatical rules or expected terms. to address this issue, we propose a well-curated baseline. we believe that building a specific lexicon, identifying common linguistic patterns and observing certain phrasal structures is key to first understanding how a user generates contents online. from there, we can later develop sets of tailored rules that will allow data classification/extraction systems to potentially improve their efficiency at these tasks. © 2018 ieee.</t>
  </si>
  <si>
    <t xml:space="preserve">Foi provado que a farmacovigilância se beneficia com a análise e extração de dados gerados pelo usuário de blogs, fóruns médicos ou outras redes sociais, sobre mencionar meios ou reclamações de efeitos adversos que ocorrem por tomar determinados medicamentos. As técnicas de mineração de dados, aprendizado de máquina, reconhecimento de padrões, resumo de conteúdo e técnicas de processamento de linguagem natural são frequentemente usadas neste campo com resultados promissores. No entanto, ainda existem várias dificuldades em relação à extração, pois o vocabulário altamente específico do domínio apresenta alguns desafios. Isso ocorre principalmente porque os pacientes gostam de usar expressões idiomáticas ou vernaculares, juntamente com explicações descritivas de sintomas, que tendem a se desviar de regras gramaticais ou termos esperados. Para resolver esse problema, propomos uma linha de base bem curada. Acreditamos que construir um léxico específico, identificar padrões linguísticos comuns e observar certas estruturas frasais é essencial para entender primeiro como um usuário gera conteúdo online. A partir daí, mais tarde podemos desenvolver conjuntos de regras personalizadas que permitirão que os sistemas de classificação/extração de dados melhorem sua eficiência nessas tarefas. © 2018 IEEE. </t>
  </si>
  <si>
    <t>https://www.scopus.com/inward/record.uri?eid=2-s2.0-85050993601&amp;doi=10.1109%2fCBMS.2018.00077&amp;partnerID=40&amp;md5=41adfa9ad001e6bc5b87dba9e4b865d8</t>
  </si>
  <si>
    <t>31st IEEE International Symposium on Computer-Based Medical Systems, CBMS 2018</t>
  </si>
  <si>
    <t>18 June 2018 through 21 June 2018</t>
  </si>
  <si>
    <t>2-s2.0-85115281029</t>
  </si>
  <si>
    <t>extracting adverse drug events from clinical notes</t>
  </si>
  <si>
    <t xml:space="preserve">Extraindo eventos adversos a medicamentos de notas clínicas </t>
  </si>
  <si>
    <t>adverse drug events (ades) are unexpected incidents caused by the administration of a drug or medication. to identify and extract these events, we require information about not just the drug itself but attributes describing the drug (e.g., strength, dosage), the reason why the drug was initially prescribed, and any adverse reaction to the drug. this paper explores the relationship between a drug and its associated attributes using relation extraction techniques. we explore three approaches: a rule-based approach, a deep learning-based approach, and a contextualized language model-based approach. we evaluate our system on the n2c2-2018 ade extraction dataset. our experimental results demonstrate that the contextualized language model-based approach outperformed other models overall and obtain the state-of-the-art performance in ade extraction with a precision of 0.93, recall of 0.96, and an f1 score of 0.94; however, for certain relation types, the rule-based approach obtained a higher precision and recall than either learning approach. ©2021 amia - all rights reserved.</t>
  </si>
  <si>
    <t xml:space="preserve">Eventos adversos a medicamentos (ADES) são incidentes inesperados causados ​​pela administração de um medicamento ou medicamento. Para identificar e extrair esses eventos, exigimos informações sobre não apenas o próprio medicamento, mas os atributos que descrevem o medicamento (por exemplo, força, dosagem), a razão pela qual o medicamento foi inicialmente prescrito e qualquer reação adversa ao medicamento. Este artigo explora a relação entre um medicamento e seus atributos associados usando técnicas de extração de relação. Exploramos três abordagens: uma abordagem baseada em regras, uma abordagem profunda baseada em aprendizado e uma abordagem contextualizada baseada em modelos de linguagem. Avaliamos nosso sistema no conjunto de dados de extração ADE N2C2-2018. Nossos resultados experimentais demonstram que a abordagem contextualizada baseada em modelos de linguagem superou outros modelos em geral e obteve o desempenho de ponta na extração ADE com uma precisão de 0,93, recall de 0,96 e uma pontuação de 0,94 de 0,94; No entanto, para certos tipos de relação, a abordagem baseada em regras obteve uma precisão e recall mais alta do que qualquer abordagem de aprendizado. © 2021 AMIA - Todos os direitos reservados. </t>
  </si>
  <si>
    <t>https://www.scopus.com/inward/record.uri?eid=2-s2.0-85115281029&amp;partnerID=40&amp;md5=62bf0a7537cd93764f8bb99625680688</t>
  </si>
  <si>
    <t>2-s2.0-85052509763</t>
  </si>
  <si>
    <t>10.2174/1574893612666170727094502</t>
  </si>
  <si>
    <t>extracting diagnostic knowledge from medline plus a comparison between metamap and ctakes approaches</t>
  </si>
  <si>
    <t xml:space="preserve">Extraindo o conhecimento diagnóstico do Medline mais uma comparação entre as abordagens de metamap e ctakes </t>
  </si>
  <si>
    <t>background: the development of diagnostic decision support systems (ddss) requires having a reliable and consistent knowledge based on diseases and their symptoms, signs, and diagnostic tests. physicians are typically the source of this knowledge but it is not always possible to obtain all the desired information from them. other valuable sources are medical books and articles describing the diagnosis of diseases, but again, extracting this information is a hard and time-consuming task. objective: in this paper we present the results of our research to compare two well-known tools that are used to perform nlp in medical domain. in this context we have used these tools to perform the operation of name entity recognition to extract diagnostic terms from texts contained in medline plus articles. method: we have used web scraping, natural language processing (nlp) techniques, a variety of publicly available sources of diagnostic knowledge and two widely known medical concept identifiers, metamap and ctakes, to extract diagnostic criteria for infectious diseases from medline plus articles. results: a performance comparison of metamap and ctakes is presented being visible that although the differences between both systems are not really significant there are some palpable differences in the results provided by the system. conclusion: the extraction of diagnostic terms is a very important task for the creation of databases with this information. the use of nlp systems capable of extraction, those terms from texts are very valuable tools that need to be implemented and evaluated in order to obtain the maximum accuracy on this process. © 2018 bentham science publishers.</t>
  </si>
  <si>
    <t xml:space="preserve">Antecedentes: O desenvolvimento de sistemas de suporte à decisão de diagnóstico (DDSS) requer um conhecimento confiável e consistente com base em doenças e seus sintomas, sinais e testes de diagnóstico. Os médicos são tipicamente a fonte desse conhecimento, mas nem sempre é possível obter todas as informações desejadas deles. Outras fontes valiosas são livros médicos e artigos que descrevem o diagnóstico de doenças, mas, novamente, extrair essas informações é uma tarefa difícil e demorada. Objetivo: Neste artigo, apresentamos os resultados de nossa pesquisa para comparar duas ferramentas conhecidas que são usadas para executar a PNL em domínio médico. Nesse contexto, usamos essas ferramentas para executar a operação do reconhecimento de entidade de nomes para extrair termos de diagnóstico de textos contidos no Medline Plus Artigos. MÉTODO: Utilizamos a eliminação da Web, técnicas de processamento de linguagem natural (PNL), uma variedade de fontes publicamente disponíveis de conhecimento de diagnóstico e dois identificadores de conceito médico amplamente conhecidos, Metamap e CTakes, para extrair critérios de diagnóstico para doenças infecciosas da Medline Plus Artigos. Resultados: Uma comparação de desempenho de Metamap e CTakes é apresentada sendo visível que, embora as diferenças entre ambos os sistemas não sejam realmente significativas, existem algumas diferenças palpáveis ​​nos resultados fornecidos pelo sistema. Conclusão: A extração de termos de diagnóstico é uma tarefa muito importante para a criação de bancos de dados com essas informações. O uso de sistemas PNL capazes de extração, esses termos de textos são ferramentas muito valiosas que precisam ser implementadas e avaliadas para obter a precisão máxima nesse processo. © 2018 Bentham Science Publishers. </t>
  </si>
  <si>
    <t>https://www.scopus.com/inward/record.uri?eid=2-s2.0-85052509763&amp;doi=10.2174%2f1574893612666170727094502&amp;partnerID=40&amp;md5=9808720baa48fb25c29ab069b3cee02b</t>
  </si>
  <si>
    <t>Bentham Science Publishers B.V.</t>
  </si>
  <si>
    <t>2-s2.0-84930689846</t>
  </si>
  <si>
    <t>10.1016/j.jbi.2015.03.002</t>
  </si>
  <si>
    <t>extracting drug drug interactions from literature using a rich feature based linear kernel approach</t>
  </si>
  <si>
    <t xml:space="preserve">Extração de interações medicamentosas da literatura usando uma rica abordagem de kernel linear baseado em recursos </t>
  </si>
  <si>
    <t>identifying unknown drug interactions is of great benefit in the early detection of adverse drug reactions. despite existence of several resources for drug-drug interaction (ddi) information, the wealth of such information is buried in a body of unstructured medical text which is growing exponentially. this calls for developing text mining techniques for identifying ddis. the state-of-the-art ddi extraction methods use support vector machines (svms) with non-linear composite kernels to explore diverse contexts in literature. while computationally less expensive, linear kernel-based systems have not achieved a comparable performance in ddi extraction tasks. in this work, we propose an efficient and scalable system using a linear kernel to identify ddi information. the proposed approach consists of two steps: identifying ddis and assigning one of four different ddi types to the predicted drug pairs. we demonstrate that when equipped with a rich set of lexical and syntactic features, a linear svm classifier is able to achieve a competitive performance in detecting ddis. in addition, the one-against-one strategy proves vital for addressing an imbalance issue in ddi type classification. applied to the ddiextraction 2013 corpus, our system achieves an f1 score of 0.670, as compared to 0.651 and 0.609 reported by the top two participating teams in the ddiextraction 2013 challenge, both based on non-linear kernel methods. © 2015.</t>
  </si>
  <si>
    <t xml:space="preserve">Identificar interações medicamentosas desconhecidas é de grande benefício na detecção precoce de reações adversas a medicamentos. Apesar da existência de vários recursos para as informações da interação com drogas (DDI), a riqueza de tais informações é enterrada em um corpo de texto médico não estruturado que está crescendo exponencialmente. Isso exige o desenvolvimento de técnicas de mineração de texto para identificar DDIs. Os métodos de extração DDI de última geração usam máquinas vetoriais de suporte (SVMs) com kernels compostos não lineares para explorar diversos contextos na literatura. Embora computacionalmente mais barato, os sistemas lineares baseados em kernel não atingiram um desempenho comparável nas tarefas de extração DDI. Neste trabalho, propomos um sistema eficiente e escalável usando um kernel linear para identificar informações de DDI. A abordagem proposta consiste em duas etapas: identificar DDIs e atribuir um dos quatro tipos diferentes de DDI aos pares de medicamentos previstos. Demonstramos que, quando equipados com um rico conjunto de recursos lexicais e sintáticos, um classificador SVM linear é capaz de obter um desempenho competitivo na detecção de DDIs. Além disso, a estratégia de um contra-um é vital para abordar um problema de desequilíbrio na classificação do tipo DDI. Aplicado ao DDIEXTRACTION 2013 Corpus, nosso sistema atinge uma pontuação F1 de 0,670, em comparação com 0,651 e 0,609 relatados pelas duas principais equipes participantes do desafio DDIEXTRACTION 2013, ambas com base nos métodos não lineares de kernel. © 2015. </t>
  </si>
  <si>
    <t>https://www.scopus.com/inward/record.uri?eid=2-s2.0-84930689846&amp;doi=10.1016%2fj.jbi.2015.03.002&amp;partnerID=40&amp;md5=413d6a18ea38f41be532dece038a9dcb</t>
  </si>
  <si>
    <t>2-s2.0-84879902091</t>
  </si>
  <si>
    <t>10.1136/amiajnl-2012-001291</t>
  </si>
  <si>
    <t>extracting drug indication information from structured product labels using natural language processing</t>
  </si>
  <si>
    <t xml:space="preserve">Extração de informações de indicação de medicamentos de rótulos de produtos estruturados usando processamento de linguagem natural </t>
  </si>
  <si>
    <t>objective: to extract drug indications from structured drug labels and represent the information using codes from standard medical terminologies. materials and methods: we used metamap and other publicly available resources to extract information from the indications section of drug labels. drugs and indications were encoded by rxnorm and umls identifiers respectively. a sample was manually reviewed. we also compared the results with two independent information sources: national drug file-reference terminology and the semantic medline project. results: a total of 6797 drug labels were processed, resulting in 19 473 unique drug-indication pairs. manual review of 298 most frequently prescribed drugs by seven physicians showed a recall of 0.95 and precision of 0.77. inter-rater agreement (fleiss κ) was 0.713. the precision of the subset of results corroborated by semantic medline extractions increased to 0.93. discussion: correlation of a patient's medical problems and drugs in an electronic health record has been used to improve data quality and reduce medication errors. authoritative drug indication information is available from drug labels, but not in a format readily usable by computer applications. our study shows that it is feasible to use publicly available natural language processing resources to extract drug indications from drug labels. the same method can be applied to other sections of the drug label-for example, adverse effects, contraindications. conclusions: it is feasible to use publicly available natural language processing tools to extract indication information from freely available drug labels. named entity recognition sources (eg, metamap) provide reasonable recall. combination with other data sources provides higher precision.</t>
  </si>
  <si>
    <t xml:space="preserve">Objetivo: Extrair indicações de medicamentos de rótulos de medicamentos estruturados e representar as informações usando códigos de terminologias médicas padrão. Materiais e Métodos: Utilizamos o Metamap e outros recursos disponíveis ao público para extrair informações da seção de indicações dos rótulos dos medicamentos. Drogas e indicações foram codificadas pelos identificadores RxNorm e UMLS, respectivamente. Uma amostra foi revisada manualmente. Também comparamos os resultados com duas fontes de informação independentes: terminologia nacional de referência de medicamentos e o projeto semântico de Medline. Resultados: Foram processados ​​6797 rótulos de medicamentos, resultando em 19 473 pares únicos de indicação de drogas. A revisão manual de 298 medicamentos prescritos com mais frequência por sete médicos mostraram um recall de 0,95 e precisão de 0,77. O acordo entre avaliadores (Fleiss κ) foi de 0,713. A precisão do subconjunto de resultados corroborados por extrações semânticas de Medline aumentou para 0,93. Discussão: A correlação dos problemas médicos e dos medicamentos de um paciente em um registro eletrônico de saúde tem sido usado para melhorar a qualidade dos dados e reduzir os erros de medicação. As informações de indicação de medicamentos autorizadas estão disponíveis nos rótulos dos medicamentos, mas não em um formato facilmente utilizável por aplicativos de computador. Nosso estudo mostra que é viável usar recursos de processamento de idiomas naturais disponíveis publicamente para extrair indicações de medicamentos dos rótulos de medicamentos. O mesmo método pode ser aplicado a outras seções do rótulo do medicamento, por exemplo, efeitos adversos, contra-indicações. Conclusões: É viável usar ferramentas de processamento de idiomas naturais disponíveis publicamente para extrair informações de indicação de rótulos de medicamentos disponíveis gratuitamente. As fontes de reconhecimento de entidade nomeadas (por exemplo, metamap) fornecem recall razoável. A combinação com outras fontes de dados fornece maior precisão. </t>
  </si>
  <si>
    <t>https://www.scopus.com/inward/record.uri?eid=2-s2.0-84879902091&amp;doi=10.1136%2famiajnl-2012-001291&amp;partnerID=40&amp;md5=df5a2f8410b67389ddd8daae3edbd6b4</t>
  </si>
  <si>
    <t>2-s2.0-85105455634</t>
  </si>
  <si>
    <t>10.2196/24678</t>
  </si>
  <si>
    <t>extracting drug names and associated attributes from discharge summaries text mining study</t>
  </si>
  <si>
    <t xml:space="preserve">Extração de nomes de medicamentos e atributos associados dos resumos de alta Estudo de mineração de texto </t>
  </si>
  <si>
    <t>background: drug prescriptions are often recorded in free-text clinical narratives; making this information available in a structured form is important to support many health-related tasks. although several natural language processing (nlp) methods have been proposed to extract such information, many challenges remain. objective: this study evaluates the feasibility of using nlp and deep learning approaches for extracting and linking drug names and associated attributes identified in clinical free-text notes and presents an extensive error analysis of different methods. this study initiated with the participation in the 2018 national nlp clinical challenges (n2c2) shared task on adverse drug events and medication extraction. methods: the proposed system (drugex) consists of a named entity recognizer (ner) to identify drugs and associated attributes and a relation extraction (re) method to identify the relations between them. for ner, we explored deep learning-based approaches (ie, bidirectional long-short term memory with conditional random fields [bilstm-crfs]) with various embeddings (ie, word embedding, character embedding [ce], and semantic-feature embedding) to investigate how different embeddings influence the performance. a rule-based method was implemented for re and compared with a context-aware long-short term memory (lstm) model. the methods were trained and evaluated using the 2018 n2c2 shared task data. results: the experiments showed that the best model (bilstm-crfs with pretrained word embeddings [pwe] and ce) achieved lenient micro f-scores of 0.921 for ner, 0.927 for re, and 0.855 for the end-to-end system. ner, which relies on the pretrained word and semantic embeddings, performed better on most individual entity types, but ner with pwe and ce had the highest classification efficiency among the proposed approaches. extracting relations using the rule-based method achieved higher accuracy than the context-aware lstm for most relations. interestingly, the lstm model performed notably better in the reason-drug relations, the most challenging relation type. conclusions: the proposed end-to-end system achieved encouraging results and demonstrated the feasibility of using deep learning methods to extract medication information from free-text data. © 2021 jmir medical informatics.</t>
  </si>
  <si>
    <t xml:space="preserve">Antecedentes: As prescrições de medicamentos são frequentemente registradas em narrativas clínicas de texto livre; É importante disponibilizar essas informações de forma estruturada para apoiar muitas tarefas relacionadas à saúde. Embora vários métodos de processamento de linguagem natural (PNL) tenham sido propostos para extrair essas informações, muitos desafios permanecem. Objetivo: Este estudo avalia a viabilidade do uso de abordagens de PNL e aprendizado profundo para extrair e vincular nomes de medicamentos e atributos associados identificados em notas de texto livre clínico e apresenta uma extensa análise de erros de diferentes métodos. Este estudo iniciou a participação nos desafios clínicos nacionais de PNL de 2018 (N2C2) compartilhou tarefas em eventos adversos a medicamentos e extração de medicamentos. Métodos: O sistema proposto (DRUGUS) consiste em um reconhecedor de entidade nomeado (NER) para identificar medicamentos e atributos associados e um método de extração de relação (Re) para identificar as relações entre eles. Para o NER, exploramos abordagens baseadas em aprendizado profundo (ou seja, memória bidirecional de longo prazo com campos aleatórios condicionais [bilstm-CRFs]) com várias incorporações (ou seja, incorporação de palavras, incorporação de personagens [CE] e incorporação semântica) Investigar como diferentes incorporações influenciam o desempenho. Um método baseado em regras foi implementado para o ER e comparado com um modelo de memória de termo de longo curto prazo (LSTM). Os métodos foram treinados e avaliados usando os dados de tarefas compartilhados N2C2 de 2018. Resultados: Os experimentos mostraram que o melhor modelo (bilstm-CRFs com incorporações de palavras pré-rastreadas [PWE] e CE) alcançaram micro-scores indispensáveis ​​de 0,921 para NER, 0,927 para RE e 0,855 para o sistema de ponta. O NER, que depende da palavra pré -treinamento e incorporação semântica, teve um desempenho melhor na maioria dos tipos de entidades individuais, mas o NER com PWE e CE teve a maior eficiência de classificação entre as abordagens propostas. A extração de relações usando o método baseado em regras alcançou maior precisão do que o LSTM com reconhecimento de contexto para a maioria das relações. Curiosamente, o modelo LSTM teve um desempenho notavelmente melhor nas relações de medicamentos, o tipo de relação mais desafiador. Conclusões: O sistema de ponta a ponta proposto alcançou resultados encorajadores e demonstrou a viabilidade do uso de métodos de aprendizado profundo para extrair informações de medicamentos dos dados de texto livre. © 2021 Jmir Medical Informatics. </t>
  </si>
  <si>
    <t>https://www.scopus.com/inward/record.uri?eid=2-s2.0-85105455634&amp;doi=10.2196%2f24678&amp;partnerID=40&amp;md5=fb958f030913898692168b2434a54b78</t>
  </si>
  <si>
    <t>2-s2.0-85057466866</t>
  </si>
  <si>
    <t>10.1007/978-3-030-02284-6_8</t>
  </si>
  <si>
    <t>extracting information from molecular pathway diagrams</t>
  </si>
  <si>
    <t xml:space="preserve">Extração de informações dos diagramas de via molecular </t>
  </si>
  <si>
    <t>health and life sciences’ research fields like personalized medicine, drug discovery, pharmacovigilance and systems biology make an intensive use of graphical information to represent knowledge in the form of domain-specific diagrams, such as molecular pathway‘s. the aim is to provide added value to written text in scientific literature and related documents. enabling access to all the existing literature for further research requires enabling access to the information contained in these diagrams. molecular pathways are very different from more conventional diagrams (e.g. flowcharts), and therefore interpretation of molecular pathway diagrams requires domain-specific knowledge to remove ambiguity. in this paper, we propose a method that automatically extracts information from molecular pathways using computer vision techniques. to the best of our knowledge this is the first attempt to retrieve information from images depicting molecular pathway diagrams. the lack of a significant, publicly available dataset with annotated ground truth has led to experimental evaluation on synthetic data. results show high precision and recall values for the detection of entities and relations. we compare and describe the substantial differences between the proposed method and prior art on the closest diagram type using clef-ip flowchart summarization task. © 2018, springer nature switzerland ag.</t>
  </si>
  <si>
    <t xml:space="preserve">Os campos de pesquisa das ciências da saúde e da vida, como medicina personalizada, descoberta de medicamentos, farmacovigilância e biologia de sistemas, fazem um uso intensivo de informações gráficas para representar o conhecimento na forma de diagramas específicos de domínio, como a via molecular. O objetivo é fornecer valor agregado ao texto escrito na literatura científica e nos documentos relacionados. Permitir o acesso a toda a literatura existente para mais pesquisas exige permitir o acesso às informações contidas nesses diagramas. As vias moleculares são muito diferentes dos diagramas mais convencionais (por exemplo, fluxogramas) e, portanto, a interpretação dos diagramas de via molecular requer conhecimento específico do domínio para remover a ambiguidade. Neste artigo, propomos um método que extrai informações automaticamente das vias moleculares usando técnicas de visão computacional. Até onde sabemos, esta é a primeira tentativa de recuperar informações de imagens que representam diagramas de via moleculares. A falta de um conjunto de dados significativo e disponível publicamente com verdade anotada levou à avaliação experimental sobre dados sintéticos. Os resultados mostram valores de alta precisão e recall para a detecção de entidades e relações. Comparamos e descrevemos as diferenças substanciais entre o método proposto e a arte anterior no tipo de diagrama mais próximo usando a tarefa de resumo do fluxograma CLEF-IP. © 2018, Springer Nature Switzerland AG. </t>
  </si>
  <si>
    <t>https://www.scopus.com/inward/record.uri?eid=2-s2.0-85057466866&amp;doi=10.1007%2f978-3-030-02284-6_8&amp;partnerID=40&amp;md5=fd910c26c580959d37f4590d06da51c1</t>
  </si>
  <si>
    <t>12th IAPR International Workshop on Graphics Recognition, GREC 2017</t>
  </si>
  <si>
    <t>9 November 2017 through 10 November 2017</t>
  </si>
  <si>
    <t>2-s2.0-85076583558</t>
  </si>
  <si>
    <t>10.1093/jamia/ocz141</t>
  </si>
  <si>
    <t>extracting medications and associated adverse drug events using a natural language processing system combining knowledge base and deep learning</t>
  </si>
  <si>
    <t xml:space="preserve">Extraindo medicamentos e eventos adversos associados a medicamentos usando um sistema de processamento de linguagem natural que combina a base de conhecimento e aprendizado profundo </t>
  </si>
  <si>
    <t>objective: detecting adverse drug events (ades) and medications related information in clinical notes is important for both hospital medical care and medical research. we describe our clinical natural language processing (nlp) system to automatically extract medical concepts and relations related to ades and medications from clinical narratives. this work was part of the 2018 national nlp clinical challenges shared task and workshop on adverse drug events and medication extraction. materials and methods: the authors developed a hybrid clinical nlp system that employs a knowledge-based general clinical nlp system for medical concepts extraction, and a task-specific deep learning system for relations identification using attention-based bidirectional long short-term memory networks. results: the systems were evaluated as part of the 2018 national nlp clinical challenges challenge, and our attention-based bidirectional long short-term memory networks based system obtained an f-measure of 0.9442 for relations identification task, ranking fifth at the challenge, and had &lt;2% difference from the best system. error analysis was also conducted targeting at figuring out the root causes and possible approaches for improvement. conclusions: we demonstrate the generic approaches and the practice of connecting general purposed clinical nlp system to task-specific requirements with deep learning methods. our results indicate that a well-designed hybrid nlp system is capable of ade and medication-related information extraction, which can be used in real-world applications to support ade-related researches and medical decisions. © 2019 the author(s) 2019. published by oxford university press on behalf of the american medical informatics association. all rights reserved.</t>
  </si>
  <si>
    <t xml:space="preserve">Objetivo: Detectar eventos adversos a medicamentos (ADES) e informações relacionadas a medicamentos em notas clínicas é importante para cuidados médicos e pesquisas médicas hospitalares. Descrevemos nosso sistema clínico de processamento de linguagem natural (PNL) para extrair automaticamente conceitos e relações médicas relacionadas a Ades e medicamentos de narrativas clínicas. Este trabalho fez parte dos desafios clínicos nacionais da PNL de 2018, tarefas compartilhadas e workshop sobre eventos adversos a medicamentos e extração de medicamentos. MATERIAIS E MÉTODOS: Os autores desenvolveram um sistema híbrido de PNL clínico que emprega um sistema clínico geral de NLP baseado no conhecimento para extração de conceitos médicos e um sistema de aprendizado profundo específico da tarefa para identificação de relações usando redes de memória bidirecional de longo prazo baseadas em atenção. Resultados: Os sistemas foram avaliados como parte do desafio dos desafios clínicos nacionais da PNL de 2018, e nosso sistema baseado em redes de memória bidirecional de longo prazo, baseado em atenção, obteve uma medida F de 0,9442 para a tarefa de identificação de relações, classificando o quinto no desafio e tinha &lt;2% de diferença do melhor sistema. A análise de erros também foi realizada direcionada para descobrir as causas da raiz e possíveis abordagens para melhoria. Conclusões: Demonstramos as abordagens genéricas e a prática de conectar o sistema de PNL clínico de propósito geral a requisitos específicos de tarefas com métodos de aprendizado profundo. Nossos resultados indicam que um sistema de NLP híbrido bem projetado é capaz de extração de informações relacionadas à ADE e medicamentos, que podem ser usados ​​em aplicativos do mundo real para apoiar pesquisas e decisões médicas relacionadas à ADE. © 2019 O Autor (s) 2019. Publicado pela Oxford University Press em nome da American Medical Informatics Association. todos os direitos reservados. </t>
  </si>
  <si>
    <t>https://www.scopus.com/inward/record.uri?eid=2-s2.0-85076583558&amp;doi=10.1093%2fjamia%2focz141&amp;partnerID=40&amp;md5=cf5b1194290e27021d9137a909088301</t>
  </si>
  <si>
    <t>2-s2.0-78149471868</t>
  </si>
  <si>
    <t>10.1136/jamia.2010.003970</t>
  </si>
  <si>
    <t>extracting rx information from clinical narrative</t>
  </si>
  <si>
    <t xml:space="preserve">Extraindo informações RX da narrativa clínica </t>
  </si>
  <si>
    <t>objective: the authors used the i2b2 medication extraction challenge to evaluate their entity extraction methods, contribute to the generation of a publicly available collection of annotated clinical notes, and start developing methods for ontology-based reasoning using structured information generated from the unstructured clinical narrative. design: extraction of salient features of medication orders from the text of de-identified hospital discharge summaries was addressed with a knowledge-based approach using simple rules and lookup lists. the entity recognition tool, metamap, was combined with dose, frequency, and duration modules specifically developed for the challenge as well as a prototype module for reason identification. measurements: evaluation metrics and corresponding results were provided by the challenge organizers. results: the results indicate that robust rule-based tools achieve satisfactory results in extraction of simple elements of medication orders, but more sophisticated methods are needed for identification of reasons for the orders and durations. limitations: owing to the time constraints and nature of the challenge, some obvious follow-on analysis has not been completed yet. conclusions: the authors plan to integrate the new modules with metamap to enhance its accuracy. this integration effort will provide guidance in retargeting existing tools for better processing of clinical text.</t>
  </si>
  <si>
    <t xml:space="preserve">Objetivo: Os autores usaram o desafio de extração de medicamentos I2B2 para avaliar seus métodos de extração de entidades, contribuir para a geração de uma coleção publicamente disponível de notas clínicas anotadas e iniciando métodos para o raciocínio baseado em ontologia usando informações estruturadas geradas a partir da narrativa clínica não estruturada. Projeto: A extração de características salientes das ordens de medicamentos do texto dos resumos de alta hospitalar não identificada foi abordada com uma abordagem baseada no conhecimento, usando regras e listas de pesquisa simples. A ferramenta de reconhecimento de entidades, Metamap, foi combinada com módulos de dose, frequência e duração desenvolvidos especificamente para o desafio, bem como um módulo de protótipo para identificação da razão. Medidas: As métricas de avaliação e os resultados correspondentes foram fornecidos pelos organizadores do desafio. Resultados: Os resultados indicam que as ferramentas robustas baseadas em regras alcançam resultados satisfatórios na extração de elementos simples das ordens de medicação, mas métodos mais sofisticados são necessários para a identificação de razões para as ordens e durações. LIMITAÇÕES: Devido às restrições de tempo e à natureza do desafio, algumas análises óbvias de subsídio ainda não foram concluídas. Conclusões: Os autores planejam integrar os novos módulos ao Metamap para aumentar sua precisão. Esse esforço de integração fornecerá orientação para redirecionar as ferramentas existentes para um melhor processamento de texto clínico. </t>
  </si>
  <si>
    <t>https://www.scopus.com/inward/record.uri?eid=2-s2.0-78149471868&amp;doi=10.1136%2fjamia.2010.003970&amp;partnerID=40&amp;md5=a5eece7fcdef7481e54b9938f1144783</t>
  </si>
  <si>
    <t>2-s2.0-85054281228</t>
  </si>
  <si>
    <t>10.2196/11021</t>
  </si>
  <si>
    <t>extraction and standardization of patient complaints from electronic medication histories for pharmacovigilance natural language processing analysis in japanese</t>
  </si>
  <si>
    <t xml:space="preserve">Extração e padronização de queixas de pacientes de históricos eletrônicos de medicamentos para farmacovigilância Análise de processamento de linguagem natural em japonês </t>
  </si>
  <si>
    <t>background: despite the growing number of studies using natural language processing for pharmacovigilance, there are few reports on manipulating free text patient information in japanese. objective: this study aimed to establish a method of extracting and standardizing patient complaints from electronic medication histories accumulated in a japanese community pharmacy for the detection of possible adverse drug event (ade) signals. methods: subjective information included in electronic medication history data provided by a japanese pharmacy operating in hiroshima, japan from september 1, 2015 to august 31, 2016, was used as patients' complaints. we formulated search rules based on morphological analysis and daily (nonmedical) speech and developed a system that automatically executes the search rules and annotates free text data with international classification of diseases, tenth revision (icd-10) codes. the performance of the system was evaluated through comparisons with data manually annotated by health care workers for a data set of 5000 complaints. results: of 5000 complaints, the system annotated 2236 complaints with icd-10 codes, whereas health care workers annotated 2348 statements. there was a match in the annotation of 1480 complaints between the system and manual work. system performance was .66 regarding precision, .63 in recall, and .65 for the f-measure. conclusions: our results suggest that the system may be helpful in extracting and standardizing patients' speech related to symptoms from massive amounts of free text data, replacing manual work. after improving the extraction accuracy, we expect to utilize this system to detect signals of possible ades from patients' complaints in the future. © misa usui, eiji aramaki, tomohide iwao, shoko wakamiya, tohru sakamoto, mayumi mochizuki. originally published in jmir medical informatics (http://medinform.jmir.org), 27.09.2018. this is an open-access article distributed under the terms of the creative commons attribution license.</t>
  </si>
  <si>
    <t xml:space="preserve">Antecedentes: Apesar do crescente número de estudos usando o processamento de linguagem natural para a farmacovigilância, existem poucos relatórios sobre a manipulação de informações gratuitas para os pacientes em japonês. Objetivo: Este estudo teve como objetivo estabelecer um método de extração e padronização de queixas dos pacientes de históricos eletrônicos de medicamentos acumulados em uma farmácia comunitária japonesa para a detecção de possíveis sinais de eventos de medicamentos adversos (ADE). Métodos: Informações subjetivas incluídas nos dados de histórico de medicamentos eletrônicos fornecidos por uma farmácia japonesa que opera em Hiroshima, Japão de 1 de setembro de 2015 a 31 de agosto de 2016, foi usada como queixa dos pacientes. Formulamos regras de pesquisa com base na análise morfológica e na fala diária (não médica) e desenvolvemos um sistema que executa automaticamente as regras de pesquisa e anote dados de texto gratuitos com a classificação internacional de doenças, a décima revisão (CID-10) códigos. O desempenho do sistema foi avaliado por meio de comparações com dados anotados manualmente pelos profissionais de saúde para um conjunto de dados de 5000 reclamações. Resultados: Das 5000 queixas, o sistema anotou 2236 queixas com códigos da CID-10, enquanto os profissionais de saúde anotavam 2348 declarações. Houve uma correspondência na anotação de 1480 queixas entre o sistema e o trabalho manual. O desempenho do sistema foi de 0,66 em relação à precisão, 0,63 em recall e 0,65 para a medida F. Conclusões: Nossos resultados sugerem que o sistema pode ser útil para extrair e padronizar a fala dos pacientes relacionados a sintomas de quantidades maciças de dados de texto gratuitos, substituindo o trabalho manual. Depois de melhorar a precisão da extração, esperamos utilizar esse sistema para detectar sinais de possíveis Ades das queixas dos pacientes no futuro. © misa usui, eiji aramaki, tomohide iwao, shoko wakamiya, tohru sakamoto, mayumi mochizuki. Publicado originalmente em JMIR Medical Informatics (http://medinform.jmir.org), 27.09.2018. Este é um artigo de acesso aberto distribuído nos termos da Licença de Atribuição do Creative Commons. </t>
  </si>
  <si>
    <t>https://www.scopus.com/inward/record.uri?eid=2-s2.0-85054281228&amp;doi=10.2196%2f11021&amp;partnerID=40&amp;md5=b45a997e7190f7a3d0125fb0892b268b</t>
  </si>
  <si>
    <t>2-s2.0-78649509581</t>
  </si>
  <si>
    <t>10.3233/978-1-60750-588-4-739</t>
  </si>
  <si>
    <t>extraction of adverse drug effects from clinical records</t>
  </si>
  <si>
    <t xml:space="preserve">Extração de efeitos adversos a medicamentos dos registros clínicos </t>
  </si>
  <si>
    <t>with the rapidly growing use of electronic health records, the possibility of large-scale clinical information extraction has drawn much attention. we aim to extract adverse drug events and effects from records. as the first step of this challenge, this study assessed (1) how much adverse-effect information is contained in records, and (2) automatic extracting accuracy of the current standard natural language processing (nlp) system. results revealed that 7.7% of records include adverse event information, and that 59% of them (4.5% in total) can be extracted automatically. this result is particularly encouraging, considering the massive amounts of records, which are increasing daily. © 2010 imia and sahia. all rights reserved.</t>
  </si>
  <si>
    <t xml:space="preserve">Com o uso rápido de registros eletrônicos de saúde, a possibilidade de extração de informações clínicas em larga escala chamou muita atenção. Nosso objetivo é extrair eventos e efeitos adversos a medicamentos dos registros. Como a primeira etapa desse desafio, este estudo avaliou (1) quanta informação de efeito adverso está contido nos registros e (2) precisão automática de extração do sistema atual de processamento de linguagem natural padrão (PNL). Os resultados revelaram que 7,7% dos registros incluem informações adversas de eventos e que 59% deles (4,5% no total) podem ser extraídos automaticamente. Esse resultado é particularmente encorajador, considerando as enormes quantidades de registros, que estão aumentando diariamente. © 2010 IMIA e Sahia. todos os direitos reservados. </t>
  </si>
  <si>
    <t>https://www.scopus.com/inward/record.uri?eid=2-s2.0-78649509581&amp;doi=10.3233%2f978-1-60750-588-4-739&amp;partnerID=40&amp;md5=59167502e5321f7ac5273ee56ad14bbc</t>
  </si>
  <si>
    <t>13th World Congress on Medical and Health Informatics, Medinfo 2010</t>
  </si>
  <si>
    <t>12 September 2010 through 15 September 2010</t>
  </si>
  <si>
    <t>2-s2.0-84951920778</t>
  </si>
  <si>
    <t>10.3233/978-1-61499-564-7-1030</t>
  </si>
  <si>
    <t>extraction of adverse events from clinical documents to support decision making using semantic preprocessing</t>
  </si>
  <si>
    <t xml:space="preserve">Extração de eventos adversos de documentos clínicos para apoiar a tomada de decisões usando pré -processamento semântico </t>
  </si>
  <si>
    <t>clinical documentation is usually stored in unstructured format in electronic health records (ehr). processing the information is inconvenient and time consuming and should be enhanced by computer systems. in this paper, a rule-based method is introduced that identifies adverse events documented in the ehr that occurred during treatment. for this purpose, clinical documents are transformed into a semantic structure from which adverse events are extracted. the method is evaluated in a user study with neurosurgeons. in comparison to a bag of word classification using support vector machines, our approach achieved comparably good results of 65% recall and 78% precision. in conclusion, the rule-based method generates promising results that can support physicians' decision making. because of the structured format the data can be reused for other purposes as well. © 2015 imia and ios press.</t>
  </si>
  <si>
    <t xml:space="preserve">A documentação clínica é geralmente armazenada em formato não estruturado em registros eletrônicos de saúde (EHR). O processamento das informações é inconveniente e demorado e deve ser aprimorado pelos sistemas de computador. Neste artigo, é introduzido um método baseado em regras que identifica eventos adversos documentados no EHR que ocorreu durante o tratamento. Para esse fim, os documentos clínicos são transformados em uma estrutura semântica da qual os eventos adversos são extraídos. O método é avaliado em um estudo de usuário com neurocirurgiões. Em comparação com um saco de classificação de palavras usando máquinas vetoriais de suporte, nossa abordagem obteve resultados comparativamente bons de recall de 65% e 78% de precisão. Em conclusão, o método baseado em regras gera resultados promissores que podem apoiar a tomada de decisão dos médicos. Devido ao formato estruturado, os dados também podem ser reutilizados para outros fins. © 2015 IMIA e IOS Press. </t>
  </si>
  <si>
    <t>https://www.scopus.com/inward/record.uri?eid=2-s2.0-84951920778&amp;doi=10.3233%2f978-1-61499-564-7-1030&amp;partnerID=40&amp;md5=445b02f216eb16b3a99a5d4f0e4c8918</t>
  </si>
  <si>
    <t>2-s2.0-85067837394</t>
  </si>
  <si>
    <t>10.2196/12159</t>
  </si>
  <si>
    <t>extraction of information related to adverse drug events from electronic health record notes design of an end to end model based on deep learning</t>
  </si>
  <si>
    <t xml:space="preserve">Extração de informações relacionadas a eventos adversos a medicamentos de registros eletrônicos de saúde Notas de design de um modelo de ponta a ponta baseado em aprendizado profundo </t>
  </si>
  <si>
    <t>background: pharmacovigilance and drug-safety surveillance are crucial for monitoring adverse drug events (ades), but the main ade-reporting systems such as food and drug administration adverse event reporting system face challenges such as underreporting. therefore, as complementary surveillance, data on ades are extracted from electronic health record (ehr) notes via natural language processing (nlp). as nlp develops, many up-to-date machine-learning techniques are introduced in this field, such as deep learning and multi-task learning (mtl). however, only a few studies have focused on employing such techniques to extract ades. objective: we aimed to design a deep learning model for extracting ades and related information such as medications and indications. since extraction of ade-related information includes two steps-named entity recognition and relation extraction-our second objective was to improve the deep learning model using multi-task learning between the two steps. methods: we employed the dataset from the medication, indication and adverse drug events (made) 1.0 challenge to train and test our models. this dataset consists of 1089 ehr notes of cancer patients and includes 9 entity types such as medication, indication, and ade and 7 types of relations between these entities. to extract information from the dataset, we proposed a deep-learning model that uses a bidirectional long short-term memory (bilstm) conditional random field network to recognize entities and a bilstm-attention network to extract relations. to further improve the deep-learning model, we employed three typical mtl methods, namely, hard parameter sharing, parameter regularization, and task relation learning, to build three mtl models, called hardmtl, regmtl, and learnmtl, respectively. results: since extraction of ade-related information is a two-step task, the result of the second step (ie, relation extraction) was used to compare all models. we used microaveraged precision, recall, and f1 as evaluation metrics. our deep learning model achieved state-of-the-art results (f1=65.9%), which is significantly higher than that (f1=61.7%) of the best system in the made1.0 challenge. hardmtl further improved the f1 by 0.8%, boosting the f1 to 66.7%, whereas regmtl and learnmtl failed to boost the performance. conclusions: deep learning models can significantly improve the performance of ade-related information extraction. mtl may be effective for named entity recognition and relation extraction, but it depends on the methods, data, and other factors. our results can facilitate research on ade detection, nlp, and machine learning. © 2018 jmir publications inc.. all right reserved.</t>
  </si>
  <si>
    <t xml:space="preserve">Antecedentes: A vigilância de farmacovigilância e segurança de medicamentos são cruciais para o monitoramento de eventos adversos a medicamentos (ADES), mas os principais sistemas de relatórios de ADE, como o sistema de relatórios de eventos adversos da Ade Administration, como subnotificação. Portanto, como vigilância complementar, os dados sobre os ADEs são extraídos das Notas de registro eletrônico de saúde (EHR) via processamento de linguagem natural (PNL). À medida que a PNL se desenvolve, muitas técnicas de aprendizado de máquina atualizadas são introduzidas neste campo, como aprendizado profundo e aprendizado de várias tarefas (MTL). No entanto, apenas alguns estudos se concentraram em empregar essas técnicas para extrair ADES. Objetivo: Nosso objetivo era projetar um modelo de aprendizado profundo para extrair ADES e informações relacionadas, como medicamentos e indicações. Como a extração de informações relacionadas à ADE inclui duas etapas de reconhecimento de entidade e extração de relação-nosso segundo objetivo foi melhorar o modelo de aprendizado profundo usando o aprendizado de várias tarefas entre as duas etapas. Métodos: Empregamos o conjunto de dados da medicação, indicação e eventos adversos a medicamentos (Made) 1.0 Desafio para treinar e testar nossos modelos. Esse conjunto de dados consiste em 1089 notas de EHR de pacientes com câncer e inclui 9 tipos de entidades, como medicação, indicação e ADE e 7 tipos de relações entre essas entidades. Para extrair informações do conjunto de dados, propusemos um modelo de aprendizado profundo que utiliza uma rede de campo aleatória condicional de memória de curto prazo de longo prazo (BILSTM) para reconhecer entidades e uma rede de atendimento bilstm para extrair relações. Para melhorar ainda mais o modelo de aprendizado profundo, empregamos três métodos típicos de MTL, a saber, compartilhamento de parâmetros difíceis, regularização de parâmetros e aprendizado de relação de tarefas, para construir três modelos MTL, chamados hardmtl, regmtl e learnMTL, respectivamente. Resultados: Como a extração de informações relacionadas à ADE é uma tarefa em duas etapas, o resultado do segundo passo (ou seja, extração de relação) foi usado para comparar todos os modelos. Utilizamos precisão, recordação e F1 de microaverragem como métricas de avaliação. Nosso modelo de aprendizado profundo alcançou resultados de última geração (F1 = 65,9%), o que é significativamente maior que o (F1 = 61,7%) do melhor sistema no desafio Made1.0. O HardMTL melhorou ainda mais a F1 em 0,8%, aumentando a F1 para 66,7%, enquanto o regmtl e o LearnMTL falharam em aumentar o desempenho. Conclusões: Os modelos de aprendizado profundo podem melhorar significativamente o desempenho da extração de informações relacionadas à ADE. O MTL pode ser eficaz para o reconhecimento de entidade e a extração de relações nomeadas, mas depende dos métodos, dados e outros fatores. Nossos resultados podem facilitar a pesquisa sobre detecção de ADE, PNL e aprendizado de máquina. © 2018 JMIR Publications Inc .. Tudo bem reservado. </t>
  </si>
  <si>
    <t>https://www.scopus.com/inward/record.uri?eid=2-s2.0-85067837394&amp;doi=10.2196%2f12159&amp;partnerID=40&amp;md5=00150899ea3702d09653b4e1ddbeb05b</t>
  </si>
  <si>
    <t>2-s2.0-85097479168</t>
  </si>
  <si>
    <t>10.2196/18417</t>
  </si>
  <si>
    <t>extraction of information related to drug safety surveillance from electronic health record notes joint modeling of entities and relations using knowledge aware neural attentive models</t>
  </si>
  <si>
    <t xml:space="preserve">Extração de informações relacionadas à vigilância de segurança de medicamentos de registros de saúde eletrônicos Notas de modelagem conjunta de entidades e relações usando modelos atentos neurais conscientes do conhecimento </t>
  </si>
  <si>
    <t>background: an adverse drug event (ade) is commonly defined as "an injury resulting from medical intervention related to a drug."providing information related to ades and alerting caregivers at the point of care can reduce the risk of prescription and diagnostic errors and improve health outcomes. ades captured in structured data in electronic health records (ehrs) as either coded problems or allergies are often incomplete, leading to underreporting. therefore, it is important to develop capabilities to process unstructured ehr data in the form of clinical notes, which contain a richer documentation of a patient's ade. several natural language processing (nlp) systems have been proposed to automatically extract information related to ades. however, the results from these systems showed that significant improvement is still required for the automatic extraction of ades from clinical notes. objective: this study aims to improve the automatic extraction of ades and related information such as drugs, their attributes, and reason for administration from the clinical notes of patients. methods: this research was conducted using discharge summaries from the medical information mart for intensive care iii (mimic-iii) database obtained through the 2018 national nlp clinical challenges (n2c2) annotated with drugs, drug attributes (ie, strength, form, frequency, route, dosage, duration), ades, reasons, and relations between drugs and other entities. we developed a deep learning-based system for extracting these drug-centric concepts and relations simultaneously using a joint method enhanced with contextualized embeddings, a position-attention mechanism, and knowledge representations. the joint method generated different sentence representations for each drug, which were then used to extract related concepts and relations simultaneously. contextualized representations trained on the mimic-iii database were used to capture context-sensitive meanings of words. the position-attention mechanism amplified the benefits of the joint method by generating sentence representations that capture long-distance relations. knowledge representations were obtained from graph embeddings created using the us food and drug administration adverse event reporting system database to improve relation extraction, especially when contextual clues were insufficient. results: our system achieved new state-of-the-art results on the n2c2 data set, with significant improvements in recognizing crucial drug-reason (f1=0.650 versus f1=0.579) and drug-ade (f1=0.490 versus f1=0.476) relations. conclusions: this study presents a system for extracting drug-centric concepts and relations that outperformed current state-of-the-art results and shows that contextualized embeddings, position-attention mechanisms, and knowledge graph embeddings effectively improve deep learning-based concepts and relation extraction. this study demonstrates the potential for deep learning-based methods to help extract real-world evidence from unstructured patient data for drug safety surveillance. © 2020 bharath dandala, venkata joopudi, ching-huei tsou, jennifer j liang, parthasarathy suryanarayanan.</t>
  </si>
  <si>
    <t xml:space="preserve">Antecedentes: Um evento adverso do medicamento (ADE) é comumente definido como "uma lesão resultante de intervenção médica relacionada a um medicamento". Fornecer informações relacionadas a ADES e alertar os cuidadores no ponto de atendimento pode reduzir o risco de prescrição e diagnóstico e melhorar resultados de saúde. Os ADEs capturados em dados estruturados em registros eletrônicos de saúde (EHRs) como problemas codificados ou alergias são frequentemente incompletos, levando à subnotificação. Portanto, é importante desenvolver recursos para processar dados de EHR não estruturados na forma de notas clínicas, que contêm uma documentação mais rica do ADE de um paciente. Vários sistemas de processamento de linguagem natural (PNL) foram propostos para extrair automaticamente informações relacionadas aos ADEs. No entanto, os resultados desses sistemas mostraram que uma melhora significativa ainda é necessária para a extração automática de ADEs de notas clínicas. Objetivo: Este estudo tem como objetivo melhorar a extração automática de ADES e informações relacionadas, como medicamentos, seus atributos e razão para a administração das notas clínicas dos pacientes. Métodos: Esta pesquisa foi realizada usando resumos de alta do banco de dados Medical Information Mart para terapia intensiva III (MIMIC-III) obtida através dos desafios clínicos nacionais de 2018 da PNL (N2C2) anotados com drogas, atributos de drogas (isto é, força, forma, frequência, frequência, rota, dosagem, duração), Ades, razões e relações entre drogas e outras entidades. Desenvolvemos um sistema profundo baseado em aprendizado para extrair esses conceitos e relações centradas em medicamentos simultaneamente, usando um método articular aprimorado com incorporações contextualizadas, um mecanismo de atimento da posição e representações de conhecimento. O método conjunto gerou diferentes representações de sentenças para cada medicamento, que foram então usadas para extrair conceitos e relações relacionadas simultaneamente. Representações contextualizadas treinadas no banco de dados MIMIC-III foram usadas para capturar significados sensíveis ao contexto das palavras. O mecanismo de posição de posição ampliou os benefícios do método conjunto, gerando representações de sentenças que capturam as relações de longa distância. As representações de conhecimento foram obtidas a partir de incorporações de gráficos criadas usando o banco de dados do sistema de relatórios de eventos adversos de Food and Drug Administration para melhorar a extração de relação, especialmente quando pistas contextuais eram insuficientes. Resultados: Nosso sistema alcançou novos resultados de última geração no conjunto de dados N2C2, com melhorias significativas no reconhecimento da remessa crucial de drogas (F1 = 0,650 versus F1 = 0,579) e a droga-Ade (F1 = 0,490 versus F1 = 0,476 ) relações. Conclusões: Este estudo apresenta um sistema para extrair conceitos e relações centradas em medicamentos que superaram os resultados atuais de última geração e mostra que incorporações contextualizadas, mecanismos de atimento de posição e gráfico de conhecimento incorporam efetivamente conceitos baseados em aprendizado e relação Extração. Este estudo demonstra o potencial de métodos profundos baseados em aprendizado para ajudar a extrair evidências do mundo real de dados não estruturados de pacientes para vigilância de segurança de medicamentos. © 2020 Bharath Dandala, Venkata Joopudi, Ching-Hui Tsou, Jennifer J Liang, Parthasarathy Suryanarayanan. </t>
  </si>
  <si>
    <t>https://www.scopus.com/inward/record.uri?eid=2-s2.0-85097479168&amp;doi=10.2196%2f18417&amp;partnerID=40&amp;md5=7ac69d2befaa5afb0d00b8fe9f2d7120</t>
  </si>
  <si>
    <t>2-s2.0-85123786018</t>
  </si>
  <si>
    <t>10.3390/bdcc6010010</t>
  </si>
  <si>
    <t>extraction of the relations among significant pharmacological entities in russian language reviews of internet users on medications</t>
  </si>
  <si>
    <t xml:space="preserve">Extração das relações entre entidades farmacológicas significativas nas revisões de idiomas russos de usuários da Internet sobre medicamentos </t>
  </si>
  <si>
    <t>nowadays, the analysis of digital media aimed at prediction of the society’s reaction to particular events and processes is a task of a great significance. internet sources contain a large amount of meaningful information for a set of domains, such as marketing, author profiling, social situation analysis, healthcare, etc. in the case of healthcare, this information is useful for the pharmacovigilance purposes, including re-profiling of medications. the analysis of the mentioned sources requires the development of automatic natural language processing methods. these methods, in turn, require text datasets with complex annotation including information about named entities and relations between them. as the relevant literature analysis shows, there is a scarcity of datasets in the russian language with annotated entity relations, and none have existed so far in the medical domain. this paper presents the first russian-language textual corpus where entities have labels of different contexts within a single text, so that related entities share a common context. therefore this corpus is suitable for the task of belonging to the medical domain. our second contribution is a method for the automated extraction of entity relations in russian-language texts using the xlm-roberta language model preliminarily trained on russian drug review texts. a comparison with other machine learning methods is performed to estimate the efficiency of the proposed method. the method yields state-of-the-art accuracy of extracting the following relationship types: adr–drugname, drugname– diseasename, drugname–sourceinfodrug, diseasename–indication. as shown on the presented subcorpus from the russian drug review corpus, the method developed achieves a mean f1-score of 80.4% (estimated with cross-validation, averaged over the four relationship types). this result is 3.6% higher compared to the existing language model rubert, and 21.77% higher compared to basic ml classifiers. © 2021 by the authors. licensee mdpi, basel, switzerland.</t>
  </si>
  <si>
    <t xml:space="preserve">Atualmente, a análise da mídia digital destinada à previsão da reação da sociedade a eventos e processos específicos é uma tarefa de um grande significado. As fontes da Internet contêm uma grande quantidade de informações significativas para um conjunto de domínios, como marketing, perfil de autores, análise de situações sociais, assistência médica etc. No caso de assistência médica, essas informações são úteis para os fins de farmacovigilância, incluindo a re-perfuração de medicamentos. A análise das fontes mencionadas requer o desenvolvimento de métodos automáticos de processamento de linguagem natural. Esses métodos, por sua vez, requerem conjuntos de dados de texto com anotação complexa, incluindo informações sobre entidades nomeadas e relações entre eles. Como mostra a análise relevante da literatura, há uma escassez de conjuntos de dados no idioma russo com as relações de entidade anotadas, e nenhuma existe até agora no domínio médico. Este artigo apresenta o primeiro corpus textual em língua russa, onde as entidades têm rótulos de diferentes contextos em um único texto, de modo que as entidades relacionadas compartilham um contexto comum. Portanto, este corpus é adequado para a tarefa de pertencer ao domínio médico. Nossa segunda contribuição é um método para a extração automatizada de relações de entidade em textos em língua russa usando o modelo de idioma XLM-Roberta treinado preliminarmente em textos de revisão de drogas russos. Uma comparação com outros métodos de aprendizado de máquina é realizada para estimar a eficiência do método proposto. O método gera precisão de última geração de extrair os seguintes tipos de relacionamento: ADR-DRUGNAME, DRODRAME-NAME-NOME DO DROGO, DRODRAMENTO-SURCEINFODRUG, DEASENAME-NOME-INDICAÇÃO. Conforme mostrado no subcorpus apresentado do corpus de revisão de drogas russo, o método desenvolvido atinge uma pontuação média de 80,4% (estimada com validação cruzada, média dos quatro tipos de relacionamento). Esse resultado é 3,6% maior em comparação com o modelo de idioma existente Rubert e 21,77% mais alto em comparação com os classificadores básicos de ML. © 2021 pelos autores. Licenciado MDPI, Basileia, Suíça. </t>
  </si>
  <si>
    <t>https://www.scopus.com/inward/record.uri?eid=2-s2.0-85123786018&amp;doi=10.3390%2fbdcc6010010&amp;partnerID=40&amp;md5=1fadd4ad587bf7f1cdc2fe62afcfecfb</t>
  </si>
  <si>
    <t>MDPI</t>
  </si>
  <si>
    <t>2-s2.0-67650515039</t>
  </si>
  <si>
    <t>10.3233/978-1-60750-949-3-763</t>
  </si>
  <si>
    <t>failure analysis of metamap transfer (mmtx)</t>
  </si>
  <si>
    <t xml:space="preserve">Análise de falha da transferência de metamap (MMTX) </t>
  </si>
  <si>
    <t>a pilot study was conducted to evaluate the performance of the metamap transfer (mmtx), a tool that extracts termsfromfree text and suggests'matches to concepts in the unified medical language system' (umls'). five participants, including a content domain expert and a umls expert, manually extracted and mapped terms to umls concepts for two disease summary documents from nlm's consumer health site, genetic home reference. the resulting adjudicated annotations were used as a gold standard. differences' in automated term extraction and mapping between mmtx and metamap were noted. afailure analysis was conducted to categorize the types of terms not correctly mapped by mmtx. the most frequent type of failure (30%) resulted from missing inferential or world knowledge. characteristics of each category are discussed. we distinguish between classes of failures that may be easily rectified, such as alternative retrieval strategies to extract exact matches, and ones that require additional research, such as coordinating conjunctions, co-reference resolution, and word sense disambiguation. © 2004 imia. all rights reserved.</t>
  </si>
  <si>
    <t xml:space="preserve">Um estudo piloto foi realizado para avaliar o desempenho da transferência de metamap (MMTX), uma ferramenta que extrai termos do texto e sugere que os conceitos no sistema de linguagem médica unificada '(UMLS')). Cinco participantes, incluindo um especialista em domínio de conteúdo e um especialista em UMLS, extraídos manualmente e mapearam termos para conceitos da UMLS para dois documentos de resumo de doenças do site de saúde do consumidor da NLM, referência doméstica genética. As anotações adjudicadas resultantes foram usadas como padrão -ouro. Foram observadas diferenças na extração e mapeamento de termos automatizados entre MMTX e Metamap. A análise de Afrailura foi realizada para categorizar os tipos de termos não mapeados corretamente pelo MMTX. O tipo de falha mais frequente (30%) resultou da falta de conhecimento inferencial ou mundial. As características de cada categoria são discutidas. Distinguimos entre classes de falhas que podem ser facilmente retificadas, como estratégias alternativas de recuperação para extrair correspondências exatas e aquelas que requerem pesquisas adicionais, como conjunções de coordenação, resolução de co-referência e desambiguação do senso de palavras. © 2004 IMIA. todos os direitos reservados. </t>
  </si>
  <si>
    <t>https://www.scopus.com/inward/record.uri?eid=2-s2.0-67650515039&amp;doi=10.3233%2f978-1-60750-949-3-763&amp;partnerID=40&amp;md5=37fbdf1f324de7ecd73a28607e5bdc8a</t>
  </si>
  <si>
    <t>2-s2.0-85086924191</t>
  </si>
  <si>
    <t>10.1371/journal.pone.0234647</t>
  </si>
  <si>
    <t>fastag automatic text classification of unstructured medical narratives</t>
  </si>
  <si>
    <t xml:space="preserve">Classificação automática de texto Fastag de narrativas médicas não estruturadas </t>
  </si>
  <si>
    <t>unstructured clinical narratives are continuously being recorded as part of delivery of care in electronic health records, and dedicated tagging staff spend considerable effort manually assigning clinical codes for billing purposes. despite these efforts, however, label availability and accuracy are both suboptimal. in this retrospective study, we aimed to automate the assignment of top-level international classification of diseases version 9 (icd-9) codes to clinical records from human and veterinary data stores using minimal manual labor and feature curation. automating top-level annotations could in turn enable rapid cohort identification, especially in a veterinary setting. to this end, we trained long short-term memory (lstm) recurrent neural networks (rnns) on 52,722 human and 89,591 veterinary records. we investigated the accuracy of both separate-domain and combined-domain models and probed model portability. we established relevant baseline classification performances by training decision trees (dt) and random forests (rf). we also investigated whether transforming the data using metamap lite, a clinical natural language processing tool, affected classification performance. we showed that the lstm-rnns accurately classify veterinary and human text narratives into top-level categories with an average weighted macro f1 score of 0.74 and 0.68 respectively. in the “neoplasia” category, the model trained on veterinary data had a high validation accuracy in veterinary data and moderate accuracy in human data, with f1 scores of 0.91 and 0.70 respectively. our lstm method scored slightly higher than that of the dt and rf models. the use of lstm-rnn models represents a scalable structure that could prove useful in cohort identification for comparative oncology studies. digitization of human and veterinary health information will continue to be a reality, particularly in the form of unstructured narratives. our approach is a step forward for these two domains to learn from and inform one another. copyright: © 2020 venkataraman et al. this is an open access article distributed under the terms of the creative commons attribution license, which permits unrestricted use, distribution, and reproduction in any medium, provided the original author and source are credited.</t>
  </si>
  <si>
    <t xml:space="preserve">As narrativas clínicas não estruturadas estão sendo registradas continuamente como parte da prestação de cuidados em registros eletrônicos de saúde, e a equipe de marcação dedicada gasta um esforço considerável atribuindo manualmente códigos clínicos para fins de cobrança. Apesar desses esforços, no entanto, a disponibilidade e a precisão dos rótulos são abaixo do ideal. Neste estudo retrospectivo, pretendemos automatizar a atribuição de códigos de classificação internacional de doenças de nível superior, versão 9 (CID-9), a registros clínicos de lojas de dados humanas e veterinárias usando trabalho manual mínimo e curadoria de recursos. A automação de anotações de nível superior pode, por sua vez, ativar a identificação rápida da coorte, especialmente em um ambiente veterinário. Para esse fim, treinamos redes neurais recorrentes (RNNs) de memória de curto prazo (LSTM) em 52.722 registros veterinários humanos e 89.591. Investigamos a precisão dos modelos de domínio separado e de domínio combinado e portabilidade do modelo sondado. Estabelecemos desempenhos relevantes de classificação de linha de base através do treinamento de árvores de decisão (TD) e florestas aleatórias (RF). Também investigamos se a transformação dos dados usando o Metamap Lite, uma ferramenta clínica de processamento de linguagem natural, afetou o desempenho da classificação. Mostramos que as LSTM-RNNs classificam com precisão as narrativas de texto veterinário e humano em categorias de nível superior com uma pontuação macro F1 média de 0,74 e 0,68, respectivamente. Na categoria "Neoplasia", o modelo treinado em dados veterinários teve uma alta precisão de validação em dados veterinários e precisão moderada em dados humanos, com pontuações de F1 de 0,91 e 0,70, respectivamente. Nosso método LSTM obteve uma pontuação ligeiramente maior que a dos modelos DT e RF. O uso de modelos LSTM-RNN representa uma estrutura escalável que pode ser útil na identificação da coorte para estudos de oncologia comparativos. A digitalização das informações de saúde humana e veterinária continuará sendo uma realidade, particularmente na forma de narrativas não estruturadas. Nossa abordagem é um passo à frente para esses dois domínios aprender e informar um ao outro. Direitos autorais: © 2020 Venkataraman et al. Este é um artigo de acesso aberto distribuído nos termos da Licença de Atribuição do Creative Commons, que permite o uso, a distribuição e a reprodução irrestritos em qualquer meio, desde que o autor e a fonte original sejam creditados. </t>
  </si>
  <si>
    <t>https://www.scopus.com/inward/record.uri?eid=2-s2.0-85086924191&amp;doi=10.1371%2fjournal.pone.0234647&amp;partnerID=40&amp;md5=54dab8cfd008e303053c57660ed36a27</t>
  </si>
  <si>
    <t>2-s2.0-85093920516</t>
  </si>
  <si>
    <t>10.1007/s12553-020-00495-6</t>
  </si>
  <si>
    <t>feasibility test and application of ai in healthcare with special emphasis in clinical pharmacovigilance and regulatory practices</t>
  </si>
  <si>
    <t xml:space="preserve">Teste de viabilidade e aplicação de IA em assistência médica com ênfase especial em farmacovigilância clínica e práticas regulatórias </t>
  </si>
  <si>
    <t>artificial intelligence (ai) is the use of the machine by the introduction of learning technologies to the machine with the help of data collected in the past to be used for solving problems that arise in the future. the present review article focuses on the role of ai in healthcare such as drug development, clinical trial, disease management, pharmacovigilance (pv), and regulatory practices. the ai helps in patient’s randomization and also increases the success rate of clinical trials. diabetes retinopathy, diabetes, and cancer are the leading global health burdens in which ai has shown positive results in the detection, prevention, mitigation, and treatment of these diseases. pv data plays an important role in ensuring the safety of ongoing medical products. once the ai implemented the pv data it is expected to be more accurate and quality reporting is provided. the role of ai is also expended in detecting adulteration in herbal drugs. various regulatory frameworks are laid down by the us fda, mhra, tga, and others for the safe and efficient use of ai in healthcare. the present article highlights the role of ai in promoting healthcare however the challenges of ai while practice to be addressed from time to time. © 2020, iupesm and springer-verlag gmbh germany, part of springer nature.</t>
  </si>
  <si>
    <t xml:space="preserve">A Inteligência Artificial (IA) é o uso da máquina pela introdução de tecnologias de aprendizado na máquina com a ajuda de dados coletados no passado para serem usados ​​para resolver problemas que surgem no futuro. O presente artigo de revisão concentra -se no papel da IA ​​na saúde, como desenvolvimento de medicamentos, ensaio clínico, gerenciamento de doenças, farmacovigilância (PV) e práticas regulatórias. A IA ajuda na randomização do paciente e também aumenta a taxa de sucesso dos ensaios clínicos. Retinopatia do diabetes, diabetes e câncer são os principais encargos globais de saúde nos quais a IA mostrou resultados positivos na detecção, prevenção, mitigação e tratamento dessas doenças. Os dados fotovoltaicos desempenham um papel importante para garantir a segurança dos produtos médicos em andamento. Depois que a IA implementou os dados fotovoltaicos, espera -se que seja mais preciso e relatórios de qualidade são fornecidos. O papel da IA ​​também é gasto na detecção de adulteração em medicamentos à base de plantas. Várias estruturas regulatórias são estabelecidas pelo FDA dos EUA, MHRA, TGA e outros pelo uso seguro e eficiente da IA ​​na saúde. O presente artigo destaca o papel da IA ​​na promoção da assistência médica, no entanto, os desafios da IA, enquanto a prática é abordada de tempos em tempos. © 2020, IUPESM e Springer-Verlag GmbH Alemanha, parte da natureza de Springer. </t>
  </si>
  <si>
    <t>https://www.scopus.com/inward/record.uri?eid=2-s2.0-85093920516&amp;doi=10.1007%2fs12553-020-00495-6&amp;partnerID=40&amp;md5=36cc2c2a116ebd6c790ce3e817582df3</t>
  </si>
  <si>
    <t>2-s2.0-85107814982</t>
  </si>
  <si>
    <t>10.1016/j.compbiomed.2021.104517</t>
  </si>
  <si>
    <t>feature engineering and machine learning for causality assessment in pharmacovigilance lessons learned from application to the fda adverse event reporting system</t>
  </si>
  <si>
    <t xml:space="preserve">Engenharia de recursos e aprendizado de máquina para avaliação de causalidade em lições de farmacovigilância aprendidas da aplicação ao sistema de relatórios de eventos adversos da FDA </t>
  </si>
  <si>
    <t>background: our objective was to support the automated classification of food and drug administration (fda) adverse event reporting system (faers) reports for their usefulness in assessing the possibility of a causal relationship between a drug product and an adverse event. method: we used a data set of 326 redacted faers reports that was previously annotated using a modified version of the world health organization–uppsala monitoring centre criteria for drug causality assessment by a group of ses at the fda and supported a similar study on the classification of reports using supervised machine learning and text engineering methods. we explored many potential features, including the incorporation of natural language processing on report text and information from external data sources, for supervised learning and developed models for predicting the classification status of reports. we then evaluated the models on a larger data set of previously unseen reports. results: the best-performing models achieved recall and f1 scores on both data sets above 0.80 for the identification of assessable reports (i.e. those containing enough information to make an informed causality assessment) and above 0.75 for the identification of reports meeting at least a possible causality threshold. conclusions: causal inference from faers reports depends on many components with complex logical relationships that are yet to be made fully computable. efforts focused on readily addressable tasks, such as quickly eliminating unassessable reports, fit naturally in se's thought processes to provide real enhancements for fda workflows. © 2021 elsevier ltd</t>
  </si>
  <si>
    <t xml:space="preserve">Antecedentes: Nosso objetivo era apoiar a classificação automatizada do Sistema de Relatórios de Eventos Adversos (FAERS) da Alimentos e Drugs (FDA) Relatórios para sua utilidade na avaliação da possibilidade de uma relação causal entre um medicamento e um evento adverso. Método: Utilizamos um conjunto de dados de 326 relatórios de Faers redigidos que foram anotados anteriormente usando uma versão modificada da Organização Mundial da Saúde - Uppsala Monitoring Center Critérios para avaliação de causalidade de drogas por um grupo de SES no FDA e apoiamos um estudo semelhante sobre a classificação de relatórios usando métodos supervisionados de aprendizado de máquina e engenharia de texto. Exploramos muitos recursos em potencial, incluindo a incorporação do processamento de linguagem natural no texto e informações do relatório de fontes de dados externas, para aprendizado supervisionado e modelos desenvolvidos para prever o status de classificação dos relatórios. Em seguida, avaliamos os modelos em um conjunto de dados maior de relatórios invisíveis anteriormente. Resultados: Os modelos de melhor desempenho alcançaram as pontuações de recall e F1 em ambos os conjuntos de dados acima de 0,80 para a identificação de relatórios avaliáveis ​​(ou seja, aqueles que contêm informações suficientes para fazer uma avaliação de causalidade informada) e acima de 0,75 para a identificação de relatórios que atendem pelo menos uma possível limiar de causalidade. Conclusões: A inferência causal dos relatórios do FAERS depende de muitos componentes com relações lógicas complexas que ainda não foram computáveis. Os esforços focados em tarefas prontamente endereçáveis, como eliminar rapidamente relatórios não avaliáveis, se encaixam naturalmente nos processos de pensamento do SE para fornecer aprimoramentos reais para os fluxos de trabalho da FDA. © 2021 Elsevier Ltd </t>
  </si>
  <si>
    <t>https://www.scopus.com/inward/record.uri?eid=2-s2.0-85107814982&amp;doi=10.1016%2fj.compbiomed.2021.104517&amp;partnerID=40&amp;md5=aef0894bb51e595254d26316c8a0d00b</t>
  </si>
  <si>
    <t>2-s2.0-84976524192</t>
  </si>
  <si>
    <t>10.3390/info7020027</t>
  </si>
  <si>
    <t>feature engineering for recognizing adverse drug reactions from twitter posts</t>
  </si>
  <si>
    <t xml:space="preserve">Engenharia de recursos para reconhecer reações adversas a medicamentos de postagens no Twitter </t>
  </si>
  <si>
    <t>social media platforms are emerging digital communication channels that provide aneasy way for common people to share their health and medication experiences online. with morepeople discussing their health information online publicly, social media platforms present a richsource of information for exploring adverse drug reactions (adrs). adrs are major public healthproblems that result in deaths and hospitalizations of millions of people. unfortunately, not alladrs are identified before a drug is made available in the market. in this study, an adr eventmonitoring system is developed which can recognize adr mentions from a tweet and classify itsassertion. we explored several entity recognition features, feature conjunctions, and feature selectionand analyzed their characteristics and impacts on the recognition of adrs, which have never beenstudied previously. the results demonstrate that the entity recognition performance for adr canachieve an f-score of 0.562 on the psb social media mining shared task dataset, which outperformsthe partial-matching-based method by 0.122. after feature selection, the f-score can be furtherimproved by 0.026. this novel technique of text mining utilizing shared online social media data willopen an array of opportunities for researchers to explore various health related issues. © 2016 by the authors.</t>
  </si>
  <si>
    <t xml:space="preserve">As plataformas de mídia social estão emergentes canais de comunicação digital que fornecem uma maneira interessante para as pessoas comuns compartilharem suas experiências de saúde e medicamentos on -line. Com mais pessoas discutindo suas informações de saúde on -line publicamente, as plataformas de mídia social apresentam uma fonte de informação para explorar as reações adversas de medicamentos (ADRs). Os ADRs são os principais problemas de saúde pública que resultam em mortes e hospitalizações de milhões de pessoas. Infelizmente, não é identificado o Alladrs antes que um medicamento seja disponibilizado no mercado. Neste estudo, é desenvolvido um sistema ADR EventMonitoring, que pode reconhecer menções de ADR a partir de um tweet e classificar sua posição. Exploramos vários recursos de reconhecimento de entidades, conjunções de recursos e seleção de recursos e analisamos suas características e impactos no reconhecimento dos ADRs, que nunca foram estudados anteriormente. Os resultados demonstram que o desempenho do reconhecimento de entidades para o ADR Canachieve um F-Score de 0,562 no conjunto de dados de tarefas compartilhadas de mineração de mídia social do PSB, que supera o método baseado em correspondência parcial em 0,122. Após a seleção de recursos, o Score F pode ser melhorado em 0,026. Essa nova técnica de mineração de texto, utilizando dados compartilhados de mídia social on -line, prenderem uma variedade de oportunidades para os pesquisadores explorarem vários problemas relacionados à saúde. © 2016 pelos autores. </t>
  </si>
  <si>
    <t>https://www.scopus.com/inward/record.uri?eid=2-s2.0-84976524192&amp;doi=10.3390%2finfo7020027&amp;partnerID=40&amp;md5=d9295d036b95d0e1c30cd2ee0e9f05ff</t>
  </si>
  <si>
    <t>2-s2.0-85026559022</t>
  </si>
  <si>
    <t>10.2196/medinform.6373</t>
  </si>
  <si>
    <t>finding important terms for patients in their electronic health records a learning to rank approach using expert annotations</t>
  </si>
  <si>
    <t xml:space="preserve">Encontrar termos importantes para os pacientes em seus registros eletrônicos de saúde uma abordagem de aprendizado para classificar usando anotações de especialistas </t>
  </si>
  <si>
    <t>background: many health organizations allow patients to access their own electronic health record (ehr) notes through online patient portals as a way to enhance patient-centered care. however, ehr notes are typically long and contain abundant medical jargon that can be difficult for patients to understand. in addition, many medical terms in patients' notes are not directly related to their health care needs. one way to help patients better comprehend their own notes is to reduce information overload and help them focus on medical terms that matter most to them. interventions can then be developed by giving them targeted education to improve their ehr comprehension and the quality of care. objective: we aimed to develop a supervised natural language processing (nlp) system called finding important medical concepts most useful to patients (focus) that automatically identifies and ranks medical terms in ehr notes based on their importance to the patients. methods: first, we built an expert-annotated corpus. for each ehr note, 2 physicians independently identified medical terms important to the patient. using the physicians' agreement as the gold standard, we developed and evaluated focus. focus first identifies candidate terms from each ehr note using metamap and then ranks the terms using a support vector machine-based learn-to-rank algorithm. we explored rich learning features, including distributed word representation, unified medical language system semantic type, topic features, and features derived from consumer health vocabulary. we compared focus with 2 strong baseline nlp systems. results: physicians annotated 90 ehr notes and identified a mean of 9 (sd 5) important terms per note. the cohen's kappa annotation agreement was .51. the 10-fold cross-validation results show that focus achieved an area under the receiver operating characteristic curve (auc-roc) of 0.940 for ranking candidate terms from ehr notes to identify important terms. when including term identification, the performance of focus for identifying important terms from ehr notes was 0.866 auc-roc. both performance scores significantly exceeded the corresponding baseline system scores (p&lt;.001). rich learning features contributed to focus's performance substantially. conclusions: focus can automatically rank terms from ehr notes based on their importance to patients. it may help develop future interventions that improve quality of care. © 2016 jmir publications inc. all rights reserved.</t>
  </si>
  <si>
    <t xml:space="preserve">Antecedentes: Muitas organizações de saúde permitem que os pacientes acessem suas próprias notas de registro eletrônico de saúde (EHR) por meio de portais on-line de pacientes como uma maneira de aprimorar os cuidados centrados no paciente. No entanto, as notas de EHR são tipicamente longas e contêm jargões médicos abundantes que podem ser difíceis de entender. Além disso, muitos termos médicos nas anotações dos pacientes não estão diretamente relacionados às suas necessidades de saúde. Uma maneira de ajudar os pacientes a compreender melhor suas próprias anotações é reduzir a sobrecarga de informações e ajudá -los a se concentrar em termos médicos que mais importam para eles. As intervenções podem então ser desenvolvidas, dando -lhes educação direcionada para melhorar sua compreensão de EHR e a qualidade dos cuidados. Objetivo: Nosso objetivo foi desenvolver um sistema supervisionado de processamento de linguagem natural (PNL), chamado de conceitos médicos importantes mais úteis para os pacientes (foco) que identifica e classifica automaticamente os termos médicos em notas de EHR com base em sua importância para os pacientes. Métodos: Primeiro, construímos um corpus anotado por especialistas. Para cada nota de EHR, dois médicos identificaram independentemente os termos médicos importantes para o paciente. Usando o acordo dos médicos como padrão -ouro, desenvolvemos e avaliamos o foco. O Focus primeiro identifica os termos do candidato de cada nota de EHR usando o Metamap e depois classifica os termos usando um algoritmo Learn-to-Rank de Support Vector Machine. Exploramos os ricos recursos de aprendizado, incluindo representação de palavras distribuídas, tipo de semântica do sistema de linguagem médica unificada, recursos de tópico e recursos derivados do vocabulário de saúde do consumidor. Comparamos o foco com 2 fortes sistemas de PNL basais. Resultados: Os médicos anotaram 90 notas de EHR e identificaram uma média de 9 (DP 5) termos importantes por nota. O contrato de anotação de Kappa de Cohen foi de 0,51. Os 10 vezes os resultados da validação cruzada mostram que o foco alcançou uma área sob a curva característica operacional do receptor (AUC-ROC) de 0,940 para classificar os termos candidatos a partir de notas de EHR para identificar termos importantes. Ao incluir a identificação a termo, o desempenho do foco para identificar termos importantes das notas de EHR foi de 0,866 AUC-ROC. Ambas as pontuações de desempenho excederam significativamente as pontuações correspondentes do sistema de linha de base (p &lt;0,001). Ricos recursos de aprendizado contribuíram para o desempenho do Focus substancialmente. Conclusões: O foco pode classificar automaticamente os termos das notas de EHR com base em sua importância para os pacientes. Pode ajudar a desenvolver intervenções futuras que melhorem a qualidade do atendimento. © 2016 JMIR Publications Inc. todos os direitos reservados. </t>
  </si>
  <si>
    <t>https://www.scopus.com/inward/record.uri?eid=2-s2.0-85026559022&amp;doi=10.2196%2fmedinform.6373&amp;partnerID=40&amp;md5=78ef7edc8495043ef96abf92d436e4fb</t>
  </si>
  <si>
    <t>2-s2.0-84873528933</t>
  </si>
  <si>
    <t>finding patient visits in emr using luxid®</t>
  </si>
  <si>
    <t xml:space="preserve">Encontrando visitas ao paciente no EMR usando Luxid® </t>
  </si>
  <si>
    <t>introduction: free text sections of the electronic medical records (emr) contain information that cannot be appropriately constrained in the structured forms. several studies have shown the potential utility in mining emr free texts for identifying adverse events (e.g. eu-psip, eu-alert), and large public-private research projects (e.g. imi-ehr4cr, cloud4health) aim at mining them further, e.g. for clinical trial optimisation and pharmacovigilance purposes. aim: the purpose of this work has been to assess the performance of luxid®, an off-the-shelve commercial natural language processing system, using the dictionary- and rule-based medical entity relationships skill cartridge ®and knime as automation workflow engine for result combination and formatting, on the university of pittsburgh blulab nlp repository benchmark, in the context of the trec 2011 medical records retrieval track (trec-med2011). results: the system here described achieved the best score for one of the 34 queries (defined as query 111) and overall classified as top 7th-8th (according to the scoring used) in the manual track of trec-med2011. more than 80% of the queries of trec-med2011 could be appropriately processed automatically. performance of manually interpreted queries did not differ substantially from those automatically processed. more than 60% of the queries submitted by our system delivered a performance above or on the median of all participants. very high precision of the system, delivering in certain cases a very low number of hits, correlated statistically with the overall performance. conclusions: initial results, error analysis are reported and strategies for improvements of the system are outlined; fully supporting the appropriateness in using this technology for identifying patients matching inclusion/exclusion criteria using plain text from unstructured emr.</t>
  </si>
  <si>
    <t xml:space="preserve">Introdução: As seções de texto gratuitas dos registros médicos eletrônicos (EMR) contêm informações que não podem ser adequadamente restringidas nos formulários estruturados. Vários estudos demonstraram a utilidade potencial na mineração de textos livres de EMR para identificar eventos adversos (por exemplo, UE-PSIP, ALERT EU) e grandes projetos de pesquisa público-privados (por exemplo, IMI-eHR4CR, Cloud4Health) visam minerá-los ainda mais, por exemplo, Para fins de otimização de ensaios clínicos e farmacovigilância. Objetivo: O objetivo deste trabalho tem sido avaliar o desempenho do Luxid®, um sistema de processamento de linguagem natural comercial de helicóptero, usando o Dicionário e Relacionamentos Médicos Relacionamentos Médicos Skill Cartidge ® e Knime como mecanismo de fluxo de trabalho de automação para Combinação e formatação de resultados, no benchmark do repositório da Universidade de Pittsburgh Blulab NLP, no contexto da faixa de recuperação de registros médicos do TREC 2011 (TREC-MED2011). Resultados: O sistema aqui descrito alcançou a melhor pontuação para uma das 34 consultas (definida como consulta 111) e classificada em geral como o 7º a 8º (de acordo com a pontuação usada) na faixa manual do TreC-MED2011. Mais de 80% das consultas do TREC-MED2011 podem ser processadas adequadamente automaticamente. O desempenho das consultas interpretadas manualmente não diferiu substancialmente daquelas processadas automaticamente. Mais de 60% das consultas enviadas pelo nosso sistema entregaram um desempenho acima ou na mediana de todos os participantes. Precisão muito alta do sistema, fornecendo em certos casos um número muito baixo de acertos, correlacionou -se estatisticamente com o desempenho geral. Conclusões: Os resultados iniciais, a análise de erros são relatados e as estratégias para melhorias do sistema são descritas; Apoiar totalmente a adequação ao usar essa tecnologia para identificar pacientes que correspondam aos critérios de inclusão/exclusão usando texto simples de EMR não estruturado. </t>
  </si>
  <si>
    <t>https://www.scopus.com/inward/record.uri?eid=2-s2.0-84873528933&amp;partnerID=40&amp;md5=9c8e091bb560b0fc5a0907a06701bf25</t>
  </si>
  <si>
    <t>20th Text REtrieval Conference, TREC 2011</t>
  </si>
  <si>
    <t>15 November 2011 through 18 November 2011</t>
  </si>
  <si>
    <t>Gaithersburg, MD</t>
  </si>
  <si>
    <t>2-s2.0-85012155373</t>
  </si>
  <si>
    <t>10.1142/9789814749411_0048</t>
  </si>
  <si>
    <t>finding potentially unsafe nutritional supplements from user reviews with topic modeling</t>
  </si>
  <si>
    <t xml:space="preserve">Encontrando suplementos nutricionais potencialmente inseguros de revisões de usuários com modelagem de tópicos </t>
  </si>
  <si>
    <t>although dietary supplements are widely used and generally are considered safe, some supplements have been identified as causative agents for adverse reactions, some of which may even be fatal. the food and drug administration (fda) is responsible for monitoring supplements and ensuring that supplements are safe. however, current surveillance protocols are not always effective. leveraging user-generated textual data, in the form of amazon.com reviews for nutritional supplements, we use natural language processing techniques to develop a system for the monitoring of dietary sup- plements. we use topic modeling techniques, specifically a variation of latent dirichlet allocation (lda), and background knowledge in the form of an adverse reaction dictionary to score products based on their potential danger to the public. our approach generates topics that semantically cap- ture adverse reactions from a document set consisting of reviews posted by users of specific products, and based on these topics, we propose a scoring mechanism to categorize products as “high potential danger”, “average potential danger” and “low potential danger.” we evaluate our system by com- paring the system categorization with human annotators, and we find that the our system agrees with the annotators 69.4% of the time. with these results, we demonstrate that our methods show promise and that our system represents a proof of concept as a viable low-cost, active approach for dietary supplement monitoring. © 2016, world scientific publishing co. pte ltd. all rights reserved.</t>
  </si>
  <si>
    <t xml:space="preserve">Embora os suplementos alimentares sejam amplamente utilizados e geralmente sejam considerados seguros, alguns suplementos foram identificados como agentes causadores para reações adversas, algumas das quais podem até ser fatais. A Food and Drug Administration (FDA) é responsável pelo monitoramento de suplementos e garantindo que os suplementos sejam seguros. No entanto, os protocolos atuais de vigilância nem sempre são eficazes. Aproveitando os dados textuais gerados pelo usuário, na forma de análises da Amazon.com para suplementos nutricionais, usamos técnicas de processamento de linguagem natural para desenvolver um sistema para o monitoramento de suprimentos alimentares. Utilizamos técnicas de modelagem de tópicos, especificamente uma variação da alocação latente de Dirichlet (LDA) e conhecimento de fundo na forma de um dicionário de reação adversa para pontuar produtos com base em seu perigo potencial para o público. Nossa abordagem gera tópicos que semanticamente capturam reações adversas de um conjunto de documentos que consistem em revisões publicadas por usuários de produtos específicos e, com base nesses tópicos, propomos um mecanismo de pontuação para categorizar produtos como “alto perigo de potencial”, “perigo potencial médio ”E“ Baixo perigo de potencial ”. Avaliamos nosso sistema, comparando a categorização do sistema com os anotadores humanos e descobrimos que o nosso sistema concorda com os anotadores 69,4% das vezes. Com esses resultados, demonstramos que nossos métodos mostram promessa e que nosso sistema representa uma prova de conceito como uma abordagem viável de baixo custo e ativo para o monitoramento de suplementos alimentares. © 2016, World Scientific Publishing co. Pte Ltd. todos os direitos reservados. </t>
  </si>
  <si>
    <t>https://www.scopus.com/inward/record.uri?eid=2-s2.0-85012155373&amp;doi=10.1142%2f9789814749411_0048&amp;partnerID=40&amp;md5=2e663bd5731f6010de6b2c2870835692</t>
  </si>
  <si>
    <t>World Scientific Publishing Co. Pte Ltd</t>
  </si>
  <si>
    <t>21st Pacific Symposium on Biocomputing, PSB 2016</t>
  </si>
  <si>
    <t>4 January 2016 through 8 January 2016</t>
  </si>
  <si>
    <t>2-s2.0-85112136998</t>
  </si>
  <si>
    <t>10.2196/14830</t>
  </si>
  <si>
    <t>fine tuning bidirectional encoder representations from transformers (bert) based models on large scale electronic health record notes an empirical study</t>
  </si>
  <si>
    <t xml:space="preserve">Representações de codificadores bidirecionais de ajuste fino de modelos baseados em Transformers (BERT) em Notas de registro de saúde eletrônica em larga escala Um estudo empírico </t>
  </si>
  <si>
    <t>background: the bidirectional encoder representations from transformers (bert) model has achieved great success in many natural language processing (nlp) tasks, such as named entity recognition and question answering. however, little prior work has explored this model to be used for an important task in the biomedical and clinical domains, namely entity normalization. objective: we aim to investigate the effectiveness of bert-based models for biomedical or clinical entity normalization. in addition, our second objective is to investigate whether the domains of training data influence the performances of bert-based models as well as the degree of influence. methods: our data was comprised of 1.5 million unlabeled electronic health record (ehr) notes. we first fine-tuned biobert on this large collection of unlabeled ehr notes. this generated our bert-based model trained using 1.5 million electronic health record notes (ehrbert). we then further fine-tuned ehrbert, biobert, and bert on three annotated corpora for biomedical and clinical entity normalization: the medication, indication, and adverse drug events (made) 1.0 corpus, the national center for biotechnology information (ncbi) disease corpus, and the chemical-disease relations (cdr) corpus. we compared our models with two state-of-the-art normalization systems, namely metamap and disease name normalization (dnorm). results: ehrbert achieved 40.95% f1 in the made 1.0 corpus for mapping named entities to the medical dictionary for regulatory activities and the systematized nomenclature of medicine-clinical terms (snomed-ct), which have about 380,000 terms. in this corpus, ehrbert outperformed metamap by 2.36% in f1. for the ncbi disease corpus and cdr corpus, ehrbert also outperformed dnorm by improving the f1 scores from 88.37% and 89.92% to 90.35% and 93.82%, respectively. compared with biobert and bert, ehrbert outperformed them on the made 1.0 corpus and the cdr corpus. conclusions: our work shows that bert-based models have achieved state-of-the-art performance for biomedical and clinical entity normalization. bert-based models can be readily fine-tuned to normalize any kind of named entities. © 2021 jmir publications inc.. all rights reserved.</t>
  </si>
  <si>
    <t xml:space="preserve">Antecedentes: As representações bidirecionais do codificador do modelo Transformers (BERT) alcançaram grande sucesso em muitas tarefas de processamento de linguagem natural (PNL), como reconhecimento de entidade nomeado e resposta a perguntas. No entanto, pouco trabalho anterior explorou esse modelo a ser usado para uma tarefa importante nos domínios biomédicos e clínicos, a saber, normalização da entidade. Objetivo: Nosso objetivo é investigar a eficácia dos modelos baseados em Bert para normalização da entidade biomédica ou clínica. Além disso, nosso segundo objetivo é investigar se os domínios dos dados de treinamento influenciam o desempenho dos modelos baseados em Bert, bem como o grau de influência. Métodos: Nossos dados foram compostos por 1,5 milhão de notas de registro eletrônico de saúde (EHR) não marcadas. Primeiro, BioBert de ajuste fino nesta grande coleção de notas de EHR não marcadas. Isso gerou nosso modelo baseado em Bert treinado usando 1,5 milhão de notas de registro eletrônico de saúde (Ehrbert). Em seguida, ainda mais ajustados Ehrbert, Biobert e Bert em três corpora anotada para normalização biomédica e de entidade clínica: a medicação, indicação e eventos adversos a medicamentos (Made) 1.0 Corpus, o Centro Nacional de Informação de Biotecnologia (NCBI) do doença, corpus, Corpus, e o corpus das relações químicas (CDR). Comparamos nossos modelos com dois sistemas de normalização de última geração, a saber, a normalização do nome da doença e do nome da doença (DNORM). Resultados: Ehrbert alcançou 40,95% F1 no corpus Made 1.0 para mapear entidades nomeadas para o Dicionário Médico para atividades regulatórias e a nomenclatura sistematizada de termos clínicos de medicina (SNOMED-CT), que têm cerca de 380.000 termos. Neste corpus, Ehrbert superou o Metamap em 2,36% na F1. Para o corpus da doença do NCBI e o corpus CDR, Ehrbert também superou o DNORM, melhorando os escores de F1 de 88,37% e 89,92% para 90,35% e 93,82%, respectivamente. Comparado com Biobert e Bert, Ehrbert os superou no corpus 1.0 e no corpus CDR. Conclusões: Nosso trabalho mostra que os modelos baseados em BERT alcançaram o desempenho de última geração para a normalização da entidade biomédica e clínica. Os modelos baseados em Bert podem ser prontamente ajustados para normalizar qualquer tipo de entidades nomeadas. © 2021 Jmir Publications Inc .. Todos os direitos reservados. </t>
  </si>
  <si>
    <t>https://www.scopus.com/inward/record.uri?eid=2-s2.0-85112136998&amp;doi=10.2196%2f14830&amp;partnerID=40&amp;md5=ee7f3873781158afd946e568d4cad35e</t>
  </si>
  <si>
    <t>2-s2.0-85101315232</t>
  </si>
  <si>
    <t>first steps towards a medical lexicon for spanish with linguistic and semantic information</t>
  </si>
  <si>
    <t xml:space="preserve">Primeiros passos em direção a um léxico médico para espanhol com informações linguísticas e semânticas </t>
  </si>
  <si>
    <t>we report the work-in-progress of collecting medlexsp, an unified medical lexicon for the spanish language, featuring terms and inflected word forms mapped to unified medical language system (umls) concept unique identifiers (cuis), semantic types and groups. first, we leveraged a list of term lemmas and forms from a previous project, and mapped them to umls terms and cuis. to enrich the lexicon, we used both domain-corpora (e.g. summaries of product characteristics and medlineplus) and natural language processing techniques such as string distance methods or generation of syntactic variants of multi-word terms. we also added term variants by mapping their cuis to missing items available in the spanish versions of standard thesauri (e.g. medical subject headings and world health organization adverse drug reactions terminology). we enhanced the vocabulary coverage by gathering missing terms from resources such as the anatomical therapeutical classification, the national cancer institute (nci) dictionary of cancer terms, orphadata, or the nomenclátor de prescripción for drug names. part-of-speech information is being included in the lexicon, and the current version amounts up to 76 454 lemmas and 203 043 inflected forms (including conjugated verbs, number and gender variants), corresponding to 30 647 umls cuis. medlexsp is distributed freely for research purposes. © 2019 association for computational linguistics</t>
  </si>
  <si>
    <t xml:space="preserve">Relatamos o trabalho em andamento da coleta de MedlexSP, um léxico médico unificado para o idioma espanhol, com termos e formulários de palavras flexionadas mapeadas para o conceito de Sistema Médico Unificado (UMLS), identificadores únicos (CUIs), tipos e grupos semânticos. Primeiro, aproveitamos uma lista de lemas e formas de um projeto anterior e os mapeamos para termos e cozinhas da UMLS. Para enriquecer o léxico, usamos o domínio-corpora (por exemplo, resumos das características do produto e técnicas de processamento de linguagem natural) e de processamento de linguagem natural, como métodos de distância da corda ou geração de variantes sintáticas de termos de várias palavras. Também adicionamos variantes de termo, mapeando suas cozinhas a itens ausentes disponíveis nas versões espanholas de thesauri padrão (por exemplo, títulos de assuntos médicos e terminologia de reações adversas da Organização Mundial da Saúde). Aumentamos a cobertura do vocabulário, reunindo termos ausentes de recursos como a classificação terapêutica anatômica, o dicionário de termos do câncer do National Cancer Institute (NCI), ou o Nomenclátor de Prescription para nomes de medicamentos. As informações de parte da fala estão sendo incluídas no léxico, e a versão atual equivale a 76 454 lemas e 203 043 formas flexionadas (incluindo verbos conjugados, variantes de número e gênero), correspondendo a 30 647 UMLs Cook. O MedlexSP é distribuído livremente para fins de pesquisa. © 2019 Association for Computational Linguistics </t>
  </si>
  <si>
    <t>https://www.scopus.com/inward/record.uri?eid=2-s2.0-85101315232&amp;partnerID=40&amp;md5=53041f2585e53a8ee188b1e568c35175</t>
  </si>
  <si>
    <t>18th SIGBioMed Workshop on Biomedical Natural Language Processing, BioNLP 2019</t>
  </si>
  <si>
    <t>1 August 2019</t>
  </si>
  <si>
    <t>2-s2.0-85028353382</t>
  </si>
  <si>
    <t>10.1007/s40264-017-0592-4</t>
  </si>
  <si>
    <t>from big data to smart data for pharmacovigilance the role of healthcare databases and other emerging sources</t>
  </si>
  <si>
    <t xml:space="preserve">De big data a dados inteligentes para farmacovigilância, o papel dos bancos de dados de saúde e outras fontes emergentes </t>
  </si>
  <si>
    <t>in the last decade ‘big data’ has become a buzzword used in several industrial sectors, including but not limited to telephony, finance and healthcare. despite its popularity, it is not always clear what big data refers to exactly. big data has become a very popular topic in healthcare, where the term primarily refers to the vast and growing volumes of computerized medical information available in the form of electronic health records, administrative or health claims data, disease and drug monitoring registries and so on. this kind of data is generally collected routinely during administrative processes and clinical practice by different healthcare professionals: from doctors recording their patients’ medical history, drug prescriptions or medical claims to pharmacists registering dispensed prescriptions. for a long time, this data accumulated without its value being fully recognized and leveraged. today big data has an important place in healthcare, including in pharmacovigilance. the expanding role of big data in pharmacovigilance includes signal detection, substantiation and validation of drug or vaccine safety signals, and increasingly new sources of information such as social media are also being considered. the aim of the present paper is to discuss the uses of big data for drug safety post-marketing assessment. © 2017, springer international publishing ag.</t>
  </si>
  <si>
    <t xml:space="preserve">Na última década, o "big data" tornou -se uma palavra da moda usada em vários setores industriais, incluindo, entre outros, telefonia, finanças e assistência médica. Apesar de sua popularidade, nem sempre está claro a que big data se refere exatamente. O Big Data se tornou um tópico muito popular na área da saúde, onde o termo se refere principalmente aos vastos e crescentes volumes de informações médicas computadorizadas disponíveis na forma de registros eletrônicos de saúde, dados administrativos ou de reivindicações de saúde, registros de monitoramento de doenças e medicamentos e assim por diante. Esse tipo de dados é geralmente coletado rotineiramente durante processos administrativos e prática clínica por diferentes profissionais de saúde: a partir de médicos que registram histórico médico de seus pacientes, prescrições de medicamentos ou reivindicações médicas a farmacêuticos que registram prescrições dispensadas. Por um longo tempo, esses dados se acumularam sem que seu valor seja totalmente reconhecido e alavancado. Hoje, o Big Data tem um lugar importante nos cuidados de saúde, inclusive na farmacovigilância. O papel em expansão do big data na farmacovigilância inclui detecção de sinais, comprovação e validação de sinais de segurança de medicamentos ou vacinas e também estão sendo consideradas fontes cada vez mais novas de informações, como as mídias sociais. O objetivo do presente artigo é discutir os usos do Big Data para a avaliação pós-comercialização de segurança de medicamentos. © 2017, Springer International Publishing AG. </t>
  </si>
  <si>
    <t>https://www.scopus.com/inward/record.uri?eid=2-s2.0-85028353382&amp;doi=10.1007%2fs40264-017-0592-4&amp;partnerID=40&amp;md5=850eca975d52e2f1419c5d691835bb6d</t>
  </si>
  <si>
    <t>2-s2.0-85050339043</t>
  </si>
  <si>
    <t>10.1016/j.jbi.2018.07.001</t>
  </si>
  <si>
    <t>from narrative descriptions to meddra automagically encoding adverse drug reactions</t>
  </si>
  <si>
    <t xml:space="preserve">De descrições narrativas a Meddra que codifica automaticamente as reações adversas a medicamentos </t>
  </si>
  <si>
    <t>context: the collection of narrative spontaneous reports is an irreplaceable source for the prompt detection of suspected adverse drug reactions (adrs). in such task qualified domain experts manually revise a huge amount of narrative descriptions and then encode texts according to meddra standard terminology. the manual annotation of narrative documents with medical terminology is a subtle and expensive task, since the number of reports is growing up day-by-day. objectives: natural language processing (nlp) applications can support the work of people responsible for pharmacovigilance. our objective is to develop nlp algorithms and tools for the detection of adr clinical terminology. efficient applications can concretely improve the quality of the experts’ revisions. nlp software can quickly analyze narrative texts and offer an encoding (i.e., a list of meddra terms) that the expert has to revise and validate. methods: magicoder, an nlp algorithm, is proposed for the automatic encoding of free-text descriptions into meddra terms. magicoder procedure is efficient in terms of computational complexity. we tested magicoder through several experiments. in the first one, we tested it on a large dataset of about 4500 manually revised reports, by performing an automated comparison between human and magicoder encoding. moreover, we tested magicoder on a set of about 1800 reports, manually revised ex novo by some experts of the domain, who also compared automatic solutions with the gold reference standard. we also provide two initial experiments with reports written in english, giving a first evidence of the robustness of magicoder w.r.t. the change of the language. results: for the current base version of magicoder, we measured an average recall and precision of 86.9% and 91.8%, respectively. conclusions: from a practical point of view, magicoder reduces the time required for encoding adr reports. pharmacologists have only to review and validate the meddra terms proposed by the application, instead of choosing the right terms among the 70 k low level terms of meddra. such improvement in the efficiency of pharmacologists’ work has a relevant impact also on the quality of the subsequent data analysis. we developed magicoder for the italian pharmacovigilance language. however, our proposal is based on a general approach, not depending on the considered language nor the term dictionary. © 2018 elsevier inc.</t>
  </si>
  <si>
    <t xml:space="preserve">Contexto: A coleta de relatórios espontâneos narrativos é uma fonte insubstituível para a rápida detecção de suspeitas de reações adversas de medicamentos (ADRs). Em tais tarefas, especialistas em domínio qualificados revisam manualmente uma enorme quantidade de descrições narrativas e depois codificam textos de acordo com a terminologia padrão do Meddra. A anotação manual de documentos narrativos com terminologia médica é uma tarefa sutil e cara, uma vez que o número de relatórios está crescendo dia a dia. Objetivos: os aplicativos de processamento de linguagem natural (PNL) podem apoiar o trabalho das pessoas responsáveis ​​pela farmacovigilância. Nosso objetivo é desenvolver algoritmos e ferramentas de PNL para a detecção de terminologia clínica de ADR. Aplicações eficientes podem melhorar concretamente a qualidade das revisões dos especialistas. O software PNL pode analisar rapidamente textos narrativos e oferecer uma codificação (ou seja, uma lista de termos Meddra) que o especialista precisa revisar e validar. Métodos: Magicoder, um algoritmo PNL, é proposto para a codificação automática de descrições de texto livre em termos Meddra. O procedimento Magicoder é eficiente em termos de complexidade computacional. Testamos o Magicoder através de vários experimentos. No primeiro, testamos em um grande conjunto de dados de cerca de 4500 relatórios revisados ​​manualmente, realizando uma comparação automatizada entre a codificação humana e o Magicoder. Além disso, testamos o Magicoder em um conjunto de cerca de 1800 relatórios, revisados ​​manualmente ex novo por alguns especialistas do domínio, que também compararam soluções automáticas com o padrão de referência do ouro. Também fornecemos dois experimentos iniciais com relatórios escritos em inglês, dando uma primeira evidência da robustez do Magicoder W.R.T. a mudança do idioma. Resultados: Para a versão base atual do Magicoder, medimos uma recall média e uma precisão de 86,9% e 91,8%, respectivamente. Conclusões: Do ponto de vista prático, o Magicoder reduz o tempo necessário para a codificação de relatórios de ADR. Os farmacólogos precisam apenas revisar e validar os termos Meddra propostos pelo pedido, em vez de escolher os termos certos entre os termos de 70 K de baixo nível de Meddra. Essa melhoria na eficiência do trabalho dos farmacologistas tem um impacto relevante também na qualidade da análise de dados subsequente. Desenvolvemos o Magicoder para a linguagem de farmacovigilância italiana. No entanto, nossa proposta é baseada em uma abordagem geral, não dependendo do idioma considerado nem do termo dicionário. © 2018 Elsevier inc. </t>
  </si>
  <si>
    <t>https://www.scopus.com/inward/record.uri?eid=2-s2.0-85050339043&amp;doi=10.1016%2fj.jbi.2018.07.001&amp;partnerID=40&amp;md5=af8945fc80eb8c66a56d9e54eb2f56aa</t>
  </si>
  <si>
    <t>2-s2.0-85119875576</t>
  </si>
  <si>
    <t>10.32604/iasc.2022.022104</t>
  </si>
  <si>
    <t>from similarities to probabilities feature engineering for predicting drugs’ adverse reactions</t>
  </si>
  <si>
    <t xml:space="preserve">De semelhanças com as probabilidades de engenharia para prever as reações adversas dos medicamentos </t>
  </si>
  <si>
    <t>social media recently became convenient platforms for different groups with common concerns to share their experiences, including adverse drug reactions (adrs). in this paper, we propose a two stage intelligent algorithm which we call “simi_to_prob”, that utilizes social media forums; for ranking adrs, and evaluating the adrs prevalence considering different age and gender groups as its first stage. in the second stage, adrs are predicted utilizing a different data set from the food and drug administration (fda). in particular, natural language processing (nlp) is used on social media to extract ranked lists of adrs, which are then validated using novel intrinsic evaluation methods. in the second stage, feature engineering is used to extend the input feature space, then a two stage supervised machine learning method is used to predict future adrs inci-dences. our results show correct ranked list of adrs for three antihypertensive drugs, where high spearman’s rank correlation coefficients (rs) of of 0.7458, 0.6678 and 0.5929 were obtained between sider database for drug adrs, and our obtained lists from social media. furthermore, relatedness between adrs and age and gender groups achieved high area under the roc curve (auc) reaching 0.959. the second stage results showed high aucs of 0.96 and 0.99 for the prediction of future adrs probabilities. the proposed algorithm shows that mining social media can provide reliable source of information, and additional features that can be used to boost supervised machine learning methods’ performance in different domains including pharmacovigilance research. © 2022, tech science press. all rights reserved.</t>
  </si>
  <si>
    <t xml:space="preserve">A mídia social recentemente se tornou plataformas convenientes para diferentes grupos, com preocupações comuns para compartilhar suas experiências, incluindo reações adversas de medicamentos (ADRs). Neste artigo, propomos um algoritmo inteligente de dois estágios que chamamos de "simi_to_prob", que utiliza fóruns de mídia social; para classificar os ADRs e avaliar a prevalência de ADRs, considerando diferentes grupos de idade e gênero como seu primeiro estágio. No segundo estágio, os ADRs são previstos utilizando um conjunto de dados diferente da Food and Drug Administration (FDA). Em particular, o processamento de linguagem natural (PNL) é usado nas mídias sociais para extrair listas de ADRs classificadas, que são validadas usando novos métodos de avaliação intrínseca. No segundo estágio, a engenharia de recursos é usada para estender o espaço de recurso de entrada; em seguida, é usado um método de aprendizado de máquina supervisionado em dois estágios para prever futuras inciências de ADRs. Nossos resultados mostram uma lista correta de ADRs para três medicamentos anti -hipertensivos, onde foram obtidos coeficientes de correlação de alta escala de Spearman (RS) de 0,7458, 0,6678 e 0,5929 entre o banco de dados Sider para ADRs de medicamentos e nossas listas obtidas da mídia social. Além disso, a relação entre os ADRs e os grupos de idade e sexo alcançou alta área sob a curva ROC (AUC) atingindo 0,959. Os resultados do segundo estágio mostraram AUCs altos de 0,96 e 0,99 para a previsão de futuras probabilidades de ADRs. O algoritmo proposto mostra que a mineração de mídia social pode fornecer uma fonte confiável de informações e recursos adicionais que podem ser usados ​​para aumentar o desempenho dos métodos de aprendizado de máquina supervisionado em diferentes domínios, incluindo pesquisas de farmacovigilância. © 2022, Tech Science Press. todos os direitos reservados. </t>
  </si>
  <si>
    <t>https://www.scopus.com/inward/record.uri?eid=2-s2.0-85119875576&amp;doi=10.32604%2fiasc.2022.022104&amp;partnerID=40&amp;md5=7fc8530a7b70c569ce072c664dfdef2f</t>
  </si>
  <si>
    <t>Tech Science Press</t>
  </si>
  <si>
    <t>2-s2.0-84930934865</t>
  </si>
  <si>
    <t>10.1136/amiajnl-2014-002902</t>
  </si>
  <si>
    <t>functional evaluation of out of the box text mining tools for data mining tasks</t>
  </si>
  <si>
    <t xml:space="preserve">Avaliação funcional das ferramentas de mineração de texto fora da caixa para tarefas de mineração de dados </t>
  </si>
  <si>
    <t>objective: the trade-off between the speed and simplicity of dictionary-based term recognition and the richer linguistic information provided by more advanced natural language processing (nlp) is an area of active discussion in clinical informatics. in this paper, we quantify this trade-off among text processing systems that make different trade-offs between speed and linguistic understanding. we tested both types of systems in three clinical research tasks: phase iv safety profiling of a drug, learning adverse drug-drug interactions, and learning used-to-treat relationships between drugs and indications. materials: we first benchmarked the accuracy of the ncbo annotator and reveal in a manually annotated, publically available dataset from the 2008 i2b2 obesity challenge. we then applied the ncbo annotator and reveal to 9 million clinical notes from the stanford translational research integrated database environment (stride) and used the resulting data for three research tasks. results: there is no significant difference between using the ncbo annotator and reveal in the results of the three research tasks when using large datasets. in one subtask, reveal achieved higher sensitivity with smaller datasets. conclusions: for a variety of tasks, employing simple term recognition methods instead of advanced nlp methods results in little or no impact on accuracy when using large datasets. simpler dictionary-based methods have the advantage of scaling well to very large datasets. promoting the use of simple, dictionary-based methods for population level analyses can advance adoption of nlp in practice. © the author 2014.</t>
  </si>
  <si>
    <t xml:space="preserve">Objetivo: O trade-off entre a velocidade e a simplicidade do reconhecimento de termos baseados em dicionário e as informações linguísticas mais ricas fornecidas pelo processamento de linguagem natural mais avançado (PNL) é uma área de discussão ativa em informática clínica. Neste artigo, quantificamos essa troca entre os sistemas de processamento de texto que fazem diferentes trade-offs entre velocidade e entendimento linguístico. Testamos os dois tipos de sistemas em três tarefas de pesquisa clínica: perfil de segurança da fase IV de um medicamento, aprendendo interações adversas medicamentosas e aprendizado de relações usadas para tratar entre medicamentos e indicações. Materiais: primeiro comparamos a precisão do Annotador da NCBO e revelamos em um conjunto de dados anotado manualmente e publicamente disponível no desafio da obesidade de 2008 i2b2. Em seguida, aplicamos o Annotador da NCBO e revelamos 9 milhões de notas clínicas do ambiente de banco de dados integrado de Pesquisa Translacional de Stanford (STRide) e usamos os dados resultantes para três tarefas de pesquisa. Resultados: Não há diferença significativa entre o uso do ANOTADOR NCBO e a revelação nos resultados das três tarefas de pesquisa ao usar grandes conjuntos de dados. Em uma subtarefa, a revelação alcançou maior sensibilidade com conjuntos de dados menores. Conclusões: Para uma variedade de tarefas, empregar métodos de reconhecimento de termos simples em vez de métodos avançados de PNL resulta em pouco ou nenhum impacto na precisão ao usar grandes conjuntos de dados. Os métodos mais simples baseados em dicionário têm a vantagem de dimensionar bem para conjuntos de dados muito grandes. A promoção do uso de métodos simples e baseados em dicionário para análises de nível populacional pode promover a adoção da PNL na prática. © The Author 2014. </t>
  </si>
  <si>
    <t>https://www.scopus.com/inward/record.uri?eid=2-s2.0-84930934865&amp;doi=10.1136%2famiajnl-2014-002902&amp;partnerID=40&amp;md5=3da2744e9de42261a80fcc6a76bcc331</t>
  </si>
  <si>
    <t>2-s2.0-85103114472</t>
  </si>
  <si>
    <t>10.1016/j.asoc.2021.107324</t>
  </si>
  <si>
    <t>gar graph adversarial representation for adverse drug event detection on twitter</t>
  </si>
  <si>
    <t xml:space="preserve">Representação adversária do gráfico GAR para detecção adversa de eventos de drogas no Twitter </t>
  </si>
  <si>
    <t>adverse drug reaction events have become one of the main causes of patient death. since traditional post-marketing surveillance systems based on spontaneous reports have a serious underreporting issue, in recent years research on the detection of adverse reaction events using social media such as twitter as a data source has attracted increasing attention in recent year. deep learning models usually rely on a large number of training samples. however, due to the characteristics of user-generated content and the time-consuming data annotation process, related research is faced with the problems caused by small-scale annotated datasets, which restricts deep learning models in achieving satisfactory results. accordingly, we introduce two regularization methods are introduced at the representation level, i.e., graph embedding-based data augmentation and adversarial training, to improve the performance of detecting adverse events under such conditions. besides, the applicable scope of these two methods is analyzed and discussed through experiments. combined with the convolutional neural network, this paper proposes an adverse drug event detection framework that can make full use of the methods. © 2021 elsevier b.v.</t>
  </si>
  <si>
    <t xml:space="preserve">Os eventos adversos da reação de medicamentos tornaram -se uma das principais causas de morte do paciente. Como os tradicionais sistemas de vigilância pós-comercialização baseados em relatórios espontâneos têm uma questão de subnotificação grave, nos últimos anos pesquisas sobre a detecção de eventos de reação adversa usando mídias sociais como o Twitter como fonte de dados atraíram uma atenção crescente no último ano. Os modelos de aprendizado profundo geralmente dependem de um grande número de amostras de treinamento. No entanto, devido às características do conteúdo gerado pelo usuário e ao processo de anotação de dados demorados, pesquisas relacionadas enfrentam os problemas causados ​​por conjuntos de dados anotados em pequena escala, o que restringe modelos de aprendizado profundo na obtenção de resultados satisfatórios. Consequentemente, introduzimos dois métodos de regularização são introduzidos no nível de representação, isto é, aumento de dados baseados em gráficos e treinamento adversário, para melhorar o desempenho da detecção de eventos adversos nessas condições. Além disso, o escopo aplicável desses dois métodos é analisado e discutido através de experimentos. Combinado com a rede neural convolucional, este artigo propõe uma estrutura adversa de detecção de eventos de medicamentos que pode fazer pleno uso dos métodos. © 2021 Elsevier B.V. </t>
  </si>
  <si>
    <t>https://www.scopus.com/inward/record.uri?eid=2-s2.0-85103114472&amp;doi=10.1016%2fj.asoc.2021.107324&amp;partnerID=40&amp;md5=8392600c5e3f87eeb882a8cfd6e5158b</t>
  </si>
  <si>
    <t>2-s2.0-85048522236</t>
  </si>
  <si>
    <t>10.1016/j.vaccine.2018.05.079</t>
  </si>
  <si>
    <t>generation of an annotated reference standard for vaccine adverse event reports</t>
  </si>
  <si>
    <t xml:space="preserve">Geração de um padrão de referência anotado para relatórios de eventos adversos à vacina </t>
  </si>
  <si>
    <t>as part of a collaborative project between the us food and drug administration (fda) and the centers for disease control and prevention for the development of a web-based natural language processing (nlp) workbench, we created a corpus of 1000 vaccine adverse event reporting system (vaers) reports annotated for 36,726 clinical features, 13,365 temporal features, and 22,395 clinical-temporal links. this paper describes the final corpus, as well as the methodology used to create it, so that clinical nlp researchers outside fda can evaluate the utility of the corpus to aid their own work. the creation of this standard went through four phases: pre-training, pre-production, production-clinical feature annotation, and production-temporal annotation. the pre-production phase used a double annotation followed by adjudication strategy to refine and finalize the annotation model while the production phases followed a single annotation strategy to maximize the number of reports in the corpus. an analysis of 30 reports randomly selected as part of a quality control assessment yielded accuracies of 0.97, 0.96, and 0.83 for clinical features, temporal features, and clinical-temporal associations, respectively and speaks to the quality of the corpus. © 2018 elsevier ltd</t>
  </si>
  <si>
    <t xml:space="preserve">Como parte de um projeto colaborativo entre a Food and Drug Administration (FDA) e os Centros de Controle e Prevenção de Doenças para o desenvolvimento de uma bancada de processamento de linguagem natural baseada na Web (PNL), criamos um corpus de 1000 relatórios de eventos adversos de vacinas contra vacinas Relatórios do sistema (VAERS) anotados por 36.726 características clínicas, 13.365 características temporais e 22.395 elos clínicos-temporais. Este artigo descreve o corpus final, bem como a metodologia usada para criá -lo, para que pesquisadores clínicos de PNL fora da FDA possam avaliar a utilidade do corpus para ajudar seu próprio trabalho. A criação deste padrão passou por quatro fases: pré-treinamento, pré-produção, anotação de características clínicas de produção e anotação de produção temporal. A fase de pré-produção usou uma anotação dupla seguida de estratégia de adjudicação para refinar e finalizar o modelo de anotação, enquanto as fases de produção seguiram uma única estratégia de anotação para maximizar o número de relatórios no corpus. Uma análise de 30 relatórios selecionados aleatoriamente como parte de uma avaliação de controle de qualidade produziu precisão de 0,97, 0,96 e 0,83 para características clínicas, características temporais e associações clínicas-temporais, respectivamente e fala com a qualidade do corpus. © 2018 Elsevier Ltd </t>
  </si>
  <si>
    <t>https://www.scopus.com/inward/record.uri?eid=2-s2.0-85048522236&amp;doi=10.1016%2fj.vaccine.2018.05.079&amp;partnerID=40&amp;md5=d859ff49bca77d047b35379db3727352</t>
  </si>
  <si>
    <t>2-s2.0-84921743211</t>
  </si>
  <si>
    <t>10.1371/journal.pone.0116040</t>
  </si>
  <si>
    <t>generation of silver standard concept annotations from biomedical texts with special relevance to phenotypes</t>
  </si>
  <si>
    <t xml:space="preserve">Geração de anotações conceituais padrão de prata de textos biomédicos com relevância especial para fenótipos </t>
  </si>
  <si>
    <t>electronic health records and scientific articles possess differing linguistic characteristics that may impact the performance of natural language processing tools developed for one or the other. in this paper, we investigate the performance of four extant concept recognition tools: the clinical text analysis and knowledge extraction system (ctakes), the national center for biomedical ontology (ncbo) annotator, the biomedical concept annotation system (becas) and metamap. each of the four concept recognition systems is applied to four different corpora: the i2b2 corpus of clinical documents, a pubmed corpus of medline abstracts, a clinical trails corpus and the share/clef corpus. in addition, we assess the individual system performances with respect to one gold standard annotation set, available for the share/clef corpus. furthermore, we built a silver standard annotation set from the individual systems' output and assess the quality as well as the contribution of individual systems to the quality of the silver standard. our results demonstrate that mainly the ncbo annotator and ctakes contribute to the silver standard corpora (f1-measures in the range of 21% to 74%) and their quality (best f1-measure of 33%), independent from the type of text investigated. while becas and metamap can contribute to the precision of silver standard annotations (precision of up to 42%), the f1-measure drops when combined with ncbo annotator and ctakes due to a low recall. in conclusion, the performances of individual systems need to be improved independently from the text types, and the leveraging strategies to best take advantage of individual systems' annotations need to be revised. the textual content of the pubmed corpus, accession numbers for the clinical trials corpus, and assigned annotations of the four concept recognition systems as well as the generated silver standard annotation sets are available from http://purl.org/phenotype/resources. the textual content of the share/clef (https://sites.google.com/site/shareclefehealth/data) and i2b2 (https://i2b2.org/nlp/datasets/) corpora needs to be requested with the individual corpus providers. copyright: © 2015 oellrich et al.</t>
  </si>
  <si>
    <t xml:space="preserve">Os registros eletrônicos de saúde e artigos científicos possuem características linguísticas diferentes que podem afetar o desempenho das ferramentas de processamento de linguagem natural desenvolvidas para um ou outro. Neste artigo, investigamos o desempenho de quatro ferramentas de reconhecimento de conceitos existentes: o sistema de análise de texto clínico e sistema de extração de conhecimento (CTAKes), o Centro Nacional de Anotador de Ontologia Biomédica (NCBO), o Sistema de Anotação de Conceito Biomédico (BECAs) e Metamap. Cada um dos quatro sistemas de reconhecimento conceitual é aplicado a quatro corpora diferentes: o corpus de documentos clínicos i2b2, um corpus do PubMed de Medline Abstracts, um corpus de trilhas clínicas e o corpus de compartilhamento/clef. Além disso, avaliamos o desempenho do sistema individual em relação a um conjunto de anotações padrão -ouro, disponível para o Share/Clef Corpus. Além disso, construímos um conjunto de anotação padrão de prata da saída dos sistemas individuais e avaliamos a qualidade e a contribuição dos sistemas individuais para a qualidade do padrão de prata. Nossos resultados demonstram que principalmente o NCBO Annotator e os CTakes contribuem para o Silver Standard Corpora (medidas F1 na faixa de 21%a 74%) e sua qualidade (Melhor Medição F1 de 33%), independente do tipo de texto investigado . Embora o BECAS e o Metamap possam contribuir para a precisão das anotações padrão de prata (precisão de até 42%), as quedas de medição de F1 quando combinadas com o NCBO Annotator e CTakes devido a um baixo recall. Em conclusão, o desempenho dos sistemas individuais precisam ser melhorados independentemente dos tipos de texto e as estratégias de alavancagem para melhor aproveitar as anotações de sistemas individuais precisam ser revisados. O conteúdo textual do corpus do PubMed, os números de adesão para o corpus de ensaios clínicos e anotações atribuídas dos quatro sistemas de reconhecimento conceitual, bem como os conjuntos de anotação padrão de prata gerados, estão disponíveis em http://purl.org/phenotype/resources. O conteúdo textual do compartilhamento/clef (https://sites.google.com/site/shareclefehealth/data) e i2b2 (https://i2b2.org/nlp/datasets/) corporativos precisa ser solicitado com o corpo individual fornecedores. Direitos autorais: © 2015 Oellrich et al. </t>
  </si>
  <si>
    <t>https://www.scopus.com/inward/record.uri?eid=2-s2.0-84921743211&amp;doi=10.1371%2fjournal.pone.0116040&amp;partnerID=40&amp;md5=7622f094adb5de598c9a86b67b3d8909</t>
  </si>
  <si>
    <t>2-s2.0-84962788737</t>
  </si>
  <si>
    <t>10.14573/altex.1510052</t>
  </si>
  <si>
    <t>global analysis of publicly available safety data for 9 801 substances registered under reach from 2008 2014</t>
  </si>
  <si>
    <t xml:space="preserve">Análise global de dados de segurança disponíveis ao público para 9 801 substâncias registradas no Reach a partir de 2008 2014 </t>
  </si>
  <si>
    <t>the european chemicals agency (echa) warehouses the largest public dataset of in vivo and in vitro toxicity tests. in december 2014 this data was converted into a structured, machine readable and searchable database using natural language processing. it contains data for 9,801 unique substances, 3,609 unique study descriptions and 816,048 study documents. this allows exploring toxicological data on a scale far larger than previously possible. substance similarity analysis was used to determine clustering of substances for hazards by mapping to pubchem. similarity was measured using pubchem 2d conformational substructure fingerprints, which were compared via the tanimoto metric. following k-core filtration, the blondel et al. (2008) module recognition algorithm was used to identify chemical modules showing clusters of substances in use within the chemical universe. the global harmonized system of classification and labelling provides a valuable information source for hazard analysis. the most prevalent hazards are h317 "may cause an allergic skin reaction" with 20% and h318 "causes serious eye damage" with 17% positive substances. such prevalences obtained for all hazards here are key for the design of integrated testing strategies. the data allowed estimation of animal use. the database covers about 20% of substances in the high-throughput biological assay database tox21 (1,737 substances) and has a 917 substance overlap with the comparative toxicogenomics database (~7% of ctd). the biological data available in these datasets combined with echa in vivo endpoints have enormous modeling potential. a case is made that reach should systematically open regulatory data for research purposes.</t>
  </si>
  <si>
    <t xml:space="preserve">A Agência Europeia de Química (ECHA) armazena o maior conjunto de dados público de testes de toxicidade in vivo e in vitro. Em dezembro de 2014, esses dados foram convertidos em um banco de dados estruturado, legível e pesquisável, usando o processamento de linguagem natural. Ele contém dados para 9.801 substâncias únicas, 3.609 descrições exclusivas do estudo e 816.048 documentos de estudo. Isso permite explorar dados toxicológicos em uma escala muito maior do que o possível anteriormente. A análise de similaridade de substâncias foi usada para determinar o agrupamento de substâncias para riscos, mapeando o PubChem. A similaridade foi medida usando as impressões digitais da subestrutura conformacional PubChem 2D, que foram comparadas através da métrica de Tanimoto. Após a filtração K-Core, Blondel et al. (2008) o algoritmo de reconhecimento de módulos foi usado para identificar módulos químicos mostrando grupos de substâncias em uso no universo químico. O sistema global harmonizado de classificação e rotulagem fornece uma fonte de informação valiosa para análise de risco. Os riscos mais prevalentes são H317 "podem causar uma reação alérgica da pele" com 20% e H318 "causa sérios danos oculares" com 17% de substâncias positivas. Tais prevalências obtidas para todos os riscos aqui são essenciais para o design de estratégias de teste integradas. Os dados permitiram a estimativa do uso de animais. O banco de dados abrange cerca de 20% das substâncias no banco de dados de ensaio biológico de alto rendimento tox21 (1.737 substâncias) e possui uma sobreposição de 917 substâncias ao banco de dados toxicogenômica comparativo (~ 7% da CTD). Os dados biológicos disponíveis nesses conjuntos de dados combinados com os endpoints in vivo da ECHA têm um enorme potencial de modelagem. É apresentado um caso de que o alcance deve abrir sistematicamente dados regulatórios para fins de pesquisa. </t>
  </si>
  <si>
    <t>https://www.scopus.com/inward/record.uri?eid=2-s2.0-84962788737&amp;doi=10.14573%2faltex.1510052&amp;partnerID=40&amp;md5=bee47ed30ba24bcad1566693480ad9a8</t>
  </si>
  <si>
    <t>Elsevier GmbH</t>
  </si>
  <si>
    <t>2-s2.0-83055179464</t>
  </si>
  <si>
    <t>10.3233/978-1-60750-806-9-794</t>
  </si>
  <si>
    <t>grouping pharmacovigilance terms with semantic distance</t>
  </si>
  <si>
    <t xml:space="preserve">agrupamento de termos de farmacovigilância com distância semântica </t>
  </si>
  <si>
    <t>pharmacovigilance is the activity related to the collection, analysis and prevention of adverse drug reactions (adrs) induced by drugs or biologics. besides other methods, statistical algorithms are used to detect previously unknown adrs, and it was noted that groupings of adr terms can further improve safety signal detection. standardised meddra queries are developed to assist retrieval and evaluation of meddra-coded adr reports. dependent on the context of their application, different smqs show varying degrees of specificity and sensitivity; some appear to be over-inclusive, some might miss relevant terms. moreover, several important safety topics are not yet fully covered by smqs. the objective of this work is to propose an automatic method for the creation of groupings of terms. this method is based on the application of the semantic distance between meddra terms. several experiments are performed, showing a promising precision and an acceptable recall. © 2011 european federation for medical informatics. all rights reserved.</t>
  </si>
  <si>
    <t xml:space="preserve">A farmacovigilância é a atividade relacionada à coleta, análise e prevenção de reações adversas a medicamentos (ADRs) induzidas por medicamentos ou biológicos. Além de outros métodos, os algoritmos estatísticos são usados ​​para detectar ADRs anteriormente desconhecidos, e observou -se que os agrupamentos de termos de ADR podem melhorar ainda mais a detecção de sinal de segurança. As consultas Meddra padronizadas são desenvolvidas para ajudar a recuperação e avaliação dos relatórios de ADR com código Meddra. Dependendo do contexto de sua aplicação, diferentes SMQs mostram graus variados de especificidade e sensibilidade; Alguns parecem ser excessivamente inclusivos, outros podem perder os termos relevantes. Além disso, vários tópicos importantes de segurança ainda não estão totalmente cobertos pelo SMQS. O objetivo deste trabalho é propor um método automático para a criação de agrupamentos de termos. Este método é baseado na aplicação da distância semântica entre os termos do Meddra. Várias experiências são realizadas, mostrando uma precisão promissora e um recall aceitável. © 2011 Federação Europeia para Informática Médica. todos os direitos reservados. </t>
  </si>
  <si>
    <t>https://www.scopus.com/inward/record.uri?eid=2-s2.0-83055179464&amp;doi=10.3233%2f978-1-60750-806-9-794&amp;partnerID=40&amp;md5=2ef3afeec1d2508e35b99f8e43852217</t>
  </si>
  <si>
    <t>23rd International Conference of the European Federation for Medical Informatics, MIE 2011</t>
  </si>
  <si>
    <t>28 August 2011 through 31 August 2011</t>
  </si>
  <si>
    <t>Oslo</t>
  </si>
  <si>
    <t>2-s2.0-84870473250</t>
  </si>
  <si>
    <t>10.3233/978-1-61499-101-4-235</t>
  </si>
  <si>
    <t>grouping the pharmacovigilance terms with a hybrid approach</t>
  </si>
  <si>
    <t xml:space="preserve">agrupando os termos de farmacovigilância com uma abordagem híbrida </t>
  </si>
  <si>
    <t>pharmacovigilance is the activity related to the collection, analysis and prevention of adverse drug reactions (adrs) induced by drugs. it leads to the safety survey of pharmaceutical products. the pharmacovigilance process benefits from the traditional statistical approaches and also from the qualitative information on semantic relations between close adr terms, such as smqs or hierarchical levels of meddra. in this work, our objective is to detect the semantic relatedness between the adr meddra terms. to achieve this, we combine two approaches: semantic similarity algorithms computed within structured resources and terminology structuring methods applied to a raw list of the meddra terms. we compare these methods between them and study their differences and complementarity. the results are evaluated against the gold standard manually compiled within the pharmacovigilance area and also with an expert. the combination of the methods leads to an improved recall. © 2012 european federation for medical informatics and ios press. all rights reserved.</t>
  </si>
  <si>
    <t xml:space="preserve">A farmacovigilância é a atividade relacionada à coleta, análise e prevenção de reações adversas a medicamentos (ADRs) induzidas por medicamentos. Isso leva à pesquisa de segurança de produtos farmacêuticos. O processo de farmacovigilância se beneficia das abordagens estatísticas tradicionais e também das informações qualitativas sobre as relações semânticas entre termos próximos de ADR, como SMQs ou níveis hierárquicos de Meddra. Neste trabalho, nosso objetivo é detectar a relação semântica entre os termos do ADR Meddra. Para conseguir isso, combinamos duas abordagens: algoritmos de similaridade semântica calculados em recursos estruturados e métodos de estruturação de terminologia aplicados a uma lista bruta dos termos do Meddra. Comparamos esses métodos entre eles e estudamos suas diferenças e complementaridade. Os resultados são avaliados em relação ao padrão -ouro compilado manualmente na área de farmacovigilância e também com um especialista. A combinação dos métodos leva a um recall aprimorado. © 2012 Federação Europeia para Informática Médica e IOS Press. todos os direitos reservados. </t>
  </si>
  <si>
    <t>https://www.scopus.com/inward/record.uri?eid=2-s2.0-84870473250&amp;doi=10.3233%2f978-1-61499-101-4-235&amp;partnerID=40&amp;md5=844f2d089e6ee22d2eaa1bfbd48b2a7b</t>
  </si>
  <si>
    <t>24th Medical Informatics in Europe Conference, MIE 2012</t>
  </si>
  <si>
    <t>26 August 2012 through 29 August 2012</t>
  </si>
  <si>
    <t>Pisa</t>
  </si>
  <si>
    <t>2-s2.0-85096408523</t>
  </si>
  <si>
    <t>10.1007/978-981-15-7234-0_22</t>
  </si>
  <si>
    <t>health related tweets classification a survey</t>
  </si>
  <si>
    <t xml:space="preserve">Classificação de tweets relacionados à saúde Uma pesquisa </t>
  </si>
  <si>
    <t>with the rise of social media platforms, a lot of data is available online in the form of tweets, reviews and posts. the data shared includes text related to health domain also. due to the richness of information available in the shared texts, research community started to utilize this shared text in various applications like pharmacovigilance. even though research community started to develop systems to automatically classify health-related tweets, there is no paper which provides a review of various systems developed for automatic health-related tweets classification. in this survey paper, we provide a review of systems developed for health-related tweets classification. © 2021, springer nature singapore pte ltd.</t>
  </si>
  <si>
    <t xml:space="preserve">Com o surgimento de plataformas de mídia social, muitos dados estão disponíveis on -line na forma de tweets, revisões e postagens. Os dados compartilhados incluem o texto relacionado ao domínio da saúde também. Devido à riqueza de informações disponíveis nos textos compartilhados, a comunidade de pesquisa começou a utilizar esse texto compartilhado em várias aplicações, como a farmacovigilância. Embora a comunidade de pesquisa tenha começado a desenvolver sistemas para classificar automaticamente tweets relacionados à saúde, não há artigo que forneça uma revisão de vários sistemas desenvolvidos para a classificação automática de tweets relacionados à saúde. Neste artigo de pesquisa, fornecemos uma revisão dos sistemas desenvolvidos para a classificação de tweets relacionados à saúde. © 2021, Springer Nature Singapore Pte Ltd. </t>
  </si>
  <si>
    <t>https://www.scopus.com/inward/record.uri?eid=2-s2.0-85096408523&amp;doi=10.1007%2f978-981-15-7234-0_22&amp;partnerID=40&amp;md5=5f19e5155e12088777fd9259b725981c</t>
  </si>
  <si>
    <t>International Conference on Recent Trends in Machine Learning, IOT, Smart Cities and Applications, ICMISC 2020</t>
  </si>
  <si>
    <t>29 March 2020 through 30 March 2020</t>
  </si>
  <si>
    <t>2-s2.0-85081683274</t>
  </si>
  <si>
    <t>10.1145/3336191.3371879</t>
  </si>
  <si>
    <t>healthcare ner models using language model pretraining</t>
  </si>
  <si>
    <t xml:space="preserve">Modelos nervos de saúde usando o modelo de idioma pré -treinamento </t>
  </si>
  <si>
    <t>in this paper, we present our approach to extracting structured information from unstructured electronic health records (ehr) [2] which can be used to, for example, study adverse drug reactions in patients due to chemicals in their products. our solution uses a combination of natural language processing (nlp) techniques and a web-based annotation tool to optimize the performance of a custom named entity recognition (ner) [1] model trained on a limited amount of ehr training data. this work was presented at the first health search and data mining workshop (hsdm 2020) [26]. we showcase a combination of tools and techniques leveraging the recent advancements in nlp aimed at targeting domain shifts by applying transfer learning and language model pre-training techniques [3]. we present a comparison of our technique to the current popular approaches and show the effective increase in performance of the ner model and the reduction in time to annotate data.a key observation of the results presented is that the f1 score of model (0.734) trained with our approach with just 50% of available training data outperforms the f1 score of the blank spacy model without language model component (0.704) trained with 100% of the available training data. we also demonstrate an annotation tool to minimize domain expert time and the manual effort required to generate such a training dataset. further, we plan to release the annotated dataset as well as the pre-trained model to the community to further research in medical health records. copyright © 2020 for this paper by its authors. use permitted under creative commons license attribution 4.0 international (cc by 4.0).</t>
  </si>
  <si>
    <t xml:space="preserve">Neste artigo, apresentamos nossa abordagem para extrair informações estruturadas de registros eletrônicos de saúde eletrônicos (EHR) [2] que podem ser usados, por exemplo, estudar reações adversas de medicamentos em pacientes devido a produtos químicos em seus produtos. Nossa solução usa uma combinação de técnicas de processamento de linguagem natural (PNL) e uma ferramenta de anotação baseada na Web para otimizar o desempenho de um modelo personalizado de reconhecimento de entidade nomeado (NER) [1] treinado em uma quantidade limitada de dados de treinamento de EHR. Este trabalho foi apresentado no primeiro workshop de pesquisa de saúde e mineração de dados (HSDM 2020) [26]. Mostramos uma combinação de ferramentas e técnicas que aproveitam os recentes avanços no PNL, com o objetivo de direcionar as mudanças de domínio, aplicando técnicas de aprendizado de transferência e modelo de pré-treinamento de idiomas [3]. Apresentamos uma comparação de nossa técnica com as abordagens populares atuais e mostramos o aumento efetivo no desempenho do modelo NER e a redução no tempo para anotar dados. Uma observação principal dos resultados apresentados é que a pontuação F1 do modelo (0,734) treinou Com nossa abordagem com apenas 50% dos dados de treinamento disponíveis, supera a pontuação F1 do modelo Spacy em branco sem o componente do modelo de idioma (0,704) treinado com 100% dos dados de treinamento disponíveis. Também demonstramos uma ferramenta de anotação para minimizar o tempo dos especialistas em domínio e o esforço manual necessário para gerar esse conjunto de dados de treinamento. Além disso, planejamos divulgar o conjunto de dados anotados, bem como o modelo pré-treinado para a comunidade para pesquisar mais em registros de saúde médica. Copyright © 2020 para este artigo por seus autores. Uso permitido no Creative Commons Commons License Attribution 4.0 International (CC por 4.0). </t>
  </si>
  <si>
    <t>https://www.scopus.com/inward/record.uri?eid=2-s2.0-85081683274&amp;doi=10.1145%2f3336191.3371879&amp;partnerID=40&amp;md5=3552932655d8a9b5e4e55d98a6f4036e</t>
  </si>
  <si>
    <t>2020 ACM WSDM Health Search and Data Mining Workshop, HSDM 2020</t>
  </si>
  <si>
    <t>3 February 2020</t>
  </si>
  <si>
    <t>2-s2.0-85070089409</t>
  </si>
  <si>
    <t>10.1097/jhm-d-19-00069</t>
  </si>
  <si>
    <t>high reliability healthcare building safer systems through just culture and technology</t>
  </si>
  <si>
    <t xml:space="preserve">Alta confiabilidade Construindo sistemas mais seguros por meio de cultura e tecnologia </t>
  </si>
  <si>
    <t>[no abstract available]</t>
  </si>
  <si>
    <t xml:space="preserve">[Sem resumo disponível] </t>
  </si>
  <si>
    <t>https://www.scopus.com/inward/record.uri?eid=2-s2.0-85070089409&amp;doi=10.1097%2fJHM-D-19-00069&amp;partnerID=40&amp;md5=86b1029f8e3467e12b3220c50c40aa87</t>
  </si>
  <si>
    <t>Lippincott Williams and Wilkins</t>
  </si>
  <si>
    <t>2-s2.0-85122368333</t>
  </si>
  <si>
    <t>10.1186/s12864-021-08239-0</t>
  </si>
  <si>
    <t>hla spread a natural language processing based resource for curating hla association from pubmed abstracts</t>
  </si>
  <si>
    <t xml:space="preserve">O HLA espalhou um recurso baseado em processamento de linguagem natural para a curadoria da Associação HLA da PubMed Abstracts </t>
  </si>
  <si>
    <t>extreme complexity in the human leukocyte antigens (hla) system and its nomenclature makes it difficult to interpret and integrate relevant information for hla associations with diseases, adverse drug reactions (adr) and transplantation. pubmed search displays ~ 146,000 studies on hla reported from diverse locations. currently, ipd-imgt/hla (robinson et al., nucleic acids research 48:d948–d955, 2019) database houses data on 28,320 hla alleles. we developed an automated pipeline with a unified graphical user interface hla-spread that provides a structured information on snps, populations, resources, adrs and diseases information. information on hla was extracted from ~ 28 million pubmed abstracts extracted using natural language processing (nlp). python scripts were used to mine and curate information on diseases, filter false positives and categorize to 24 tree hierarchical groups and named entity recognition (ner) algorithms followed by semantic analysis to infer hla association(s). this resource from 109 countries and 40 ethnic groups provides interesting insights on: markers associated with allelic/haplotypic association in autoimmune, cancer, viral and skin diseases, transplantation outcome and adrs for hypersensitivity. summary information on clinically relevant biomarkers related to hla disease associations with mapped susceptible/risk alleles are readily retrievable from hlaspread. the resource is available at url http://hla-spread.igib.res.in/. this resource is first of its kind that can help uncover novel patterns in hla gene-disease associations. © 2021, the author(s).</t>
  </si>
  <si>
    <t xml:space="preserve">Extrema complexidade no sistema de antígenos de leucócitos humanos (HLA) e sua nomenclatura dificulta a interpretação e integração de informações relevantes para associações de HLA com doenças, reações adversas de medicamentos (ADR) e transplante. PubMed Search Displays ~ 146.000 estudos sobre HLA relatados em diversos locais. Atualmente, IPD-IMGT/HLA (Robinson et al., Nucleic Acids Research 48: D948-D955, 2019) O banco de dados abriga dados de 28.320 alelos HLA. Desenvolvemos um pipeline automatizado com uma interface gráfica de usuário unificada HLA-SPEAD que fornece informações estruturadas sobre informações de SNPs, populações, recursos, ADRs e doenças. As informações sobre o HLA foram extraídas de ~ 28 milhões de resumos do PubMed extraídos usando o processamento de linguagem natural (PNL). Os scripts de Python foram usados ​​para minerar e curar informações sobre doenças, filtrar falsos positivos e categorizar para 24 grupos hierárquicos de árvores e algoritmos de reconhecimento de entidade (NER), seguidos de análise semântica para inferir a (s) associação (s) HLA (s). Esse recurso de 109 países e 40 grupos étnicos fornece informações interessantes sobre: ​​marcadores associados à associação alélica/haplotípica em doenças autoimunes, câncer, viral e de pele, resultado do transplante e ADRs para hipersensibilidade. Informações resumidas sobre biomarcadores clinicamente relevantes relacionados às associações de doenças do HLA com alelos suscetíveis/de risco mapeados são facilmente recuperáveis ​​do HLASPREAD. O recurso está disponível em url http://hla-spread.igib.res.in/. Esse recurso é o primeiro do gênero que pode ajudar a descobrir novos padrões nas associações do HLA Gene-Disease. © 2021, o (s) autor (s). </t>
  </si>
  <si>
    <t>https://www.scopus.com/inward/record.uri?eid=2-s2.0-85122368333&amp;doi=10.1186%2fs12864-021-08239-0&amp;partnerID=40&amp;md5=00844696cba616792c4ba51b1ea67c6e</t>
  </si>
  <si>
    <t>2-s2.0-85087814791</t>
  </si>
  <si>
    <t>10.1186/s12911-020-1105-4</t>
  </si>
  <si>
    <t>hybrid phenotype mining method for investigating off target protein and underlying side effects of anti tumor immunotherapy</t>
  </si>
  <si>
    <t xml:space="preserve">Método de mineração de fenótipo híbrido para investigar proteínas alvo e efeitos colaterais subjacentes da imunoterapia anti -tumor </t>
  </si>
  <si>
    <t>background: it is of utmost importance to investigate novel therapies for cancer, as it is a major cause of death. in recent years, immunotherapies, especially those against immune checkpoints, have been developed and brought significant improvement in cancer management. however, on the other hand, immune checkpoints blockade (icb) by monoclonal antiboties may cause common and severe adverse reactions (adrs), the cause of which remains largely undetermined. we hypothesize that icb-agents may induce adverse reactions through off-target protein interactions, similar to the adr-causing off-target effects of small molecules. in this study, we propose a hybrid phenotype mining approach which integrates molecular level information and provides new mechanistic insights for icb-associated adrs. methods: we trained a conditional random fields model on the tac 2017 benchmark training data, then used it to extract all drug-centric phenotypes for the five anti-pd-1/pd-l1 drugs from the drug labels of the dailymed database. proteins with structure similar to the drugs were obtained by using blastp, and the gene targets of drugs were obtained from the string database. the target-centric phenotypes were extracted from the human phenotype ontology database. finally, a screening module was designed to investigate off-target proteins, by making use of gene ontology analysis and pathway analysis. results: eventually, through the cross-analysis of the drug and target gene phenotypes, the off-target effect caused by the mutation of gene btk was found, and the candidate side-effect off-target site was analyzed. conclusions: this research provided a hybrid method of biomedical natural language processing and bioinformatics to investigate the off-target-based mechanism of icb treatment. the method can also be applied for the investigation of adrs related to other large molecule drugs. © 2020 the author(s).</t>
  </si>
  <si>
    <t xml:space="preserve">Antecedentes: É de extrema importância investigar novas terapias para o câncer, pois é uma das principais causas de morte. Nos últimos anos, imunoterapias, especialmente as contra postos de controle imunes, foram desenvolvidos e trouxeram uma melhora significativa no gerenciamento do câncer. No entanto, por outro lado, os pontos de verificação imunológicos bloqueios (ICB) por antibotias monoclonais podem causar reações adversas comuns e graves (ADRs), cuja causa permanece em grande parte indeterminada. Nossa hipótese é que os agentes do ICB podem induzir reações adversas através de interações proteicas fora do alvo, semelhante aos efeitos fora do alvo da ADR causadores de pequenas moléculas. Neste estudo, propomos uma abordagem de mineração de fenótipo híbrido que integra informações de nível molecular e fornece novas idéias mecanicistas para ADRs associados ao ICB. Métodos: Treinamos um modelo condicional de campos aleatórios nos dados de treinamento de referência TAC 2017 e depois o usamos para extrair todos os fenótipos centrados em medicamentos para os cinco medicamentos anti-PD-1/PD-L1 dos rótulos dos medicamentos do banco de dados diilymed. Proteínas com estrutura semelhante aos medicamentos foram obtidas usando BLASTP, e os alvos genéticos dos medicamentos foram obtidos no banco de dados de string. Os fenótipos centrados no alvo foram extraídos do banco de dados de ontologia do fenótipo humano. Finalmente, um módulo de triagem foi projetado para investigar proteínas fora do alvo, fazendo uso da análise de ontologia genética e análise de via. Resultados: Eventualmente, através da análise transversal dos fenótipos do gene da droga e alvo, o efeito fora do alvo causado pela mutação do gene BTK foi encontrado e o local fora do alvo do efeito candidato foi analisado. Conclusões: Esta pesquisa forneceu um método híbrido de processamento de linguagem natural biomédica e bioinformática para investigar o mecanismo baseado em alvo do tratamento com ICB. O método também pode ser aplicado para a investigação de RAMs relacionadas a outros medicamentos de grandes moléculas. © 2020 O (s) autor (s). </t>
  </si>
  <si>
    <t>https://www.scopus.com/inward/record.uri?eid=2-s2.0-85087814791&amp;doi=10.1186%2fs12911-020-1105-4&amp;partnerID=40&amp;md5=d4667ca9f135651ef48989217fa4fdf6</t>
  </si>
  <si>
    <t>2-s2.0-85053228601</t>
  </si>
  <si>
    <t>hybrid semantic analysis for mapping adverse drug reaction mentions in tweets to medical terminology</t>
  </si>
  <si>
    <t xml:space="preserve">Análise semântica híbrida para mapeamento de reação adversa de medicamentos mencionados em tweets para terminologia médica </t>
  </si>
  <si>
    <t>social networks, such as twitter, have become important sources for active monitoring of user-reported adverse drug reactions (adrs). automatic extraction of adr information can be crucial for healthcare providers, drug manufacturers, and consumers. however, because of the non-standard nature of social media language, automatically extracted adr mentions need to be mapped to standard forms before they can be used by operational pharmacovigilance systems. we propose a modular natural language processing pipeline for mapping (normalizing) colloquial mentions of adrs to their corresponding standardized identifiers. we seek to accomplish this task and enable customization of the pipeline so that distinct unlabeled free text resources can be incorporated to use the system for other normalization tasks. our approach, which we call hybrid semantic analysis (hsa), sequentially employs rule-based and semantic matching algorithms for mapping user-generated mentions to concept ids in the unified medical language system vocabulary. the semantic matching component of hsa is adaptive in nature and uses a regression model to combine various measures of semantic relatedness and resources to optimize normalization performance on the selected data source. on a publicly available corpus, our normalization method achieves 0.502 recall and 0.823 precision (f-measure: 0.624). our proposed method outperforms a baseline based on latent semantic analysis and another that uses metamap.</t>
  </si>
  <si>
    <t xml:space="preserve">Redes sociais, como o Twitter, tornaram-se fontes importantes para o monitoramento ativo das reações adversas de medicamentos relatadas pelo usuário (ADRs). A extração automática de informações de ADR pode ser crucial para profissionais de saúde, fabricantes de medicamentos e consumidores. No entanto, devido à natureza não padrão da linguagem de mídia social, as menções de ADR extraídas automaticamente precisam ser mapeadas para formas padrão antes que possam ser usadas pelos sistemas de farmacovigilância operacionais. Propomos um pipeline de processamento de linguagem natural modular para mapear menções coloquiais (normalizando) dos ADRs aos seus identificadores padronizados correspondentes. Procuramos realizar essa tarefa e permitir a personalização do pipeline, para que os recursos de texto gratuitos não marcados distintos possam ser incorporados para usar o sistema para outras tarefas de normalização. Nossa abordagem, que chamamos de análise semântica híbrida (HSA), emprega sequencialmente algoritmos de correspondência semântica e baseados em regras para mapear menções geradas pelo usuário para IDs conceituais no vocabulário do sistema de linguagem médica unificada. O componente de correspondência semântica do HSA é de natureza adaptável e usa um modelo de regressão para combinar várias medidas de relação e recursos semânticos para otimizar o desempenho da normalização na fonte de dados selecionada. Em um corpus disponível ao público, nosso método de normalização atinge 0,502 recall e 0,823 precisão (F-Measure: 0,624). Nosso método proposto supera uma linha de base com base na análise semântica latente e outro que usa o Metamap. </t>
  </si>
  <si>
    <t>https://www.scopus.com/inward/record.uri?eid=2-s2.0-85053228601&amp;partnerID=40&amp;md5=8710020ff4aa3239820cd5b5b0ca91ce</t>
  </si>
  <si>
    <t>2-s2.0-85097466566</t>
  </si>
  <si>
    <t>10.2196/22661</t>
  </si>
  <si>
    <t>identification of adverse drug event related japanese articles natural language processing analysis</t>
  </si>
  <si>
    <t xml:space="preserve">Identificação de artigos japoneses relacionados a eventos adversos Análise de processamento de linguagem natural </t>
  </si>
  <si>
    <t>background: medical articles covering adverse drug events (ades) are systematically reported by pharmaceutical companies for drug safety information purposes. although policies governing reporting to regulatory bodies vary among countries and regions, all medical article reporting may be categorized as precision or recall based. recall-based reporting, which is implemented in japan, requires the reporting of any possible ade. therefore, recall-based reporting can introduce numerous false negatives or substantial amounts of noise, a problem that is difficult to address using limited manual labor. objective: our aim was to develop an automated system that could identify ade-related medical articles, support recall-based reporting, and alleviate manual labor in japanese pharmaceutical companies. methods: using medical articles as input, our system based on natural language processing applies document-level classification to extract articles containing ades (replacing manual labor in the first screening) and sentence-level classification to extract sentences within those articles that imply ades (thus supporting experts in the second screening). we used 509 japanese medical articles annotated by a medical engineer to evaluate the performance of the proposed system. results: document-level classification yielded an f1 of 0.903. sentence-level classification yielded an f1 of 0.413. these were averages of fivefold cross-validations. conclusions: a simple automated system may alleviate the manual labor involved in screening drug safety–related medical articles in pharmaceutical companies. after improving the accuracy of the sentence-level classification by considering a wider context, we intend to apply this system toward real-world postmarketing surveillance. ©shogo ujiie, shuntaro yada, shoko wakamiya, eiji aramaki.</t>
  </si>
  <si>
    <t xml:space="preserve">Antecedentes: Os artigos médicos que cobrem eventos adversos a medicamentos (ADES) são sistematicamente relatados por empresas farmacêuticas para fins de informação sobre segurança de medicamentos. Embora as políticas que regem os relatórios a órgãos regulatórios variem entre países e regiões, todos os relatórios de artigos médicos podem ser categorizados como baseados em precisão ou recall. Os relatórios baseados em recall, implementados no Japão, requer a relatórios de qualquer possível ADE. Portanto, os relatórios baseados em recall podem introduzir inúmeros falsos negativos ou quantidades substanciais de ruído, um problema difícil de abordar usando o trabalho manual limitado. Objetivo: Nosso objetivo era desenvolver um sistema automatizado que pudesse identificar artigos médicos relacionados à ADE, apoiar relatórios baseados em recall e aliviar o trabalho manual em empresas farmacêuticas japonesas. Métodos: Usando artigos médicos como entrada, nosso sistema baseado no processamento de linguagem natural aplica classificação no nível do documento para extrair artigos que contêm ADES (substituindo o trabalho manual na primeira triagem) e classificação no nível da sentença para extrair frases dentro desses artigos que implicam (assim especialistas em suporte na segunda triagem). Utilizamos 509 artigos médicos japoneses anotados por um engenheiro médico para avaliar o desempenho do sistema proposto. Resultados: A classificação no nível do documento produziu uma F1 de 0,903. A classificação no nível da sentença produziu uma F1 de 0,413. Essas eram médias de validações cruzadas cinco vezes. Conclusões: Um sistema automatizado simples pode aliviar o trabalho manual envolvido na triagem de artigos médicos relacionados à segurança de medicamentos em empresas farmacêuticas. Depois de melhorar a precisão da classificação no nível da sentença, considerando um contexto mais amplo, pretendemos aplicar esse sistema à vigilância pós-mercado do mundo real. © Shogo Ujiie, Shuntaro Yada, Shoko Wakamiya, Eiji Aramaki. </t>
  </si>
  <si>
    <t>https://www.scopus.com/inward/record.uri?eid=2-s2.0-85097466566&amp;doi=10.2196%2f22661&amp;partnerID=40&amp;md5=5d644f3e8ff87d88ac31d40e7df44ce2</t>
  </si>
  <si>
    <t>2-s2.0-84942877571</t>
  </si>
  <si>
    <t>10.1371/journal.pone.0134208</t>
  </si>
  <si>
    <t>identification of adverse drug events from free text electronic patient records and information in a large mental health case register</t>
  </si>
  <si>
    <t xml:space="preserve">Identificação de eventos adversos a medicamentos a partir de textos gratuitos Registros e informações eletrônicas de pacientes em um grande registro de casos de saúde mental </t>
  </si>
  <si>
    <t>objectives electronic healthcare records (ehrs) are a rich source of information, with huge potential for secondary research use. the aim of this study was to develop an application to identify instances of adverse drug events (ades) from free text psychiatric ehrs. methods we used the gate natural language processing (nlp) software to mine instances of ades from free text content within the clinical record interactive search (cris) system, a de-identified psychiatric case register developed at the south london and maudsley nhs foundation trust, uk. the tool was built around a set of four movement disorders (extrapyramidal side effects [epses]) related to antipsychotic therapy and rules were then generalised such that the tool could be applied to additional ades. we report the frequencies of recorded epses in patients diagnosed with a severe mental illness (smi) and then report performance in identifying eight other unrelated ades. results the tool identified epses with &gt;0.85 precision and &gt;0.86 recall during testing. akathisia was found to be the most prevalent epse overall and occurred in the asian ethnic group with a frequency of 8.13%. the tool performed well when applied to most of the non-epses but least well when applied to rare conditions such as myocarditis, a condition that appears frequently in the text as a side effect warning to patients. conclusions the developed tool allows us to accurately identify instances of a potential ade from psychiatric ehrs. as such, we were able to study the prevalence of ades within subgroups of patients stratified by smi diagnosis, gender, age and ethnicity. in addition we demonstrated the generalisability of the application to other ade types by producing a high precision rate on a non-epse related set of ade containing documents. copyright: © 2015 iqbal et al. this is an open access article distributed under the terms of the creative commons attribution license, which permits unrestricted use, distribution, and reproduction in any medium, provided the original author and source are credited.</t>
  </si>
  <si>
    <t xml:space="preserve">Objetivos Os registros eletrônicos de saúde (EHRs) são uma rica fonte de informação, com enorme potencial para o uso de pesquisas secundárias. O objetivo deste estudo foi desenvolver uma aplicação para identificar instâncias de eventos adversos a medicamentos (ADES) a partir de EHRs psiquiátricos de texto livre. Métodos Utilizamos o software Gate Natural Language Processing (PNL) para extrair instâncias de ADES a partir de conteúdo de texto gratuito no sistema de pesquisa interativa de registro clínico (CRIS), um registro de casos psiquiátricos desidentificados desenvolvido no sul de Londres e Maudsley NHS Foundation Trust, Reino Unido. A ferramenta foi construída em torno de um conjunto de quatro distúrbios do movimento (efeitos colaterais extrapiramidal [EPSEs]) relacionados à terapia antipsicótica e as regras foram então generalizadas de modo que a ferramenta pudesse ser aplicada a Ades adicionais. Relatamos as frequências de EPS registrados em pacientes diagnosticados com uma doença mental grave (SMI) e, em seguida, relatamos o desempenho na identificação de outros oito ADES não relacionados. Resultados A ferramenta identificou EPS com&gt; 0,85 precisão e&gt; 0,86 recall durante o teste. A Akathisia foi o EPSE mais prevalente em geral e ocorreu no grupo étnico asiático com uma frequência de 8,13%. A ferramenta teve um bom desempenho quando aplicado à maioria dos não-EPSEs, mas menos bem quando aplicado a condições raras, como miocardite, uma condição que aparece frequentemente no texto como um alerta de efeito colateral aos pacientes. Conclusões A ferramenta desenvolvida nos permite identificar com precisão instâncias de um potencial ADE a partir de EHRs psiquiátricos. Como tal, fomos capazes de estudar a prevalência de ADES nos subgrupos de pacientes estratificados pelo diagnóstico de SMI, sexo, idade e etnia. Além disso, demonstramos a generalização da aplicação a outros tipos de ADE, produzindo uma alta taxa de precisão em um conjunto de documentos contendo ADE não relacionado ao EPSE. Direitos autorais: © 2015 Iqbal et al. Este é um artigo de acesso aberto distribuído nos termos da Licença de Atribuição do Creative Commons, que permite o uso, a distribuição e a reprodução irrestritos em qualquer meio, desde que o autor e a fonte original sejam creditados. </t>
  </si>
  <si>
    <t>https://www.scopus.com/inward/record.uri?eid=2-s2.0-84942877571&amp;doi=10.1371%2fjournal.pone.0134208&amp;partnerID=40&amp;md5=79fc8b38b3e10c8e47d1773222a1f5fd</t>
  </si>
  <si>
    <t>2-s2.0-84924371216</t>
  </si>
  <si>
    <t>10.1007/978-94-017-9618-7_62</t>
  </si>
  <si>
    <t>identification of adverse drug events in chinese clinical narrative text</t>
  </si>
  <si>
    <t xml:space="preserve">Identificação de eventos adversos a medicamentos no texto narrativo clínico chinês </t>
  </si>
  <si>
    <t>drug is an effective measure of alleviating pain and treating diseases. whereas medication-related harms due to both adverse drug effects and drug errors have become the leading iatrogenic injury. however, such medication-related harms often remain unrecognized and unreported. the purpose of this study is to automatically identify adverse drug events (ades) in routine clinical documents. firstly, ade related chinese lexical resource was collected and maintained. then, a natural language processing (nlp) application which could automatically extract ade symptom from drug manuals was developed and applied for building an ade knowledge base for 3,733 drugs. finally, based on these resources, an ade detection algorithm was proposed to identify ades in the clinical free-text. results revealed that the precision of the ade detection algorithm was 80.8 %. © springer science+business media dordrecht 2015.</t>
  </si>
  <si>
    <t xml:space="preserve">A droga é uma medida eficaz de aliviar a dor e tratar doenças. Enquanto os danos relacionados à medicação devido a efeitos adversos a medicamentos e erros de medicamentos se tornaram a lesão iatrogênica líder. No entanto, esses danos relacionados à medicação geralmente permanecem não reconhecidos e não relatados. O objetivo deste estudo é identificar automaticamente eventos adversos a medicamentos (ADES) em documentos clínicos de rotina. Em primeiro lugar, o recurso lexical chinês relacionado à ADE foi coletado e mantido. Em seguida, uma aplicação de processamento de linguagem natural (PNL) que poderia extrair automaticamente o sintoma ADE dos manuais de medicamentos foi desenvolvido e aplicado para a construção de uma base de conhecimento da ADE para 3.733 medicamentos. Finalmente, com base nesses recursos, foi proposto um algoritmo de detecção ADE para identificar ADES no texto livre clínico. Os resultados revelaram que a precisão do algoritmo de detecção ADE foi de 80,8 %. © Springer Science+Business Media Dordrecht 2015. </t>
  </si>
  <si>
    <t>https://www.scopus.com/inward/record.uri?eid=2-s2.0-84924371216&amp;doi=10.1007%2f978-94-017-9618-7_62&amp;partnerID=40&amp;md5=fd6bba2d643ed5d727e1d1f889984514</t>
  </si>
  <si>
    <t>2nd FTRA International Conference on Ubiquitous Computing Application and Wireless Sensor Network, UCAWSN 2014</t>
  </si>
  <si>
    <t>7 July 2014 through 10 July 2014</t>
  </si>
  <si>
    <t>2-s2.0-85037101385</t>
  </si>
  <si>
    <t>identification of drug related medical conditions in social media</t>
  </si>
  <si>
    <t xml:space="preserve">Identificação de condições médicas relacionadas a drogas nas mídias sociais </t>
  </si>
  <si>
    <t>monitoring social media has been shown to be an interesting approach for the early detection of drug adverse effects. in this paper, we describe a system which extracts medical entities in french drug reviews written by users. we focus on the identification of medical conditions, which is based on the concept of post-coordination: we first extract minimal medical-related entities (pain, stomach) then we combine them to identify complex ones (it was the worst [pain i ever felt in my stomach]). these two steps are respectively performed by two classifiers, the first being based on conditional random fields and the second one on support vector machines. the overall results of the minimal entity classifier are the following: p=0.926; r=0.849; f1=0.886. a thourough analysis of the feature set shows that, when combined with word lemmas, clusters generated by word2vec are the most valuable features. when trained on the output of the first classifier, the second classifier's performances are the following: p=0.683;r=0.956;f1=0.797. the addition of post-processing rules did not add any significant global improvement but was found to modify the precision/recall ratio.</t>
  </si>
  <si>
    <t xml:space="preserve">O monitoramento da mídia social demonstrou ser uma abordagem interessante para a detecção precoce de efeitos adversos a medicamentos. Neste artigo, descrevemos um sistema que extrai entidades médicas em revisões de drogas francesas escritas pelos usuários. Nós nos concentramos na identificação de condições médicas, que se baseia no conceito de pós-coordenação: primeiro extraímos entidades médicas mínimas (dor, estômago), então combinamos-as para identificar as complexas (foi a pior [dor que já senti no meu estômago]). Essas duas etapas são executadas respectivamente por dois classificadores, sendo o primeiro baseado em campos aleatórios condicionais e o segundo em máquinas vetoriais de suporte. Os resultados gerais do classificador mínimo da entidade são os seguintes: p = 0,926; r = 0,849; F1 = 0,886. Uma análise do conjunto de recursos mostra que, quando combinados com o Word Lemas, os clusters gerados pelo Word2vec são os recursos mais valiosos. Quando treinados na saída do primeiro classificador, as performances do segundo classificador são as seguintes: p = 0,683; r = 0,956; F1 = 0,797. A adição de regras de pós-processamento não adicionou nenhuma melhoria global significativa, mas foi encontrada para modificar a taxa de precisão/recall. </t>
  </si>
  <si>
    <t>https://www.scopus.com/inward/record.uri?eid=2-s2.0-85037101385&amp;partnerID=40&amp;md5=bd4054e55be1c396d97c0dee937e3a13</t>
  </si>
  <si>
    <t>European Language Resources Association (ELRA)</t>
  </si>
  <si>
    <t>10th International Conference on Language Resources and Evaluation, LREC 2016</t>
  </si>
  <si>
    <t>23 May 2016 through 28 May 2016</t>
  </si>
  <si>
    <t>10.1371/journal.pone.0267901</t>
  </si>
  <si>
    <t>identification of hand foot syndrome from cancer patients' blog posts bert based deep learning approach to detect potential adverse drug reaction symptoms</t>
  </si>
  <si>
    <t xml:space="preserve">Identificação da síndrome do pé da mão das postagens do blog de pacientes com câncer Bed Base Basey Learning Abordagem para detectar potenciais sintomas adversos de reação do medicamento </t>
  </si>
  <si>
    <t>2022/05/04</t>
  </si>
  <si>
    <t>2-s2.0-85129396616</t>
  </si>
  <si>
    <t>identification of hand foot syndrome from cancer patients’ blog posts bert based deep learning approach to detect potential adverse drug reaction symptoms</t>
  </si>
  <si>
    <t>early detection and management of adverse drug reactions (adrs) is crucial for improving patients’ quality of life. hand-foot syndrome (hfs) is one of the most problematic adrs for cancer patients. recently, an increasing number of patients post their daily experiences to internet community, for example in blogs, where potential adr signals not captured through routine clinic visits can be described. therefore, this study aimed to identify patients with potential adrs, focusing on hfs, from internet blogs by using natural language processing (nlp) deep-learning methods. from 10,646 blog posts, written in japanese by cancer patients, 149 hfs-positive sentences were extracted after pre-processing, annotation and scrutiny by a certified oncology pharmacist. the hfs-positive sentences described not only hfs typical expressions like “pain" or “spoon nail”, but also patient-derived unique expressions like onomatopoeic ones. the dataset was divided at a 4 to 1 ratio and used to train and evaluate three nlp deep-learning models: long short-term memory (lstm), bidirectional lstm and bidirectional encoder representations from transformers (bert). the bert model gave the best performance with precision 0.63, recall 0.82 and f1 score 0.71 in the hfs user identification task. our results demonstrate that this nlp deep-learning model can successfully identify patients with potential hfs from blog posts, where patients’ real wordings on symptoms or impacts on their daily lives are described. thus, it should be feasible to utilize patient-generated text data to improve adr management for individual patients. © 2022 nishioka et al. this is an open access article distributed under the terms of the creative commons attribution license, which permits unrestricted use, distribution, and reproduction in any medium, provided the original author and source are credited.</t>
  </si>
  <si>
    <t xml:space="preserve">A detecção e o manejo precoce de reações adversas a medicamentos (ADRs) são cruciais para melhorar a qualidade de vida dos pacientes. A síndrome de pés de mão (HFS) é uma das RAMs mais problemáticas para pacientes com câncer. Recentemente, um número crescente de pacientes publica suas experiências diárias na comunidade da Internet, por exemplo, em blogs, onde podem ser descritos sinais potenciais de RAM não capturados por meio de visitas clínicas de rotina. Portanto, este estudo teve como objetivo identificar pacientes com RAMs em potencial, com foco no HFS, em blogs da Internet usando métodos de aprendizado profundo de processamento de linguagem natural (PNL). A partir de 10.646 postagens de blog, escritas em japonês por pacientes com câncer, 149 sentenças positivas para HFS foram extraídas após o pré-processamento, anotação e escrutínio por um farmacêutico certificado em oncologia. As frases positivas para HFS descreveram não apenas expressões típicas de HFS como "dor" ou "colher unha", mas também expressões únicas derivadas de pacientes, como as onomatopeic. O conjunto de dados foi dividido na proporção de 4 a 1 e usado para treinar e avaliar três NLP Modelos de aprendizado profundo: memória de curto prazo (LSTM), LSTM bidirecional e representações bidirecionais do codificador de Transformers (BERT). O modelo BERT deu o melhor desempenho com precisão 0,63, RECORD 0,82 e F1 Score 0,71 na tarefa de identificação do usuário HFS. Nossos resultados demonstram que esse modelo de aprendizado profundo da PNL pode identificar com êxito pacientes com HFs em potencial de postagens de blog, onde são descritas as palavras reais dos pacientes sobre sintomas ou impactos em suas vidas diárias. Assim, deve ser viável utilizar dados de texto gerados pelo paciente Para melhorar o gerenciamento de RAM para pacientes individuais. © 2022 Nishioka et al. Este é um artigo de acesso aberto distribuído nos termos da Licença de Atribuição do Creative Commons, que permite que não Uso, distribuição e reprodução demoradas em qualquer meio, desde que o autor e a fonte originais sejam creditados. </t>
  </si>
  <si>
    <t>https://www.scopus.com/inward/record.uri?eid=2-s2.0-85129396616&amp;doi=10.1371%2fjournal.pone.0267901&amp;partnerID=40&amp;md5=d01229adcba609fa7c2a5f6faa335064</t>
  </si>
  <si>
    <t>2-s2.0-84860626953</t>
  </si>
  <si>
    <t>10.1186/1472-6947-12-37</t>
  </si>
  <si>
    <t>identification of pneumonia and influenza deaths using the death certificate pipeline</t>
  </si>
  <si>
    <t xml:space="preserve">Identificação das mortes de pneumonia e influenza usando o pipeline de atestado de óbito </t>
  </si>
  <si>
    <t>background: death records are a rich source of data, which can be used to assist with public surveillance and/or decision support. however, to use this type of data for such purposes it has to be transformed into a coded format to make it computable. because the cause of death in the certificates is reported as free text, encoding the data is currently the single largest barrier of using death certificates for surveillance. therefore, the purpose of this study was to demonstrate the feasibility of using a pipeline, composed of a detection rule and a natural language processor, for the real time encoding of death certificates using the identification of pneumonia and influenza cases as an example and demonstrating that its accuracy is comparable to existing methods. results: a death certificates pipeline (dcp) was developed to automatically code death certificates and identify pneumonia and influenza cases. the pipeline used metamap to code death certificates from the utah department of health for the year 2008. the output of metamap was then accessed by detection rules which flagged pneumonia and influenza cases based on the centers of disease and control and prevention (cdc) case definition. the output from the dcp was compared with the current method used by the cdc and with a keyword search. recall, precision, positive predictive value and f-measure with respect to the cdcmethod were calculated for the two other methods considered here. the two different techniques compared here with the cdc method showed the following recall/ precision results: dcp: 0.998/0.98 and keyword searching: 0.96/0.96. the f-measure were 0.99 and 0.96 respectively (dcp and keyword searching). both the keyword and the dcp can run in interactive form with modest computer resources, but dcp showed superior performance. conclusion: the pipeline proposed here for coding death certificates and the detection of cases is feasible and can be extended to other conditions. this method provides an alternative that allows for coding free-text death certificates in real time that may increase its utilization not only in the public health domain but also for biomedical researchers and developers. © 2012 davis et al; licensee biomed central ltd.</t>
  </si>
  <si>
    <t xml:space="preserve">Antecedentes: Os registros de morte são uma rica fonte de dados, que pode ser usada para ajudar na vigilância pública e/ou apoio à decisão. No entanto, para usar esse tipo de dados para tais propósitos, ele deve ser transformado em um formato codificado para torná -lo computável. Como a causa da morte nos certificados é relatada como texto livre, a codificação dos dados é atualmente a maior barreira do uso de atestados de óbito para vigilância. Portanto, o objetivo deste estudo foi demonstrar a viabilidade do uso de um pipeline, composto por uma regra de detecção e um processador de linguagem natural, para a codificação em tempo real dos atestados de óbito usando a identificação de casos de pneumonia e influenza como exemplo e demonstrando que Sua precisão é comparável aos métodos existentes. Resultados: Um pipeline de atestados de óbito (DCP) foi desenvolvido para codificar automaticamente os certificados de óbito e identificar casos de pneumonia e influenza. O oleoduto usou Metamap para codificar atestados de óbito do Departamento de Saúde de Utah para o ano de 2008. A produção de Metamap foi então acessada por regras de detecção que sinalizaram casos de pneumonia e influenza com base nos centros de doenças e controle e prevenção (CDC). . A saída do DCP foi comparada com o método atual usado pelo CDC e com uma pesquisa de palavras -chave. Lembre-se, precisão, valor preditivo positivo e medida F em relação ao cdcMethod foram calculados para os dois outros métodos considerados aqui. As duas técnicas diferentes comparadas aqui com o método CDC mostraram os seguintes resultados de recall/precisão: DCP: 0,998/0,98 e pesquisa de palavras -chave: 0,96/0,96. A medida F foi de 0,99 e 0,96, respectivamente (DCP e pesquisa de palavras-chave). Tanto a palavra -chave quanto o DCP podem ser executados em forma interativa com recursos modestos de computador, mas o DCP mostrou desempenho superior. Conclusão: O oleoduto proposto aqui para codificar atestados de óbito e a detecção de casos é viável e pode ser estendido a outras condições. Esse método fornece uma alternativa que permite codificar atestados de óbito de texto livre em tempo real que podem aumentar sua utilização não apenas no domínio da saúde pública, mas também para pesquisadores e desenvolvedores biomédicos. © 2012 Davis et al; Licenciado Biomed Central Ltd. </t>
  </si>
  <si>
    <t>https://www.scopus.com/inward/record.uri?eid=2-s2.0-84860626953&amp;doi=10.1186%2f1472-6947-12-37&amp;partnerID=40&amp;md5=58e404d593c199291f68732283b69162</t>
  </si>
  <si>
    <t>2-s2.0-84922032357</t>
  </si>
  <si>
    <t>identify disorders in health records using conditional random fields and metamap aehrc at share/clef 2013 ehealth evaluation lab task 1</t>
  </si>
  <si>
    <t xml:space="preserve">Identifique distúrbios em registros de saúde usando campos aleatórios condicionais e metamap aehrc no share/clef 2013 ehealth avaliação laboratório 1 tarefa 1 </t>
  </si>
  <si>
    <t>the australian e-health research centre (aehrc) recently participated in the share/clef ehealth evaluation lab task 1. the goal of this task is to individuate mentions of disorders in free-text electronic health records and map disorders to snomed ct concepts in the umls metathesaurus. this paper details our participation to this share/clef task. our approaches are based on using the clinical natural language processing tool metamap and conditional random fields (crf) to individuate mentions of disorders and then to map those to snomed ct concepts. empirical results obtained on the 2013 share/clef task highlight that our instance of metamap (after filtering irrelevant semantic types), although achieving a high level of precision, is only able to identify a small amount of disorders (about 21% to 28%) from free-text health records. on the other hand, the addition of the crf models allows for a much higher recall (57% to 79%) of disorders from free-text, without sensible detriment in precision. when evaluating the accuracy of the mapping of disorders to snomed ct concepts in the umls, we observe that the mapping obtained by our filtered instance of metamap delivers state-of-the-art effectiveness if only spans individuated by our system are considered ('relaxed' accuracy).</t>
  </si>
  <si>
    <t xml:space="preserve">O Centro de Pesquisa Australiano de Saúde E-Health (AEHRC) participou recentemente da tarefa Laboratório de Avaliação de Avaliação de Compartilhamento/Clef eHealth 1. O objetivo desta tarefa é individuar menções de distúrbios nos registros de saúde eletrônica de texto livre e distúrbios de mapa para conceitos de TC snomed no The the Umls Metathesaurus. Este artigo detalha nossa participação nesta tarefa de compartilhamento/clef. Nossas abordagens baseiam -se no uso da ferramenta de processamento de linguagem natural clínica e dos campos aleatórios condicionais (CRF) para individuar menções de distúrbios e, em seguida, mapear os conceitos de TC snomed. Os resultados empíricos obtidos na tarefa de ação/clef de 2013 destacam que nossa instância do Metamap (após filtrar tipos semânticos irrelevantes), embora atingir um alto nível de precisão, seja capaz de identificar apenas uma pequena quantidade de distúrbios (cerca de 21% a 28%) de registros de saúde de texto livre. Por outro lado, a adição dos modelos CRF permite uma recall muito maior (57% a 79%) dos distúrbios de texto livre, sem prejuízo sensata de precisão. Ao avaliar a precisão do mapeamento de distúrbios para conceitos de TC snomed nas UMLs, observamos que o mapeamento obtido por nossa instância filtrada de metamap oferece eficácia de ponta se apenas abrange o nosso sistema é considerado ('relaxado' relaxado ' precisão). </t>
  </si>
  <si>
    <t>https://www.scopus.com/inward/record.uri?eid=2-s2.0-84922032357&amp;partnerID=40&amp;md5=8804a10f4dd02e25009e142a62dea3de</t>
  </si>
  <si>
    <t>2-s2.0-84949514782</t>
  </si>
  <si>
    <t>10.1016/j.jbi.2015.08.013</t>
  </si>
  <si>
    <t>identifying adverse drug event information in clinical notes with distributional semantic representations of context</t>
  </si>
  <si>
    <t xml:space="preserve">Identificando informações adversas de eventos de medicamentos em notas clínicas com representações semânticas distributivas de contexto </t>
  </si>
  <si>
    <t>for the purpose of post-marketing drug safety surveillance, which has traditionally relied on the voluntary reporting of individual cases of adverse drug events (ades), other sources of information are now being explored, including electronic health records (ehrs), which give us access to enormous amounts of longitudinal observations of the treatment of patients and their drug use. adverse drug events, which can be encoded in ehrs with certain diagnosis codes, are, however, heavily underreported. it is therefore important to develop capabilities to process, by means of computational methods, the more unstructured ehr data in the form of clinical notes, where clinicians may describe and reason around suspected ades. in this study, we report on the creation of an annotated corpus of swedish health records for the purpose of learning to identify information pertaining to ades present in clinical notes. to this end, three key tasks are tackled: recognizing relevant named entities (disorders, symptoms, drugs), labeling attributes of the recognized entities (negation, speculation, temporality), and relationships between them (indication, adverse drug event). for each of the three tasks, leveraging models of distributional semantics - i.e., unsupervised methods that exploit co-occurrence information to model, typically in vector space, the meaning of words - and, in particular, combinations of such models, is shown to improve the predictive performance. the ability to make use of such unsupervised methods is critical when faced with large amounts of sparse and high-dimensional data, especially in domains where annotated resources are scarce. © 2015 the authors.</t>
  </si>
  <si>
    <t xml:space="preserve">Para o objetivo de pós-comercializar a vigilância de segurança de medicamentos, que tradicionalmente se baseia no relatório voluntário de casos individuais de eventos adversos a medicamentos (ADES), outras fontes de informação estão agora sendo exploradas, incluindo registros eletrônicos de saúde (EHRs), que nos dão Acesso a enormes quantidades de observações longitudinais do tratamento dos pacientes e seu uso de drogas. Eventos adversos a medicamentos, que podem ser codificados em EHRs com certos códigos de diagnóstico, são, no entanto, fortemente subnotificados. Portanto, é importante desenvolver recursos para processar, por meio de métodos computacionais, os dados de EHR mais não estruturados na forma de notas clínicas, onde os médicos podem descrever e raciocinar em torno de suspeitos de ADES. Neste estudo, relatamos a criação de um corpus anotado de registros de saúde suecos com o objetivo de aprender a identificar informações referentes aos ADEs presentes nas notas clínicas. Para esse fim, três tarefas principais são abordadas: reconhecendo entidades nomeadas relevantes (distúrbios, sintomas, medicamentos), atributos de rotulagem das entidades reconhecidas (negação, especulação, temporalidade) e relações entre elas (indicação, evento adverso a medicamentos). Para cada uma das três tarefas, alavancando modelos de semântica distributiva - ou seja, métodos não supervisionados que exploram informações de co -ocorrência para modelar, normalmente no espaço vetorial, o significado das palavras - e, em particular, combinações de tais modelos, é mostrado para melhorar o desempenho preditivo. A capacidade de usar esses métodos não supervisionados é fundamental quando confrontada com grandes quantidades de dados esparsos e de alta dimensão, especialmente em domínios onde os recursos anotados são escassos. © 2015 Os autores. </t>
  </si>
  <si>
    <t>https://www.scopus.com/inward/record.uri?eid=2-s2.0-84949514782&amp;doi=10.1016%2fj.jbi.2015.08.013&amp;partnerID=40&amp;md5=d053a18826f432b3bc7caf37fc174f6d</t>
  </si>
  <si>
    <t>2-s2.0-84963815611</t>
  </si>
  <si>
    <t>10.1109/icter.2015.7377664</t>
  </si>
  <si>
    <t>identifying adverse drug reactions by analyzing twitter messages</t>
  </si>
  <si>
    <t xml:space="preserve">Identificando reações adversas a medicamentos analisando mensagens do Twitter </t>
  </si>
  <si>
    <t>adverse drug reactions (adrs) have become the most common cause of deaths in the world despite post marketing drug surveillance. expensive clinical trials do not uncover all the adrs and also cumbersome for consumers and healthcare professionals. majority of existing methods rely on patients' spontaneous self-reports. the recent explosion of micro blogging platforms such as twitter presents a new information source to discover adrs. in this study, the authors developed a system to automatically extract adrs from twitter messages utilizing natural language processing (nlp) techniques. first, the authors proposed a novel method to filter out all the drug related messages from the twitter data stream. dictionary based approaches were used to identify medical terminology, emoticons and slang words. the interpretation of internet language was also addressed in this research. the best classifier for the classification of adr reached an accuracy of 68% with f-measure of 69%. the results suggest that there is potential for extracting adr related information from twitter messages to support pharmacovigilance. © 2015 ieee.</t>
  </si>
  <si>
    <t xml:space="preserve">As reações adversas a medicamentos (ADRs) tornaram -se a causa mais comum de mortes no mundo, apesar da vigilância pós -marketing de drogas. Ensaios clínicos caros não descobrem todos os ADRs e também complicados para consumidores e profissionais de saúde. A maioria dos métodos existentes se baseia nos autorrelatos espontâneos dos pacientes. A recente explosão de plataformas de micro blogs, como o Twitter, apresenta uma nova fonte de informação para descobrir ADRs. Neste estudo, os autores desenvolveram um sistema para extrair automaticamente ADRs das mensagens do Twitter que utilizam técnicas de processamento de linguagem natural (PNL). Primeiro, os autores propuseram um novo método para filtrar todas as mensagens relacionadas a medicamentos do fluxo de dados do Twitter. Abordagens baseadas no dicionário foram usadas para identificar terminologia médica, emoticons e palavras de gíria. A interpretação da linguagem da Internet também foi abordada nesta pesquisa. O melhor classificador para a classificação do ADR atingiu uma precisão de 68% com F-Measure de 69%. Os resultados sugerem que há potencial para extrair informações relacionadas a ADR das mensagens do Twitter para apoiar a farmacovigilância. © 2015 IEEE. </t>
  </si>
  <si>
    <t>https://www.scopus.com/inward/record.uri?eid=2-s2.0-84963815611&amp;doi=10.1109%2fICTER.2015.7377664&amp;partnerID=40&amp;md5=ccd90c3cffdd4f46d7997f1ee4a44925</t>
  </si>
  <si>
    <t>15th International Conference on Advances in ICT for Emerging Regions, ICTer 2015</t>
  </si>
  <si>
    <t>24 August 2015 through 25 August 2015</t>
  </si>
  <si>
    <t>2-s2.0-85116924884</t>
  </si>
  <si>
    <t>10.1111/bcp.15068</t>
  </si>
  <si>
    <t>identifying adverse drug reactions from free text electronic hospital health record notes</t>
  </si>
  <si>
    <t xml:space="preserve">Identificando reações adversas a medicamentos de texto de texto eletrônico de texto eletrônico Notas de saúde </t>
  </si>
  <si>
    <t>background: adverse drug reactions (adrs) are estimated to be the fifth cause of hospital death. up to 50% are potentially preventable and a significant number are recurrent (readrs). clinical decision support systems have been used to prevent readrs using structured reporting concerning the patient's adr experience, which in current clinical practice is poorly performed. identifying adrs directly from free text in electronic health records (ehrs) could circumvent this. aim: to develop strategies to identify adrs from free-text notes in electronic hospital health records. methods: in stage i, the ehrs of 10 patients were reviewed to establish strategies for identifying adrs. in stage ii, complete ehr histories of 45 patients were reviewed for adrs and compared to the strategies programmed into a rule-based model. adrs were classified using meddra and included in the study if the naranjo causality score was ≥1. seriousness was assessed using the european medicine agency's important medical event list. results: in stage i, two main search strategies were identified: keywords indicating an adr and specific prepositions followed by medication names. in stage ii, the ehrs contained a median of 7.4 (range 0.01-18) years of medical history covering over 35 000 notes. a total of 318 unique adrs were identified of which 63 were potentially serious and 179 (sensitivity 57%) were identified by the rule. the method falsely identified 377 adrs (positive predictive value 32%). however, it also identified an additional eight adrs. conclusion: two key strategies were developed to identify adrs from hospital ehrs using free-text notes. the results appear promising and warrant further study. © 2021 the authors. british journal of clinical pharmacology published by john wiley &amp; sons ltd on behalf of british pharmacological society.</t>
  </si>
  <si>
    <t xml:space="preserve">Antecedentes: Estima -se que as reações adversas dos medicamentos (ADRs) sejam a quinta causa de morte hospitalar. Até 50% são potencialmente evitáveis ​​e um número significativo é recorrente (leituras). Os sistemas de suporte à decisão clínica foram usados ​​para impedir que os leituras usando relatórios estruturados sobre a experiência de RAM do paciente, que na prática clínica atual é mal realizada. A identificação de ADRs diretamente do texto livre em registros eletrônicos de saúde (EHRs) pode contornar isso. Objetivo: Desenvolver estratégias para identificar RADs a partir de notas de texto livre em registros eletrônicos de saúde do hospital. Métodos: No estágio I, os EHRs de 10 pacientes foram revisados ​​para estabelecer estratégias para identificar RAMs. No estágio II, os históricos completos de EHR de 45 pacientes foram revisados ​​para RAMs e comparados com as estratégias programadas em um modelo baseado em regras. Os ADRs foram classificados usando MEDDRA e incluídos no estudo se o escore de causalidade de Naranjo for ≥1. A seriedade foi avaliada usando a importante lista de eventos médicos da Agência Europeia. Resultados: No estágio I, foram identificadas duas estratégias principais de pesquisa: palavras -chave indicando um ADR e preposições específicas seguidas de nomes de medicamentos. No estágio II, os EHRs continham uma mediana de 7,4 (intervalo de 0,01-18) anos de histórico médico, cobrindo mais de 35 000 notas. Foram identificados 318 ADRs únicos, das quais 63 eram potencialmente graves e 179 (sensibilidade 57%) foram identificadas pela regra. O método identificou falsamente 377 ADRs (valor preditivo positivo 32%). No entanto, também identificou mais oito ADRs. CONCLUSÃO: Duas estratégias principais foram desenvolvidas para identificar RADs a partir de EHRs hospitalares usando notas de texto livre. Os resultados parecem promissores e justificarem mais estudos. © 2021 Os autores. British Journal of Clinical Pharmacology Publicado por John Wiley &amp; Sons Ltd em nome da British Pharmacological Society. </t>
  </si>
  <si>
    <t>https://www.scopus.com/inward/record.uri?eid=2-s2.0-85116924884&amp;doi=10.1111%2fbcp.15068&amp;partnerID=40&amp;md5=b1287115b78a7953076e929d479584b5</t>
  </si>
  <si>
    <t>John Wiley and Sons Inc</t>
  </si>
  <si>
    <t>10.2196/30426</t>
  </si>
  <si>
    <t>identifying cases of shoulder injury related to vaccine administration (sirva) in the united states development and validation of a natural language processing method</t>
  </si>
  <si>
    <t xml:space="preserve">Identificação de casos de lesão no ombro relacionados à administração de vacinas (Sirva) no desenvolvimento e validação dos Estados Unidos de um método de processamento de linguagem natural </t>
  </si>
  <si>
    <t>2022/05/24</t>
  </si>
  <si>
    <t>2-s2.0-84952003675</t>
  </si>
  <si>
    <t>10.3233/978-1-61499-564-7-643</t>
  </si>
  <si>
    <t>identifying diseases drugs and symptoms in twitter</t>
  </si>
  <si>
    <t xml:space="preserve">Identificando doenças medicamentos e sintomas no Twitter </t>
  </si>
  <si>
    <t>social media sites, such as twitter, are a rich source of many kinds of information, including health-related information. accurate detection of entities such as diseases, drugs, and symptoms could be used for biosurveillance (e.g. monitoring of flu) and identification of adverse drug events. however, a critical assessment of performance of current text mining technology on twitter has not been done yet in the medical domain. here, we study the development of a twitter data set annotated with relevant medical entities which we have publicly released. the manual annotation results show that it is possible to perform high-quality annotation despite of the complexity of medical terminology and the lack of context in a tweet. furthermore, we have evaluated the capability of state-of-the-art approaches to reproduce the annotations in the data set. the best methods achieve f-scores of 55-66%. the data analysis and the preliminary results provide valuable insights on identifying medical entities in twitter for various applications. © 2015 imia and ios press.</t>
  </si>
  <si>
    <t xml:space="preserve">Sites de mídia social, como o Twitter, são uma rica fonte de muitos tipos de informações, incluindo informações relacionadas à saúde. A detecção precisa de entidades como doenças, medicamentos e sintomas pode ser usada para biossurveilância (por exemplo, monitoramento da gripe) e identificação de eventos adversos a medicamentos. No entanto, uma avaliação crítica do desempenho da tecnologia atual de mineração de texto no Twitter ainda não foi feita no domínio médico. Aqui, estudamos o desenvolvimento de um conjunto de dados do Twitter anotado com entidades médicas relevantes que divulgamos publicamente. Os resultados da anotação manual mostram que é possível realizar anotações de alta qualidade, apesar da complexidade da terminologia médica e da falta de contexto em um tweet. Além disso, avaliamos a capacidade de abordagens de ponta para reproduzir as anotações no conjunto de dados. Os melhores métodos atingem os escores F de 55-66%. A análise dos dados e os resultados preliminares fornecem informações valiosas sobre a identificação de entidades médicas no Twitter para várias aplicações. © 2015 IMIA e IOS Press. </t>
  </si>
  <si>
    <t>https://www.scopus.com/inward/record.uri?eid=2-s2.0-84952003675&amp;doi=10.3233%2f978-1-61499-564-7-643&amp;partnerID=40&amp;md5=1ba9b77f296ff1e376604ddfc5c95e32</t>
  </si>
  <si>
    <t>2-s2.0-85048493300</t>
  </si>
  <si>
    <t>10.1142/9789813235533_0025</t>
  </si>
  <si>
    <t>identifying natural health product and dietary supplement information within adverse event reporting systems</t>
  </si>
  <si>
    <t xml:space="preserve">Identificando produtos naturais de produtos para saúde e informações sobre suplementos alimentares em sistemas de relatórios de eventos adversos </t>
  </si>
  <si>
    <t>data on safety and efficacy issues associated with natural health products and dietary supplements (nhp&amp;s) remains largely cloistered within domain specific databases or embedded within general biomedical data sources. a major challenge in leveraging analytic approaches on such data is due to the inefficient ability to retrieve relevant data, which includes a general lack of interoperability among related sources. this study developed a thesaurus of nhp&amp;s ingredient terms that can be used by existing biomedical natural language processing (nlp) tools for extracting information of interest. this process was evaluated relative to intervention name strings sampled from the united states food and drug administration adverse event reporting system (faers). a use case was used to demonstrate the potential to utilize faers for monitoring nhp&amp;s adverse events. the results from this study provide insights on approaches for identifying additional knowledge from extant repositories of knowledge, and potentially as information that can be included into larger curation efforts. © 2017 the authors.</t>
  </si>
  <si>
    <t xml:space="preserve">Os dados sobre questões de segurança e eficácia associados a produtos naturais de saúde e suplementos alimentares (NHP &amp; s) permanecem amplamente enclausurados em bancos de dados específicos de domínio ou incorporados em fontes gerais de dados biomédicos. Um grande desafio na alavancagem de abordagens analíticas sobre esses dados se deve à capacidade ineficiente de recuperar dados relevantes, que incluem uma falta geral de interoperabilidade entre fontes relacionadas. Este estudo desenvolveu um dicionário de sinônimos de termos de ingrediente NHP e s que podem ser usados ​​pelas ferramentas existentes de processamento de linguagem natural biomédica (PNL) para extrair informações de interesse. Esse processo foi avaliado em relação ao nome da intervenção, amostrados do Sistema de Relatórios de Eventos Adversos (FAERS) da United States Food and Drug Administration. Um caso de uso foi usado para demonstrar o potencial de utilizar FAers para monitorar eventos adversos do NHP e S. Os resultados deste estudo fornecem informações sobre abordagens para identificar conhecimentos adicionais de repositórios existentes de conhecimento e potencialmente como informações que podem ser incluídas em esforços maiores de curadoria. © 2017 Os autores. </t>
  </si>
  <si>
    <t>https://www.scopus.com/inward/record.uri?eid=2-s2.0-85048493300&amp;doi=10.1142%2f9789813235533_0025&amp;partnerID=40&amp;md5=49a11a5d3afd8b8787871b931f72576b</t>
  </si>
  <si>
    <t>23rd Pacific Symposium on Biocomputing, PSB 2018</t>
  </si>
  <si>
    <t>3 January 2018 through 7 January 2018</t>
  </si>
  <si>
    <t>2-s2.0-85112779211</t>
  </si>
  <si>
    <t>10.18653/v1/2020.louhi-1.14</t>
  </si>
  <si>
    <t>identifying personal experience tweets of medication effects using pre trained roberta language model and its updating</t>
  </si>
  <si>
    <t xml:space="preserve">Identificando a experiência pessoal tweets de efeitos de medicamentos usando o modelo de idioma roberta pré -treinado e sua atualização </t>
  </si>
  <si>
    <t>post-market surveillance, the practice of monitoring the safe use of pharmaceutical drugs is an important part of pharmacovigilance. being able to collect personal experience related to pharmaceutical product use could help us gain insight into how the human body reacts to different medications. twitter, a popular social media service, is being considered as an important alternative data source for collecting personal experience information with medications. identifying personal experience tweets is a challenging classification task in natural language processing. in this study, we utilized three methods based on facebook's robustly optimized bert pretraining approach (roberta) to predict personal experience tweets related to medication use: the first one combines the pre-trained roberta model with a classifier, the second combines the updated pre-trained roberta model using a corpus of unlabeled tweets with a classifier, and the third combines the roberta model that was trained with our unlabeled tweets from scratch with the classifier too. our results show that all of these approaches outperform the published methods (word embedding + lstm) in classification performance (p &lt; 0.05), and updating the pre-trained language model with tweets related to medications could even improve the performance further. © 2020 association for computational linguistics</t>
  </si>
  <si>
    <t xml:space="preserve">A vigilância pós-mercado, a prática de monitorar o uso seguro de medicamentos farmacêuticos é uma parte importante da farmacovigilância. Ser capaz de coletar experiência pessoal relacionada ao uso de produtos farmacêuticos pode nos ajudar a obter informações sobre como o corpo humano reage a diferentes medicamentos. O Twitter, um serviço popular de mídia social, está sendo considerado uma importante fonte de dados alternativa para coletar informações de experiência pessoal com medicamentos. Identificar Tweets de experiência pessoal é uma tarefa de classificação desafiadora no processamento de linguagem natural. Neste estudo, utilizamos três métodos baseados na abordagem de pré-treinamento de Bert (Roberta) do Facebook para prever tweets de experiência pessoal relacionados ao uso de medicamentos: o primeiro combina o modelo Roberta pré-treinado com um classificador, o segundo combina o pré-atualizado- Roberta modelo treinou usando um corpus de tweets não marcados com um classificador, e o terceiro combina o modelo Roberta que foi treinado com nossos tweets não marcados do zero com o classificador também. Nossos resultados mostram que todas essas abordagens superam os métodos publicados (Word incorporando + LSTM) no desempenho da classificação (p &lt;0,05) e a atualização do modelo de idioma pré-treinado com tweets relacionados aos medicamentos pode até melhorar ainda mais o desempenho. © 2020 Association for Computational Linguistics </t>
  </si>
  <si>
    <t>https://www.scopus.com/inward/record.uri?eid=2-s2.0-85112779211&amp;doi=10.18653%2fv1%2f2020.louhi-1.14&amp;partnerID=40&amp;md5=3f3ffd464b1e20c13e2ff0b51d43308d</t>
  </si>
  <si>
    <t>11th International Workshop on Health Text Mining and Information Analysis, LOUHI 2020, co-located with EMNLP 2020</t>
  </si>
  <si>
    <t>20 November 2020</t>
  </si>
  <si>
    <t>2-s2.0-84919846618</t>
  </si>
  <si>
    <t>10.1016/j.jbi.2014.07.011</t>
  </si>
  <si>
    <t>identifying plausible adverse drug reactions using knowledge extracted from the literature</t>
  </si>
  <si>
    <t xml:space="preserve">Identificando reações de medicamentos adversos plausíveis usando o conhecimento extraído da literatura </t>
  </si>
  <si>
    <t>pharmacovigilance involves continually monitoring drug safety after drugs are put to market. to aid this process; algorithms for the identification of strongly correlated drug/adverse drug reaction (adr) pairs from data sources such as adverse event reporting systems or electronic health records have been developed. these methods are generally statistical in nature, and do not draw upon the large volumes of knowledge embedded in the biomedical literature. in this paper, we investigate the ability of scalable literature based discovery (lbd) methods to identify side effects of pharmaceutical agents. the advantage of lbd methods is that they can provide evidence from the literature to support the plausibility of a drug/adr association, thereby assisting human review to validate the signal, which is an essential component of pharmacovigilance. to do so, we draw upon vast repositories of knowledge that has been extracted from the biomedical literature by two natural language processing tools, metamap and semrep. we evaluate two lbd methods that scale comfortably to the volume of knowledge available in these repositories. specifically, we evaluate reflective random indexing (rri), a model based on concept-level co-occurrence, and predication-based semantic indexing (psi), a model that encodes the nature of the relationship between concepts to support reasoning analogically about drug-effect relationships. an evaluation set was constructed from the side effect resource 2 (sider2), which contains known drug/adr relations, and models were evaluated for their ability to "rediscover" these relations. in this paper, we demonstrate that both rri and psi can recover known drug-adverse event associations. however, psi performed better overall, and has the additional advantage of being able to recover the literature underlying the reasoning pathways it used to make its predictions. © 2014 elsevier inc.</t>
  </si>
  <si>
    <t xml:space="preserve">A farmacovigilância envolve o monitoramento continuamente a segurança dos medicamentos após o mercado dos medicamentos. para ajudar esse processo; Algoritmos para a identificação de pares de reação de medicamentos/medicamentos adversos fortemente correlacionados de fontes de dados, como sistemas de relatórios de eventos adversos ou registros eletrônicos de saúde. Esses métodos são geralmente de natureza estatística e não se baseiam nos grandes volumes de conhecimento incorporados na literatura biomédica. Neste artigo, investigamos a capacidade dos métodos escaláveis ​​de descoberta baseados em literatura (LBD) para identificar efeitos colaterais dos agentes farmacêuticos. A vantagem dos métodos LBD é que eles podem fornecer evidências da literatura para apoiar a plausibilidade de uma associação de medicamentos/ADR, ajudando assim a revisão humana a validar o sinal, que é um componente essencial da farmacovigilância. Para fazer isso, recorremos a vastos repositórios de conhecimento que foram extraídos da literatura biomédica por duas ferramentas de processamento de linguagem natural, Metamap e SemRep. Avaliamos dois métodos LBD que aumentam confortavelmente o volume de conhecimento disponível nesses repositórios. Especificamente, avaliamos a indexação aleatória reflexiva (RRI), um modelo baseado em co-ocorrência no nível do conceito e indexação semântica baseada em predicação (PSI), um modelo que codifica a natureza da relação entre conceitos para apoiar o raciocínio analogicamente sobre o medicamento- relacionamentos de efeito. Um conjunto de avaliação foi construído a partir do recurso de efeito colateral 2 (Sider2), que contém relações de medicamento/ADR conhecidas, e os modelos foram avaliados quanto à sua capacidade de "redescobrir" essas relações. Neste artigo, demonstramos que o RRI e o PSI podem recuperar associações conhecidas de eventos de adversos a medicamentos. No entanto, o PSI teve um desempenho melhor em geral e tem a vantagem adicional de poder recuperar a literatura subjacente às vias de raciocínio que usou para fazer suas previsões. © 2014 Elsevier inc. </t>
  </si>
  <si>
    <t>https://www.scopus.com/inward/record.uri?eid=2-s2.0-84919846618&amp;doi=10.1016%2fj.jbi.2014.07.011&amp;partnerID=40&amp;md5=1b62298857d26e21a8e00cc061064c71</t>
  </si>
  <si>
    <t>2-s2.0-85076585387</t>
  </si>
  <si>
    <t>10.1093/jamia/ocz144</t>
  </si>
  <si>
    <t>identifying relations of medications with adverse drug events using recurrent convolutional neural networks and gradient boosting</t>
  </si>
  <si>
    <t xml:space="preserve">Identificando relações de medicamentos com eventos adversos a medicamentos usando redes neurais convolucionais recorrentes e aumento de gradiente </t>
  </si>
  <si>
    <t>objective: to develop a natural language processing system that identifies relations of medications with adverse drug events from clinical narratives. this project is part of the 2018 n2c2 challenge. materials and methods: we developed a novel clinical named entity recognition method based on an recurrent convolutional neural network and compared it to a recurrent neural network implemented using the long-short term memory architecture, explored methods to integrate medical knowledge as embedding layers in neural networks, and investigated 3 machine learning models, including support vector machines, random forests and gradient boosting for relation classification. the performance of our system was evaluated using annotated data and scripts provided by the 2018 n2c2 organizers. results: our system was among the top ranked. our best model submitted during this challenge (based on recurrent neural networks and support vector machines) achieved lenient f1 scores of 0.9287 for concept extraction (ranked third), 0.9459 for relation classification (ranked fourth), and 0.8778 for the end-to-end relation extraction (ranked second). we developed a novel named entity recognition model based on a recurrent convolutional neural network and further investigated gradient boosting for relation classification. the new methods improved the lenient f1 scores of the 3 subtasks to 0.9292, 0.9633, and 0.8880, respectively, which are comparable to the best performance reported in this challenge. conclusion: this study demonstrated the feasibility of using machine learning methods to extract the relations of medications with adverse drug events from clinical narratives. © 2019 the author(s) 2019. published by oxford university press on behalf of the american medical informatics association. all rights reserved.</t>
  </si>
  <si>
    <t xml:space="preserve">Objetivo: desenvolver um sistema de processamento de linguagem natural que identifique as relações de medicamentos com eventos adversos a medicamentos de narrativas clínicas. Este projeto faz parte do desafio N2C2 de 2018. Materiais e Métodos: Desenvolvemos um novo método de reconhecimento clínico de entidade nomeado baseado em uma rede neural convolucional recorrente e o comparamos a uma rede neural recorrente implementada usando a arquitetura de memória de termo de longo curto e investigaram 3 modelos de aprendizado de máquina, incluindo máquinas vetoriais de suporte, florestas aleatórias e aumento de gradiente para classificação de relação. O desempenho do nosso sistema foi avaliado usando dados e scripts anotados fornecidos pelos organizadores do N2C2 2018. Resultados: Nosso sistema estava entre os mais bem classificados. Nosso melhor modelo enviado durante esse desafio (com base em redes neurais recorrentes e máquinas vetoriais de suporte) alcançou pontuações f1 de 0,9287 para extração de conceito (terceira classificada), 0,9459 para classificação de relação (classificada em quarto lugar) e 0,8778 para o final da ponta Extração de relação (classificada em segundo). Desenvolvemos um novo modelo de reconhecimento de entidade denominado baseado em uma rede neural convolucional recorrente e investigando um aumento de gradiente para classificação de relação. Os novos métodos melhoraram os escores f1 brandos das 3 subtarefas para 0,9292, 0,9633 e 0,8880, respectivamente, que são comparáveis ​​ao melhor desempenho relatado neste desafio. Conclusão: Este estudo demonstrou a viabilidade do uso de métodos de aprendizado de máquina para extrair as relações de medicamentos com eventos adversos a medicamentos de narrativas clínicas. © 2019 O Autor (s) 2019. Publicado pela Oxford University Press em nome da American Medical Informatics Association. todos os direitos reservados. </t>
  </si>
  <si>
    <t>https://www.scopus.com/inward/record.uri?eid=2-s2.0-85076585387&amp;doi=10.1093%2fjamia%2focz144&amp;partnerID=40&amp;md5=23b9e73be9a6251e94624b5986e58e6e</t>
  </si>
  <si>
    <t>2-s2.0-21644458384</t>
  </si>
  <si>
    <t>identifying respiratory findings in emergency department reports for biosurveillance using metamap</t>
  </si>
  <si>
    <t xml:space="preserve">Identificando as descobertas respiratórias em relatórios de departamento de emergência para biossurveilância usando o Metamap </t>
  </si>
  <si>
    <t>clinical conditions described in patients' dictated reports are necessary for automated detection of patients with respiratory illnesses such as inhalational anthrax and pneumonia. we applied metamap to emergency department reports to extract a set of 71 clinical conditions relevant to detection of a lower respiratory outbreak. we indexed umls terms in emergency department reports with metamap, filtered the indexed output with a specialized lexicon of umls terms for the domain, and mapped the clinical conditions of interest to concepts in the lexicon. we compared metamap's ability to accurately identify the conditions against a physician's manual annotations and evaluated incorrectly indexed features to determine what additional processing is necessary. metamap identified the clinical conditions with a recall of 0.72 and a precision of 0.56. necessary processing beyond metamap's indexing includes finding validation, temporal discrimination, anatomic location discrimination, finding-disease discrimination, and contextual inference. successful identification of clinical conditions in an emergency department report with metamap requires processing techniques specific to the clinical question of interest.</t>
  </si>
  <si>
    <t xml:space="preserve">As condições clínicas descritas nos relatórios ditados dos pacientes são necessários para a detecção automatizada de pacientes com doenças respiratórias, como antraz inalacional e pneumonia. Aplicamos o Metamap aos relatórios do departamento de emergência para extrair um conjunto de 71 condições clínicas relevantes para a detecção de um surto respiratório inferior. Indexamos os termos da UMLS nos relatórios do departamento de emergência com a Metamap, filtramos a saída indexada com um léxico especializado dos termos da UMLS para o domínio e mapeamos as condições clínicas de interesse dos conceitos no léxico. Comparamos a capacidade do Metamap de identificar com precisão as condições em relação às anotações manuais de um médico e avaliamos os recursos indexados incorretamente para determinar qual processamento adicional é necessário. O Metamap identificou as condições clínicas com um recall de 0,72 e uma precisão de 0,56. O processamento necessário além da indexação da Metamap inclui a localização de validação, discriminação temporal, discriminação anatômica da localização, discriminação de doenças e inferência contextual. A identificação bem -sucedida das condições clínicas em um relatório do departamento de emergência com a Metamap requer técnicas de processamento específicas para a questão clínica de interesse. </t>
  </si>
  <si>
    <t>https://www.scopus.com/inward/record.uri?eid=2-s2.0-21644458384&amp;partnerID=40&amp;md5=42776fa1e748385f6112066f5b2a5d05</t>
  </si>
  <si>
    <t>10.1016/j.mayocpiqo.2020.08.009</t>
  </si>
  <si>
    <t>impact of pharmacogenomic information on values of care and quality of life associated with codeine and tramadol related adverse drug events</t>
  </si>
  <si>
    <t xml:space="preserve">Impacto da informação farmacogenômica sobre valores de atendimento e qualidade de vida associados a eventos adversos relacionados a codeína e tramadol </t>
  </si>
  <si>
    <t>2021/03/15</t>
  </si>
  <si>
    <t>2-s2.0-85085363296</t>
  </si>
  <si>
    <t>10.1186/s12911-020-1097-0</t>
  </si>
  <si>
    <t>implementation and comparison of two text mining methods with a standard pharmacovigilance method for signal detection of medication errors</t>
  </si>
  <si>
    <t xml:space="preserve">Implementação e comparação de dois métodos de mineração de texto com um método de farmacovigilância padrão para detecção de sinal de erros de medicação </t>
  </si>
  <si>
    <t>background: medication errors have been identified as the most common preventable cause of adverse events. the lack of granularity in medication error terminology has led pharmacovigilance experts to rely on information in individual case safety reports' (icsrs) codes and narratives for signal detection, which is both time consuming and labour intensive. thus, there is a need for complementary methods for the detection of medication errors from icsrs. the aim of this study is to evaluate the utility of two natural language processing text mining methods as complementary tools to the traditional approach followed by pharmacovigilance experts for medication error signal detection. methods: the safety surveillance advisor (ssa) method, i2e text mining and university of copenhagen center for protein research (cpr) text mining, were evaluated for their ability to extract cases containing a type of medication error where patients extracted insulin from a prefilled pen or cartridge by a syringe. a total of 154,209 icsrs were retrieved from novo nordisk's safety database from january 1987 to february 2018. each method was evaluated by recall (sensitivity) and precision (positive predictive value). results: we manually annotated 2533 icsrs to investigate whether these contained the sought medication error. all these icsrs were then analysed using the three methods. the recall was 90.4, 88.1 and 78.5% for the cpr text mining, the ssa method and the i2e text mining, respectively. precision was low for all three methods ranging from 3.4% for the ssa method to 1.9 and 1.6% for the cpr and i2e text mining methods, respectively. conclusions: text mining methods can, with advantage, be used for the detection of complex signals relying on information found in unstructured text (e.g., icsr narratives) as standardised and both less labour-intensive and time-consuming methods compared to traditional pharmacovigilance methods. the employment of text mining in pharmacovigilance need not be limited to the surveillance of potential medication errors but can be used for the ongoing regulatory requests, e.g., obligations in risk management plans and may thus be utilised broadly for signal detection and ongoing surveillance activities. © 2020 the author(s).</t>
  </si>
  <si>
    <t xml:space="preserve">Antecedentes: Os erros de medicação foram identificados como a causa evitável mais comum de eventos adversos. A falta de granularidade na terminologia de erros de medicação levou os especialistas em farmacovigilância a confiar em informações em códigos e narrativas de relatórios de segurança individuais (ICSRS) para detecção de sinal, que consome tempo e trabalho intensivo. Assim, há necessidade de métodos complementares para a detecção de erros de medicação do ICSRS. O objetivo deste estudo é avaliar a utilidade de dois métodos de mineração de texto de processamento de linguagem natural como ferramentas complementares para a abordagem tradicional, seguida por especialistas em farmacovigilância para detecção de sinal de erro de medicação. Métodos: O método do consultor de vigilância de segurança (SSA), mineração de texto I2E e mineração de texto do Centro de Pesquisa de Proteínas (RCP) da Universidade de Copenhague (RCP), foram avaliadas quanto à sua capacidade de extrair casos contendo um tipo de erro de medicamento em que os pacientes extraíam insulina de uma caneta pré -preenchida ou cartucho por uma seringa. Um total de 154.209 ICSRs foram recuperados do banco de dados de segurança da Novo Nordisk de janeiro de 1987 a fevereiro de 2018. Cada método foi avaliado por recall (sensibilidade) e precisão (valor preditivo positivo). Resultados: Anotamos manualmente 2533 ICSRs para investigar se eles continham o erro de medicação procurada. Todos esses ICSRs foram então analisados ​​usando os três métodos. O recall foi de 90,4, 88,1 e 78,5% para a mineração de texto da RCP, o método SSA e a mineração de texto I2E, respectivamente. A precisão foi baixa para todos os três métodos que variam de 3,4% para o método SSA a 1,9 e 1,6% para os métodos de mineração de texto de RCP e I2E, respectivamente. Conclusões: Os métodos de mineração de texto podem, com vantagem, ser usados ​​para a detecção de sinais complexos que dependem de informações encontradas em texto não estruturado (por exemplo, narrativas do ICSR) como padronizado e os métodos tradicionais de farmacovigilância tradicionais. O emprego da mineração de texto em farmacovigilância não precisa se limitar à vigilância de possíveis erros de medicação, mas pode ser usada para os pedidos regulatórios em andamento, por exemplo, obrigações nos planos de gerenciamento de riscos e, portanto, pode ser utilizada amplamente para detecção de sinais e atividades de vigilância em andamento. © 2020 O (s) autor (s). </t>
  </si>
  <si>
    <t>https://www.scopus.com/inward/record.uri?eid=2-s2.0-85085363296&amp;doi=10.1186%2fs12911-020-1097-0&amp;partnerID=40&amp;md5=6cad9307db616d7f929f645cda0a3a80</t>
  </si>
  <si>
    <t>2-s2.0-84897097034</t>
  </si>
  <si>
    <t>implementing public health analytical services grid enabling of metamap</t>
  </si>
  <si>
    <t xml:space="preserve">Implementando a grade de serviços analíticos de saúde pública, permitindo a metamap </t>
  </si>
  <si>
    <t>public health data could be used to assist with public health surveillance and decision support. however, in most cases data has to be transformed into a coded format to make it computable and amiable to quasi real time analytical processing. natural language processing (nlp) systems, which aim to accurately extract and encode biomedicai information in a standardformat, have a great potential in surveillance. nlp methods are complex, difficult, and expensive to implement. its implementation, in most cases, is well beyond the technical expertise and resources available in public health organizations. making nlp systems available as a service can greatly improve access to this methodology by public health officials and potentially enhance disease surveillance. metamap is a comprehensive biomedicai nlp system, and has been shown to perform well for numerous applications. we describe how we have implemented metamap as a grid service to make it available to the public health community. © 2013 ieee.</t>
  </si>
  <si>
    <t xml:space="preserve">Os dados de saúde pública podem ser usados ​​para ajudar na vigilância da saúde pública e no apoio à decisão. No entanto, na maioria dos casos, os dados devem ser transformados em um formato codificado para torná -los computáveis ​​e amáveis ​​para quase o processamento analítico em tempo real. Os sistemas de processamento de linguagem natural (PNL), que visam extrair e codificar com precisão as informações da Biomedicai em um StandardFormat, têm um grande potencial em vigilância. Os métodos de PNL são complexos, difíceis e caros de implementar. Sua implementação, na maioria dos casos, está muito além da experiência e dos recursos técnicos disponíveis em organizações de saúde pública. A disponibilização dos sistemas de PNL como serviço pode melhorar bastante o acesso a essa metodologia por autoridades de saúde pública e potencialmente melhorar a vigilância de doenças. O Metamap é um sistema abrangente de NLP da Biomedicai e demonstrou ter um bom desempenho para inúmeras aplicações. Descrevemos como implementamos o Metamap como um serviço de grade para disponibilizá -lo para a comunidade de saúde pública. © 2013 IEEE. </t>
  </si>
  <si>
    <t>https://www.scopus.com/inward/record.uri?eid=2-s2.0-84897097034&amp;partnerID=40&amp;md5=ca10bd13d9849ad63f8e3d62f145894e</t>
  </si>
  <si>
    <t>2-s2.0-85127025307</t>
  </si>
  <si>
    <t>10.1007/978-3-030-93080-6_8</t>
  </si>
  <si>
    <t>improving adverse drug event extraction with spanbert on different text typologies</t>
  </si>
  <si>
    <t xml:space="preserve">Melhorando a extração adversa de eventos de drogas com Spanbert em diferentes tipologias de texto </t>
  </si>
  <si>
    <t>in recent years, internet users are reporting adverse drug events (ade) on social media, blogs and health forums. because of the large volume of reports, pharmacovigilance is seeking to resort to nlp to monitor these outlets. we propose for the first time the use of the spanbert architecture for the task of ade extraction: this new version of the popular bert transformer showed improved capabilities with multi-token text spans. we validate our hypothesis with experiments on two datasets (smm4h and cadec) with different text typologies (tweets and blog posts), finding that spanbert combined with a crf outperforms all the competitors on both of them. © 2022, the author(s), under exclusive license to springer nature switzerland ag.</t>
  </si>
  <si>
    <t xml:space="preserve">Nos últimos anos, os usuários da Internet estão relatando eventos adversos a medicamentos (ADE) em mídias sociais, blogs e fóruns de saúde. Devido ao grande volume de relatórios, a farmacovigilância está buscando recorrer à PNL para monitorar essas saídas. Propomos pela primeira vez o uso da arquitetura Spanbert para a tarefa de extração da ADE: esta nova versão do popular transformador Bert mostrou recursos aprimorados com extensões de texto com vários toques. Validamos nossa hipótese com experimentos em dois conjuntos de dados (SMM4H e CADEC) com diferentes tipologias de texto (tweets e postagens de blog), descobrindo que o Spanbert combinado com um CRF supera todos os concorrentes em ambos. © 2022, o (s) autor (s), sob licença exclusiva da Springer Nature Switzerland AG. </t>
  </si>
  <si>
    <t>https://www.scopus.com/inward/record.uri?eid=2-s2.0-85127025307&amp;doi=10.1007%2f978-3-030-93080-6_8&amp;partnerID=40&amp;md5=c9244a1304a8c15f47dc6b09c66d3086</t>
  </si>
  <si>
    <t>5th International Workshop on Health Intelligence, W3PHAI 2021 held in conjection with 35th AAAI Conference on Artificial Intelligence, AAAI 2021</t>
  </si>
  <si>
    <t>8 February 2021 through 9 February 2021</t>
  </si>
  <si>
    <t>2-s2.0-85025443946</t>
  </si>
  <si>
    <t>10.1145/3079452.3079501</t>
  </si>
  <si>
    <t>improving rnn with atention and embedding for adverse drug reactions</t>
  </si>
  <si>
    <t xml:space="preserve">Melhorando o RNN com atenção e incorporação para reações adversas de medicamentos </t>
  </si>
  <si>
    <t>electronic health records (ehr) narratives are a rich source of information, embedding high-resolution information of value to secondary research use. however, because the ehrs are mostly in natural language free-text and highly ambiguity-ridden, many natural language processing algorithms have been devised around them to extract meaningful structured information about clinical entities. the performance of the algorithms however, largely varies depending on the training dataset as well as the effectiveness of the use of background knowledge to steer the learning process. in this paper we study the impact of initializing the training of a neural network natural language processing algorithm with pre-defined clinical word embeddings to improve feature extraction and relationship classification between entities. we add our embedding framework to a bi-directional long short-term memory (bi-lstm) neural network, and further study the effect of using attention weights in neural networks for sequence labelling tasks to extract knowledge of adverse drug reactions (adrs). we incorporate unsupervised word embeddings using word2vec and glove from widely available medical resources such as multiparameter intelligent monitoring in intensive care (mimic) ii corpora, unified medical language system (umls) as well as embed pharmaco lexicon from available ehrs. our algorithm, implemented using two datasets, shows that our architecture outperforms baseline bi-lstm or bi-lstm networks using linear chain and skip-chain conditional random fields (crf). © 2017 association for computing machinery.</t>
  </si>
  <si>
    <t xml:space="preserve">As narrativas de registros eletrônicos de saúde (EHR) são uma rica fonte de informação, incorporando informações de alta resolução de valor ao uso de pesquisas secundárias. No entanto, como os EHRs estão principalmente em texto natural e texto livre e altamente abalado de ambiguidade, muitos algoritmos de processamento de linguagem natural foram criados em torno deles para extrair informações estruturadas significativas sobre entidades clínicas. No entanto, o desempenho dos algoritmos varia em grande parte dependendo do conjunto de dados de treinamento, bem como da eficácia do uso do conhecimento em segundo plano para direcionar o processo de aprendizagem. Neste artigo, estudamos o impacto de inicializar o treinamento de um algoritmo de processamento de linguagem natural de rede neural com incorporações de palavras clínicas predefinidas para melhorar a extração de recursos e a classificação de relacionamento entre entidades. Adicionamos nossa estrutura de incorporação a uma rede neural bidirecional de memória de curto prazo (BI-LSTM) e estudamos ainda mais o efeito do uso de pesos de atenção nas redes neurais para tarefas de rotulagem de sequência para extrair o conhecimento de reações adversas a medicamentos (ADRs). Incorporamos incorporações de palavras não supervisionadas usando o Word2Vec e a luva de recursos médicos amplamente disponíveis, como o Monitoramento Inteligente multiparâmetro em terapia intensiva (MIMIC) II Corpora, Unified Medical Language System (UMLS), bem como incorporar o Pharmaco Lexicon dos EHRs disponíveis. Nosso algoritmo, implementado usando dois conjuntos de dados, mostra que nossa arquitetura supera as redes BI-LSTM ou BI-LSTM da linha de base usando campos aleatórios condicionais de cadeia e cadeia linear (CRF). © 2017 Association for Computing Machinery. </t>
  </si>
  <si>
    <t>https://www.scopus.com/inward/record.uri?eid=2-s2.0-85025443946&amp;doi=10.1145%2f3079452.3079501&amp;partnerID=40&amp;md5=43776389473a0b5f35b7fe71007f564d</t>
  </si>
  <si>
    <t>7th International Conference on Digital Health, DH 2017</t>
  </si>
  <si>
    <t>2 July 2017 through 5 July 2017</t>
  </si>
  <si>
    <t>2-s2.0-85109146001</t>
  </si>
  <si>
    <t>10.2196/29238</t>
  </si>
  <si>
    <t>incorporating unstructured patient narratives and health insurance claims data in pharmacovigilance natural language processing analysis of patient generated texts about systemic lupus erythematosus</t>
  </si>
  <si>
    <t xml:space="preserve">A incorporação de narrativas não estruturadas de pacientes e seguro de saúde reivindica dados em farmacovigilância Análise de processamento de linguagem natural de textos gerados pelo paciente sobre lúpus eritematoso sistêmico </t>
  </si>
  <si>
    <t>background: gaining insights that cannot be obtained from health care databases from patients has become an important topic in pharmacovigilance. objective: our objective was to demonstrate a use case, in which patient-generated data were incorporated in pharmacovigilance, to understand the epidemiology and burden of illness in japanese patients with systemic lupus erythematosus. methods: we used data on systemic lupus erythematosus, an autoimmune disease that substantially impairs quality of life, from 2 independent data sets. to understand the disease's epidemiology, we analyzed a japanese health insurance claims database. to understand the disease's burden, we analyzed text data collected from japanese disease blogs (tobyoki) written by patients with systemic lupus erythematosus. natural language processing was applied to these texts to identify frequent patient-level complaints, and term frequency-inverse document frequency was used to explore patient burden during treatment. we explored health-related quality of life based on patient descriptions. results: we analyzed data from 4694 and 635 patients with systemic lupus erythematosus in the health insurance claims database and tobyoki blogs, respectively. based on health insurance claims data, the prevalence of systemic lupus erythematosus is 107.70 per 100,000 persons. tobyoki text data analysis showed that pain-related words (eg, pain, severe pain, arthralgia) became more important after starting treatment. we also found an increase in patients' references to mobility and self-care over time, which indicated increased attention to physical disability due to disease progression. conclusions: a classical medical database represents only a part of a patient's entire treatment experience, and analysis using solely such a database cannot represent patient-level symptoms or patient concerns about treatments. this study showed that analysis of tobyoki blogs can provide added information on patient-level details, advancing patient-centric pharmacovigilance. © 2021 jmir publications inc.. all rights reserved.</t>
  </si>
  <si>
    <t xml:space="preserve">Antecedentes: Obtendo idéias que não podem ser obtidas em bancos de dados de assistência médica de pacientes se tornaram um tópico importante na farmacovigilância. Objetivo: Nosso objetivo era demonstrar um caso de uso, no qual dados gerados pelo paciente foram incorporados na farmacovigilância, para entender a epidemiologia e o ônus da doença em pacientes japoneses com lúpus eritematoso sistêmico. Métodos: Usamos dados sobre o lúpus eritematoso sistêmico, uma doença auto -imune que prejudica substancialmente a qualidade de vida, de 2 conjuntos de dados independentes. Para entender a epidemiologia da doença, analisamos um banco de dados de reivindicações de seguro de saúde japonês. Para entender a carga da doença, analisamos dados de texto coletados em blogs de doenças japonesas (Tobyoki) escritas por pacientes com lúpus eritematoso sistêmico. O processamento da linguagem natural foi aplicado a esses textos para identificar queixas frequentes no nível do paciente, e a frequência da frequência a termo frequência de documentos foi usada para explorar a carga do paciente durante o tratamento. Exploramos a qualidade de vida relacionada à saúde com base nas descrições dos pacientes. Resultados: Analisamos dados de 4694 e 635 pacientes com lúpus eritematoso sistêmico no banco de dados de reivindicações de seguro de saúde e blogs de Tobyoki, respectivamente. Com base nos dados de reivindicações de seguro de saúde, a prevalência de lúpus eritematoso sistêmico é de 107,70 por 100.000 pessoas. A análise dos dados de texto de Tobyoki mostrou que as palavras relacionadas à dor (por exemplo, dor, dor intensa, artralgia) se tornaram mais importantes após o início do tratamento. Também encontramos um aumento nas referências dos pacientes à mobilidade e autocuidado ao longo do tempo, o que indicou maior atenção à incapacidade física devido à progressão da doença. Conclusões: Um banco de dados médico clássico representa apenas uma parte de toda a experiência de tratamento de um paciente, e a análise usando apenas esse banco de dados não pode representar sintomas no nível do paciente ou preocupações com o paciente sobre os tratamentos. Este estudo mostrou que a análise dos blogs de Tobyoki pode fornecer informações adicionais sobre detalhes no nível do paciente, promovendo a farmacovigilância centrada no paciente. © 2021 Jmir Publications Inc .. Todos os direitos reservados. </t>
  </si>
  <si>
    <t>https://www.scopus.com/inward/record.uri?eid=2-s2.0-85109146001&amp;doi=10.2196%2f29238&amp;partnerID=40&amp;md5=d293cb17a885f10534401d726e6d33d9</t>
  </si>
  <si>
    <t>2-s2.0-85068395252</t>
  </si>
  <si>
    <t>10.1109/tnb.2019.2919188</t>
  </si>
  <si>
    <t>incorporating user generated content for drug drug interaction extraction based on full attention mechanism</t>
  </si>
  <si>
    <t xml:space="preserve">Incorporando o conteúdo gerado pelo usuário para extração de interação medicamentosa com base no mecanismo de atenção total </t>
  </si>
  <si>
    <t>it is crucial for doctors to fully understand the interaction between drugs in prescriptions, especially when a patient takes multiple medications at the same time during treatment. the purpose of drug drug interaction (ddi) extraction is to automatically obtain the interaction between drugs from biomedical literature. current state-of-the-art approaches for ddi extraction task are based on artificial intelligence and natural language processing. while such existing ddi extraction methods can provide more knowledge and enhance the performance through external resources such as biomedical databases or ontologies, due to the difficulty of updating, these external resources are delayed. in fact, user generated content (ugc) is another kind of external medical resources that can be quickly updated. we are trying to use ugc resources to provide more available information for our deep learning ddi extraction method. in this paper, we present a ddi extraction approach through a new attention mechanism called full-attention which can combine the ugc information with contextual information. we conducted a series of experiments on the ddi 2013 evaluation dataset to evaluate our method. experiments show improved performance compared with the state of the art and ugc-ddi model achieves a competitive f-score of 0.712. © 2002-2011 ieee.</t>
  </si>
  <si>
    <t xml:space="preserve">É crucial que os médicos entendam completamente a interação entre medicamentos nas prescrições, especialmente quando um paciente toma vários medicamentos ao mesmo tempo durante o tratamento. O objetivo da extração de interação medicamentosa (DDI) é obter automaticamente a interação entre medicamentos da literatura biomédica. As abordagens atuais de última geração para a tarefa de extração DDI são baseadas em inteligência artificial e processamento de linguagem natural. Embora esses métodos existentes de extração DDI possam fornecer mais conhecimento e aprimorar o desempenho por meio de recursos externos, como bancos de dados biomédicos ou ontologias, devido à dificuldade de atualização, esses recursos externos são adiados. De fato, o conteúdo gerado pelo usuário (UGC) é outro tipo de recursos médicos externos que podem ser atualizados rapidamente. Estamos tentando usar os recursos UGC para fornecer mais informações disponíveis para o nosso método de extração DDI de aprendizado profundo. Neste artigo, apresentamos uma abordagem de extração DDI por meio de um novo mecanismo de atenção chamado pleno patente que pode combinar as informações do UGC com informações contextuais. Realizamos uma série de experimentos no conjunto de dados de avaliação do DDI 2013 para avaliar nosso método. As experiências mostram desempenho aprimorado em comparação com o estado da arte e o modelo UGC-DDI alcança uma pontuação F competitiva de 0,712. © 2002-2011 IEEE. </t>
  </si>
  <si>
    <t>https://www.scopus.com/inward/record.uri?eid=2-s2.0-85068395252&amp;doi=10.1109%2fTNB.2019.2919188&amp;partnerID=40&amp;md5=5614f6e8da9ab1ad9465bc7051c03cae</t>
  </si>
  <si>
    <t>2-s2.0-84952031021</t>
  </si>
  <si>
    <t>10.3233/978-1-61499-564-7-529</t>
  </si>
  <si>
    <t>indexing publicly available health data with medical subject headings (mesh) an evaluation of term coverage</t>
  </si>
  <si>
    <t xml:space="preserve">Indexação de dados de saúde disponíveis publicamente com os títulos de assuntos médicos (malha) Uma avaliação da cobertura a prazo </t>
  </si>
  <si>
    <t>as part of the open government initiative, the united states federal government published datasets to increase collaboration, transparency, consumer participation, and research, and are available online at healthdata.gov. currently, healthdata.gov does not adequately support the accessibility goal of the open government initiative due to issues of retrieving relevant data because of inadequately cataloguing and lack of indexing with a standardized terminology. given the commonalities between the healthdata.gov and medline metadata, medical subject headings (mesh) may offer an indexing solution, but there needs to be a formal evaluation of the efficacy of mesh for covering the dataset concepts. the purpose of this study was to determine if mesh adequately covers the healthdata.gov concepts. the noun and noun phrases from the healthdata.gov metadata were extracted and mapped to mesh using metamap. the frequency of no exact, partical and no matches with mesh terms were determined. the results of this study revealed that about 70% of the healthdata.gov concepts partially or exactly matched mesh terms. therefore, mesh may be a favorable terminology for indexing the healthdata.gov datasets. © 2015 imia and ios press.</t>
  </si>
  <si>
    <t xml:space="preserve">Como parte da iniciativa do governo aberto, o governo federal dos Estados Unidos publicou conjuntos de dados para aumentar a colaboração, a transparência, a participação do consumidor e a pesquisa e estão disponíveis on -line em HealthData.gov. Atualmente, o HealthData.gov não apoia adequadamente a meta de acessibilidade da iniciativa do governo aberto devido a questões de recuperação de dados relevantes devido à catalogação inadequada e à falta de indexação com uma terminologia padronizada. Dados os pontos em comum entre os metadados do HealthData.gov e Medline, os títulos de sujeitos médicos (malha) podem oferecer uma solução de indexação, mas é preciso haver uma avaliação formal da eficácia da malha para cobrir os conceitos de dados. O objetivo deste estudo foi determinar se a malha abrange adequadamente os conceitos HealthData.gov. As frases substantivas e substantivos dos metadados da HealthData.gov foram extraídas e mapeadas para malha usando metamap. A frequência de nenhum correspondência exata, parcial e sem termos de malha foi determinada. Os resultados deste estudo revelaram que cerca de 70% dos conceitos de HealthData.gov parcialmente ou exatamente correspondem aos termos de malha. Portanto, a malha pode ser uma terminologia favorável para indexar os dados do HealthData.gov. © 2015 IMIA e IOS Press. </t>
  </si>
  <si>
    <t>https://www.scopus.com/inward/record.uri?eid=2-s2.0-84952031021&amp;doi=10.3233%2f978-1-61499-564-7-529&amp;partnerID=40&amp;md5=fafffb26ee65525f8d901918b6f6dbf5</t>
  </si>
  <si>
    <t>2-s2.0-85108686075</t>
  </si>
  <si>
    <t>10.1016/j.dsx.2021.06.009</t>
  </si>
  <si>
    <t>indian citizen's perspective about side effects of covid 19 vaccine a machine learning study</t>
  </si>
  <si>
    <t xml:space="preserve">Perspectiva do cidadão indiano sobre os efeitos colaterais do Covid 19 Vaccine A Machine Learning Study </t>
  </si>
  <si>
    <t>background and aims: ever since the vaccination drive for covid-19 has started in india, the citizens have been sharing their views on social media about it. the present study examines the attitude of indian citizens towards the side effects of the covid-19 vaccine. methods: social media posts were used for this research. using python, we have collected social media posts of indians focusing on side effects of covid -19 vaccines. in study one, sentimental analysis was done to find overall attitude of indian citizens towards the side effects of covid-19 vaccine and in study two, topic modeling done to analyze the major side effects voiced out by the citizens after taking covid-19 vaccine. results: the studies conducted have revealed that nearly 78.5% of tweets posted by indian citizens about the side effects of the covid-19 vaccine were either in neutral or positive sentiments. our topic modeling studies have found that fear of efficiency in the workplace and the fear of death as the prime two issues that contributes indian citizens to have negative sentiment about the side effects of the covid-19 vaccine. conclusion: while it is important for the indian government to actively encourage its citizens to have vaccine, it is also important to help the citizens understand the important of the vaccination program. the best way to educate citizens regarding the positive aspect of the vaccination program is by addressing the fears, indian citizens have voiced in their social media post about the covid-19 vaccines. © 2021 diabetes india</t>
  </si>
  <si>
    <t xml:space="preserve">Antecedentes e objetivos: Desde que a unidade de vacinação para a Covid-19 começou na Índia, os cidadãos compartilham suas opiniões nas mídias sociais sobre isso. O presente estudo examina a atitude dos cidadãos indianos em relação aos efeitos colaterais da vacina covid-19. Métodos: As postagens de mídia social foram usadas para esta pesquisa. Usando o Python, coletamos postagens de mídia social de índios com foco nos efeitos colaterais das vacinas de Covid -19. No estudo um, foi realizada uma análise sentimental para encontrar atitude geral dos cidadãos indianos em relação aos efeitos colaterais da vacina covid-19 e, no estudo dois, a modelagem de tópicos feita para analisar os principais efeitos colaterais expressos pelos cidadãos depois de tomar a vacina CoVID-19. Resultados: Os estudos realizados revelaram que quase 78,5% dos tweets publicados por cidadãos indianos sobre os efeitos colaterais da vacina covid-19 estavam em sentimentos neutros ou positivos. Nossos estudos de modelagem de tópicos descobriram que o medo de eficiência no local de trabalho e o medo da morte como as duas questões principais que contribuem com os cidadãos indianos para ter sentimentos negativos sobre os efeitos colaterais da vacina covid-19. Conclusão: Embora seja importante para o governo indiano incentivar ativamente seus cidadãos a ter vacina, também é importante ajudar os cidadãos a entender o importante do programa de vacinação. A melhor maneira de educar os cidadãos sobre o aspecto positivo do programa de vacinação é abordar os medos, os cidadãos indianos manifestaram em seu post de mídia social sobre as vacinas covid-19. © 2021 Diabetes India </t>
  </si>
  <si>
    <t>https://www.scopus.com/inward/record.uri?eid=2-s2.0-85108686075&amp;doi=10.1016%2fj.dsx.2021.06.009&amp;partnerID=40&amp;md5=2dab380c3c3248539a5a4c9c78b51be8</t>
  </si>
  <si>
    <t>2-s2.0-84906312679</t>
  </si>
  <si>
    <t>10.1136/amiajnl-2014-002669</t>
  </si>
  <si>
    <t>induced lexico syntactic patterns improve information extraction from online medical forums</t>
  </si>
  <si>
    <t xml:space="preserve">Padrões sintáticos induzidos do léxico melhoram a extração de informações dos fóruns médicos online </t>
  </si>
  <si>
    <t>objective: to reliably extract two entity types, symptoms and conditions (scs), and drugs and treatments (dts), from patient-authored text (pat) by learning lexico-syntactic patterns from data annotated with seed dictionaries. background and significance: despite the increasing quantity of pat (eg, online discussion threads), tools for identifying medical entities in pat are limited. when applied to pat, existing tools either fail to identify specific entity types or perform poorly. identification of sc and dt terms in pat would enable exploration of efficacy and side effects for not only pharmaceutical drugs, but also for home remedies and components of daily care. materials and methods: we use sc and dt term dictionaries compiled from online sources to label several discussion forums from medhelp (http://www.medhelp. org). we then iteratively induce lexico-syntactic patterns corresponding strongly to each entity type to extract new sc and dt terms. results: our system is able to extract symptom descriptions and treatments absent from our original dictionaries, such as 'lada', 'stabbing pain', and 'cinnamon pills'. our system extracts dt terms with 58-70% f1 score and sc terms with 66-76% f1 score on two forums from medhelp. we show improvements over metamap, oba, a conditional random field-based classifier, and a previous pattern learning approach. conclusions: our entity extractor based on lexicosyntactic patterns is a successful and preferable technique for identifying specific entity types in pat. to the best of our knowledge, this is the first paper to extract sc and dt entities from pat. we exhibit learning of informal terms often used in pat but missing from typical dictionaries.</t>
  </si>
  <si>
    <t xml:space="preserve">Objetivo: Extrair confiabilidade dois tipos de entidades, sintomas e condições (SCs) e medicamentos e tratamentos (DTs), do texto com autoridade do paciente (PAT), aprendendo padrões léxico-sintáticos a partir de dados anotados com dicionários de sementes. Antecedentes e significado: Apesar da crescente quantidade de PAT (por exemplo, tópicos de discussão on -line), as ferramentas para identificar entidades médicas em PAT são limitadas. Quando aplicados ao PAT, as ferramentas existentes não conseguem identificar tipos de entidade específicos ou com desempenho ruim. A identificação de termos de SC e DT em PAT permitiria a exploração de eficácia e efeitos colaterais não apenas para medicamentos farmacêuticos, mas também para remédios caseiros e componentes dos cuidados diários. Materiais e Métodos: Usamos dicionários de termo SC e DT compilados de fontes on -line para rotular vários fóruns de discussão do Medhelp (http: //www.medhelp. org). Em seguida, induzimos iterativamente os padrões léxico-sintáticos correspondentes fortemente a cada tipo de entidade para extrair novos termos SC e DT. Resultados: Nosso sistema é capaz de extrair descrições e tratamentos de sintomas ausentes de nossos dicionários originais, como 'Lada', 'esfaquear a dor' e 'pílulas de canela'. Nosso sistema extrai os termos DT com 58-70% de pontuação F1 e termos de SC com 66-76% de pontuação F1 em dois fóruns do Medhelp. Mostramos melhorias em relação ao Metamap, OBA, um classificador baseado em campo aleatório condicional e uma abordagem anterior de aprendizado de padrões. Conclusões: Nosso extrator de entidade baseado em padrões lexicossintáticos é uma técnica bem -sucedida e preferível para identificar tipos de entidades específicos em PAT. Até onde sabemos, este é o primeiro artigo a extrair entidades SC e DT de Pat. Exibimos aprendizado de termos informais frequentemente usados ​​em PAT, mas ausentes de dicionários típicos. </t>
  </si>
  <si>
    <t>https://www.scopus.com/inward/record.uri?eid=2-s2.0-84906312679&amp;doi=10.1136%2famiajnl-2014-002669&amp;partnerID=40&amp;md5=13ac8aa3fb1173432e9d25e322aa65ab</t>
  </si>
  <si>
    <t>2-s2.0-85117909276</t>
  </si>
  <si>
    <t>10.3389/frai.2021.659622</t>
  </si>
  <si>
    <t>inferbert a transformer based causal inference framework for enhancing pharmacovigilance</t>
  </si>
  <si>
    <t xml:space="preserve">Inferbert Uma estrutura de inferência causal baseada em transformador para melhorar a farmacovigilância </t>
  </si>
  <si>
    <t>background: t ransformer-based language models have delivered clear improvements in a wide range of natural language processing (nlp) tasks. however, those models have a significant limitation; specifically, they cannot infer causality, a prerequisite for deployment in pharmacovigilance, and health care. therefore, these transformer-based language models should be developed to infer causality to address the key question of the cause of a clinical outcome. results: in this study, we propose an innovative causal inference model–inferbert, by integrating the a lite bidirectional encoder representations from transformers (albert) and judea pearl’s do-calculus to establish potential causality in pharmacovigilance. two fda adverse event reporting system case studies, including analgesics-related acute liver failure and tramadol-related mortalities, were employed to evaluate the proposed inferbert model. the inferbert model yielded accuracies of 0.78 and 0.95 for identifying analgesics-related acute liver failure and tramadol-related death cases, respectively. meanwhile, the inferred causes of the two clinical outcomes, (i.e. acute liver failure and death) were highly consistent with clinical knowledge. furthermore, inferred causes were organized into a causal tree using the proposed recursive do-calculus algorithm to improve the model’s understanding of causality. moreover, the high reproducibility of the proposed inferbert model was demonstrated by a robustness assessment. conclusion: the empirical results demonstrated that the proposed inferbert approach is able to both predict clinical events and to infer their causes. overall, the proposed inferbert model is a promising approach to establish causal effects behind text-based observational data to enhance our understanding of intrinsic causality. availability and implementation: the inferbert model and preprocessed faers data sets are available on github at https://github.com/xingqiaowang/deepcausalpv-master. © copyright © 2021 wang, xu, tong, roberts and liu.</t>
  </si>
  <si>
    <t xml:space="preserve">Antecedentes: Os modelos de idiomas baseados em ransformer entregaram melhorias claras em uma ampla gama de tarefas de processamento de linguagem natural (PNL). No entanto, esses modelos têm uma limitação significativa; Especificamente, eles não podem inferir a causalidade, um pré -requisito para a implantação em farmacovigilância e assistência médica. Portanto, esses modelos de linguagem baseados em transformadores devem ser desenvolvidos para inferir a causalidade para abordar a questão-chave da causa de um resultado clínico. Resultados: Neste estudo, propomos um modelo inovador de inferência causal-Inferbert, integrando as representações do codificador bidirecional de Lite de Transformers (Albert) e o cálculo do cálculo de Judea Pearl para estabelecer potencial causalidade na farmacovigilância. Dois estudos de caso do sistema de relatórios de eventos adversos da FDA, incluindo insuficiência hepática aguda relacionada a analgésicos e mortalidades relacionadas ao tramadol, foram empregadas para avaliar o modelo de Inferbert proposto. O modelo Inferbert produziu precisões de 0,78 e 0,95 para identificar a insuficiência hepática aguda relacionada aos analgésicos e os casos de morte relacionados ao tramadol, respectivamente. Enquanto isso, as causas inferidas dos dois resultados clínicos (isto é, insuficiência hepática aguda e morte) foram altamente consistentes com o conhecimento clínico. Além disso, as causas inferidas foram organizadas em uma árvore causal usando o algoritmo de do-cálculo recursivo proposto para melhorar o entendimento da causalidade do modelo. Além disso, a alta reprodutibilidade do modelo Inferbert proposta foi demonstrada por uma avaliação de robustez. Conclusão: Os resultados empíricos demonstraram que a abordagem de Inferbert proposta é capaz de prever eventos clínicos e inferir suas causas. No geral, o modelo Inferbert proposto é uma abordagem promissora para estabelecer efeitos causais por trás dos dados observacionais baseados em texto para melhorar nossa compreensão da causalidade intrínseca. Disponibilidade e implementação: o modelo Inferbert e os conjuntos de dados FAERS pré-processados ​​estão disponíveis no github em https://github.com/xingqiaowang/deepcausalpv-saster. © Copyright © 2021 Wang, Xu, Tong, Roberts e Liu. </t>
  </si>
  <si>
    <t>https://www.scopus.com/inward/record.uri?eid=2-s2.0-85117909276&amp;doi=10.3389%2ffrai.2021.659622&amp;partnerID=40&amp;md5=cf8b9f25ff1c3b2eec5ac67d160dc62d</t>
  </si>
  <si>
    <t>2-s2.0-85074331910</t>
  </si>
  <si>
    <t>10.1016/j.ijmedinf.2019.103970</t>
  </si>
  <si>
    <t>information on adverse drug reactions proof of principle for a structured database that allows customization of drug information</t>
  </si>
  <si>
    <t xml:space="preserve">Informações sobre reações adversas de medicamentos PROVA DE PRINCÍPIL </t>
  </si>
  <si>
    <t>background: the drug information most commonly requested by patients is to learn more about potential adverse drug reactions (adrs) of their drugs. such information should be customizable to individual information needs. while approaches to automatically aggregate adrs by text-mining processes and establishment of respective databases are well known, further efforts to map additional adr information are sparse, yet crucial for customization. in a proof-of-principle (pop) study, we developed a database format demonstrating that natural language processing can further structure adr information in a way that facilitates customization. methods: we developed the database in a 3-step process: (1) initial adr extraction, (2) mapping of additional adr information, and (3) review process. adrs of 10 frequently prescribed active ingredients were initially extracted from their summary of product characteristics (smpc) by text-mining processes and mapped to medical dictionary for regulatory activities (meddra) terms. to further structure adr information, we mapped 7 additional adr characteristics (i.e. frequency, organ class, seriousness, lay perceptibility, onset, duration, and management strategies) to individual adrs. in a pop study, the process steps were assessed and tested. initial adr extraction was assessed by measuring precision, recall, and f1-scores (i.e. harmonic mean of precision and recall). mapping of additional adr information was assessed considering pre-defined parameters (i.e. correctness, errors, and misses) regarding the mapped adr characteristics. results: overall the smpcs listed 393 adrs with an average of 39.3 ± 18.1 adrs per smpc. for initial adr extraction precision was 97.9% and recall was 93.2% leading to an f1-score of 95.5%. regarding mapping of additional adr information, the frequency information of 28.6 ± 18.4 adrs for each smpc was correctly mapped (72.8%). overall 77 adrs (20.6%) of the correctly extracted adrs did not have a concise frequency stated in the smpc and were consequently mapped with ‘frequency not known’. mapping of remaining adr characteristics did not result in noteworthy errors or misses. conclusion: adr information can be automatically extracted and mapped to corresponding meddra terms. additionally, adr information can be further structured considering additional adr characteristics to facilitate customization to individual patient needs. © 2019 elsevier b.v.</t>
  </si>
  <si>
    <t xml:space="preserve">Antecedentes: As informações sobre medicamentos mais comumente solicitadas pelos pacientes são aprender mais sobre possíveis reações adversas para medicamentos (RAMs) de seus medicamentos. Essas informações devem ser personalizáveis ​​para as necessidades de informações individuais. Embora as abordagens para agregar ADRs automaticamente por processos de mineração de texto e estabelecimento dos respectivos bancos de dados sejam bem conhecidos, mais esforços para mapear informações adicionais para ADR são escassos, mas cruciais para a personalização. Em um estudo de prova de princípio (POP), desenvolvemos um formato de banco de dados demonstrando que o processamento da linguagem natural pode estruturar ainda mais as informações de ADR de uma maneira que facilite a personalização. Métodos: Desenvolvemos o banco de dados em um processo de três etapas: (1) extração inicial de ADR, (2) mapeamento de informações adicionais para ADR e (3) processo de revisão. Os ADRs de 10 ingredientes ativos frequentemente prescritos foram extraídos inicialmente de seu resumo das características do produto (SMPC) por processos de mineração de texto e mapeados para os termos do Dicionário Médico para Atividades Regulatórias (MEDDRA). Para estruturar ainda mais as informações de ADR, mapeamos 7 características adicionais de ADR (isto é, frequência, classe de órgãos, seriedade, perceptibilidade da lença, início, duração e estratégias de gerenciamento) para RAMs individuais. Em um estudo POP, as etapas do processo foram avaliadas e testadas. A extração inicial de ADR foi avaliada pela medição de precisão, recall e escores F1 (isto é, média harmônica de precisão e recall). O mapeamento de informações adicionais com ADR foi avaliado considerando os parâmetros predefinidos (ou seja, correção, erros e erros) em relação às características do ADR mapeado. Resultados: No geral, os SMPCs listaram 393 ADRs com uma média de 39,3 ± 18,1 ADRs por SMPC. Para a precisão inicial da extração de ADR, foi de 97,9% e o recall foi de 93,2%, levando a uma pontuação F1 de 95,5%. Em relação ao mapeamento de informações adicionais de ADR, as informações de frequência de 28,6 ± 18,4 ADRs para cada SMPC foram mapeadas corretamente (72,8%). 77 ADRs (20,6%) dos ADRs extraídos corretamente não tinham uma frequência concisa declarada no SMPC e foram consequentemente mapeados com 'frequência não conhecida'. O mapeamento das características restantes do ADR não resultou em erros ou erros notáveis. Conclusão: As informações de ADR podem ser extraídas automaticamente e mapeadas para os termos Meddra correspondentes. Além disso, as informações de ADR podem ser estruturadas, considerando características adicionais de ADR para facilitar a personalização das necessidades individuais do paciente. © 2019 Elsevier B.V. </t>
  </si>
  <si>
    <t>https://www.scopus.com/inward/record.uri?eid=2-s2.0-85074331910&amp;doi=10.1016%2fj.ijmedinf.2019.103970&amp;partnerID=40&amp;md5=fe8eea5323beeb789262507621d734e1</t>
  </si>
  <si>
    <t>2-s2.0-85071457856</t>
  </si>
  <si>
    <t>10.3233/shti190183</t>
  </si>
  <si>
    <t>initial experiments for pharmacovigilance analysis in social media using summaries of product characteristics</t>
  </si>
  <si>
    <t xml:space="preserve">Experiências iniciais para análise de farmacovigilância nas mídias sociais usando resumos das características do produto </t>
  </si>
  <si>
    <t>we report initial experiments for analyzing social media through an nlp annotation tool on web posts about medications of current interests (baclofen, levothyroxine and vaccines) and summaries of product characteristics (spcs). we conducted supervised experiments on a subset of messages annotated by experts according to positive or negative misuse; results ranged from 0.62 to 0.91 of f-score. we also annotated both spcs and another set of posts to compare meddra annotations in each source. a pharmacovigilance expert checked the output and confirmed that entities not found in scps might express drug misuse or unknown adrs. © 2019 international medical informatics association (imia) and ios press. this article is published online with open access by ios press and distributed under the terms of the creative commons attribution non-commercial license 4.0 (cc by-nc 4.0).</t>
  </si>
  <si>
    <t xml:space="preserve">Relatamos experimentos iniciais para analisar as mídias sociais por meio de uma ferramenta de anotação de PNL em postagens na web sobre medicamentos dos interesses atuais (baclofeno, levotiroxina e vacinas) e resumos das características do produto (SPCs). Realizamos experimentos supervisionados em um subconjunto de mensagens anotadas por especialistas de acordo com o uso indevido positivo ou negativo; Os resultados variaram de 0,62 a 0,91 de F-score. Também anotamos os SPCs e outro conjunto de postagens para comparar as anotações Meddra em cada fonte. Um especialista em farmacovigilância verificou a produção e confirmou que as entidades não encontradas nos SCPs poderiam expressar uso indevido de medicamentos ou ADRs desconhecidos. © 2019 International Medical Informatics Association (IMIA) e IOS Press. Este artigo é publicado on-line com acesso aberto pela iOS Press e distribuído sob os termos da Licença Creative Commons Attribution não comerciais 4.0 (CC BY-NC 4.0). </t>
  </si>
  <si>
    <t>https://www.scopus.com/inward/record.uri?eid=2-s2.0-85071457856&amp;doi=10.3233%2fSHTI190183&amp;partnerID=40&amp;md5=1a38a6dce002ced71833cae5a22abc7e</t>
  </si>
  <si>
    <t>2-s2.0-84951958888</t>
  </si>
  <si>
    <t>10.3233/978-1-61499-564-7-285</t>
  </si>
  <si>
    <t>initiate an intelligent adaptive alert environment</t>
  </si>
  <si>
    <t xml:space="preserve">Inicie um ambiente inteligente de alerta adaptável </t>
  </si>
  <si>
    <t>exposure to a large volume of alerts generated by medical alert generating systems (ags) such as drug-drug interaction softwares or clinical decision support systems over-whelms users and causes alert fatigue in them. some of alert fatigue effects are ignoring crucial alerts and longer response times. a common approach to avoid alert fatigue is to devise mechanisms in ags to stop them from generating alerts that are deemed irrelevant. in this paper, we present a novel framework called initiate: an intelligent adaptive alert environment to avoid alert fatigue by managing alerts generated by one or more ags. we have identified and categories the lifecycle of different alerts and have developed alert management logic as per the alerts' lifecycle. our framework incorporates an ontology that represents the alert management strategy and an alert management engine that executes this strategy. our alert management framework offers the following features: (1) adaptability based on users' feedback; (2) personalization and aggregation of messages; and (3) connection to electronic medical records by implementing a hl7 clinical document architecture parser. © 2015 imia and ios press.</t>
  </si>
  <si>
    <t xml:space="preserve">A exposição a um grande volume de alertas gerados por sistemas de geração de alerta médica (AGS), como softwares de interação com drogas ou sistemas de suporte à decisão clínica, sobrecarregarem os usuários e causam fadiga de alerta neles. Alguns dos efeitos de fadiga de alertas estão ignorando alertas cruciais e tempos de resposta mais longos. Uma abordagem comum para evitar a fadiga de alerta é criar mecanismos nos AGs para impedi -los de gerar alertas que são considerados irrelevantes. Neste artigo, apresentamos uma nova estrutura chamada Iniciar: um ambiente inteligente de alerta adaptável para evitar a fadiga de alerta, gerenciando alertas gerados por um ou mais AGs. Identificamos e categorias o ciclo de vida de diferentes alertas e desenvolvemos a lógica de gerenciamento de alerta conforme o ciclo de vida dos alertas. Nossa estrutura incorpora uma ontologia que representa a estratégia de gerenciamento de alerta e um mecanismo de gerenciamento de alerta que executa essa estratégia. Nossa estrutura de gerenciamento de alerta oferece os seguintes recursos: (1) adaptabilidade com base no feedback dos usuários; (2) personalização e agregação de mensagens; e (3) conexão com registros médicos eletrônicos implementando um analisador de arquitetura de documentos clínicos HL7. © 2015 IMIA e IOS Press. </t>
  </si>
  <si>
    <t>https://www.scopus.com/inward/record.uri?eid=2-s2.0-84951958888&amp;doi=10.3233%2f978-1-61499-564-7-285&amp;partnerID=40&amp;md5=ea6e6ea966588cdddee477f82f3002a3</t>
  </si>
  <si>
    <t>2-s2.0-85019345345</t>
  </si>
  <si>
    <t>10.1016/j.ijmedinf.2017.05.005</t>
  </si>
  <si>
    <t>integrating natural language processing expertise with patient safety event review committees to improve the analysis of medication events</t>
  </si>
  <si>
    <t xml:space="preserve">Integração da experiência de processamento de linguagem natural aos comitês de revisão de eventos de segurança do paciente para melhorar a análise de eventos de medicação </t>
  </si>
  <si>
    <t>objectives many healthcare providers have implemented patient safety event reporting systems to better understand and improve patient safety. reviewing and analyzing these reports is often time consuming and resource intensive because of both the quantity of reports and length of free-text descriptions in the reports. methods natural language processing (nlp) experts collaborated with clinical experts on a patient safety committee to assist in the identification and analysis of medication related patient safety events. different nlp algorithmic approaches were developed to identify four types of medication related patient safety events and the models were compared. results well performing nlp models were generated to categorize medication related events into pharmacy delivery delays, dispensing errors, pyxis discrepancies, and prescriber errors with receiver operating characteristic areas under the curve of 0.96, 0.87, 0.96, and 0.81 respectively. we also found that modeling the brief without the resolution text generally improved model performance. these models were integrated into a dashboard visualization to support the patient safety committee review process. conclusions we demonstrate the capabilities of various nlp models and the use of two text inclusion strategies at categorizing medication related patient safety events. the nlp models and visualization could be used to improve the efficiency of patient safety event data review and analysis. © 2017 elsevier b.v.</t>
  </si>
  <si>
    <t xml:space="preserve">Objetivos Muitos prestadores de serviços de saúde implementaram sistemas de relatórios de eventos de segurança do paciente para entender e melhorar melhor a segurança do paciente. A revisão e a análise desses relatórios geralmente consome e intensiva em recursos devido à quantidade de relatórios e à duração das descrições de texto livre nos relatórios. Métodos Os especialistas em processamento de linguagem natural (PNL) colaboraram com especialistas clínicos em um comitê de segurança do paciente para ajudar na identificação e análise de eventos de segurança do paciente relacionados a medicamentos. Diferentes abordagens algorítmicas de PNL foram desenvolvidas para identificar quatro tipos de eventos de segurança do paciente relacionados a medicamentos e os modelos foram comparados. Resultados com bom desempenho Os modelos de PNL foram gerados para categorizar eventos relacionados a medicamentos em atrasos na entrega da farmácia, erros de distribuição, discrepâncias de pyxis e erros de prescritor com áreas de características operacionais do receptor sob a curva de 0,96, 0,87, 0,96 e 0,81, respectivamente. Também descobrimos que a modelagem do resumo sem o texto da resolução geralmente melhorou o desempenho do modelo. Esses modelos foram integrados a uma visualização do painel para apoiar o processo de revisão do comitê de segurança do paciente. Conclusões Demonstramos as capacidades de vários modelos de PNL e o uso de duas estratégias de inclusão de texto na categorização de eventos de segurança do paciente relacionados a medicamentos. Os modelos de PNL e a visualização podem ser usados ​​para melhorar a eficiência da revisão e análise dos dados dos eventos de segurança do paciente. © 2017 Elsevier B.V. </t>
  </si>
  <si>
    <t>https://www.scopus.com/inward/record.uri?eid=2-s2.0-85019345345&amp;doi=10.1016%2fj.ijmedinf.2017.05.005&amp;partnerID=40&amp;md5=c5ab2c4f3ad1d6e7369a063bcf2c41cc</t>
  </si>
  <si>
    <t>10.1007/s40264-022-01172-5</t>
  </si>
  <si>
    <t>intelligent telehealth in pharmacovigilance a future perspective</t>
  </si>
  <si>
    <t xml:space="preserve">Telessaúde inteligente em farmacovigilância Uma perspectiva futura </t>
  </si>
  <si>
    <t>2022/05/17</t>
  </si>
  <si>
    <t>2-s2.0-85054802269</t>
  </si>
  <si>
    <t>10.1007/978-3-030-01204-5_18</t>
  </si>
  <si>
    <t>interactive attention network for adverse drug reaction classification</t>
  </si>
  <si>
    <t xml:space="preserve">Rede de atenção interativa para classificação adversa de reação de medicamentos </t>
  </si>
  <si>
    <t>detection of new adverse drug reactions is intended to both improve the quality of medications and drug reprofiling. social media and electronic clinical reports are becoming increasingly popular as a source for obtaining the health-related information, such as identification of adverse drug reactions. one of the tasks of extracting adverse drug reactions from social media is the classification of entities that describe the state of health. in this paper, we investigate the applicability of interactive attention network for identification of adverse drug reactions from user reviews. we formulate this problem as a binary classification task. we show the effectiveness of this method on a number of publicly available corpora. © springer nature switzerland ag 2018.</t>
  </si>
  <si>
    <t xml:space="preserve">A detecção de novas reações adversas a medicamentos destina -se a melhorar a qualidade dos medicamentos e a reprodução de medicamentos. As mídias sociais e os relatórios clínicos eletrônicos estão se tornando cada vez mais populares como fonte para obter informações relacionadas à saúde, como a identificação de reações adversas a medicamentos. Uma das tarefas de extrair reações adversas a medicamentos das mídias sociais é a classificação de entidades que descrevem o estado da saúde. Neste artigo, investigamos a aplicabilidade da rede de atenção interativa para identificação de reações adversas a medicamentos das revisões de usuários. Formulamos esse problema como uma tarefa de classificação binária. Mostramos a eficácia desse método em vários corpora disponíveis ao público. © Springer Nature Switzerland AG 2018. </t>
  </si>
  <si>
    <t>https://www.scopus.com/inward/record.uri?eid=2-s2.0-85054802269&amp;doi=10.1007%2f978-3-030-01204-5_18&amp;partnerID=40&amp;md5=fc5a591d6860d70636ed95b96bc3a76a</t>
  </si>
  <si>
    <t>7th International Conference Artificial Intelligence and Natural Language, AINL 2018</t>
  </si>
  <si>
    <t>17 October 2018 through 19 October 2018</t>
  </si>
  <si>
    <t>2-s2.0-85047090477</t>
  </si>
  <si>
    <t>10.1109/intelcis.2017.8260078</t>
  </si>
  <si>
    <t>investigating named entity recognition of contextual information in online consumer health text</t>
  </si>
  <si>
    <t xml:space="preserve">Investigando o reconhecimento de entidade nomeado de informações contextuais em texto on -line de saúde do consumidor </t>
  </si>
  <si>
    <t>online health forums have become a common place for healthcare consumers (e.g., patients, caregivers) to seek information and exchange support. one challenge is that patients may not know how to frame a question properly, especially on what contextual information to disclose that would help the online community better understand the health concerns they have. in this study, we analyzed the contextual information disclosed by users of the lung and respiratory disorders community in a popular online health forum, medhelp.org. we analyzed both questions and answers to understand what contextual information tends to be often missing from the questions that may hinder communication effectiveness. in doing so, we also compared two different natural language processing approaches: (1) metamap developed by the u.s. national library of medicine, and (2) ibm natural language classifier (nlc), to examine their respective performance when applied to consumer health text. our results show that the two methods are complementary, and combining them together would result in a high-performing recognition tool with an overall f-score of 80.4%. © 2017 ieee.</t>
  </si>
  <si>
    <t xml:space="preserve">Os fóruns de saúde on -line tornaram -se um local comum para os consumidores de saúde (por exemplo, pacientes, cuidadores) buscar informações e trocar suporte. Um desafio é que os pacientes podem não saber como enquadrar uma pergunta corretamente, especialmente sobre quais informações contextuais divulgar que ajudariam a comunidade on -line a entender melhor os problemas de saúde que eles têm. Neste estudo, analisamos as informações contextuais divulgadas por usuários da comunidade de distúrbios pulmonares e respiratórios em um popular fórum de saúde on -line, Medhelp.org. Analisamos perguntas e respostas para entender quais informações contextuais tendem a estar muitas vezes ausentes das perguntas que podem dificultar a eficácia da comunicação. Ao fazer isso, também comparamos duas abordagens diferentes de processamento de linguagem natural: (1) metamap desenvolvido pelos EUA Biblioteca Nacional de Medicina e (2) Classificador de Idiomas Naturais da IBM (NLC), para examinar seu respectivo desempenho quando aplicado ao texto da saúde do consumidor. Nossos resultados mostram que os dois métodos são complementares e combiná-los resultariam em uma ferramenta de reconhecimento de alto desempenho com uma pontuação F geral de 80,4%. © 2017 IEEE. </t>
  </si>
  <si>
    <t>https://www.scopus.com/inward/record.uri?eid=2-s2.0-85047090477&amp;doi=10.1109%2fINTELCIS.2017.8260078&amp;partnerID=40&amp;md5=b503a89947c518795c3578f7acd29a17</t>
  </si>
  <si>
    <t>8th International Conference on Intelligent Computing and Information Systems, ICICIS 2017</t>
  </si>
  <si>
    <t>5 December 2017 through 7 December 2017</t>
  </si>
  <si>
    <t>2-s2.0-85064277603</t>
  </si>
  <si>
    <t>10.1016/j.ymeth.2019.03.012</t>
  </si>
  <si>
    <t>ivs2vec a tool of inverse virtual screening based on word2vec and deep learning techniques</t>
  </si>
  <si>
    <t xml:space="preserve">IVS2VEC Uma ferramenta de triagem virtual inversa com base em técnicas de Word2Vec e de aprendizado profundo </t>
  </si>
  <si>
    <t>inverse virtual screening is a powerful technique in the early stage of drug discovery process. this technique can provide important clues for biologically active molecules, which is useful in the following researches of durg discovery. in this work, combining with word2vec, a natural language processing technique, dense fully connected neural network (dfcnn) algorithm is utilized to build up a prediction model. this model is able to perform a binary classification. based on the query molecule, the input protein candidates can be classified into two subsets. one set is that potential targets with high possibilities to bind with the query molecule and the other one is that the proteins with low possibilities to bind with the query molecule. this model is named as ivs2vec. ivs2vec also can output a score reflecting binding possibility of the association between a protein and a molecule, which is useful to improve efficiency of research. we applied ivs2vec on several databases related to drug development and shown that our model can detect possible therapeutic targets. in addition, our model can identify targets related to adverse drug reactions which is useful to improve medication safety and repurpose drugs. moreover, ivs2vec can give a very fast speed to perform prediction jobs. it is suitable for processing a large number of compounds in the chemical databases. we also find that ivs2vec has potential capabilities and outperform other state-of-the-art docking tools such as autodock vina. in this study, ivs2vec brings many convincing results than autodock vina in the reverse target searching case of quercetin. © 2019 elsevier inc.</t>
  </si>
  <si>
    <t xml:space="preserve">A triagem virtual inversa é uma técnica poderosa no estágio inicial do processo de descoberta de medicamentos. Essa técnica pode fornecer pistas importantes para moléculas biologicamente ativas, que são úteis nas seguintes pesquisas da descoberta de Durg. Neste trabalho, combinando com o Word2Vec, uma técnica de processamento de linguagem natural, o algoritmo dense de rede neural totalmente conectada (DFCNN) é utilizada para criar um modelo de previsão. Este modelo é capaz de executar uma classificação binária. Com base na molécula de consulta, os candidatos a proteínas de entrada podem ser classificados em dois subconjuntos. Um conjunto é que os alvos potenciais com altas possibilidades de se ligarem com a molécula de consulta e a outra é que as proteínas com baixas possibilidades de se ligarem com a molécula de consulta. Este modelo é nomeado como IVS2VEC. O IVS2VEC também pode gerar uma pontuação que reflete a possibilidade de ligação da associação entre uma proteína e uma molécula, o que é útil para melhorar a eficiência da pesquisa. Aplicamos o IVS2VEC em vários bancos de dados relacionados ao desenvolvimento de medicamentos e mostramos que nosso modelo pode detectar possíveis alvos terapêuticos. Além disso, nosso modelo pode identificar alvos relacionados às reações adversas dos medicamentos, que são úteis para melhorar a segurança dos medicamentos e reaproveitar medicamentos. Além disso, o IVS2VEC pode dar uma velocidade muito rápida para realizar trabalhos de previsão. É adequado para processar um grande número de compostos nos bancos de dados químicos. Também descobrimos que o IVS2VEC possui recursos potenciais e supera outras ferramentas de acoplamento de ponta, como o Autodock Vina. Neste estudo, o IVS2VEC traz muitos resultados convincentes do que a Autodock Vina no caso de busca do alvo reverso da quercetina. © 2019 Elsevier inc. </t>
  </si>
  <si>
    <t>https://www.scopus.com/inward/record.uri?eid=2-s2.0-85064277603&amp;doi=10.1016%2fj.ymeth.2019.03.012&amp;partnerID=40&amp;md5=5de74c59dedee9d7a93d6b1c9234f3b9</t>
  </si>
  <si>
    <t>2-s2.0-85040947474</t>
  </si>
  <si>
    <t>jufit a configurable rule engine for filtering and generating new multilingual umls terms</t>
  </si>
  <si>
    <t xml:space="preserve">JuFit Um mecanismo de regra configurável para filtrar e gerar novos termos multilíngues de UMLS </t>
  </si>
  <si>
    <t>we here describe jufit, an easily adjustable rule engine which allows to filter non-natural terms (i.e., ones usually not occurring in running citation texts) from the umls metathesaurus and even adds new terms to the umls (by rewriting non-natural terms). unlike previous attempts (with metamap or casper), jufit serves multilingual purposes in that it runs for english, spanish, french, german and dutch documents, as well - the most prominent european languages in terms of umls coverage. we evaluated jufit under a variety of experimental conditions and found evidence that it increases annotation quality for english, and most likely also for german and spanish.</t>
  </si>
  <si>
    <t xml:space="preserve">Descrevemos aqui o JuFit, um mecanismo de regra facilmente ajustável que permite filtrar termos não naturais (ou seja, geralmente não ocorrem na execução de textos de citação) do metatessauro UMLS e até adiciona novos termos aos UMLs (reescrevendo termos não naturais) . Diferentemente das tentativas anteriores (com Metamap ou Casper), a JuFit serve a propósitos multilíngues, pois também concorre a documentos em inglês, espanhol, francês, alemão e holandês - as línguas européias mais proeminentes em termos de cobertura da UMLS. Avaliamos o JuFit sob uma variedade de condições experimentais e encontramos evidências de que aumenta a qualidade da anotação para o inglês e provavelmente também para alemão e espanhol. </t>
  </si>
  <si>
    <t>https://www.scopus.com/inward/record.uri?eid=2-s2.0-85040947474&amp;partnerID=40&amp;md5=004766baa14719e44ff391e5644423f7</t>
  </si>
  <si>
    <t>2-s2.0-85123343061</t>
  </si>
  <si>
    <t>10.1016/s2589-7500(21)00229-6</t>
  </si>
  <si>
    <t>key use cases for artificial intelligence to reduce the frequency of adverse drug events a scoping review</t>
  </si>
  <si>
    <t xml:space="preserve">Casos de uso -chave para inteligência artificial para reduzir a frequência de eventos adversos a medicamentos Uma revisão de escopo </t>
  </si>
  <si>
    <t>adverse drug events (ades) represent one of the most prevalent types of health-care-related harm, and there is substantial room for improvement in the way that they are currently predicted and detected. we conducted a scoping review to identify key use cases in which artificial intelligence (ai) could be leveraged to reduce the frequency of ades. we focused on modern machine learning techniques and natural language processing. 78 articles were included in the scoping review. studies were heterogeneous and applied various ai techniques covering a wide range of medications and ades. we identified several key use cases in which ai could contribute to reducing the frequency and consequences of ades, through prediction to prevent ades and early detection to mitigate the effects. most studies (73 [94%] of 78) assessed technical algorithm performance, and few studies evaluated the use of ai in clinical settings. most articles (58 [74%] of 78) were published within the past 5 years, highlighting an emerging area of study. availability of new types of data, such as genetic information, and access to unstructured clinical notes might further advance the field. © 2022 the author(s). published by elsevier ltd. this is an open access article under the cc by 4.0 license</t>
  </si>
  <si>
    <t xml:space="preserve">Eventos adversos a medicamentos (ADES) representam um dos tipos mais prevalentes de danos relacionados à assistência médica, e há espaço substancial para melhorias na maneira como eles são previstos e detectados atualmente. Realizamos uma revisão de escopo para identificar os principais casos de uso em que a inteligência artificial (IA) poderia ser aproveitada para reduzir a frequência dos ADEs. Focamos nas técnicas modernas de aprendizado de máquina e no processamento de linguagem natural. 78 artigos foram incluídos na revisão do escopo. Os estudos foram heterogêneos e aplicaram várias técnicas de IA, cobrindo uma ampla gama de medicamentos e ADEs. Identificamos vários casos importantes de uso em que a IA poderia contribuir para reduzir a frequência e as consequências dos ADEs, através da previsão para impedir o ADES e a detecção precoce para mitigar os efeitos. A maioria dos estudos (73 [94%] de 78) avaliou o desempenho do algoritmo técnico, e poucos estudos avaliaram o uso de IA em ambientes clínicos. A maioria dos artigos (58 [74%] de 78) foi publicada nos últimos 5 anos, destacando uma área de estudo emergente. A disponibilidade de novos tipos de dados, como informações genéticas, e o acesso a notas clínicas não estruturadas podem avançar ainda mais no campo. © 2022 O (s) autor (s). Publicado por Elsevier Ltd. Este é um artigo de acesso aberto sob a licença CC por 4.0 </t>
  </si>
  <si>
    <t>https://www.scopus.com/inward/record.uri?eid=2-s2.0-85123343061&amp;doi=10.1016%2fS2589-7500%2821%2900229-6&amp;partnerID=40&amp;md5=40dccaeaa6ce225b7ec6f71ed7688363</t>
  </si>
  <si>
    <t>2-s2.0-39049178914</t>
  </si>
  <si>
    <t>knowledge acquisition for computation of semantic distance between who art terms</t>
  </si>
  <si>
    <t xml:space="preserve">Aquisição de conhecimento para o cálculo da distância semântica entre os termos de arte da OMS </t>
  </si>
  <si>
    <t>computation of semantic distance between adverse drug reactions terms may be an efficient way to group related medical conditions in pharmacovigilance case reports. previous experience with icd-10 on a semantic distance tool highlighted a bottleneck related to manual description of formal definitions in large terminologies. we propose a method based on acquisition of formal definitions by knowledge extraction from umls and morphosemantic analysis. these formal definitions are expressed with snomed international terms. we provide formal definitions for 758 who-art terms: 321 terms defined from umls, 320 terms defined using morphosemantic analysis and 117 terms defined after expert evaluation. computation of semantic distance (e.g. k-nearest neighbours) was implemented in j2ee terminology services. similar who-art terms defined by automated knowledge acquisition and icd terms defined manually show similar behaviour in the semantic distance tool. our knowledge acquisition method can help us to generate new formal definitions of medical terms for our semantic distance terminology services. © 2006 organizing committee of mie 2006.</t>
  </si>
  <si>
    <t xml:space="preserve">A computação da distância semântica entre os termos de reações adversas a medicamentos pode ser uma maneira eficiente de agrupar condições médicas relacionadas a relatos de casos de farmacovigilância. A experiência anterior com a CID-10 em uma ferramenta de distância semântica destacou um gargalo relacionado à descrição manual de definições formais em grandes terminologias. Propomos um método baseado na aquisição de definições formais por extração de conhecimento de UMLs e análise morfosemântica. Essas definições formais são expressas com termos internacionais snomed. Fornecemos definições formais para 758 termos de Who-ART: 321 termos definidos de UMLs, 320 termos definidos usando análise morfosemântica e 117 termos definidos após avaliação de especialistas. A computação da distância semântica (por exemplo, vizinhos mais parecidos com a Kearest) foi implementada nos Serviços de Terminologia J2EE. Termos semelhantes de Who-ART definidos pela aquisição automatizada de conhecimento e termos da CID definidos mostram manualmente comportamentos semelhantes na ferramenta de distância semântica. Nosso método de aquisição de conhecimento pode nos ajudar a gerar novas definições formais de termos médicos para nossos serviços de terminologia de distância semântica. © 2006 Comitê Organizador de Mie 2006. </t>
  </si>
  <si>
    <t>https://www.scopus.com/inward/record.uri?eid=2-s2.0-39049178914&amp;partnerID=40&amp;md5=e74d2cc951b1d6492dec819f4ff3d371</t>
  </si>
  <si>
    <t>20th International Congress of the European Federation for Medical Informatics, MIE 2006</t>
  </si>
  <si>
    <t>27 August 2006 through 30 August 2006</t>
  </si>
  <si>
    <t>Maastricht</t>
  </si>
  <si>
    <t>2-s2.0-84882749026</t>
  </si>
  <si>
    <t>10.1136/amiajnl-2012-001350</t>
  </si>
  <si>
    <t>knowledge based biomedical word sense disambiguation an evaluation and application to clinical document classification</t>
  </si>
  <si>
    <t xml:space="preserve">Sensidade de palavra baseada no conhecimento Sensidade de palavras Desambiguação Uma avaliação e aplicação à classificação de documentos clínicos </t>
  </si>
  <si>
    <t>background: word sense disambiguation (wsd) methods automatically assign an unambiguous concept to an ambiguous term based on context, and are important to many text-processing tasks. in this study we developed and evaluated a knowledge-based wsd method that uses semantic similarity measures derived from the unified medical language system (umls) and evaluated the contribution of wsd to clinical text classification. methods: we evaluated our system on biomedical wsd datasets and determined the contribution of our wsd system to clinical document classification on the 2007 computational medicine challenge corpus. results: our system compared favorably with other knowledge-based methods. machine learning classifiers trained on disambiguated concepts significantly outperformed those trained using all concepts. conclusions: we developed a wsd system that achieves high disambiguation accuracy on standard biomedical wsd datasets and showed that our wsd system improves clinical document classification. data sharing: we integrated our wsd system with metamap and the clinical text analysis and knowledge extraction system, two popular biomedical natural language processing systems. all codes required to reproduce our results and all tools developed as part of this study are released as open source, available under http://code.google.com/p/ytex.</t>
  </si>
  <si>
    <t xml:space="preserve">Antecedentes: Os métodos de desambiguação do senso de palavras (WSD) atribuem automaticamente um conceito inequívoco a um termo ambíguo com base no contexto e são importantes para muitas tarefas de processamento de texto. Neste estudo, desenvolvemos e avaliamos um método WSD baseado no conhecimento que utiliza medidas de similaridade semântica derivadas do Sistema de Língua Médica (UMLS) e avaliamos a contribuição do WSD para a classificação de texto clínico. Métodos: Avaliamos nosso sistema em conjuntos de dados biomédicos de WSD e determinamos a contribuição de nosso sistema WSD para a classificação de documentos clínicos no corpus de Desafio de Medicina Computacional de 2007. Resultados: Nosso sistema comparou favoravelmente com outros métodos baseados no conhecimento. Os classificadores de aprendizado de máquina treinados em conceitos desambigados superaram significativamente os treinados usando todos os conceitos. Conclusões: Desenvolvemos um sistema WSD que atinge alta precisão de desambiguação nos conjuntos de dados Biomédicos Padrão e mostramos que nosso sistema WSD melhora a classificação de documentos clínicos. Compartilhamento de dados: integramos nosso sistema WSD ao Metamap e ao sistema de análise de texto clínico e extração de conhecimento, dois sistemas populares de processamento de linguagem natural biomédica. Todos os códigos necessários para reproduzir nossos resultados e todas as ferramentas desenvolvidas como parte deste estudo são lançadas como código aberto, disponíveis em http://code.google.com/p/ytex. </t>
  </si>
  <si>
    <t>https://www.scopus.com/inward/record.uri?eid=2-s2.0-84882749026&amp;doi=10.1136%2famiajnl-2012-001350&amp;partnerID=40&amp;md5=86c7c8cad302ddccc9b04a003ca78e92</t>
  </si>
  <si>
    <t>2-s2.0-85049490141</t>
  </si>
  <si>
    <t>10.1109/bibe.2017.00-61</t>
  </si>
  <si>
    <t>knowledge based biomedical word sense disambiguation with neural concept embeddings</t>
  </si>
  <si>
    <t xml:space="preserve">Desambiguação de sentido biomédico baseado em conhecimento com incorporação de conceito neural </t>
  </si>
  <si>
    <t>biomedical word sense disambiguation (wsd) is an important intermediate task in many natural language processing applications such as named entity recognition, syntactic parsing, and relation extraction. in this paper, we employ knowledge-based approaches that also exploit recent advances in neural word/concept embeddings to improve over the state-of-the-art in biomedical wsd using the msh wsd dataset as the test set. our methods involve weak supervision - we do not use any hand-labeled examples for wsd to build our prediction models; however, we employ an existing well known named entity recognition and concept mapping program, metamap, to obtain our concept vectors. over the msh wsd dataset, our linear time (in terms of numbers of senses and words in the test instance) method achieves an accuracy of 92.24% which is an absolute 3% improvement over the best known results obtained via unsupervised or knowledge-based means. a more expensive approach that we developed relies on a nearest neighbor framework and achieves an accuracy of 94.34%, essentially cutting the error rate in half. employing dense vector representations learned from unlabeled free text has been shown to benefit many language processing tasks recently and our efforts show that biomedical wsd is no exception to this trend. for a complex and rapidly evolving domain such as biomedicine, building labeled datasets for larger sets of ambiguous terms may be impractical. here, we show that weak supervision that leverages recent advances in representation learning can rival supervised approaches in biomedical wsd. however, external knowledge bases (here sense inventories) play a key role in the improvements achieved. © 2017 ieee.</t>
  </si>
  <si>
    <t xml:space="preserve">A desambiguação do senso de palavra biomédica (WSD) é uma tarefa intermediária importante em muitos aplicativos de processamento de linguagem natural, como reconhecimento de entidade nomeado, análise sintática e extração de relação. Neste artigo, empregamos abordagens baseadas no conhecimento que também exploram os recentes avanços nas incorporações de palavras/conceito neurais para melhorar sobre o estado da arte em WSD biomédico usando o conjunto de dados MSH WSD como conjunto de testes. Nossos métodos envolvem supervisão fraca - não usamos nenhum exemplo marcado com a mão para que a WSD construa nossos modelos de previsão; No entanto, empregamos um programa de reconhecimento de entidade e conceito bem conhecido existente, Metamap, para obter nossos vetores conceituais. Sobre o conjunto de dados WSD MSH, nosso tempo linear (em termos de número de sentidos e palavras na instância do teste) atinge uma precisão de 92,24%, que é uma melhoria absoluta de 3% em relação aos resultados mais conhecidos obtidos por meio de meios não supervisionados ou baseados no conhecimento . Uma abordagem mais cara que desenvolvemos depende de uma estrutura de vizinho mais próxima e alcança uma precisão de 94,34%, cortando essencialmente a taxa de erro pela metade. Empregar demonstrou -se que as representações vetoriais densas aprendidas com o texto livre não marcado beneficiava muitas tarefas de processamento de idiomas recentemente e nossos esforços mostram que o WSD biomédico não é exceção a essa tendência. Para um domínio complexo e em rápida evolução, como a biomedicina, os conjuntos de dados de construção rotulados para conjuntos maiores de termos ambíguos podem ser impraticáveis. Aqui, mostramos que a supervisão fraca que alavanca os recentes avanços na aprendizagem de representação pode rivalizar com abordagens supervisionadas no WSD biomédico. No entanto, as bases de conhecimento externas (aqui os inventários dos sentidos) desempenham um papel fundamental nas melhorias alcançadas. © 2017 IEEE. </t>
  </si>
  <si>
    <t>https://www.scopus.com/inward/record.uri?eid=2-s2.0-85049490141&amp;doi=10.1109%2fBIBE.2017.00-61&amp;partnerID=40&amp;md5=624836b9763ce66391180bea155638b2</t>
  </si>
  <si>
    <t>17th IEEE International Conference on Bioinformatics and Bioengineering, BIBE 2017</t>
  </si>
  <si>
    <t>23 October 2017 through 25 October 2017</t>
  </si>
  <si>
    <t>2-s2.0-84924495386</t>
  </si>
  <si>
    <t>10.1016/j.jbi.2014.11.015</t>
  </si>
  <si>
    <t>knowledge based word concept model estimation and refinement for biomedical text mining</t>
  </si>
  <si>
    <t xml:space="preserve">estimativa e refinamento de modelos de conceito de palavra baseados em conhecimento para mineração de texto biomédico </t>
  </si>
  <si>
    <t>text mining of scientific literature has been essential for setting up large public biomedical databases, which are being widely used by the research community. in the biomedical domain, the existence of a large number of terminological resources and knowledge bases (kb) has enabled a myriad of machine learning methods for different text mining related tasks. unfortunately, kbs have not been devised for text mining tasks but for human interpretation, thus performance of kb-based methods is usually lower when compared to supervised machine learning methods. the disadvantage of supervised methods though is they require labeled training data and therefore not useful for large scale biomedical text mining systems. kb-based methods do not have this limitation.in this paper, we describe a novel method to generate word-concept probabilities from a kb, which can serve as a basis for several text mining tasks. this method not only takes into account the underlying patterns within the descriptions contained in the kb but also those in texts available from large unlabeled corpora such as medline. the parameters of the model have been estimated without training data. patterns from medline have been built using metamap for entity recognition and related using co-occurrences.the word-concept probabilities were evaluated on the task of word sense disambiguation (wsd). the results showed that our method obtained a higher degree of accuracy than other state-of-the-art approaches when evaluated on the msh wsd data set. we also evaluated our method on the task of document ranking using medline citations. these results also showed an increase in performance over existing baseline retrieval approaches. © 2014 elsevier inc.</t>
  </si>
  <si>
    <t xml:space="preserve">A mineração de texto da literatura científica tem sido essencial para a criação de grandes bancos de dados biomédicos públicos, que estão sendo amplamente utilizados pela comunidade de pesquisa. No domínio biomédico, a existência de um grande número de recursos terminológicos e bases de conhecimento (KB) permitiu uma infinidade de métodos de aprendizado de máquina para diferentes tarefas relacionadas à mineração de texto. Infelizmente, os KBs não foram criados para tarefas de mineração de texto, mas para interpretação humana, portanto, o desempenho dos métodos baseados em KB é geralmente menor quando comparado aos métodos supervisionados de aprendizado de máquina. A desvantagem dos métodos supervisionados é que eles exigem dados de treinamento rotulados e, portanto, não são úteis para sistemas de mineração de texto biomédicos em larga escala. Os métodos baseados em KB não têm essa limitação. Neste artigo, descrevemos um novo método para gerar probabilidades de conceito de palavras a partir de um KB, que pode servir de base para várias tarefas de mineração de texto. Esse método não apenas leva em consideração os padrões subjacentes nas descrições contidas no KB, mas também as de textos disponíveis em grandes corpora não marcada, como o MEDLINE. Os parâmetros do modelo foram estimados sem dados de treinamento. Os padrões do MEDLINE foram construídos usando o Metamap para reconhecimento de entidades e relacionados usando co-ocorrências. As probabilidades de conceito de palavras foram avaliadas na tarefa de desambiguação de sentido de palavras (WSD). Os resultados mostraram que nosso método obteve um maior grau de precisão do que outras abordagens de ponta quando avaliadas no conjunto de dados do MSH WSD. Também avaliamos nosso método sobre a tarefa de classificação de documentos usando citações de Medline. Esses resultados também mostraram um aumento no desempenho em relação às abordagens de recuperação de linha de base existentes. © 2014 Elsevier inc. </t>
  </si>
  <si>
    <t>https://www.scopus.com/inward/record.uri?eid=2-s2.0-84924495386&amp;doi=10.1016%2fj.jbi.2014.11.015&amp;partnerID=40&amp;md5=b2182ead242f99fcad9ae8f3876f3425</t>
  </si>
  <si>
    <t>2-s2.0-85057617708</t>
  </si>
  <si>
    <t>knowledge integration for improving information retrieval systems [integración de conocimiento para la mejora de sistemas de recuperación de información]</t>
  </si>
  <si>
    <t xml:space="preserve">Integração do conhecimento para melhorar os sistemas de recuperação de informações [Integração do conhecimento para a melhoria dos sistemas de recuperação de informações] </t>
  </si>
  <si>
    <t>over time, the exchange and management of information is becoming more important, especially in the biomedical field. these documents contain relevant information on symptoms, diseases, allergies, etc. for this reason, we need systems to be able to process this information properly. this work is framed within the area of natural language processing in spanish language, specifically, the study of a very important task within the information retrieval systems, such as the named entities recognition and the knowledege integration from external sources. in our case, we will propose the identification and classification of medical concepts in clinical reports by studying dictionaries and ontologies in the biomedical domain and different languages, algorithms and existing resources. finally, we will create new systems to later test them and make them available to the scientific community. © 2011 ceur-ws. all rights reserved.</t>
  </si>
  <si>
    <t xml:space="preserve">Com o tempo, a troca e o gerenciamento das informações estão se tornando mais importantes, especialmente no campo biomédico. Esses documentos contêm informações relevantes sobre sintomas, doenças, alergias, etc. Por esse motivo, precisamos que os sistemas sejam capazes de processar essas informações corretamente. Este trabalho é enquadrado na área de processamento de linguagem natural no idioma espanhol, especificamente, o estudo de uma tarefa muito importante nos sistemas de recuperação de informações, como o reconhecimento de entidades nomeadas e a integração de conhecimento de fontes externas. No nosso caso, proporemos a identificação e classificação de conceitos médicos em relatórios clínicos, estudando dicionários e ontologias no domínio biomédico e diferentes idiomas, algoritmos e recursos existentes. Por fim, criaremos novos sistemas para testá -los posteriormente e disponibilizá -los para a comunidade científica. © 2011 CEUR-WS. todos os direitos reservados. </t>
  </si>
  <si>
    <t>https://www.scopus.com/inward/record.uri?eid=2-s2.0-85057617708&amp;partnerID=40&amp;md5=3e8d011c962b9f85c7ba964a2fb597b7</t>
  </si>
  <si>
    <t>Doctoral Symposium of the 34th International Conference of the Spanish Society for Natural Language Processing, SEPLN-DS 2018</t>
  </si>
  <si>
    <t>19 September 2018</t>
  </si>
  <si>
    <t>Spanish</t>
  </si>
  <si>
    <t>2-s2.0-84979856651</t>
  </si>
  <si>
    <t>10.1055/s-0038-1638847</t>
  </si>
  <si>
    <t>knowledge representation and management towards an integration of a semantic web in daily health practice</t>
  </si>
  <si>
    <t xml:space="preserve">Representação e gerenciamento de conhecimento para uma integração de uma web semântica na prática diária de saúde </t>
  </si>
  <si>
    <t>objective: to summarize the best papers in the field of knowledge representation and management (krm).methods: a synopsis of the four selected articles for the imia yearbook 2013 krm section is provided, as well as highlights of current krm trends, in particular, of the semantic web in daily health practice. the manual selection was performed in three stages: first a set of 3,106 articles, then a second set of 86 articles followed by a third set of 15 articles, and finally the last set of four chosen articles.results: among the four selected articles (see table 1), one focuses on knowledge engineering to prevent adverse drug events; the objective of the second is to propose mappings between clinical archetypes and snomed ct in the context of clinical practice; the third presents an ontology to create a question-answering system; the fourth describes a biomonitoring network based on semantic web technologies.conclusion: these four articles clearly indicate that the health semantic web has become a part of daily practice of health professionals since 2012. in the review of the second set of 86 articles, the same topics included in the previous imia yearbook remain active research fields: knowledge extraction, automatic indexing, information retrieval, natural language processing, management of health terminologies and ontologies.</t>
  </si>
  <si>
    <t xml:space="preserve">Objetivo: resumir os melhores documentos no campo da representação e gerenciamento do conhecimento (KRM). Modos: uma sinopse dos quatro artigos selecionados para a seção KRM do Anuário da IMIA 2013, bem como destaques das tendências atuais do KRM, em particular, da Web semântica na prática diária de saúde. A seleção manual foi realizada em três etapas: primeiro um conjunto de 3.106 artigos, depois um segundo conjunto de 86 artigos, seguidos por um terceiro conjunto de 15 artigos e, finalmente, o último conjunto de quatro artigos escolhidos. Resultados: Entre os quatro artigos selecionados ( Veja a Tabela 1), concentra -se na engenharia do conhecimento para evitar eventos adversos a medicamentos; O objetivo do segundo é propor mapeamentos entre arquétipos clínicos e TC snomed no contexto da prática clínica; O terceiro apresenta uma ontologia para criar um sistema de resposta a perguntas; O quarto descreve uma rede de biomonitoramento baseada em tecnologias semânticas da web.Connclus: Esses quatro artigos indicam claramente que a Web semântica da saúde se tornou parte da prática diária dos profissionais de saúde desde 2012. Na revisão do segundo conjunto de 86 artigos, o mesmo Os tópicos incluídos no anuário anterior da IMIA continuam sendo campos de pesquisa ativos: extração de conhecimento, indexação automática, recuperação de informações, processamento de linguagem natural, gerenciamento de terminologias e ontologias de saúde. </t>
  </si>
  <si>
    <t>https://www.scopus.com/inward/record.uri?eid=2-s2.0-84979856651&amp;doi=10.1055%2fs-0038-1638847&amp;partnerID=40&amp;md5=f6b69b004cd1b30359014752b7765fe8</t>
  </si>
  <si>
    <t>2-s2.0-84930713528</t>
  </si>
  <si>
    <t>10.1016/j.jbi.2015.03.009</t>
  </si>
  <si>
    <t>large scale automatic extraction of side effects associated with targeted anticancer drugs from full text oncological articles</t>
  </si>
  <si>
    <t xml:space="preserve">Extração automática em larga escala de efeitos colaterais associados a medicamentos anticâncer direcionados de artigos oncológicos de texto completo </t>
  </si>
  <si>
    <t>targeted anticancer drugs such as imatinib, trastuzumab and erlotinib dramatically improved treatment outcomes in cancer patients, however, these innovative agents are often associated with unexpected side effects. the pathophysiological mechanisms underlying these side effects are not well understood. the availability of a comprehensive knowledge base of side effects associated with targeted anticancer drugs has the potential to illuminate complex pathways underlying toxicities induced by these innovative drugs. while side effect association knowledge for targeted drugs exists in multiple heterogeneous data sources, published full-text oncological articles represent an important source of pivotal, investigational, and even failed trials in a variety of patient populations. in this study, we present an automatic process to extract targeted anticancer drug-associated side effects (drug-se pairs) from a large number of high profile full-text oncological articles.we downloaded 13,855 full-text articles from the journal of oncology (jco) published between 1983 and 2013. we developed text classification, relationship extraction, signaling filtering, and signal prioritization algorithms to extract drug-se pairs from downloaded articles. we extracted a total of 26,264 drug-se pairs with an average precision of 0.405, a recall of 0.899, and an f1 score of 0.465. we show that side effect knowledge from jco articles is largely complementary to that from the us food and drug administration (fda) drug labels. through integrative correlation analysis, we show that targeted drug-associated side effects positively correlate with their gene targets and disease indications. in conclusion, this unique database that we built from a large number of high-profile oncological articles could facilitate the development of computational models to understand toxic effects associated with targeted anticancer drugs. © 2015 elsevier inc.</t>
  </si>
  <si>
    <t xml:space="preserve">Medicamentos anticâncer direcionados como imatinibe, trastuzumabe e erlotinibe melhoraram drasticamente os resultados do tratamento em pacientes com câncer; no entanto, esses agentes inovadores estão frequentemente associados a efeitos colaterais inesperados. Os mecanismos fisiopatológicos subjacentes a esses efeitos colaterais não são bem compreendidos. A disponibilidade de uma base de conhecimento abrangente de efeitos colaterais associada aos medicamentos anticâncer direcionados tem o potencial de iluminar vias complexas subjacentes às toxicidades induzidas por esses medicamentos inovadores. Enquanto o conhecimento da associação de efeito colateral para medicamentos direcionados existe em várias fontes de dados heterogêneas, os artigos oncológicos publicados de texto completo representam uma importante fonte de ensaios fundamentais, investigacionais e até fracassados ​​em uma variedade de populações de pacientes. Neste estudo, apresentamos um processo automático para extrair efeitos colaterais associados a medicamentos anticâncer direcionados (pares de drogas) de um grande número de artigos oncológicos de texto completo de alto nível. JCO) publicado entre 1983 e 2013. Desenvolvemos algoritmos de classificação de texto, extração de relacionamento, filtragem de sinalização e priorização de sinais para extrair pares de drogas-se dos artigos baixados. Extraímos um total de 26.264 pares de drogas com uma precisão média de 0,405, um recall de 0,899 e uma pontuação de 0,465 F1. Mostramos que o conhecimento de efeito colateral dos artigos da JCO é amplamente complementar ao dos rótulos dos medicamentos da Food and Drug Administration (FDA) dos EUA. Através da análise de correlação integrativa, mostramos que os efeitos colaterais associados a medicamentos direcionados se correlacionam positivamente com seus alvos genéticos e indicações de doenças. Em conclusão, esse banco de dados exclusivo que construímos a partir de um grande número de artigos oncológicos de alto perfil poderia facilitar o desenvolvimento de modelos computacionais para entender os efeitos tóxicos associados aos medicamentos anticâncer direcionados. © 2015 Elsevier inc. </t>
  </si>
  <si>
    <t>https://www.scopus.com/inward/record.uri?eid=2-s2.0-84930713528&amp;doi=10.1016%2fj.jbi.2015.03.009&amp;partnerID=40&amp;md5=202604f67c32d7cfd438675fa94fc2f6</t>
  </si>
  <si>
    <t>2-s2.0-85054892223</t>
  </si>
  <si>
    <t>10.1093/jamia/ocy077</t>
  </si>
  <si>
    <t>learning predictive models of drug side effect relationships from distributed representations of literature derived semantic predications</t>
  </si>
  <si>
    <t xml:space="preserve">Aprendizagem Modelos preditivos de relações de efeito colateral de medicamentos de representações distribuídas de prevecicações semânticas derivadas de literatura </t>
  </si>
  <si>
    <t>objective the aim of this work is to leverage relational information extracted from biomedical literature using a novel synthesis of unsupervised pretraining, representational composition, and supervised machine learning for drug safety monitoring. methods using â ‰80 million concept-relationship-concept triples extracted from the literature using the semrep natural language processing system, distributed vector representations (embeddings) were generated for concepts as functions of their relationships utilizing two unsupervised representational approaches. embeddings for drugs and side effects of interest from two widely used reference standards were then composed to generate embeddings of drug/side-effect pairs, which were used as input for supervised machine learning. this methodology was developed and evaluated using cross-validation strategies and compared to contemporary approaches. to qualitatively assess generalization, models trained on the observational medical outcomes partnership (omop) drug/side-effect reference set were evaluated against a list of â ‰1100 drugs from an online database. results the employed method improved performance over previous approaches. cross-validation results advance the state of the art (auc 0.96; f1 0.90 and auc 0.95; f1 0.84 across the two sets), outperforming methods utilizing literature and/or spontaneous reporting system data. examination of predictions for unseen drug/side-effect pairs indicates the ability of these methods to generalize, with over tenfold label support enrichment in the top 100 predictions versus the bottom 100 predictions. discussion and conclusion our methods can assist the pharmacovigilance process using information from the biomedical literature. unsupervised pretraining generates a rich relationship-based representational foundation for machine learning techniques to classify drugs in the context of a putative side effect, given known examples. © © the author(s) 2018. published by oxford university press on behalf of the american medical informatics association. all rights reserved. for permissions, please email: journals.permissions@oup.com.</t>
  </si>
  <si>
    <t xml:space="preserve">Objetivo O objetivo deste trabalho é alavancar informações relacionais extraídas da literatura biomédica usando uma nova síntese de pré -treinamento não supervisionado, composição representacional e aprendizado de máquina supervisionado para monitoramento de segurança de medicamentos. Métodos usando triplos de conceito de relação de conceito de conceito de conceito extraídos da literatura usando o sistema de processamento de linguagem natural semrep, representações vetoriais distribuídas (incorporadas) foram geradas para conceitos como funções de seus relacionamentos utilizando duas abordagens representacionais não supervisionadas. As incorporações para medicamentos e efeitos colaterais do interesse de dois padrões de referência amplamente utilizados foram então compostos para gerar incorporações de pares de medicamentos/efeitos colaterais, que foram usados ​​como entrada para o aprendizado de máquina supervisionado. Essa metodologia foi desenvolvida e avaliada usando estratégias de validação cruzada e comparada às abordagens contemporâneas. Para avaliar qualitativamente a generalização, os modelos treinados no conjunto de referência de medicamentos/efeitos colaterais de resultados médicos (OMOP) foram avaliados em relação a uma lista de medicamentos 1100 de um banco de dados on-line. Resultados O método empregado melhorou o desempenho em relação às abordagens anteriores. Os resultados da validação cruzada avançam o estado da arte (AUC 0,96; F1 0,90 e AUC 0,95; F1 0,84 entre os dois conjuntos), superando os métodos utilizando dados de literatura e/ou relatórios espontâneos. O exame de previsões para pares de efeitos colaterais ou de efeitos colaterais invisíveis indica a capacidade desses métodos de generalizar, com mais de dez vezes o enriquecimento do suporte da etiqueta nas 100 previsões principais versus as 100 previsões inferiores. Discussão e conclusão Nossos métodos podem ajudar o processo de farmacovigilância usando informações da literatura biomédica. A pré-treinamento não supervisionada gera uma rica base representacional baseada em relacionamento para técnicas de aprendizado de máquina para classificar medicamentos no contexto de um efeito colateral putativo, dados exemplos conhecidos. © © O (s) Autor (s) 2018. Publicado pela Oxford University Press em nome da American Medical Informatics Association. todos os direitos reservados. Para permissões, envie um email para: Journals.permissions@oup.com. </t>
  </si>
  <si>
    <t>https://www.scopus.com/inward/record.uri?eid=2-s2.0-85054892223&amp;doi=10.1093%2fjamia%2focy077&amp;partnerID=40&amp;md5=24ad8ea389fec8e6b42a4e5020094d72</t>
  </si>
  <si>
    <t>2-s2.0-85072509442</t>
  </si>
  <si>
    <t>10.1093/jamia/ocz048</t>
  </si>
  <si>
    <t>learning to detect and understand drug discontinuation events from clinical narratives</t>
  </si>
  <si>
    <t xml:space="preserve">Aprendendo a detectar e entender eventos de descontinuação de medicamentos de narrativas clínicas </t>
  </si>
  <si>
    <t>identifying drug discontinuation (ddc) events and understanding their reasons are important for medication management and drug safety surveillance. structured data resources are often incomplete and lack reason information. in this article, we assessed the ability of natural language processing (nlp) systems to unlock ddc information from clinical narratives automatically. materials and methods: we collected 1867 de-identified providers' notes from the university of massachusetts medical school hospital electronic health record system. then 2 human experts chart reviewed those clinical notes to annotate ddc events and their reasons. using the annotated data, we developed and evaluated nlp systems to automatically identify drug discontinuations and reasons at the sentence level using a novel semantic enrichment-based vector representation (sevr) method for enhanced feature representation. results: our sevr-based nlp system achieved the best performance of 0.785 (auc-roc) for detecting discontinuation events and 0.745 (auc-roc) for identifying reasons when testing this highly imbalanced data, outperforming 2 state-of-the-art non-sevr-based models. compared with a rule-based baseline system for discontinuation detection, our system improved the sensitivity significantly (57.75% vs 18.31%, absolute value) while retaining a high specificity of 99.25%, leading to a significant improvement in auc-roc by 32.83% (absolute value). conclusion: experiments have shown that a high-performance nlp system can be developed to automatically identify ddcs and their reasons from providers' notes. the sevr model effectively improved the system performance showing better generalization and robustness on unseen test data. our work is an important step toward identifying reasons for drug discontinuation that will inform drug safety surveillance and pharmacovigilance. © 2019 published by oxford university press on behalf of the american medical informatics association 2019. this work is written by us government employees and is in the public domain in the us.</t>
  </si>
  <si>
    <t xml:space="preserve">Identificar eventos de descontinuação de medicamentos (DDC) e entender seus motivos são importantes para o gerenciamento de medicamentos e a vigilância de segurança de medicamentos. Os recursos de dados estruturados geralmente são incompletos e não têm informações de razão. Neste artigo, avaliamos a capacidade dos sistemas de processamento de linguagem natural (PNL) de desbloquear informações de DDC de narrativas clínicas automaticamente. Materiais e Métodos: Coletamos 1867 Notas de Provedores de Idelafados do Sistema de Registros de Saúde Eletrônica de Recordamento de Saúde do Hospital da Escola Médica da Universidade de Massachusetts. Em seguida, 2 especialistas em humanos revisaram essas notas clínicas para anotar eventos DDC e seus motivos. Usando os dados anotados, desenvolvemos e avaliamos os sistemas de PNL para identificar automaticamente as descontinuações e razões do medicamento no nível da sentença usando um novo método de representação vetorial baseada em enriquecimento semântico (SEVR) para melhorar a representação de recursos. Resultados: Nosso sistema de PNL baseado em SEVR alcançou o melhor desempenho de 0,785 (AUC-ROC) para detectar eventos de descontinuação e 0,745 (AUC-ROC) para identificar razões ao testar esses dados altamente desequilibrados, superando 2 de última geração Modelos baseados emsevr. Comparado com um sistema de linha de base baseado em regras para detecção de descontinuação, nosso sistema melhorou significativamente a sensibilidade (57,75% vs 18,31%, valor absoluto), mantendo uma alta especificidade de 99,25%, levando a uma melhora significativa na AUC-ROC em 32,83% ( valor absoluto). Conclusão: Experimentos mostraram que um sistema PNL de alto desempenho pode ser desenvolvido para identificar automaticamente DDCs e seus motivos das notas dos fornecedores. O modelo SEVR melhorou efetivamente o desempenho do sistema mostrando melhor generalização e robustez nos dados de teste invisíveis. Nosso trabalho é um passo importante para a identificação de razões para a descontinuação de medicamentos que informarão a vigilância e a farmacovigilância da segurança de medicamentos. © 2019 Publicado pela Oxford University Press em nome da American Medical Informatics Association 2019. Este trabalho é escrito por funcionários do governo dos EUA e está em domínio público nos EUA. </t>
  </si>
  <si>
    <t>https://www.scopus.com/inward/record.uri?eid=2-s2.0-85072509442&amp;doi=10.1093%2fjamia%2focz048&amp;partnerID=40&amp;md5=bda2804d5be59206d58c8b6c4df32378</t>
  </si>
  <si>
    <t>2-s2.0-84979518621</t>
  </si>
  <si>
    <t>10.1016/j.eswa.2016.05.034</t>
  </si>
  <si>
    <t>learning to extract adverse drug reaction events from electronic health records in spanish</t>
  </si>
  <si>
    <t xml:space="preserve">Aprendendo a extrair eventos adversos de reação de medicamentos de registros eletrônicos de saúde em espanhol </t>
  </si>
  <si>
    <t>objective: to tackle the extraction of adverse drug reaction events in electronic health records. the challenge stands in inferring a robust prediction model from highly unbalanced data. according to our manually annotated corpus, only 6% of the drug-disease entity pairs trigger a positive adverse drug reaction event and this low ratio makes machine learning tough. method: we present a hybrid system utilising a self-developed morpho-syntactic and semantic analyser for medical texts in spanish. it performs named entity recognition of drugs and diseases and adverse drug reaction event extraction. the event extraction stage operates using rule-based and machine learning techniques. results: we assess both the base classifiers, namely a knowledge-based model and an inferred classifier, and also the resulting hybrid system. moreover, for the machine learning approach, an analysis of each particular bio-cause triggering the adverse drug reaction is carried out. conclusions: one of the contributions of the machine learning based system is its ability to deal with both intra-sentence and inter-sentence events in a highly skewed classification environment. moreover, the knowledge-based and the inferred model are complementary in terms of precision and recall. while the former provides high precision and low recall, the latter is the other way around. as a result, an appropriate hybrid approach seems to be able to benefit from both approaches and also improve them. this is the underlying motivation for selecting the hybrid approach. in addition, this is the first system dealing with real electronic health records in spanish. © 2016 elsevier ltd</t>
  </si>
  <si>
    <t xml:space="preserve">Objetivo: enfrentar a extração de eventos adversos de reação de medicamentos em registros eletrônicos de saúde. O desafio permanece em inferir um modelo de previsão robusto a partir de dados altamente desequilibrados. De acordo com o nosso corpus anotado manualmente, apenas 6% dos pares de entidades de doenças causadas por drogas desencadeiam um evento positivo de reação de drogas e essa baixa proporção dificulta o aprendizado de máquina. Método: Apresentamos um sistema híbrido utilizando um analisador morfo-sintático e semântico auto-desenvolvido para textos médicos em espanhol. Ele realiza reconhecimento de entidade nomeado de medicamentos e doenças e extração adversa de eventos de reação de drogas. O estágio de extração de eventos opera usando técnicas de aprendizado de máquina e de máquina. Resultados: Avaliamos os classificadores base, a saber, um modelo baseado no conhecimento e um classificador inferido e também o sistema híbrido resultante. Além disso, para a abordagem de aprendizado de máquina, é realizada uma análise de cada causa de causa específica que desencadeia a reação adversa do medicamento. Conclusões: Uma das contribuições do sistema baseado em aprendizado de máquina é sua capacidade de lidar com eventos intra-sentença e inter-sedência em um ambiente de classificação altamente distorcido. Além disso, o modelo baseado no conhecimento e o inferido são complementares em termos de precisão e recall. Enquanto o primeiro oferece alta precisão e baixa recall, este último é o contrário. Como resultado, uma abordagem híbrida apropriada parece ser capaz de se beneficiar de ambas as abordagens e também melhorá -las. Essa é a motivação subjacente para selecionar a abordagem híbrida. Além disso, este é o primeiro sistema que lida com registros de saúde eletrônicos reais em espanhol. © 2016 Elsevier Ltd </t>
  </si>
  <si>
    <t>https://www.scopus.com/inward/record.uri?eid=2-s2.0-84979518621&amp;doi=10.1016%2fj.eswa.2016.05.034&amp;partnerID=40&amp;md5=49125d30a1c4343108e0954ce2d740f0</t>
  </si>
  <si>
    <t>2-s2.0-84908008292</t>
  </si>
  <si>
    <t>10.1016/j.jbi.2014.05.007</t>
  </si>
  <si>
    <t>lessons learnt from the ddiextraction 2013 shared task</t>
  </si>
  <si>
    <t xml:space="preserve">Lições aprendidas com a tarefa compartilhada DDIEXTRACTION 2013 </t>
  </si>
  <si>
    <t>the ddiextraction shared task 2013 is the second edition of the ddiextraction shared task series, a community-wide effort to promote the implementation and comparative assessment of natural language processing (nlp) techniques in the field of the pharmacovigilance domain, in particular, to address the extraction of drug-drug interactions (ddi) from biomedical texts. this edition has been the first attempt to compare the performance of information extraction (ie) techniques specific for each of the basic steps of the ddi extraction pipeline. to attain this aim, two main tasks were proposed: the recognition and classification of pharmacological substances and the detection and classification of drug-drug interactions. ddiextraction 2013 was held from january to june 2013 and attracted wide attention with a total of 14 teams (6 of the teams participated in the drug name recognition task, while 8 participated in the ddi extraction task) from 7 different countries. for the task of the recognition and classification of pharmacological names, the best system achieved an f1 of 71.5%, while, for the detection and classification of ddis, the best result was an f1 of 65.1%. the results show advances in the state of the art and demonstrate that significant challenges remain to be resolved. this paper focuses on the second task (extraction of ddis) and examines its main challenges, which have yet to be resolved. © 2014 elsevier inc.</t>
  </si>
  <si>
    <t xml:space="preserve">A tarefa compartilhada com ddiextração 2013 é a segunda edição da série de tarefas compartilhadas da DDIEXTRACT, um esforço em toda a comunidade para promover a implementação e a avaliação comparativa das técnicas de processamento de linguagem natural (PNL) no campo do domínio da farmacovigilância, em particular, para abordar o Extração de interações medicamentosas (DDI) de textos biomédicos. Esta edição foi a primeira tentativa de comparar o desempenho das técnicas de extração de informações (IE) específicas para cada uma das etapas básicas do pipeline de extração DDI. Para atingir esse objetivo, foram propostas duas tarefas principais: o reconhecimento e classificação de substâncias farmacológicas e a detecção e classificação de interações medicamentosas. O DDIEXTRACTION 2013 foi realizado de janeiro a junho de 2013 e atraiu ampla atenção com um total de 14 equipes (6 das equipes participaram da tarefa de reconhecimento de nomes de drogas, enquanto 8 participaram da tarefa de extração DDI) de 7 países diferentes. Para a tarefa de reconhecimento e classificação de nomes farmacológicos, o melhor sistema alcançou uma F1 de 71,5%, enquanto, para a detecção e classificação do DDIS, o melhor resultado foi uma F1 de 65,1%. Os resultados mostram avanços no estado da arte e demonstram que desafios significativos ainda precisam ser resolvidos. Este artigo se concentra na segunda tarefa (extração de DDIs) e examina seus principais desafios, que ainda precisam ser resolvidos. © 2014 Elsevier inc. </t>
  </si>
  <si>
    <t>https://www.scopus.com/inward/record.uri?eid=2-s2.0-84908008292&amp;doi=10.1016%2fj.jbi.2014.05.007&amp;partnerID=40&amp;md5=8a8d25d7bccbd651b9e6ef666dfb5f0d</t>
  </si>
  <si>
    <t>2-s2.0-85114087655</t>
  </si>
  <si>
    <t>10.1007/s40290-021-00398-5</t>
  </si>
  <si>
    <t>leveraging case narratives to enhance patient age ascertainment from adverse event reports</t>
  </si>
  <si>
    <t xml:space="preserve">Aproveitando narrativas de casos para melhorar a determinação da idade do paciente de relatórios de eventos adversos </t>
  </si>
  <si>
    <t>introduction: missing age presents a significant challenge when evaluating individual case safety reports (icsrs) in the fda adverse event reporting system (faers). when age is missing in an icsr’s structured field, it may be in the report’s free-text narrative. objectives: this study aimed to evaluate the performance and assess the potential impact of a rule-based natural language processing (nlp) tool that utilizes a text string search to identify patients’ numerical age from unstructured narratives. methods: using faers icsrs from 2002 to 2018, we evaluated the annual proportion of icsrs with age missing in the structured field before and after nlp application. reviewers manually identified patients’ age from icsr narratives (gold standard) from a random sample of 1500 icsrs. the gold standard was compared to the nlp-identified age. results: during the study period, the percentage of icsrs missing age in the structured field increased from 21.9 to 43.8%. the nlp tool performed well among the random sample: sensitivity 98.5%, specificity 92.9%, positive predictive value (ppv) 94.9%, and f-measure 96.7%. it also performed well for the subset of icsrs missing age in the structured field; when applied to these cases, nlp identified age for an additional one million icsrs (10% of the total number of icsrs from 2002 to 2018) and decreased the percentage of icsrs missing age to 27% overall. conclusions: nlp has potential utility to extract patients’ age from icsr narratives. use of this tool would enhance pharmacovigilance and research using faers data. © 2021, this is a u.s. government work and not under copyright protection in the u.s.; foreign copyright protection may apply.</t>
  </si>
  <si>
    <t xml:space="preserve">Introdução: A falta de idade apresenta um desafio significativo ao avaliar os relatórios de segurança de casos individuais (ICSRs) no sistema de relatórios de eventos adversos da FDA (FAERS). Quando a idade está faltando no campo estruturado de um ICSR, pode estar na narrativa de texto livre do relatório. Objetivos: Este estudo teve como objetivo avaliar o desempenho e avaliar o impacto potencial de uma ferramenta de processamento de linguagem natural baseada em regras (PNL) que utiliza uma pesquisa de string de texto para identificar a idade numérica dos pacientes de narrativas não estruturadas. Métodos: Usando o FAERS ICSRS de 2002 a 2018, avaliamos a proporção anual de ICSRs com a idade ausente no campo estruturado antes e após a aplicação da PNL. Os revisores identificaram manualmente a idade dos pacientes das narrativas do ICSR (padrão -ouro) de uma amostra aleatória de 1500 ICSRs. O padrão-ouro foi comparado à idade identificada por NLP. RESULTADOS: Durante o período do estudo, a porcentagem de ICSRs que falta a idade no campo estruturado aumentou de 21,9 para 43,8%. A ferramenta PNL teve um bom desempenho entre a amostra aleatória: sensibilidade 98,5%, especificidade 92,9%, valor preditivo positivo (PPV) 94,9%e F-Measure 96,7%. Também teve um bom desempenho para o subconjunto de ICSRs que faltavam na idade no campo estruturado; Quando aplicado a esses casos, a PNL identificou a idade por mais um milhão de ICSRs (10% do número total de ICSRs de 2002 a 2018) e diminuiu a porcentagem de ICSRs que faltavam idade para 27% no total. Conclusões: A PNL tem utilidade potencial para extrair a idade dos pacientes das narrativas do ICSR. O uso dessa ferramenta aprimoraria a farmacovigilância e a pesquisa usando dados do FAERS. © 2021, este é um EUA trabalho do governo e não sob proteção de direitos autorais nos EUA; A proteção de direitos autorais estrangeiros pode ser aplicada. </t>
  </si>
  <si>
    <t>https://www.scopus.com/inward/record.uri?eid=2-s2.0-85114087655&amp;doi=10.1007%2fs40290-021-00398-5&amp;partnerID=40&amp;md5=88fd85b7053f24d013dd7f7b5e9a0bba</t>
  </si>
  <si>
    <t>2-s2.0-85083755272</t>
  </si>
  <si>
    <t>leveraging contextual information in extracting long distance relations from clinical notes</t>
  </si>
  <si>
    <t xml:space="preserve">Aproveitando informações contextuais na extração de relações de longa distância de notas clínicas </t>
  </si>
  <si>
    <t>relation extraction from biomedical text is important for clinical decision support applications. in post-marketing pharmacovigilance, for example, adverse drug events (ade) relate medical problems to the drugs that caused them and were the focus of two recent shared challenges. while good results were reported, there was a room for improvement. here, we studied two new improved methods for relation extraction: (1) state-of-the-art deep learning contextual representation model called bert, bidirectional encoder representations from transformers; (2) selection of negative training samples based on the "near-miss" hypothesis (the edge sampling). we used the datasets from made and n2c2 task-2 for performance evaluation. bert and edge together improved performance of ade and reason (indication) relations extraction by 6.4-6.7 absolute percentage (and error rate reduction of 24%-28%). ade and reason relations contained longer text between the entities, which bert and edge were able to leverage to achieve the performance improvement. while the performance improvement for medication attribute relations was smaller in absolute percentages, error rate reduction was still considerable. ©2019 amia - all rights reserved.</t>
  </si>
  <si>
    <t xml:space="preserve">A extração de relação do texto biomédico é importante para aplicações de apoio à decisão clínica. Na farmacovigilância pós-marketing, por exemplo, eventos adversos a medicamentos (ADE) relacionam problemas médicos aos medicamentos que os causaram e foram o foco de dois desafios compartilhados recentes. Embora bons resultados tenham sido relatados, havia um espaço para melhorias. Aqui, estudamos dois novos métodos aprimorados para extração de relação: (1) modelo de representação contextual de aprendizado profundo de ponta chamado Bert, representações bidirecionais do codificador de transformadores; (2) Seleção de amostras de treinamento negativo com base na hipótese de "quase falta" (a amostragem da borda). Utilizamos os conjuntos de dados de Made e N2C2 Task-2 para avaliação de desempenho. Bert e Edge juntos o desempenho aprimorado da extração de relações ADE e da razão (indicação) em porcentagem absoluta de 6.4-6.7 (e redução da taxa de erro de 24%-28%). As relações ADE e da razão continham texto mais longo entre as entidades, que Bert e Edge conseguiram alavancar para alcançar a melhoria do desempenho. Embora a melhoria do desempenho das relações de atributos de medicamentos tenha sido menor em porcentagens absolutas, a redução da taxa de erro ainda era considerável. © 2019 AMIA - Todos os direitos reservados. </t>
  </si>
  <si>
    <t>https://www.scopus.com/inward/record.uri?eid=2-s2.0-85083755272&amp;partnerID=40&amp;md5=9c5f53ab79b3115a8b74f09efb47aa66</t>
  </si>
  <si>
    <t>10.1177/1178222617713018</t>
  </si>
  <si>
    <t>leveraging food and drug administration adverse event reports for the automated monitoring of electronic health records in a pediatric hospital</t>
  </si>
  <si>
    <t xml:space="preserve">Aproveitando relatórios de eventos adversos para a Administração de Alimentos e Medicamentos para o monitoramento automatizado de registros eletrônicos de saúde em um hospital pediátrico </t>
  </si>
  <si>
    <t>2017/06/22</t>
  </si>
  <si>
    <t>2-s2.0-85014638074</t>
  </si>
  <si>
    <t>10.1016/j.cmpb.2017.03.003</t>
  </si>
  <si>
    <t>leveraging medical taxonomies to improve knowledge management within online communities of practice the knowledge maps system</t>
  </si>
  <si>
    <t xml:space="preserve">Aproveitando taxonomias médicas para melhorar a gestão do conhecimento nas comunidades de prática on -line do sistema Maps de conhecimento </t>
  </si>
  <si>
    <t>background and objective online communities of practice contain a wealth of information, stored in the free text of shared communications between community members. the knowledge maps (kmaps) system is designed to facilitate knowledge translation in online communities through multi-level analyses of the shared messages of these communications. methods using state-of-the-art semantic mapping technologies (metamap) the contents of the messages shared within an online community are mapped to terms from the mesh medical lexicon, providing a multi-level topic-specific summary of the knowledge being shared within the community. using the inherent hierarchical structure of the lexicon important insights can be found within the community. results the kmaps system was applied to two medical mailing lists, the ppml (archives from 2009–02 to 2013–02) and surginet (archives from 2012–01 to 2013–04), identifying 27,924 and 50,597 medical terms respectively. kmaps identified content areas where both communities found interest, specifically around diseases, 22% and 24% of the total terms, while also identifying field-specific areas that were more popular: surginet expressed an interest in anatomy (14% vs 4%) while the ppml was more interested in drugs (19% vs 9%). at the level of the individual kmaps identified 6 ppml users and 9 surginet users that had noticeably more contributions to the community than their peers, and investigated their personal areas of interest. conclusion the kmaps system provides valuable insights into the structure of both communities, identifying topics of interest/shared content areas and defining content-profiles for individual community members. the system provides a valuable addition to the online kt process. © 2017 elsevier b.v.</t>
  </si>
  <si>
    <t xml:space="preserve">As comunidades de prática on -line de antecedentes e objetivas contêm uma riqueza de informações, armazenadas no texto gratuito das comunicações compartilhadas entre os membros da comunidade. O sistema de mapas de conhecimento (KMAPs) foi projetado para facilitar a tradução do conhecimento em comunidades on-line por meio de análises multiníveis das mensagens compartilhadas dessas comunicações. Métodos usando tecnologias de mapeamento semântico de última geração (METAMAP) O conteúdo das mensagens compartilhadas em uma comunidade on-line são mapeadas para termos do léxico médico de Mesh, fornecendo um resumo específico de tópico de vários níveis do conhecimento que está sendo compartilhado em a comunidade. O uso da estrutura hierárquica inerente do léxico pode ser encontrada na comunidade. Resultados O sistema KMAPS foi aplicado a duas listas de correspondência médica, o PPML (arquivos de 2009-02 a 2013-02) e Surginet (arquivos de 2012-01 a 2013-04), identificando 27.924 e 50.597 termos médicos, respectivamente. Os KMAPs identificaram áreas de conteúdo em que ambas as comunidades encontraram interesse, especificamente em torno de doenças, 22% e 24% dos termos totais, além de identificar áreas específicas de campo que eram mais populares: a Surginet expressou interesse em anatomia (14% vs 4%) enquanto O PPML estava mais interessado em drogas (19% vs 9%). No nível dos KMAPs individuais, identificaram 6 usuários de PPML e 9 usuários de Surginet que tiveram mais contribuições para a comunidade do que seus pares e investigaram suas áreas de interesse pessoais. Conclusão O sistema KMAPS fornece informações valiosas sobre a estrutura de ambas as comunidades, identificando tópicos de interesses/áreas de conteúdo compartilhado e definindo profiles de conteúdo para membros individuais da comunidade. O sistema fornece uma adição valiosa ao processo KT online. © 2017 Elsevier B.V. </t>
  </si>
  <si>
    <t>https://www.scopus.com/inward/record.uri?eid=2-s2.0-85014638074&amp;doi=10.1016%2fj.cmpb.2017.03.003&amp;partnerID=40&amp;md5=2240c0c5d0b8038c2d1a3b87e0e2ade9</t>
  </si>
  <si>
    <t>2-s2.0-78650937154</t>
  </si>
  <si>
    <t>10.1145/1882992.1883070</t>
  </si>
  <si>
    <t>leveraging the semantic web and natural language processing to enhance drug mechanism knowledge in drug product labels</t>
  </si>
  <si>
    <t xml:space="preserve">Aproveitando o processamento semântico da Web e da linguagem natural para aprimorar o conhecimento do mecanismo de medicamentos nos rótulos dos medicamentos </t>
  </si>
  <si>
    <t>multiple studies indicate that drug-drug interactions are a significant source of preventable adverse drug events. factors contributing to the occurrence of preventable ades resulting from ddis include a lack of knowledge of the patient's concurrent medications and inaccurate or inadequate knowledge of interactions by health care providers. fda-approved drug product labeling is a major source of information intended to help clinicians prescribe drugs in a safe and effective manner. unfortunately, drug product labeling has been identified as often lagging behind emerging drug knowledge; especially when it has been several years since a drug has been released to the market. in this paper we report on a novel approach that explores employing semantic web technology and natural language processing to identify drug mechanism information that may update or expand upon statements present in product labeling. © 2010 acm.</t>
  </si>
  <si>
    <t xml:space="preserve">Vários estudos indicam que as interações medicamentosas são uma fonte significativa de eventos adversos evitáveis. Fatores que contribuem para a ocorrência de Ades evitáveis resultantes dos DDIs incluem a falta de conhecimento dos medicamentos concomitantes do paciente e conhecimento impreciso ou inadequado das interações pelos prestadores de serviços de saúde. A rotulagem de medicamentos aprovados pela FDA é uma importante fonte de informações destinadas a ajudar os médicos a prescrever medicamentos de maneira segura e eficaz. Infelizmente, a rotulagem de medicamentos foi identificada como frequentemente atrasada por trás do conhecimento emergente de drogas; Especialmente quando faz vários anos desde que um medicamento foi lançado no mercado. Neste artigo, relatamos uma nova abordagem que explora a tecnologia da Web semântica e o processamento de linguagem natural para identificar informações do mecanismo de medicamentos que podem atualizar ou expandir as declarações presentes na rotulagem de produtos. © 2010 ACM. </t>
  </si>
  <si>
    <t>https://www.scopus.com/inward/record.uri?eid=2-s2.0-78650937154&amp;doi=10.1145%2f1882992.1883070&amp;partnerID=40&amp;md5=78eb8a5a23d8df785eb5aeae65a4d78c</t>
  </si>
  <si>
    <t>1st ACM International Health Informatics Symposium, IHI'10</t>
  </si>
  <si>
    <t>11 November 2010 through 12 November 2010</t>
  </si>
  <si>
    <t>Arlington, VA</t>
  </si>
  <si>
    <t>2-s2.0-85046691352</t>
  </si>
  <si>
    <t>10.1016/j.artmed.2018.04.007</t>
  </si>
  <si>
    <t>leveraging wikipedia knowledge to classify multilingual biomedical documents</t>
  </si>
  <si>
    <t xml:space="preserve">Aproveitando o conhecimento da Wikipedia para classificar documentos biomédicos multilíngues </t>
  </si>
  <si>
    <t>this article presents a classifier that leverages wikipedia knowledge to represent documents as vectors of concepts weights, and analyses its suitability for classifying biomedical documents written in any language when it is trained only with english documents. we propose the cross-language concept matching technique, which relies on wikipedia interlanguage links to convert concept vectors between languages. the performance of the classifier is compared to a classifier based on machine translation, and two classifiers based on metamap. to perform the experiments, we created two multilingual corpus. the first one, multi-lingual uvigomed (ml-uvigomed) is composed of 23,647 wikipedia documents about biomedical topics written in english, german, french, spanish, italian, galician, romanian, and icelandic. the second one, english-french-spanish-german uvigomed (efsg-uvigomed) is composed of 19,210 biomedical abstract extracted from medline written in english, french, spanish, and german. the performance of the approach proposed is superior to any of the state-of-the art classifier in the benchmark. we conclude that leveraging wikipedia knowledge is of great advantage in tasks of multilingual classification of biomedical documents. © 2018 elsevier b.v.</t>
  </si>
  <si>
    <t xml:space="preserve">Este artigo apresenta um classificador que aproveita o conhecimento da Wikipedia para representar documentos como vetores dos conceitos pesos e analisa sua adequação para classificar documentos biomédicos escritos em qualquer idioma quando é treinado apenas com documentos em inglês. Propomos a técnica de correspondência de conceito de linguagem cruzada, que depende dos links de interlíngua da Wikipedia para converter vetores conceituais entre idiomas. O desempenho do classificador é comparado a um classificador com base na tradução da máquina e dois classificadores com base no Metamap. Para realizar os experimentos, criamos dois corpus multilíngues. O primeiro, o Uvigomed multilíngue (ML-UVigomed) é composto por 23.647 documentos da Wikipedia sobre tópicos biomédicos escritos em inglês, alemão, francês, espanhol, italiano, galego, romeno e islandês. O segundo, o Uvigomed (EFSG-UVigomed) é composto por 19.210 resumo biomédico extraído da Medline escrito em inglês, francês, espanhol e alemão. O desempenho da abordagem proposto é superior a qualquer classificador de última geração na referência. Concluímos que alavancar o conhecimento da Wikipedia é de grande vantagem nas tarefas de classificação multilíngue de documentos biomédicos. © 2018 Elsevier B.V. </t>
  </si>
  <si>
    <t>https://www.scopus.com/inward/record.uri?eid=2-s2.0-85046691352&amp;doi=10.1016%2fj.artmed.2018.04.007&amp;partnerID=40&amp;md5=96bbd30f416a64d641d00bf28c2dc319</t>
  </si>
  <si>
    <t>2-s2.0-85097934411</t>
  </si>
  <si>
    <t>10.1109/jbhi.2020.3042549</t>
  </si>
  <si>
    <t>lexicon knowledge boosted interaction graph network for adverse drug reaction recognition from social media</t>
  </si>
  <si>
    <t xml:space="preserve">LEXICON Knowledge impulsionou a rede de gráficos de interação para reconhecimento adverso da reação de medicamentos das mídias sociais </t>
  </si>
  <si>
    <t>the world health organization underlines the significance of adverse drug reaction (adr) reports for patients' safety. actually, many potential adrs tend to be under-reported in post-market adr surveillance. recognizing adrs from social media is indispensably important and could complement post-market adr surveillance for more effective pharmacovigilance studies. however, previous approaches pose two challenges: 1) adrs show high expression variability in social media, and thus, many potential adrs are out-of-lexicon ones, which are difficult to be recognized, and 2) most phrasal adrs are non-standard mentions and their boundaries are difficult to identify accurately. to tackle these challenges, we design three interaction graphs and propose a neural network approach, i.e., interaction graph network (ign). specifically, to recognize more out-of-lexicon adrs, besides the mentions in adr lexicon, noun phrases in the input sentence are regarded as candidate phrases and their features are taken into considerations. moreover, in an attempt to accurately identify adr boundaries, three word-phrase interaction graphs are designed to represent lexicon knowledge and are encoded using graph attention networks (gats) to directly integrate various boundary and contextual information of candidate phrases into adr recognition. experimental results on two benchmark datasets show that ign can recognize adr accurately and consistently outperforms other state-of-the-art approaches. © 2013 ieee.</t>
  </si>
  <si>
    <t xml:space="preserve">A Organização Mundial da Saúde sublinha a importância dos relatórios adversos da reação de medicamentos (ADR) para a segurança dos pacientes. Na verdade, muitos ADRs em potencial tendem a ser subnotificados na vigilância do ADR pós-mercado. O reconhecimento de ADRs das mídias sociais é indispensável e pode complementar a vigilância pós-ADR pós-mercado para estudos de farmacovigilância mais eficazes. No entanto, as abordagens anteriores apresentam dois desafios: 1) os ADRs mostram alta variabilidade de expressão nas mídias sociais e, portanto, muitos RAMs em potencial são de fora do lixicono, que são difíceis de serem reconhecidos, e 2) a maioria dos ADRs frasais não é padrão Menções e seus limites são difíceis de identificar com precisão. Para enfrentar esses desafios, projetamos três gráficos de interação e propomos uma abordagem de rede neural, ou seja, rede de gráficos de interação (IGN). Especificamente, para reconhecer mais ADRs fora do célula-do-cliente, além das menções no Lexicon do ADR, as frases substantivas na sentença de entrada são consideradas frases candidatas e suas características são levadas em considerações. Além disso, em uma tentativa de identificar com precisão os limites de ADR, três gráficos de interação com frase de palavra são projetados para representar o conhecimento do léxico e são codificados usando redes de atenção gráfica (GATs) para integrar diretamente várias informações de limite e contextuais das frases candidatas ao reconhecimento de RAM. Os resultados experimentais em dois conjuntos de dados de referência mostram que o IGN pode reconhecer o ADR supera de forma precisa e consistentemente outras abordagens de última geração. © 2013 IEEE. </t>
  </si>
  <si>
    <t>https://www.scopus.com/inward/record.uri?eid=2-s2.0-85097934411&amp;doi=10.1109%2fJBHI.2020.3042549&amp;partnerID=40&amp;md5=5078c654f5a194075df2f94ea930f02d</t>
  </si>
  <si>
    <t>2-s2.0-78649853467</t>
  </si>
  <si>
    <t>10.3233/978-1-60750-949-3-511</t>
  </si>
  <si>
    <t>linguistic analysis terms and phrases used by patients in e mail messages to nurses</t>
  </si>
  <si>
    <t xml:space="preserve">termos de análise linguística e frases usadas por pacientes em e -mail mensagens para enfermeiros </t>
  </si>
  <si>
    <t>while some researchers are focusing on mapping free-text within health care fields into controlled vocabularies and classifications, many researchers are focusing on consumers' vocabularies. using natural language processing (nlp) tools, such as metamap, to extract and map into terms in a controlled vocabulary is one way of understanding the pattern of terms used by lay people. before an nlp tool can be effectively and efficiently used to extract concepts and create machine-understandable interpretations of the data, the appropriateness of the tool needs to be determined. this study aims were to determine the appropriateness of linguistic meaning captured for terms and phrases used by patients in electronic mail messages to nurses, using nursing-specific metamap output. twenty messages were randomly selected from the 241 messages data set. results indicated that four out of six nursing classification systems captured more than 50 % of the parsed word's linguistic meaning. this study demonstrates that it is possible to automatically extract and capture the linguistic meaning of the terms patient use in their electronic mail messages. © 2004 imia. all rights reserved.</t>
  </si>
  <si>
    <t xml:space="preserve">Enquanto alguns pesquisadores estão se concentrando no mapeamento de texto livre nos campos de assistência médica em vocabulários e classificações controladas, muitos pesquisadores estão se concentrando nos vocabulários dos consumidores. O uso de ferramentas de processamento de linguagem natural (PNL), como o Metamap, para extrair e mapear em termos em um vocabulário controlado é uma maneira de entender o padrão de termos usados ​​pelos leigos. Antes que uma ferramenta PNL possa ser usada de maneira eficaz e eficiente para extrair conceitos e criar interpretações compreensíveis da máquina dos dados, a adequação da ferramenta precisa ser determinada. Este estudo objetivo foi determinar a adequação do significado linguístico capturado para termos e frases usadas por pacientes em mensagens de correio eletrônico para enfermeiros, usando a produção de metamap específica de enfermagem. Vinte mensagens foram selecionadas aleatoriamente no conjunto de dados de 241 mensagens. Os resultados indicaram que quatro dos seis sistemas de classificação de enfermagem capturaram mais de 50 % do significado linguístico da palavra analisada. Este estudo demonstra que é possível extrair e capturar automaticamente o significado linguístico dos termos que o paciente usa em suas mensagens de correio eletrônico. © 2004 IMIA. todos os direitos reservados. </t>
  </si>
  <si>
    <t>https://www.scopus.com/inward/record.uri?eid=2-s2.0-78649853467&amp;doi=10.3233%2f978-1-60750-949-3-511&amp;partnerID=40&amp;md5=bbefec0e5b0310ea637f178848fd450c</t>
  </si>
  <si>
    <t>2-s2.0-78149480907</t>
  </si>
  <si>
    <t>10.1136/jamia.2010.004036</t>
  </si>
  <si>
    <t>linguistic approach for identification of medication names and related information in clinical narratives</t>
  </si>
  <si>
    <t xml:space="preserve">Abordagem linguística para identificação de nomes de medicamentos e informações relacionadas em narrativas clínicas </t>
  </si>
  <si>
    <t>background: pharmacotherapy is an integral part of any medical care process and plays an important role in the medical history of most patients. information on medication is crucial for several tasks such as pharmacovigilance, medical decision or biomedical research. objectives: within a narrative text, medication-related information can be buried within other non-relevant data. specific methods, such as those provided by text mining, must be designed for accessing them, and this is the objective of this study. methods: the authors designed a system for analyzing narrative clinical documents to extract from them medication occurrences and medication-related information. the system also attempts to deduce medications not covered by the dictionaries used. results: results provided by the system were evaluated within the framework of the i2b2 nlp challenge held in 2009. the system achieved an f-measure of 0.78 and ranked 7th out of 20 participating teams (the highest f-measure was 0.86). the system provided good results for the annotation and extraction of medication names, their frequency, dosage and mode of administration (f-measure over 0.81), while information on duration and reasons is poorly annotated and extracted (f-measure 0.36 and 0.29, respectively). the performance of the system was stable between the training and test sets.</t>
  </si>
  <si>
    <t xml:space="preserve">Antecedentes: A farmacoterapia é parte integrante de qualquer processo de assistência médica e desempenha um papel importante no histórico médico da maioria dos pacientes. As informações sobre medicamentos são cruciais para várias tarefas, como farmacovigilância, decisão médica ou pesquisa biomédica. Objetivos: Dentro de um texto narrativo, informações relacionadas à medicação podem ser enterradas em outros dados não relevantes. Métodos específicos, como os fornecidos pela mineração de texto, devem ser projetados para acessá -los, e esse é o objetivo deste estudo. Métodos: Os autores projetaram um sistema para analisar documentos clínicos narrativos para extrair a partir deles ocorrências de medicamentos e informações relacionadas a medicamentos. O sistema também tenta deduzir medicamentos não cobertos pelos dicionários utilizados. Resultados: Os resultados fornecidos pelo sistema foram avaliados dentro da estrutura do desafio I2B2 PNL, realizado em 2009. O sistema alcançou uma medida F de 0,78 e ficou em 7º em 20 equipes participantes (a maior medida F foi de 0,86). O sistema forneceu bons resultados para a anotação e extração de nomes de medicamentos, sua frequência, dosagem e modo de administração (F-Measure acima de 0,81), enquanto as informações sobre duração e razões são pouco anotadas e extraídas (F-Measure 0,36 e 0,29, respectivamente, respectivamente ). O desempenho do sistema foi estável entre os conjuntos de treinamento e teste. </t>
  </si>
  <si>
    <t>https://www.scopus.com/inward/record.uri?eid=2-s2.0-78149480907&amp;doi=10.1136%2fjamia.2010.004036&amp;partnerID=40&amp;md5=94d3cfb70711117958942d3d30d16dd4</t>
  </si>
  <si>
    <t>2-s2.0-85063581742</t>
  </si>
  <si>
    <t>10.1186/s12859-019-2678-8</t>
  </si>
  <si>
    <t>linking entities through an ontology using word embeddings and syntactic re ranking</t>
  </si>
  <si>
    <t xml:space="preserve">Vinculando entidades através de uma ontologia usando incorporações de palavras e renomado sintático </t>
  </si>
  <si>
    <t>background: although there is an enormous number of textual resources in the biomedical domain, currently, manually curated resources cover only a small part of the existing knowledge. the vast majority of these information is in unstructured form which contain nonstandard naming conventions. the task of named entity recognition, which is the identification of entity names from text, is not adequate without a standardization step. linking each identified entity mention in text to an ontology/dictionary concept is an essential task to make sense of the identified entities. this paper presents an unsupervised approach for the linking of named entities to concepts in an ontology/dictionary. we propose an approach for the normalization of biomedical entities through an ontology/dictionary by using word embeddings to represent semantic spaces, and a syntactic parser to give higher weight to the most informative word in the named entity mentions. results: we applied the proposed method to two different normalization tasks: the normalization of bacteria biotope entities through the onto-biotope ontology and the normalization of adverse drug reaction entities through the medical dictionary for regulatory activities (meddra). the proposed method achieved a precision score of 65.9%, which is 2.9 percentage points above the state-of-the-art result on the bionlp shared task 2016 bacteria biotope test data and a macro-averaged precision score of 68.7% on the text analysis conference 2017 adverse drug reaction test data. conclusions: the core contribution of this paper is a syntax-based way of combining the individual word vectors to form vectors for the named entity mentions and ontology concepts, which can then be used to measure the similarity between them. the proposed approach is unsupervised and does not require labeled data, making it easily applicable to different domains. © 2019 the author(s).</t>
  </si>
  <si>
    <t xml:space="preserve">Antecedentes: Embora exista um número enorme de recursos textuais no domínio biomédico, atualmente, os recursos com curadoria cobrem apenas uma pequena parte do conhecimento existente. A grande maioria dessas informações é de forma não estruturada que contém convenções de nomeação fora do padrão. A tarefa do reconhecimento de entidade nomeado, que é a identificação de nomes de entidades do texto, não é adequado sem uma etapa de padronização. Vincular cada mencionação de entidade identificada no texto a um conceito de ontologia/dicionário é uma tarefa essencial para entender as entidades identificadas. Este artigo apresenta uma abordagem não supervisionada para a ligação de entidades nomeadas a conceitos em uma ontologia/dicionário. Propomos uma abordagem para a normalização de entidades biomédicas por meio de uma ontologia/dicionário usando incorporações de palavras para representar espaços semânticos e um analisador sintático para dar maior peso à palavra mais informativa nas mencionadas mencionadas na entidade nomeada. Resultados: Aplicamos o método proposto a duas tarefas de normalização diferentes: a normalização de entidades de biotopos de bactérias através da ontologia no biotope e a normalização de entidades adversas de reação de medicamentos através do dicionário médico para atividades regulatórias (Meddra). O método proposto alcançou uma pontuação de precisão de 65,9%, que está 2,9 pontos percentuais acima do resultado da ponta na tarefa compartilhada de BionLP 2016 Dados de teste de biotopos de bactérias e uma pontuação de precisão com média macro de 68,7% na análise de texto Conferência 2017 Dados de teste de reação de medicamentos adversos. Conclusões: A contribuição central deste artigo é uma maneira baseada em sintaxe de combinar os vetores de palavras individuais para formar vetores para a entidade nomeada menciona e os conceitos de ontologia, que podem ser usados ​​para medir a semelhança entre eles. A abordagem proposta não é supervisionada e não requer dados rotulados, tornando -os facilmente aplicáveis ​​a diferentes domínios. © 2019 O (s) autor (s). </t>
  </si>
  <si>
    <t>https://www.scopus.com/inward/record.uri?eid=2-s2.0-85063581742&amp;doi=10.1186%2fs12859-019-2678-8&amp;partnerID=40&amp;md5=76f8a8bce9040a541b0d364ab16d39dd</t>
  </si>
  <si>
    <t>2-s2.0-84922021504</t>
  </si>
  <si>
    <t>lucene metamap and language modeling ohsu at clef ehealth 2013</t>
  </si>
  <si>
    <t xml:space="preserve">Lucene Metamap e Modelagem de Idiomas OHSU na Clef EHealth 2013 </t>
  </si>
  <si>
    <t>the oregon health &amp; science university team's participation in task #3 ("addressing patients' medical questions") of this year's ehealth clef campaign included submissions from two different retrieval systems. the first was a traditional, lucene-based system modi fied from one used in previous years' trec-med campaigns; the second was a novel system that used statistical language modeling techniques to perform text retrieval. since 2013 was the first year of our participation in this campaign, our focus was on familiarizing ourselves with working on a corpus of web text, as well as putting together a proof-of-concept implementation of a language-model retrieval system. we submitted three runs in total; one from the novel system, and two from our lucene-based system, one of which made use of the national library of medicine's metamap tool to perform query expansion. in general, our runs did not perform particularly well, although there were several topics for which our language model-based retrieval system produced the best p@10. future work will focus on pre-indexing text normalization as well as a more sophisticated approach to query parsing.</t>
  </si>
  <si>
    <t xml:space="preserve">A participação da equipe da Oregon Health &amp; Science University na Tarefa nº 3 ("abordando as questões médicas dos pacientes") da campanha da clave de eHealth deste ano incluiu envios de dois sistemas de recuperação diferentes. O primeiro foi um sistema tradicional, com sede em Lucene, modificado de um usado nas campanhas de Trec-Med Years Med dos anos anteriores; O segundo foi um novo sistema que usou técnicas de modelagem de linguagem estatística para realizar a recuperação de texto. Desde que 2013 foi o primeiro ano de nossa participação nesta campanha, nosso foco foi nos familiarizar com o trabalho em um corpus de texto da Web, além de montar uma implementação de prova de conceito de um sistema de recuperação de modelos de idiomas. Enviamos três corridas no total; Um do novo sistema e dois do nosso sistema com sede em Lucene, um dos quais fez uso da ferramenta Metamap da Biblioteca Nacional de Medicina para realizar a expansão da consulta. Em geral, nossas corridas não tiveram um desempenho particularmente bem, embora houvesse vários tópicos para os quais nosso sistema de recuperação baseado em modelos de idiomas produziu o melhor p@10. Trabalhos futuros se concentrarão na normalização do texto pré-indexamento, bem como em uma abordagem mais sofisticada para a análise de consultas. </t>
  </si>
  <si>
    <t>https://www.scopus.com/inward/record.uri?eid=2-s2.0-84922021504&amp;partnerID=40&amp;md5=759aafa484c73e997a7e86e0f352a8f6</t>
  </si>
  <si>
    <t>2-s2.0-85077135679</t>
  </si>
  <si>
    <t>10.1186/s12859-019-3195-5</t>
  </si>
  <si>
    <t>machine learning based identification and rule based normalization of adverse drug reactions in drug labels</t>
  </si>
  <si>
    <t xml:space="preserve">Identificação baseada em aprendizado de máquina e normalização baseada em regras de reações adversas de medicamentos nas etiquetas de medicamentos </t>
  </si>
  <si>
    <t>background: use of medication can cause adverse drug reactions (adrs), unwanted or unexpected events, which are a major safety concern. drug labels, or prescribing information or package inserts, describe adrs. therefore, systematically identifying adr information from drug labels is critical in multiple aspects; however, this task is challenging due to the nature of the natural language of drug labels. results: in this paper, we present a machine learning- a nd rule-based system for the identification of adr entity mentions in the text of drug labels and their normalization through the medical dictionary for regulatory activities (meddra) dictionary. the machine learning approach is based on a recently proposed deep learning architecture, which integrates bi-directional long short-term memory (bi-lstm), convolutional neural network (cnn), and conditional random fields (crf) for entity recognition. the rule-based approach, used for normalizing the identified adr mentions to meddra terms, is based on an extension of our in-house text-mining system, sciminer. we evaluated our system on the text analysis conference (tac) adverse drug reaction 2017 challenge test data set, consisting of 200 manually curated us fda drug labels. our ml-based system achieved 77.0% f1 score on the task of adr mention recognition and 82.6% micro-averaged f1 score on the task of adr normalization, while rule-based system achieved 67.4 and 77.6% f1 scores, respectively. conclusion: our study demonstrates that a system composed of a deep learning architecture for entity recognition and a rule-based model for entity normalization is a promising approach for adr extraction from drug labels. © 2019 the author(s).</t>
  </si>
  <si>
    <t xml:space="preserve">Antecedentes: O uso de medicamentos pode causar reações adversas a medicamentos (ADRs), eventos indesejados ou inesperados, que são uma grande preocupação de segurança. Etiquetas de medicamentos, ou informações de prescrição ou inserções de pacotes, descreva os ADRs. Portanto, identificar sistematicamente as informações de RAM dos rótulos dos medicamentos é fundamental em vários aspectos; No entanto, essa tarefa é desafiadora devido à natureza da linguagem natural dos rótulos de drogas. Resultados: Neste artigo, apresentamos um sistema de aprendizado de máquina- e um sistema baseado em regras para a identificação da entidade da ADR menciona no texto dos rótulos de medicamentos e sua normalização por meio do dicionário de Dicionário Médico para Atividades Regulatórias (MEDDRA). A abordagem de aprendizado de máquina é baseada em uma arquitetura de aprendizado profundo recentemente proposto, que integra memória bidirecional de longo prazo de curto prazo (BI-LSTM), rede neural convolucional (CNN) e campos aleatórios condicionais (CRF) para reconhecimento de entidades. A abordagem baseada em regras, usada para normalizar as menções de ADR identificadas aos termos do Meddra, baseia-se em uma extensão do nosso sistema interno de mineração de texto, Sciminer. Avaliamos nosso sistema na Reação Adversa de Reação de Drogas para Drogas 2017 Confiência do Sistema 2017 Conjunto de Dados de Teste de Desafio, consistindo em 200 rótulos de medicamentos da FDA dos EUA com curadoria manual. Nosso sistema baseado em ML alcançou 77,0% de pontuação F1 na tarefa de reconhecimento de menção de ADR e 82,6% de pontuação F1 com média micro na tarefa de normalização da ADR, enquanto o sistema baseado em regras alcançou 67,4 e 77,6% de pontuações de F1, respectivamente. Conclusão: Nosso estudo demonstra que um sistema composto por uma arquitetura de aprendizado profundo para o reconhecimento de entidades e um modelo baseado em regras para a normalização da entidade é uma abordagem promissora para a extração de RAD dos rótulos dos medicamentos. © 2019 O (s) autor (s). </t>
  </si>
  <si>
    <t>https://www.scopus.com/inward/record.uri?eid=2-s2.0-85077135679&amp;doi=10.1186%2fs12859-019-3195-5&amp;partnerID=40&amp;md5=2a7205021f681140d8f26049ac7fde11</t>
  </si>
  <si>
    <t>2-s2.0-85059513836</t>
  </si>
  <si>
    <t>10.1007/s40264-018-0761-0</t>
  </si>
  <si>
    <t>madex a system for detecting medications adverse drug events and their relations from clinical notes</t>
  </si>
  <si>
    <t xml:space="preserve">MATEX Um sistema para detectar eventos adversos a medicamentos para medicamentos e suas relações de notas clínicas </t>
  </si>
  <si>
    <t>introduction: early detection of adverse drug events (ades) from electronic health records is an important, challenging task to support pharmacovigilance and drug safety surveillance. a well-known challenge to use clinical text for detection of ades is that much of the detailed information is documented in a narrative manner. clinical natural language processing (nlp) is the key technology to extract information from unstructured clinical text. objective: we present a machine learning-based clinical nlp system—madex—for detecting medications, ades, and their relations from clinical notes. methods: we developed a recurrent neural network (rnn) model using a long short-term memory (lstm) strategy for clinical name entity recognition (ner) and compared it with baseline conditional random fields (crfs). we also developed a modified training strategy for the rnn, which outperformed the widely used early stop strategy. for relation extraction, we compared support vector machines (svms) and random forests on single-sentence relations and cross-sentence relations. in addition, we developed an integrated pipeline to extract entities and relations together by combining rnns and svms. results: madex achieved the top-three best performances (f1 score of 0.8233) for clinical ner in the 2018 medication and adverse drug events (made1.0) challenge. the post-challenge evaluation showed that the relation extraction module and integrated pipeline (identify entity and relation together) of madex are comparable with the best systems developed in this challenge. conclusion: this study demonstrated the efficiency of deep learning methods for automatic extraction of medications, ades, and their relations from clinical text to support pharmacovigilance and drug safety surveillance. © 2019, springer nature switzerland ag.</t>
  </si>
  <si>
    <t xml:space="preserve">Introdução: A detecção precoce de eventos adversos a medicamentos (ADES) dos registros eletrônicos de saúde é uma tarefa importante e desafiadora para apoiar a farmacovigilância e a vigilância de segurança de medicamentos. Um desafio bem conhecido de usar o texto clínico para detecção de ADES é que muitas das informações detalhadas são documentadas de maneira narrativa. O processamento clínico de linguagem natural (PNL) é a principal tecnologia para extrair informações do texto clínico não estruturado. Objetivo: Apresentamos um sistema clínico de NLP baseado em aprendizado de máquina-MADEX-para detectar medicamentos, Ades e suas relações de notas clínicas. Métodos: Desenvolvemos um modelo de rede neural recorrente (RNN) usando uma estratégia de memória de curto prazo (LSTM) para reconhecimento de entidade de nomes clínicos (NER) e o comparamos com os campos aleatórios condicionais da linha de base (CRFs). Também desenvolvemos uma estratégia de treinamento modificada para o RNN, que superou a estratégia de parada precoce amplamente usada. Para extração de relação, comparamos as máquinas vetoriais de suporte (SVMs) e florestas aleatórias nas relações de frase única e relações cruzadas. Além disso, desenvolvemos um pipeline integrado para extrair entidades e relações juntos combinando RNNs e SVMs. Resultados: A MAWX alcançou as três melhores performances (pontuação de F1 de 0,8233) para NER clínico no desafio de medicamentos e eventos de medicamentos adversos de 2018 (Made1.0). A avaliação pós-desafio mostrou que o módulo de extração de relação e o pipeline integrado (identificar a entidade e a relação juntos) do MADEX são comparáveis ​​aos melhores sistemas desenvolvidos nesse desafio. Conclusão: Este estudo demonstrou a eficiência dos métodos de aprendizado profundo para extração automática de medicamentos, ADES e suas relações do texto clínico para apoiar a farmacovigilância e a vigilância de segurança de medicamentos. © 2019, Springer Nature Switzerland AG. </t>
  </si>
  <si>
    <t>https://www.scopus.com/inward/record.uri?eid=2-s2.0-85059513836&amp;doi=10.1007%2fs40264-018-0761-0&amp;partnerID=40&amp;md5=309b7699caace3adf0d971f620ea5a3e</t>
  </si>
  <si>
    <t>2-s2.0-85031329577</t>
  </si>
  <si>
    <t>10.1145/3107411.3107431</t>
  </si>
  <si>
    <t>mapping free text into meddra by natural language processing a modular approach in designing and evaluating software extensions</t>
  </si>
  <si>
    <t xml:space="preserve">Mapeando o texto livre para Meddra por processamento de linguagem natural uma abordagem modular na criação e avaliação de extensões de software </t>
  </si>
  <si>
    <t>magicoder is a natural language processing application designed to extract meddra terms from narrative clinical text. magicoder has been developed to support the work of people responsible for pharmacovigilance. given a narrative description, magicoder proposes an automatic encoding; the pharmacologist reviews, (possibly) corrects, and then validates the solution. this drastically reduces the time needed for the validation of reports with respect to a completely manual encoding. in this paper we extend in a modular way and analyse magicoder, comparing its different new extensions. we designed a benchmark consisting of a representative set of adverse drug reaction reports that also includes long and badly written descriptions. we measured an average precision and recall of 68.74% and 70.19%, respectively. on descriptions up to 100 characters, both precision and recall exceeded 75%, i.e., 77.97% and 75.78%, respectively. © 2017 acm.</t>
  </si>
  <si>
    <t xml:space="preserve">O Magicoder é um aplicativo de processamento de linguagem natural projetado para extrair termos Meddra do texto clínico narrativo. O Magicoder foi desenvolvido para apoiar o trabalho das pessoas responsáveis pela farmacovigilância. Dada uma descrição narrativa, o Magicoder propõe uma codificação automática; As revisões do farmacologista (possivelmente) corrige e depois valida a solução. Isso reduz drasticamente o tempo necessário para a validação de relatórios em relação a uma codificação completamente manual. Neste artigo, estendemos de maneira modular e analisamos o Magicoder, comparando suas diferentes novas extensões. Projetamos uma referência que consiste em um conjunto representativo de relatórios adversos de reação de medicamentos que também incluem descrições longas e mal escritas. Medimos uma precisão média e um recall de 68,74% e 70,19%, respectivamente. Em descrições de até 100 caracteres, tanto a precisão quanto a recall excederam 75%, ou seja, 77,97%e 75,78%, respectivamente. © 2017 ACM. </t>
  </si>
  <si>
    <t>https://www.scopus.com/inward/record.uri?eid=2-s2.0-85031329577&amp;doi=10.1145%2f3107411.3107431&amp;partnerID=40&amp;md5=cbf8e55610f07ea7c839791343a3006f</t>
  </si>
  <si>
    <t>Association for Computing Machinery, Inc</t>
  </si>
  <si>
    <t>8th ACM International Conference on Bioinformatics, Computational Biology, and Health Informatics, ACM-BCB 2017</t>
  </si>
  <si>
    <t>20 August 2017 through 23 August 2017</t>
  </si>
  <si>
    <t>2-s2.0-56149098476</t>
  </si>
  <si>
    <t>mapping terms to umls concepts of the same semantic type</t>
  </si>
  <si>
    <t xml:space="preserve">Termos de mapeamento para conceitos da UMLS do mesmo tipo semântico </t>
  </si>
  <si>
    <t>we are interested in mapping terms from the biomedical literature to controlled terminologies. for clinical and related terms, we rely on the metamap program for mapping terms to the umls metathesaurus, accepting term assignments that have a reasonable match score. in a sizable number of cases, terms are ambiguous, and metamap proposes several mapping candidates. to address these cases prior studies investigated word sense disambiguation (wsd) strategies for selecting between concepts of different semantic types. here, we investigated the situation where metamap proposes concepts that share the same semantic type. we present an ontology-based strategy for selecting between these concepts.</t>
  </si>
  <si>
    <t xml:space="preserve">Estamos interessados em mapear os termos da literatura biomédica para as terminologias controladas. Para termos clínicos e relacionados, contamos com o programa Metamap para mapear termos para o metatessauro UMLS, aceitando tarefas de termo que possuem uma pontuação razoável de correspondência. Em um número considerável de casos, os termos são ambíguos e a Metamap propõe vários candidatos a mapeamento. Para abordar esses casos, estudos anteriores investigaram as estratégias de desambiguação do senso de palavras (WSD) para selecionar entre conceitos de diferentes tipos semânticos. Aqui, investigamos a situação em que a Metamap propõe conceitos que compartilham o mesmo tipo semântico. Apresentamos uma estratégia baseada em ontologia para selecionar entre esses conceitos. </t>
  </si>
  <si>
    <t>https://www.scopus.com/inward/record.uri?eid=2-s2.0-56149098476&amp;partnerID=40&amp;md5=d8894417bab5e6edebbf5be975ae7dcb</t>
  </si>
  <si>
    <t>2-s2.0-79960989130</t>
  </si>
  <si>
    <t>mapping the atc classification to the umls metathesaurus some pragmatic applications</t>
  </si>
  <si>
    <t xml:space="preserve">Mapeando a classificação do ATC para o Metathesaurus UMLS Algumas aplicações pragmáticas </t>
  </si>
  <si>
    <t>atc classification is a who international classification used to classify drugs. the aim of this paper is to evaluate two lexical methods in english and in french to map atc to umls. several applications have been impemented to illustrate the use of the atc mapping in english and french: (a) mesh translation in norwegian, (b) drug information portal, and (c) atc to pubmed tool. two lexical methods were used to map atc to umls. the first approach used a french natural language processing tool to map french terms of atc to the french terminologies of umls. the second approach used the metamap tool to map english terms of atc to umls. the english metamap provides slightly more mappings than the french nlp tool (3,170 vs. 2,992). on the other hand, the french nlp tool provides a slightly better precision than metamap (88% vs. 86%). using a manual mapping between atc and mesh, the union of the validated mappings between atc and mesh provides 2,824 mappings (68.7% of atc codes of the fifth level). lexical methods are powerful methods to map health terminologies to the umls metathesaurus. manual mapping is still necessary to complete the mapping.</t>
  </si>
  <si>
    <t xml:space="preserve">A classificação do ATC é uma classificação internacional da OMS usada para classificar medicamentos. O objetivo deste artigo é avaliar dois métodos lexicais em inglês e em francês para mapear ATC para UMLs. Várias aplicações foram destacadas para ilustrar o uso do mapeamento de ATC em inglês e francês: (a) tradução de malha em norueguês, (b) portal de informações sobre medicamentos e (c) ATC para o PubMed Tool. Dois métodos lexicais foram usados ​​para mapear ATC para UMLS. A primeira abordagem usou uma ferramenta de processamento de linguagem natural francesa para mapear os termos franceses do ATC para as terminologias francesas da UMLS. A segunda abordagem usou a ferramenta Metamap para mapear os termos em inglês do ATC para o UMLS. O Metamap em inglês fornece um pouco mais de mapeamentos do que a ferramenta francesa de NLP (3.170 vs. 2.992). Por outro lado, a ferramenta francesa de PNL fornece uma precisão um pouco melhor que o Metamap (88% vs. 86%). Usando um mapeamento manual entre o ATC e a malha, a união dos mapeamentos validados entre ATC e malha fornece 2.824 mapeamentos (68,7% dos códigos ATC do quinto nível). Os métodos lexicais são métodos poderosos para mapear as terminologias de saúde para o metatessauro UMLS. O mapeamento manual ainda é necessário para concluir o mapeamento. </t>
  </si>
  <si>
    <t>https://www.scopus.com/inward/record.uri?eid=2-s2.0-79960989130&amp;partnerID=40&amp;md5=830ec77e4d2284aafb102bb1566c4a16</t>
  </si>
  <si>
    <t>2-s2.0-84981272217</t>
  </si>
  <si>
    <t>10.1007/s10115-016-0980-6</t>
  </si>
  <si>
    <t>markov logic networks for adverse drug event extraction from text</t>
  </si>
  <si>
    <t xml:space="preserve">Redes lógicas de Markov para extração adversa de eventos de drogas do texto </t>
  </si>
  <si>
    <t>adverse drug events (ades) are a major concern and point of emphasis for the medical profession, government, and society. a diverse set of techniques from epidemiology, statistics, and computer science are being proposed and studied for ade discovery from observational health data (e.g., ehr and claims data), social network data (e.g., google and twitter posts), and other information sources. methodologies are needed for evaluating, quantitatively measuring and comparing the ability of these various approaches to accurately discover ades. this work is motivated by the observation that text sources such as the medline/medinfo library provide a wealth of information on human health. unfortunately, ades often result from unexpected interactions, and the connection between conditions and drugs is not explicit in these sources. thus, in this work, we address the question of whether we can quantitatively estimate relationships between drugs and conditions from the medical literature. this paper proposes and studies a state-of-the-art nlp-based extraction of ades from text. © 2016, springer-verlag london.</t>
  </si>
  <si>
    <t xml:space="preserve">Eventos adversos a medicamentos (ADES) são uma grande preocupação e ponto de ênfase para a profissão médica, o governo e a sociedade. Um conjunto diversificado de técnicas de epidemiologia, estatística e ciência da computação está sendo proposta e estudada para a descoberta da ADE a partir de dados de saúde observacional (por exemplo, EHR e dados de reivindicações), dados de redes sociais (por exemplo, postagens do Google e Twitter) e outras fontes de informação . Metodologias são necessárias para avaliar, medir e comparar quantitativamente a capacidade dessas várias abordagens para descobrir com precisão os ADES. Este trabalho é motivado pela observação de que fontes de texto como a Medline/Medinfo Library fornecem uma riqueza de informações sobre a saúde humana. Infelizmente, os ADEs geralmente resultam de interações inesperadas, e a conexão entre condições e medicamentos não é explícita nessas fontes. Assim, neste trabalho, abordamos a questão de saber se podemos estimar quantitativamente as relações entre drogas e condições da literatura médica. Este artigo propõe e estuda uma extração baseada em NLP de última geração de ADEs do texto. © 2016, Springer-Verlag London. </t>
  </si>
  <si>
    <t>https://www.scopus.com/inward/record.uri?eid=2-s2.0-84981272217&amp;doi=10.1007%2fs10115-016-0980-6&amp;partnerID=40&amp;md5=379c0e69c4406fc0f27019164b185921</t>
  </si>
  <si>
    <t>Springer London</t>
  </si>
  <si>
    <t>2-s2.0-85062394602</t>
  </si>
  <si>
    <t>10.1016/j.jbi.2019.103132</t>
  </si>
  <si>
    <t>mcn a comprehensive corpus for medical concept normalization</t>
  </si>
  <si>
    <t xml:space="preserve">MCN Um corpus abrangente para normalização do conceito médico </t>
  </si>
  <si>
    <t>normalization of clinical text involves linking different ways of talking about the same clinical concept to the same term in the standardized vocabulary. to date, very few annotated corpora for normalization have been available, and existing corpora so far have been limited in scope and only dealt with the normalization of diseases and disorders. in this paper, we describe the annotation methodology we developed in order to create a new manually annotated wide-coverage corpus for clinical concept normalization, the medical concept normalization (mcn) corpus. in order to ensure wider coverage, we applied normalization to the text spans corresponding to the medical problems, treatments, and tests in the named entity corpus released for the fourth i2b2/va shared task. in contrast to previous annotation efforts, we do not assign multiple concept labels to the named entities that do not map to a unique concept in the controlled vocabulary. nor do we leave that named entity without a concept label. instead, our normalization method that splits such named entities, resolving some of the core ambiguity issues. lastly, we supply a sieve-based normalization baseline for mcn which combines metamap with multiple exact match components. the resulting corpus consists of 100 discharge summaries and provides normalization for the total of 10,919 concept mentions, using 3792 unique concepts from two controlled vocabularies. our inter-annotator agreement is 67.69% pre-adjudication and 74.20% post-adjudication. our sieve-based normalization baseline for mcn achieves 77% accuracy in cross-validation. we also detail the challenges of creating a normalization corpus, including the limitations deriving from both the mention span selection and the ambiguity and inconsistency within the current standardized terminologies. in order to facilitate the development of improved concept normalization methods, the mcn corpus will be publicly released to the research community in a shared task in 2019. © 2019 elsevier inc.</t>
  </si>
  <si>
    <t xml:space="preserve">A normalização do texto clínico envolve vincular diferentes maneiras de falar sobre o mesmo conceito clínico ao mesmo termo no vocabulário padronizado. Até o momento, muito poucos corpora anotados para normalização estavam disponíveis, e os corpora existentes até agora têm sido limitados em escopo e apenas lidaram com a normalização de doenças e distúrbios. Neste artigo, descrevemos a metodologia de anotação que desenvolvemos para criar um novo corpus anotado manualmente para normalização do conceito clínico, o corpus de normalização do conceito médico (MCN). Para garantir uma cobertura mais ampla, aplicamos a normalização aos períodos de texto correspondentes aos problemas médicos, tratamentos e testes no entidade nomeado nomeado liberado para a quarta tarefa compartilhada I2B2/VA. Em contraste com os esforços anteriores de anotação, não atribuímos vários rótulos conceituais às entidades nomeadas que não mapeiam para um conceito único no vocabulário controlado. Nem deixamos a entidade nomeada sem um rótulo conceitual. Em vez disso, nosso método de normalização que divide essas entidades nomeadas, resolvendo alguns dos principais problemas de ambiguidade. Por fim, fornecemos uma linha de base de normalização baseada em peneira para o MCN, que combina o Metamap com vários componentes de correspondência exata. O corpus resultante consiste em 100 resumos de alta e fornece normalização para o total de 10.919 menções de conceito, usando 3792 conceitos exclusivos de dois vocabulários controlados. Nosso contrato entre anotadores é de 67,69% de adjudicação e 74,20% após a adjudicação. Nossa linha de base de normalização baseada em peneira para MCN atinge 77% de precisão na validação cruzada. Também detalhamos os desafios da criação de um corpus de normalização, incluindo as limitações derivadas da seleção da extensão da menção e da ambiguidade e inconsistência nas terminologias padronizadas atuais. Para facilitar o desenvolvimento de métodos aprimorados de normalização do conceito, o MCN Corpus será divulgado publicamente à comunidade de pesquisa em uma tarefa compartilhada em 2019. © 2019 Elsevier Inc. </t>
  </si>
  <si>
    <t>https://www.scopus.com/inward/record.uri?eid=2-s2.0-85062394602&amp;doi=10.1016%2fj.jbi.2019.103132&amp;partnerID=40&amp;md5=1b284ea01e3fa73ddca4e2851da19228</t>
  </si>
  <si>
    <t>2-s2.0-79953795337</t>
  </si>
  <si>
    <t>measuring population health using personal health messages</t>
  </si>
  <si>
    <t xml:space="preserve">Medindo a saúde da população usando mensagens de saúde pessoais </t>
  </si>
  <si>
    <t>personal health messages - inter patient communications within online communities; represent a new path towards providing continuous information about patient derived health status. we apply natural language processing techniques to personal health messages from online message boards to demonstrate the ability to track trends in people's positive or negative opinion (sentiment) regarding particular drugs over time. the significant changes in sentiment correspond to fda announcements and other publicity. we envision such analysis as a scalable tool for pharmacovigilance hypothesis generation for possible adverse drug reactions.</t>
  </si>
  <si>
    <t xml:space="preserve">Mensagens de saúde pessoais - comunicações entre pacientes dentro de comunidades on -line; Representar um novo caminho para fornecer informações contínuas sobre o estado de saúde derivado do paciente. Aplicamos técnicas de processamento de linguagem natural a mensagens pessoais de saúde de quadros de mensagens on -line para demonstrar a capacidade de rastrear tendências na opinião positiva ou negativa das pessoas em relação a medicamentos específicos ao longo do tempo. As mudanças significativas no sentimento correspondem aos anúncios da FDA e outras publicidade. Prevemos uma análise como uma ferramenta escalável para geração de hipóteses de farmacovigilância para possíveis reações adversas de medicamentos. </t>
  </si>
  <si>
    <t>https://www.scopus.com/inward/record.uri?eid=2-s2.0-79953795337&amp;partnerID=40&amp;md5=ea6c24000c552ac81851227ced40d47d</t>
  </si>
  <si>
    <t>2-s2.0-84898045461</t>
  </si>
  <si>
    <t>10.1109/icdmw.2013.89</t>
  </si>
  <si>
    <t>medcat a framework for high level conceptualization of medical notes</t>
  </si>
  <si>
    <t xml:space="preserve">Medcat Uma estrutura para conceituação de alto nível de notas médicas </t>
  </si>
  <si>
    <t>in this paper we introduce a new framework called med cat to delineate and demonstrate an approach for projecting representations of concept-derived content in clinical notes into a new categorization space to reduce dimensionality and noise in the data. constructing med cat framework required several steps including manual annotation, knowledge base expansion using metamap, concept category construction, automated annotation using nlp to generate a bag of concepts, and finally concept conversion to higher level abstracted categories. the framework was applied to post traumatic stress disorder (ptsd) clinical notes for evaluation. a random sample of ptsd clinical note content was automatically recategorized into six ptsd treatment categories using med cat. using existing annotations from ptsd notes that were categorized by content experts into treatment categories as the reference standard, the sensitivity of the framework in detecting the treatment categories was greater than 90%. the results suggest that representations of concept-derived content when categorized by relevance features can be used to reliably understand and summarize clinical notes. © 2013 ieee.</t>
  </si>
  <si>
    <t xml:space="preserve">Neste artigo, introduzimos uma nova estrutura chamada Med Cat para delinear e demonstrar uma abordagem para projetar representações de conteúdo derivado do conceito em notas clínicas em um novo espaço de categorização para reduzir a dimensionalidade e o ruído nos dados. A construção da estrutura Med CAT exigia várias etapas, incluindo anotação manual, expansão da base de conhecimento usando metamap, construção de categoria de conceito, anotação automatizada usando PNL para gerar um saco de conceitos e, finalmente, a conversão de conceito em categorias abstraídas de nível mais alto. A estrutura foi aplicada ao pós -transtorno de estresse traumático (TEPT) notas clínicas para avaliação. Uma amostra aleatória de conteúdo de nota clínica de TEPT foi automaticamente recategorizada em seis categorias de tratamento com TEPT usando o Med Cat. Usando anotações existentes de notas de TEPT que foram categorizadas por especialistas em conteúdo em categorias de tratamento como padrão de referência, a sensibilidade da estrutura na detecção das categorias de tratamento foi superior a 90%. Os resultados sugerem que as representações do conteúdo derivado do conceito quando categorizadas por recursos de relevância podem ser usadas para entender e resumir de forma confiável notas clínicas. © 2013 IEEE. </t>
  </si>
  <si>
    <t>https://www.scopus.com/inward/record.uri?eid=2-s2.0-84898045461&amp;doi=10.1109%2fICDMW.2013.89&amp;partnerID=40&amp;md5=42566ea300feddaf20d0ccf58728a5ca</t>
  </si>
  <si>
    <t>IEEE Computer Society</t>
  </si>
  <si>
    <t>2013 13th IEEE International Conference on Data Mining Workshops, ICDMW 2013</t>
  </si>
  <si>
    <t>7 December 2013 through 10 December 2013</t>
  </si>
  <si>
    <t>Dallas, TX</t>
  </si>
  <si>
    <t>2-s2.0-85059880500</t>
  </si>
  <si>
    <t>medical sentiment analysis using social media towards building a patient assisted system</t>
  </si>
  <si>
    <t xml:space="preserve">Análise de sentimentos médicos usando as mídias sociais para construir um sistema assistido pelo paciente </t>
  </si>
  <si>
    <t>with the enormous growth of internet, more users have engaged in health communities such as medical forums to gather health-related information, to share experiences about drugs, treatments, diagnosis or to interact with other users with similar condition in communities. monitoring social media platforms has recently fascinated medical natural language processing researchers to detect various medical abnormalities such as adverse drug reaction. in this paper, we present a benchmark setup for analyzing the sentiment with respect to users' medical condition considering the information, available in social media in particular. to this end, we have crawled the medical forum website 'patient.info' with opinions about medical condition self narrated by the users. we constrained ourselves to some of the popular domains such as depression, anxiety, asthma, and allergy. the focus is given on the identification of multiple forms of medical sentiments which can be inferred from users' medical condition, treatment, and medication. thereafter, a deep convolutional neural network (cnn) based medical sentiment analysis system is developed for the purpose of evaluation. the resources are made available to the community through lre map for further research. © lrec 2018 - 11th international conference on language resources and evaluation. all rights reserved.</t>
  </si>
  <si>
    <t xml:space="preserve">Com o enorme crescimento da Internet, mais usuários se envolveram em comunidades de saúde, como fóruns médicos, para reunir informações relacionadas à saúde, compartilhar experiências sobre medicamentos, tratamentos, diagnóstico ou interagir com outros usuários com condição semelhante nas comunidades. O monitoramento das plataformas de mídia social recentemente fascinou os pesquisadores de processamento de linguagem natural médica para detectar várias anormalidades médicas, como a reação adversa dos medicamentos. Neste artigo, apresentamos uma configuração de referência para analisar o sentimento em relação à condição médica dos usuários, considerando as informações, disponíveis nas mídias sociais em particular. Para esse fim, rastreamos o site do fórum médico 'paciente.info' com opiniões sobre a condição médica auto -narrada pelos usuários. Nós nos restringimos a alguns dos domínios populares, como depressão, ansiedade, asma e alergia. O foco é dado na identificação de múltiplas formas de sentimentos médicos que podem ser inferidos a partir da condição médica, tratamento e medicamentos dos usuários. Posteriormente, um sistema de análise de sentimentos médicos baseados em Rede Neural Confolucional (CNN) é desenvolvida para fins de avaliação. Os recursos são disponibilizados para a comunidade através do LRE Mapa para mais pesquisas. © LREC 2018 - 11ª Conferência Internacional sobre Recursos e Avaliação de Idiomas. todos os direitos reservados. </t>
  </si>
  <si>
    <t>https://www.scopus.com/inward/record.uri?eid=2-s2.0-85059880500&amp;partnerID=40&amp;md5=1ba3fa1272e4dca98852a9bb4fff629a</t>
  </si>
  <si>
    <t>11th International Conference on Language Resources and Evaluation, LREC 2018</t>
  </si>
  <si>
    <t>7 May 2018 through 12 May 2018</t>
  </si>
  <si>
    <t>2-s2.0-84937157419</t>
  </si>
  <si>
    <t>10.3233/978-1-61499-505-0-170</t>
  </si>
  <si>
    <t>meeting the semantic challenge of the globally unique identification of medicinal products the openmedicine approach</t>
  </si>
  <si>
    <t xml:space="preserve">Atendendo ao desafio semântico da identificação globalmente única de medicamentos, a abordagem OpenMedicine </t>
  </si>
  <si>
    <t>to better enable cross-border healthcare delivery, particularly the exchange of eprescriptions, this global undertaking advances the unique identification of medicinal products (mps) and patient safety in cross-border settings. major stakeholders harmonise their respective efforts to deliver • common data models for prescribed mps • a common vocabulary for unambiguous definition, description, and identification of mps • rules to harmonise practices of therapeutic and economic substitution • a global roadmap for post-project actions and implementations based on earlier activities of standard development organisations (sdos), use case scenarios are developed, where the identification of an mp is an issue, including pharmacological and pharmacokinetic attributes, clinical indications, and risks to be considered. next, the univocal identification of mps is addressed, for standard pre-packed ones as well as for special cases like mps with multi-components, biologics, or special packaging. impacts will be considerable for global healthcare services and systems as well as-through simplifying and speeding up the registration of new products and afterwards pharmacovigilance-for national and international regulatory agencies, the mps industry, and, in particular, patients. © 2015 the authors and ios press.</t>
  </si>
  <si>
    <t xml:space="preserve">Para permitir melhor a prestação de serviços de saúde transfronteiriços, particularmente a troca de eprescrições, esse empreendimento global avança a identificação exclusiva de medicamentos (deputados) e segurança do paciente em ambientes transfronteiriços. As principais partes interessadas harmonizam seus respectivos esforços para entregar • Modelos de dados comuns para parlamentares prescritos • Um vocabulário comum para definição, descrição e identificação inequívocos de parlamentares • Regras para harmonizar práticas de substituição terapêutica e econômica • Um roteiro global para ações e implementações pós-projeto Com base nas atividades anteriores das organizações de desenvolvimento padrão (SDOs), os cenários de caso de uso são desenvolvidos, onde a identificação de um MP é um problema, incluindo atributos farmacológicos e farmacocinéticos, indicações clínicas e riscos a serem considerados. Em seguida, a identificação unívoca de MPS é abordada, para os pré-embalados padrão, bem como para casos especiais, como MPS com multi-componentes, biológicos ou embalagens especiais. Os impactos serão consideráveis ​​para os serviços e sistemas globais de saúde, bem como simplificar e acelerar o registro de novos produtos e depois a farmacovigilância para agências reguladoras nacionais e internacionais, a indústria de parlamentares e, em particular, os pacientes. © 2015 The Authors and iOS Press. </t>
  </si>
  <si>
    <t>https://www.scopus.com/inward/record.uri?eid=2-s2.0-84937157419&amp;doi=10.3233%2f978-1-61499-505-0-170&amp;partnerID=40&amp;md5=6ef14728906996b48db904ed9138a80f</t>
  </si>
  <si>
    <t>4th International Conference on Global Telehealth, GT 2015</t>
  </si>
  <si>
    <t>29 May 2015 through 30 May 2015</t>
  </si>
  <si>
    <t>2-s2.0-35148826898</t>
  </si>
  <si>
    <t>10.1007/978-3-540-73599-1_32</t>
  </si>
  <si>
    <t>metacode a lightweight umls mapping tool</t>
  </si>
  <si>
    <t xml:space="preserve">Metacode uma ferramenta de mapeamento de UMLS leve </t>
  </si>
  <si>
    <t>in the course of our current research on automatic information extraction from medical electronic literature, we have been facing the need to map big corpora onto the concepts of the umls metathesaurus, both in french and in english. in order to meet our specific needs in terms of processing speed, we have developed a lightweight umls tagger, metacode, that processes large text collections at an acceptable speed, but at the cost of the sophistication of the treatments. in this paper, we describe metacode and evaluate its quality, allowing potential users to balance the gain in speed against the loss in quality. © springer-verlag berlin heidelberg 2007.</t>
  </si>
  <si>
    <t xml:space="preserve">No decorrer de nossa pesquisa atual sobre extração automática de informações da literatura eletrônica médica, estamos enfrentando a necessidade de mapear grandes corpora nos conceitos do metatessauro da UMLS, tanto em francês quanto em inglês. Para atender às nossas necessidades específicas em termos de velocidade de processamento, desenvolvemos um tagger UMLS leve, Metacode, que processa grandes coleções de texto a uma velocidade aceitável, mas ao custo da sofisticação dos tratamentos. Neste artigo, descrevemos o Metacode e avaliamos sua qualidade, permitindo que os usuários em potencial equilibrem o ganho em velocidade contra a perda de qualidade. © Springer-Verlag Berlin Heidelberg 2007. </t>
  </si>
  <si>
    <t>https://www.scopus.com/inward/record.uri?eid=2-s2.0-35148826898&amp;doi=10.1007%2f978-3-540-73599-1_32&amp;partnerID=40&amp;md5=e13dc2a0308660c7d6b15f06336aa456</t>
  </si>
  <si>
    <t>11th Conference on Artificial Intelligence in Medicine, AIME 2007</t>
  </si>
  <si>
    <t>7 July 2007 through 11 July 2007</t>
  </si>
  <si>
    <t>Amsterdam</t>
  </si>
  <si>
    <t>2-s2.0-85026417983</t>
  </si>
  <si>
    <t>10.1093/jamia/ocw177</t>
  </si>
  <si>
    <t>metamap lite an evaluation of a new java implementation of metamap</t>
  </si>
  <si>
    <t xml:space="preserve">Metamap Lite Uma avaliação de uma nova implementação Java de Metamap </t>
  </si>
  <si>
    <t>metamap is a widely used named entity recognition tool that identifies concepts from the unified medical language system metathesaurus in text. this study presents metamap lite, an implementation of some of the basic metamap functions in java. on several collections of biomedical literature and clinical text, metamap lite demonstrated real-time speed and precision, recall, and f1 scores comparable to or exceeding those of metamap and other popular biomedical text processing tools, clinical text analysis and knowledge extraction system(ctakes) and dnorm. © 2017 published by oxford university press on behalf of the american medical informatics association.</t>
  </si>
  <si>
    <t xml:space="preserve">O Metamap é uma ferramenta de reconhecimento de entidade nomeada amplamente usada que identifica conceitos do metatessauro do sistema de linguagem médica unificada no texto. Este estudo apresenta a Metamap Lite, uma implementação de algumas das funções básicas de metamap em Java. Em várias coleções de literatura biomédica e texto clínico, o Metamap Lite demonstrou velocidade e precisão em tempo real, recall e pontuações de F1 comparáveis ou excedendo as do Metamap e outras ferramentas populares de processamento de texto biomédicas, análise de texto clínico e sistema de extração de conhecimento (CTAKes) e dnorm. © 2017 Publicado pela Oxford University Press em nome da American Medical Informatics Association. </t>
  </si>
  <si>
    <t>https://www.scopus.com/inward/record.uri?eid=2-s2.0-85026417983&amp;doi=10.1093%2fjamia%2focw177&amp;partnerID=40&amp;md5=9d73ca29cb3eb375d3e95d7aa8717a5f</t>
  </si>
  <si>
    <t>2-s2.0-85040532558</t>
  </si>
  <si>
    <t>10.3233/978-1-61499-830-3-1252</t>
  </si>
  <si>
    <t>metamap lite in excel biomedical named entity recognition for non technical users</t>
  </si>
  <si>
    <t xml:space="preserve">Metamap Lite no Excel Biomedical Metado Reconhecimento de entidades para usuários não técnicos </t>
  </si>
  <si>
    <t>we developed an easy-to-use tool for non-technical biomedical researchers to conduct named-entity recognition (ner) on biomedical text, in a familiar spreadsheet environment. the system is a simple, offline, easy to install, end-user front-end to the new metamap lite. early adopters found it to be a quick starting-point to incorporate ner in their investigations. © 2017 international medical informatics association (imia) and ios press.</t>
  </si>
  <si>
    <t xml:space="preserve">Desenvolvemos uma ferramenta fácil de usar para pesquisadores biomédicos não técnicos para realizar o reconhecimento de entidade nomeada (NER) sobre texto biomédico, em um ambiente familiar de planilha. O sistema é um front-end simples, offline, fácil de instalar, para o usuário final do novo Metamap Lite. Os primeiros adotantes acharam que era um ponto de partida rápido para incorporar o NER em suas investigações. © 2017 International Medical Informatics Association (IMIA) e IOS Press. </t>
  </si>
  <si>
    <t>https://www.scopus.com/inward/record.uri?eid=2-s2.0-85040532558&amp;doi=10.3233%2f978-1-61499-830-3-1252&amp;partnerID=40&amp;md5=206e01c6882c87032c6e5ef96027f441</t>
  </si>
  <si>
    <t>16th World Congress of Medical and Health Informatics: Precision Healthcare through Informatics, MedInfo 2017</t>
  </si>
  <si>
    <t>21 August 2017 through 25 August 2017</t>
  </si>
  <si>
    <t>2-s2.0-85128899680</t>
  </si>
  <si>
    <t>metamap versus bert models with explainable active learning ontology based experiments with prior knowledge for covid 19</t>
  </si>
  <si>
    <t xml:space="preserve">Modelos Metamap versus Bert com experimentos explicáveis de aprendizado ativo baseados em ontologia com conhecimento prévio para Covid 19 </t>
  </si>
  <si>
    <t>emergence of the coronavirus 2019 disease has highlighted further the need for timely support for clinicians as they manage severely ill patients. we combine semantic web technologies with deep learning for natural language processing with the aim of converting human-readable best evidence/ practice for covid-19 into that which is computer-interpretable. we present the results of experiments with 1212 clinical ideas (medical terms and expressions) from two uk national healthcare services specialty guides for covid-19 and three versions of two bmj best practice documents for covid-19. the paper seeks to recognise and categorise clinical ideas, performing a named entity recognition (ner) task, with an ontology providing extra terms as context and describing the intended meaning of categories understandable by clinicians. the paper investigates: 1) the performance of classical ner using metamap versus ner with fine-tuned bert models; 2) the integration of both ner approaches using a lightweight ontology developed in close collaboration with senior doctors; and 3) the easy interpretation by junior doctors of the main classes from the ontology once populated with ner results. we report the ner performance and the observed agreement for human audits. copyright © 2022 for this paper by its authors.</t>
  </si>
  <si>
    <t xml:space="preserve">O surgimento da doença do Coronavirus 2019 destacou ainda mais a necessidade de apoio oportuno aos médicos à medida que gerenciam pacientes graves. Combinamos tecnologias semânticas da Web com aprendizado profundo para o processamento de linguagem natural com o objetivo de converter as melhores evidências/ práticas legíveis por humanos para o CoVID-19 naquilo que é interpretável por computador. Apresentamos os resultados de experimentos com 1212 idéias clínicas (termos e expressões médicos) de dois guias de especialidade de serviços nacionais de saúde do Reino Unido para o CoVID-19 e três versões de dois documentos de prática de Melhores BMJ para Covid-19. O artigo procura reconhecer e categorizar idéias clínicas, realizando uma tarefa de reconhecimento de entidade nomeado (NER), com uma ontologia fornecendo termos extras como contexto e descrevendo o significado pretendido das categorias compreensíveis pelos médicos. O artigo investiga: 1) o desempenho do NER clássico usando o metamap versus o NER com modelos Bert de ajuste fino; 2) a integração de ambas as abordagens NER usando uma ontologia leve desenvolvida em estreita colaboração com médicos seniores; e 3) a interpretação fácil dos médicos juniores das principais classes da ontologia, uma vez povoada com os resultados do NER. Relatamos o desempenho do NER e o acordo observado para auditorias humanas. Copyright © 2022 para este artigo por seus autores. </t>
  </si>
  <si>
    <t>https://www.scopus.com/inward/record.uri?eid=2-s2.0-85128899680&amp;partnerID=40&amp;md5=1c31de031ed995c8019e4f2dcca31a30</t>
  </si>
  <si>
    <t>13th International Conference on Semantic Web Applications and Tools for Health Care and Life Sciences, SWAT4HCLS 2022</t>
  </si>
  <si>
    <t>10 January 2022 through 14 January 2022</t>
  </si>
  <si>
    <t>2-s2.0-84945946493</t>
  </si>
  <si>
    <t>10.1007/978-3-319-23024-5_2</t>
  </si>
  <si>
    <t>method for detecting drug induced interstitial pneumonia from accumulated medical record data at a hospital</t>
  </si>
  <si>
    <t xml:space="preserve">Método para detectar pneumonia intersticial induzida por medicamentos de dados de prontuários médicos acumulados em um hospital </t>
  </si>
  <si>
    <t>drug-induced interstitial pneumonia (dip) is a serious adverse drug reaction. the occurrence rete of dip was evaluated by clinical trial before available in the market. however, due to limited number of cases in clinical trials, it may be inapplicable to the real market. we aimed to seek a method to evaluate the occurrence rate of dip using clinical data warehouse at a hospital. initially we developed a method that assesses whether presence of ip was written in reports by natural language processing. next we detected dip by estimating ip before, during and after the drug administration. presence of ip was determined according to the reports of ct if ct was performed, otherwise it was determined based on the changes in the results of chest x-ray, level of kl-6 or sp-d. dip was determined according to the pattern of presence of ip in each phase. in this study we chose amiodarone as a target drug. the number of patients who suffered from ip caused by amiodarone was 16 (3.9 %), including one definitively diagnosed and 15 strong doubt cases. most of them could be validated by medical record chart. using this method, we were able to successfully detect occurrence of dip from accumulated data in a hospital information system. © springer international publishing switzerland 2016.</t>
  </si>
  <si>
    <t xml:space="preserve">A pneumonia intersticial induzida por drogas (DIP) é uma séria reação adversa do medicamento. A ocorrência de DIP foi avaliada por ensaios clínicos antes de disponível no mercado. No entanto, devido ao número limitado de casos em ensaios clínicos, pode ser inaplicável ao mercado real. Nosso objetivo foi procurar um método para avaliar a taxa de ocorrência de queda usando o Warehouse clínico em um hospital. Inicialmente, desenvolvemos um método que avalia se a presença de IP foi escrita em relatórios por processamento de linguagem natural. Em seguida, detectamos o DIP estimando o IP antes, durante e após a administração do medicamento. A presença de IP foi determinada de acordo com os relatos de TC se a TC foi realizada, caso contrário, foi determinada com base nas alterações nos resultados da radiografia de tórax, nível de KL-6 ou SP-D. O mergulho foi determinado de acordo com o padrão de presença de IP em cada fase. Neste estudo, escolhemos a amiodarona como um medicamento -alvo. O número de pacientes que sofriam de PI causados ​​por amiodarona foi de 16 (3,9 %), incluindo um diagnosticado definitivamente e 15 casos de dúvidas fortes. A maioria deles pode ser validada por gráfico de registros médicos. Usando esse método, conseguimos detectar com êxito a ocorrência de queda de dados acumulados em um sistema de informações hospitalares. © Springer International Publishing Switzerland 2016. </t>
  </si>
  <si>
    <t>https://www.scopus.com/inward/record.uri?eid=2-s2.0-84945946493&amp;doi=10.1007%2f978-3-319-23024-5_2&amp;partnerID=40&amp;md5=6fc2788e61341b14849f96c49f8c8ae4</t>
  </si>
  <si>
    <t>3rd KES International Conference on Innovation in Medicine and Healthcare, InMed 2015</t>
  </si>
  <si>
    <t>11 September 2015 through 12 September 2015</t>
  </si>
  <si>
    <t>2-s2.0-84872593161</t>
  </si>
  <si>
    <t>10.3233/978-1-61499-101-4-164</t>
  </si>
  <si>
    <t>method for mapping the french ccam terminology to the umls metathesaurus</t>
  </si>
  <si>
    <t xml:space="preserve">Método para mapear a terminologia francesa do CCAM para o metatesaurus UMLS </t>
  </si>
  <si>
    <t>the french coding system of surgical procedures, the classification commune des actes médicaux (ccam), is used in france for drg databases and fee for services payment. mapping between ccam and other clinical procedures terminologies by the means of umls metathesaurus is essential in order to increase semantic interoperability between different healthcare terminologies and between different case mix systems. in a previous work the cismef team used an automatic approach to map ccam descriptors to the french part of the umls metathesaurus. in another way for the french funded research project interstis, we performed a mapping using metamap based on the top level semantic structure descriptors of anatomy and action of ccam translated from french to english. this paper aims to present this new approach and to compare the results with the previous one. the combination of both approaches significantly improved the coverage of the mapping to 68 % for both descriptors and 95 % for at least one descriptor. © 2012 european federation for medical informatics and ios press. all rights reserved.</t>
  </si>
  <si>
    <t xml:space="preserve">O sistema de codificação francês de procedimentos cirúrgicos, a classificação comuna des Acces Médicaux (CCAM), é usada na França para bancos de dados DRG e taxa para pagamento de serviços. O mapeamento entre a CCAM e outros procedimentos clínicos terminologias por meios de metatessauro UMLS é essencial para aumentar a interoperabilidade semântica entre diferentes terminologias de assistência médica e entre diferentes sistemas de mistura de casos. Em um trabalho anterior, a equipe do CISMEF usou uma abordagem automática para mapear os descritores da CCAM para a parte francesa do metatessauro da UMLS. De outra maneira para o Projeto de Pesquisa Financiado em francês Interstis, realizamos um mapeamento usando o Metamap com base nos descritores de anatomia e ação da estrutura semântica de nível superior, traduzidos do francês para o inglês. Este artigo tem como objetivo apresentar essa nova abordagem e comparar os resultados com o anterior. A combinação de ambas as abordagens melhorou significativamente a cobertura do mapeamento para 68 % para descritores e 95 % para pelo menos um descritor. © 2012 Federação Europeia para Informática Médica e IOS Press. todos os direitos reservados. </t>
  </si>
  <si>
    <t>https://www.scopus.com/inward/record.uri?eid=2-s2.0-84872593161&amp;doi=10.3233%2f978-1-61499-101-4-164&amp;partnerID=40&amp;md5=2f47c9fcbc06df8cd9a08ac8ea5f823b</t>
  </si>
  <si>
    <t>2-s2.0-84880829218</t>
  </si>
  <si>
    <t>methods for identifying suicide or suicidal ideation in ehrs</t>
  </si>
  <si>
    <t xml:space="preserve">Métodos para identificar suicídio ou ideação suicida em EHRs </t>
  </si>
  <si>
    <t>electronic health records contain important data elements for detection of novel adverse drug reactions, genotype/phenotype identification and psychosocial factor analysis, and the role of each of these as risk factors for suicidality warrants further investigation. suicide and suicidal ideation are documented in clinical narratives. the specific purpose of this study was to define an algorithm for automated detection of this serious event. we found that icd-9 e-codes had the lowest positive predictive value: 0.55 (90% ci: 0.42-0.67), while combining icd-9 and nlp had the best ppv: 0.97 (90% ci: 0.92-0.99). a qualitative analysis and classification of the types of errors by icd-9 and nlp automated coding compared to manual review are also discussed.</t>
  </si>
  <si>
    <t xml:space="preserve">Os registros eletrônicos de saúde contêm elementos importantes de dados para detecção de novas reações adversas a medicamentos, identificação de genótipo/fenótipo e análise fatorial psicossocial, e o papel de cada um deles como fatores de risco para a suicídio merecem uma investigação mais aprofundada. O suicídio e a ideação suicida estão documentados em narrativas clínicas. O objetivo específico deste estudo foi definir um algoritmo para a detecção automatizada deste evento sério. Descobrimos que os códigos eletrônicos da CID-9 tinham o menor valor preditivo positivo: 0,55 (IC 90%: 0,42-0,67), enquanto combinando a CID-9 e o NLP tiveram o melhor PPV: 0,97 (IC 90%: 0,92-0,99). Também são discutidas uma análise qualitativa e classificação dos tipos de erros por CID-9 e codificação automatizada do NLP em comparação com a revisão manual. </t>
  </si>
  <si>
    <t>https://www.scopus.com/inward/record.uri?eid=2-s2.0-84880829218&amp;partnerID=40&amp;md5=648ef8f4accf997af4c91f5c20ff721b</t>
  </si>
  <si>
    <t>2-s2.0-85120864139</t>
  </si>
  <si>
    <t>10.2196/30529</t>
  </si>
  <si>
    <t>mild adverse events of sputnik v vaccine in russia social media content analysis of telegram via deep learning</t>
  </si>
  <si>
    <t xml:space="preserve">Eventos adversos leves da vacina Sputnik V na Rússia Análise de conteúdo de mídia social do telegrama via aprendizado profundo </t>
  </si>
  <si>
    <t>background: there is a limited amount of data on the safety profile of the covid-19 vector vaccine gam-covid-vac (sputnik v). previous infodemiology studies showed that social media discourse could be analyzed to assess the most concerning adverse events (ae) caused by drugs. objective: we aimed to investigate mild aes of sputnik v based on a participatory trial conducted on telegram in the russian language. we compared aes extracted from telegram with other limited databases on sputnik v and other covid-19 vaccines. we explored symptom co-occurrence patterns and determined how counts of administered doses, age, gender, and sequence of shots could confound the reporting of aes. methods: we collected a unique dataset consisting of 11,515 self-reported sputnik v vaccine aes posted on the telegram group, and we utilized natural language processing methods to extract aes. specifically, we performed multilabel classifications using the deep neural language model bidirectional encoder representations from transformers (bert) “deeppavlov,” which was pretrained on a russian language corpus and applied to the telegram messages. the resulting area under the curve score was 0.991. we chose symptom classes that represented the following aes: fever, pain, chills, fatigue, nausea/vomiting, headache, insomnia, lymph node enlargement, erythema, pruritus, swelling, and diarrhea. results: telegram users complained mostly about pain (5461/11,515, 47.43%), fever (5363/11,515, 46.57%), fatigue (3862/11,515, 33.54%), and headache (2855/11,515, 24.79%). women reported more aes than men (1.2-fold, p&lt;.001). in addition, there were more aes from the first dose than from the second dose (1.1-fold, p&lt;.001), and the number of aes decreased with age (β=.05 per year, p&lt;.001). the results also showed that sputnik v aes were more similar to other vector vaccines (132 units) than with messenger rna vaccines (241 units) according to the average euclidean distance between the vectors of ae frequencies. elderly telegram users reported significantly more (5.6-fold on average) systemic aes than their peers, according to the results of the phase 3 clinical trials published in the lancet. however, the aes reported in telegram posts were consistent (pearson correlation r=0.94, p=.02) with those reported in the argentinian postmarketing ae registry. conclusions: after the sputnik v vaccination, russian telegram users reported mostly pain, fever, and fatigue. the sputnik v ae profile was comparable with other vector covid-19 vaccines. discussion on social media could provide meaningful information about the ae profile of novel vaccines. © 2021 journal of medical internet research. all rights reserved.</t>
  </si>
  <si>
    <t xml:space="preserve">Antecedentes: Existe uma quantidade limitada de dados sobre o perfil de segurança do covid-19 Vector Vaccine GAM-COVID-VAC (Sputnik V). Estudos anteriores de infodemiologia mostraram que o discurso da mídia social poderia ser analisado para avaliar os eventos adversos mais preocupantes (EA) causados ​​por medicamentos. Objetivo: Nosso objetivo foi investigar os Aes leves do Sputnik V com base em um estudo participativo realizado no telegrama no idioma russo. Comparamos EAs extraídos do telegrama com outros bancos de dados limitados em Sputnik V e outras vacinas covid-19. Exploramos os padrões de co-ocorrência de sintomas e determinamos como as contagens de doses administradas, idade, sexo e sequência de tiros poderiam confundir o relato dos EAs. Métodos: Coletamos um conjunto de dados exclusivo composto por 11.515 AES de vacina Sputnik V auto-relatada publicada no grupo Telegram, e utilizamos métodos de processamento de linguagem natural para extrair EAs. Especificamente, realizamos classificações multilabel usando o modelo de linguagem neural profunda representações bidirecionais do codificador de Transformers (Bert) “Deeppavlov”, que foi pré -criada em um corpus de idioma russo e aplicado às mensagens do telegrama. A área resultante sob a pontuação da curva foi de 0,991. Escolhemos classes de sintomas que representaram os seguintes EAs: febre, dor, calafrios, fadiga, náusea/vômito, dor de cabeça, insônia, aumento de linfonodos, eritema, prurido, inchaço e diarra. Resultados: Usuários do telegrama reclamaram principalmente da dor (5461/11.515, 47,43%), febre (5363/11.515, 46,57%), fadiga (3862/11.515, 33,54%) e dor de cabeça (2855/11,515, 24%). As mulheres relataram mais EAs do que homens (1,2 vezes, p &lt;0,001). Além disso, houve mais EAs desde a primeira dose do que da segunda dose (1,1 vezes, p &lt;0,001), e o número de EAs diminuiu com a idade (β = 0,05 por ano, p &lt;0,001). Os resultados também mostraram que o Sputnik V Aes era mais semelhante a outras vacinas vetoriais (132 unidades) do que com as vacinas de RNA mensageiro (241 unidades) de acordo com a distância euclidiana média entre os vetores das frequências de EA. Os usuários idosos do telegrama relataram significativamente mais (5,6 vezes em média) EAs sistêmicos do que seus pares, de acordo com os resultados dos ensaios clínicos da Fase 3 publicados no Lancet. No entanto, os EAs relatados nos postos do telegrama foram consistentes (correlação de Pearson r = 0,94, p = 0,02) com os relatados no registro de EA pós -mercado argentino. Conclusões: Após a vacinação do Sputnik V, os usuários de telegramas russos relataram principalmente dor, febre e fadiga. O perfil Sputnik v AE era comparável com outras vacinas vetoriais Covid-19. A discussão sobre as mídias sociais poderia fornecer informações significativas sobre o perfil de EA de novas vacinas. © 2021 Journal of Medical Internet Research. todos os direitos reservados. </t>
  </si>
  <si>
    <t>https://www.scopus.com/inward/record.uri?eid=2-s2.0-85120864139&amp;doi=10.2196%2f30529&amp;partnerID=40&amp;md5=395e3f439123b39af8a56bf0671619a0</t>
  </si>
  <si>
    <t>2-s2.0-85047985295</t>
  </si>
  <si>
    <t>mindlab unal comparing metamap and t mapper for medical concept extraction in semeval 2014 task 7</t>
  </si>
  <si>
    <t xml:space="preserve">Mindlab Unal Comparando Metamap e T Mapper para Extração de Conceito Médico na Tarefa Semeval 2014 7 </t>
  </si>
  <si>
    <t>this paper describes our participation in task 7 of semeval 2014, which focuses on analysis of clinical text. the task is divided into two parts: recognizing mentions of concepts that belong to the umls (unified medical language system) semantic group disorders, and mapping each disorder to a unique umls cui (concept unique identifier), if possible. for identifying and mapping disorders belonging to the umls meta thesaurus, we explore two tools: metamap and t-mapper. additionally, a named entity recognition system, based on a maximum entropy model, was implemented to identify other disorders. © 8th international workshop on semantic evaluation, semeval 2014 - co-located with the 25th international conference on computational linguistics, coling 2014, proceedings. all rights reserved.</t>
  </si>
  <si>
    <t xml:space="preserve">Este artigo descreve nossa participação na Tarefa 7 do Semeval 2014, que se concentra na análise do texto clínico. A tarefa é dividida em duas partes: reconhecimento de menções de conceitos que pertencem aos distúrbios semânticos do Grupo Semânticos da UMLS (Sistema de Língua Médica) e mapeando cada distúrbio para um UMLS CUI único (Identificador único do conceito), se possível. Para identificar e mapear distúrbios pertencentes ao Meta Thesaurus UMLS, exploramos duas ferramentas: Metamap e T-Mapper. Além disso, um sistema de reconhecimento de entidade nomeado, com base em um modelo de entropia máximo, foi implementado para identificar outros distúrbios. © 8th International Workshop sobre Avaliação Semântica, Semeval 2014 - Co -localizado com a 25ª Conferência Internacional sobre Linguística Computacional, Coling 2014, Proceedings. todos os direitos reservados. </t>
  </si>
  <si>
    <t>https://www.scopus.com/inward/record.uri?eid=2-s2.0-85047985295&amp;partnerID=40&amp;md5=25f7178226755caebd1ea9eb9c90c7b9</t>
  </si>
  <si>
    <t>8th International Workshop on Semantic Evaluation, SemEval 2014</t>
  </si>
  <si>
    <t>23 August 2014 through 24 August 2014</t>
  </si>
  <si>
    <t>2-s2.0-85040526550</t>
  </si>
  <si>
    <t>10.3233/978-1-61499-830-3-322</t>
  </si>
  <si>
    <t>mining adverse drug reactions in social media with named entity recognition and semantic methods</t>
  </si>
  <si>
    <t xml:space="preserve">Mineração de reações adversas a medicamentos nas mídias sociais com reconhecimento de entidade nomeado e métodos semânticos </t>
  </si>
  <si>
    <t>suspected adverse drug reactions (adr) reported by patients through social media can be a complementary source to current pharmacovigilance systems. however, the performance of text mining tools applied to social media text data to discover adrs needs to be evaluated. in this paper, we introduce the approach developed to mine adr from french social media. a protocol of evaluation is highlighted, which includes a detailed sample size determination and evaluation corpus constitution. our text mining approach provided very encouraging preliminary results with f-measures of 0.94 and 0.81 for recognition of drugs and symptoms respectively, and with f-measure of 0.70 for adr detection. therefore, this approach is promising for downstream pharmacovigilance analysis. © 2017 international medical informatics association (imia) and ios press.</t>
  </si>
  <si>
    <t xml:space="preserve">Suspeita de reações adversas a medicamentos (ADR) relatados pelos pacientes através da mídia social pode ser uma fonte complementar dos atuais sistemas de farmacovigilância. No entanto, o desempenho das ferramentas de mineração de texto aplicadas aos dados de texto de mídia social para descobrir que os ADRs precisam ser avaliados. Neste artigo, apresentamos a abordagem desenvolvida para a mina ADR das mídias sociais francesas. É destacado um protocolo de avaliação, que inclui uma constituição detalhada de determinação e avaliação do corpus do tamanho da amostra. Nossa abordagem de mineração de texto forneceu resultados preliminares muito encorajadores com medidas F de 0,94 e 0,81 para reconhecimento de medicamentos e sintomas, respectivamente, e com F-Measure de 0,70 para a detecção de ADR. Portanto, essa abordagem é promissora para a análise de farmacovigilância a jusante. © 2017 International Medical Informatics Association (IMIA) e IOS Press. </t>
  </si>
  <si>
    <t>https://www.scopus.com/inward/record.uri?eid=2-s2.0-85040526550&amp;doi=10.3233%2f978-1-61499-830-3-322&amp;partnerID=40&amp;md5=24ae35f090ea142e65e94b700754ef2d</t>
  </si>
  <si>
    <t>2-s2.0-85040507350</t>
  </si>
  <si>
    <t>10.3233/978-1-61499-830-3-614</t>
  </si>
  <si>
    <t>mining adverse events of dietary supplements from product labels by topic modeling</t>
  </si>
  <si>
    <t xml:space="preserve">Eventos adversos de mineração de suplementos alimentares de rótulos de produtos por modelagem de tópicos </t>
  </si>
  <si>
    <t>the adverse events of the dietary supplements should be subject to scrutiny due to their growing clinical application and consumption among u.s. adults. an effective method for mining and grouping the adverse events of the dietary supplements is to evaluate product labeling for the rapidly increasing number of new products available in the market. in this study, the adverse events information was extracted from the product labels stored in the dietary supplement label database (dsld) and analyzed by topic modeling techniques, specifically latent dirichlet allocation (lda). among the 50 topics generated by lda, eight topics were manually evaluated, with topic relatedness ranging from 58.8% to 100% on the product level, and 57.1% to 100% on the ingredient level. five out of these eight topics were coherent groupings of the dietary supplements based on their adverse events. the results demonstrated that lda is able to group supplements with similar adverse events based on the dietary supplement labels. such information can be potentially used by consumers to more safely use dietary supplements. © 2017 international medical informatics association (imia) and ios press.</t>
  </si>
  <si>
    <t xml:space="preserve">Os eventos adversos dos suplementos alimentares devem estar sujeitos a escrutínio devido à sua crescente aplicação clínica e consumo entre os EUA adultos. Um método eficaz para mineração e agrupamento dos eventos adversos dos suplementos alimentares é avaliar a rotulagem de produtos para o número crescente de novos produtos disponíveis no mercado. Neste estudo, as informações de eventos adversos foram extraídos dos rótulos do produto armazenados no banco de dados de etiquetas de suplementos dietéticos (DSLD) e analisados ​​por técnicas de modelagem de tópicos, especificamente a alocação de Dirichlet latente (LDA). Entre os 50 tópicos gerados pelo LDA, oito tópicos foram avaliados manualmente, com a relação de tópicos variando de 58,8% a 100% no nível do produto e 57,1% a 100% no nível de ingrediente. Cinco desses oito tópicos foram agrupamentos coerentes dos suplementos alimentares com base em seus eventos adversos. Os resultados demonstraram que o LDA é capaz de agrupar suplementos com eventos adversos semelhantes com base nos rótulos dos suplementos alimentares. Essas informações podem ser potencialmente usadas pelos consumidores para usar com mais segurança suplementos alimentares. © 2017 International Medical Informatics Association (IMIA) e IOS Press. </t>
  </si>
  <si>
    <t>https://www.scopus.com/inward/record.uri?eid=2-s2.0-85040507350&amp;doi=10.3233%2f978-1-61499-830-3-614&amp;partnerID=40&amp;md5=b8d49a39ce04150225b7c7d8aca45182</t>
  </si>
  <si>
    <t>2-s2.0-41449104826</t>
  </si>
  <si>
    <t>10.1007/978-1-59745-547-3_9</t>
  </si>
  <si>
    <t>mining biomedical data using metamap transfer (mmtx) and the unified medical language system (umls)</t>
  </si>
  <si>
    <t xml:space="preserve">Dados biomédicos de mineração usando a transferência de metamap (MMTX) e o Unified Medical Language System (UMLS) </t>
  </si>
  <si>
    <t>detailed instruction is described for mapping unstructured, free text data into common biomedical concepts (drugs, diseases, anatomy, and so on) found in the unified medical language system using metamap transfer (mmtx). mmtx can be used in applications including mining and inferring relationship between concepts in medline publications by transforming free text into computable concepts. mmtx is in general not designed to be an end-user program; therefore, a simple analysis is described using mmtx for users without any programming knowledge. in addition, two java template files are provided for automated processing of the output from mmtx and users can adopt this with minimum java program experience.</t>
  </si>
  <si>
    <t xml:space="preserve">A instrução detalhada é descrita para mapear dados de texto livre e não estruturados em conceitos biomédicos comuns (medicamentos, doenças, anatomia etc.) encontrados no sistema de linguagem médica unificada usando a transferência de metamap (MMTX). O MMTX pode ser usado em aplicações, incluindo relação de mineração e inferir entre conceitos nas publicações MEDLINE, transformando o texto livre em conceitos computáveis. Em geral, o MMTX não é projetado para ser um programa de usuário final; Portanto, uma análise simples é descrita usando o MMTX para usuários sem nenhum conhecimento de programação. Além disso, dois arquivos de modelo Java são fornecidos para o processamento automatizado da saída do MMTX e os usuários podem adotar isso com a experiência mínima do programa Java. </t>
  </si>
  <si>
    <t>https://www.scopus.com/inward/record.uri?eid=2-s2.0-41449104826&amp;doi=10.1007%2f978-1-59745-547-3_9&amp;partnerID=40&amp;md5=d5646e42f5f383eedd8e5d0669adbef6</t>
  </si>
  <si>
    <t>2-s2.0-84876692441</t>
  </si>
  <si>
    <t>10.1186/1472-6947-13-53</t>
  </si>
  <si>
    <t>mining fda drug labels for medical conditions</t>
  </si>
  <si>
    <t xml:space="preserve">Mineração de rótulos de drogas FDA para condições médicas </t>
  </si>
  <si>
    <t>background: cincinnati children's hospital medical center (cchmc) has built the initial natural language processing (nlp) component to extract medications with their corresponding medical conditions (indications, contraindications, overdosage, and adverse reactions) as triples of medication-related information ([(1) drug name]-[(2) medical condition]-[(3) loinc section header]) for an intelligent database system, in order to improve patient safety and the quality of health care. the food and drug administration's (fda) drug labels are used to demonstrate the feasibility of building the triples as an intelligent database system task. methods. this paper discusses a hybrid nlp system, called automcextractor, to collect medical conditions (including disease/disorder and sign/symptom) from drug labels published by the fda. altogether, 6,611 medical conditions in a manually-annotated gold standard were used for the system evaluation. the pre-processing step extracted the plain text from xml file and detected eight related loinc sections (e.g. adverse reactions, warnings and precautions) for medical condition extraction. conditional random fields (crf) classifiers, trained on token, linguistic, and semantic features, were then used for medical condition extraction. lastly, dictionary-based post-processing corrected boundary-detection errors of the crf step. we evaluated the automcextractor on manually-annotated fda drug labels and report the results on both token and span levels. results: precision, recall, and f-measure were 0.90, 0.81, and 0.85, respectively, for the span level exact match; for the token-level evaluation, precision, recall, and f-measure were 0.92, 0.73, and 0.82, respectively. conclusions: the results demonstrate that (1) medical conditions can be extracted from fda drug labels with high performance; and (2) it is feasible to develop a framework for an intelligent database system. © 2013 li et al.; licensee biomed central ltd.</t>
  </si>
  <si>
    <t xml:space="preserve">Antecedentes: O Centro Médico do Hospital Infantil de Cincinnati (CCHMC) construiu o componente inicial de processamento de linguagem natural (PNL) para extrair medicamentos com suas condições médicas correspondentes (indicações, contra-indicações, sobredosage e reações adversas) como triplos de informações relacionadas a medicamentos ([((((((((((((((((((((((((((((((((((overdosage e a sobreviver 1) Nome do medicamento]-[(2) Condição médica]-[(3) Cabeçalho da seção pulante]) Para um sistema de banco de dados inteligente, a fim de melhorar a segurança do paciente e a qualidade dos cuidados de saúde. Os rótulos de medicamentos da Food and Drug Administration (FDA) são usados ​​para demonstrar a viabilidade de construir os triplos como uma tarefa inteligente do sistema de banco de dados. métodos. Este artigo discute um sistema híbrido de PNL, chamado Automcextractor, para coletar condições médicas (incluindo doença/distúrbio e sinal/sintoma) dos rótulos de medicamentos publicados pelo FDA. No total, 6.611 condições médicas em um padrão-ouro anotado manualmente foram utilizadas para a avaliação do sistema. A etapa de pré-processamento extraiu o texto sem formatação do arquivo XML e detectou oito seções lotas relacionadas (por exemplo, reações adversas, avisos e precauções) para extração de condições médicas. Os campos aleatórios condicionais (CRF) classificadores, treinados em características de token, linguística e semântica, foram então usados ​​para extração de condições médicas. Por fim, os erros de detecção de limites corrigidos com base no dicionário da etapa da CRF. Avaliamos o Automcextractor nos rótulos de medicamentos da FDA anualmente anunciados e relatamos os resultados nos níveis de token e span. Resultados: Precisão, recordação e F-M-Medice foram de 0,90, 0,81 e 0,85, respectivamente, para a correspondência exata do nível do span; Para a avaliação, precisão, recordação e medida F no nível do token, foram 0,92, 0,73 e 0,82, respectivamente. Conclusões: Os resultados demonstram que (1) condições médicas podem ser extraídas dos rótulos de medicamentos da FDA com alto desempenho; e (2) é viável desenvolver uma estrutura para um sistema de banco de dados inteligente. © 2013 Li et al.; Licenciado Biomed Central Ltd. </t>
  </si>
  <si>
    <t>https://www.scopus.com/inward/record.uri?eid=2-s2.0-84876692441&amp;doi=10.1186%2f1472-6947-13-53&amp;partnerID=40&amp;md5=35b5b55e5e4a079fc29749dc9b15d609</t>
  </si>
  <si>
    <t>2-s2.0-84909957437</t>
  </si>
  <si>
    <t>10.5220/0005135203540359</t>
  </si>
  <si>
    <t>mining for adverse drug events on twitter</t>
  </si>
  <si>
    <t xml:space="preserve">Mineração de eventos adversos a medicamentos no Twitter </t>
  </si>
  <si>
    <t>at the post-marketing phase when drugs are used by large populations and for long periods, unexpected adverse events may occur altering the risk-benefit relation of drugs, sometimes requiring a regulatory action. these events at the post-marketing phase require a significant increase in health care since they result in unnecessary damage, often fatal, to patients. therefore, the early discovery of adverse events in the post-marketing phase is a primary goal of the health system, in particular for pharmacovigilance systems. the main purpose of this paper is to prove that twitter can be used as a source to find new and already known adverse drug events. this proposal has a prominent social relevance, as it will help pharmacovigilance systems. copyright © 2014 scitepress - science and technology publications all rights reserved.</t>
  </si>
  <si>
    <t xml:space="preserve">Na fase pós-marketing, quando os medicamentos são usados por grandes populações e por longos períodos, eventos adversos inesperados podem ocorrer alterando a relação de risco-benefício dos medicamentos, às vezes exigindo uma ação regulatória. Esses eventos na fase pós-comercialização requerem um aumento significativo nos cuidados de saúde, pois resultam em danos desnecessários, geralmente fatais, para os pacientes. Portanto, a descoberta precoce de eventos adversos na fase pós-comercialização é um objetivo primário do sistema de saúde, em particular para os sistemas de farmacovigilância. O principal objetivo deste artigo é provar que o Twitter pode ser usado como fonte para encontrar eventos de medicamentos adversos novos e já conhecidos. Esta proposta tem uma relevância social proeminente, pois ajudará os sistemas de farmacovigilância. Copyright © 2014 Scitepress - Publicações de ciências e tecnologia Todos os direitos reservados. </t>
  </si>
  <si>
    <t>https://www.scopus.com/inward/record.uri?eid=2-s2.0-84909957437&amp;doi=10.5220%2f0005135203540359&amp;partnerID=40&amp;md5=5d27a7327ca74c142f4fe69ec9311b73</t>
  </si>
  <si>
    <t>INSTICC Press</t>
  </si>
  <si>
    <t>6th International Conference on Knowledge Discovery and Information Retrieval, KDIR 2014</t>
  </si>
  <si>
    <t>21 October 2014 through 24 October 2014</t>
  </si>
  <si>
    <t>2-s2.0-85040256180</t>
  </si>
  <si>
    <t>10.1145/3110025.3110110</t>
  </si>
  <si>
    <t>mining frequency of drug side effects over a large twitter dataset using apache spark</t>
  </si>
  <si>
    <t xml:space="preserve">Frequência de mineração de efeitos colaterais do medicamento em um grande conjunto de dados do Twitter usando o Apache Spark </t>
  </si>
  <si>
    <t>despite clinical trials by pharmaceutical companies as well as current fda reporting systems, there are still drug side effects that have not been caught. to find a larger sample of reports, a possible way is to mine online social media. with its current widespread use, social media such as twitter has given rise to massive amounts of data, which can be used as reports for drug side effects. to process these large datasets, apache spark has become popular for fast, distributed batch processing. in this work, we have improved on previous pipelines in sentimental analysis-based mining, processing, and extracting tweets with drug-caused side effects. we have also added a new ensemble classifier using a combination of sentiment analysis features to increase the accuracy of identifying drug-caused side effects. in addition, the frequency count for the side effects is also provided. furthermore, we have also implemented the same pipeline in apache spark to improve the speed of processing of tweets by 2.5 times, as well as to support the process of large tweet datasets. as the frequency count of drug side effects opens a wide door for further analysis, we present a preliminary study on this issue, including the side effects of simultaneously using two drugs, and the potential danger of using less-common combination of drugs. we believe the pipeline design and the results present in this work would have great implication on studying drug side effects and on big data analysis in general. © 2017 association for computing machinery.</t>
  </si>
  <si>
    <t xml:space="preserve">Apesar dos ensaios clínicos de empresas farmacêuticas e dos sistemas atuais de relatórios da FDA, ainda existem efeitos colaterais de medicamentos que não foram capturados. Para encontrar uma amostra maior de relatórios, uma maneira possível é minerar as mídias sociais on -line. Com seu uso generalizado atual, as mídias sociais como o Twitter deram origem a grandes quantidades de dados, que podem ser usadas como relatórios para efeitos colaterais do medicamento. Para processar esses grandes conjuntos de dados, o Apache Spark tornou -se popular para o processamento de lote rápido e distribuído. Neste trabalho, melhoramos os oleodutos anteriores na mineração, processamento e extração de análises sentimentais com efeitos colaterais causados ​​por drogas. Também adicionamos um novo classificador de conjunto usando uma combinação de recursos de análise de sentimentos para aumentar a precisão da identificação de efeitos colaterais causados ​​por medicamentos. Além disso, também é fornecida a contagem de frequência para os efeitos colaterais. Além disso, também implementamos o mesmo pipeline no Apache Spark para melhorar a velocidade do processamento de tweets em 2,5 vezes, bem como para apoiar o processo de grandes conjuntos de dados de tweet. À medida que a contagem de frequências dos efeitos colaterais do medicamento abre uma porta larga para análises adicionais, apresentamos um estudo preliminar sobre esse problema, incluindo os efeitos colaterais do uso simultaneamente de dois medicamentos e o perigo potencial de usar a combinação menos comum de medicamentos. Acreditamos que o design do pipeline e os resultados presentes neste trabalho teriam grande implicação no estudo dos efeitos colaterais do medicamento e na análise de big data em geral. © 2017 Association for Computing Machinery. </t>
  </si>
  <si>
    <t>https://www.scopus.com/inward/record.uri?eid=2-s2.0-85040256180&amp;doi=10.1145%2f3110025.3110110&amp;partnerID=40&amp;md5=3154b0de22b1a9a5fb04bd39e14b1dfd</t>
  </si>
  <si>
    <t>9th IEEE/ACM International Conference on Advances in Social Networks Analysis and Mining, ASONAM 2017</t>
  </si>
  <si>
    <t>31 July 2017 through 3 August 2017</t>
  </si>
  <si>
    <t>2-s2.0-85067292220</t>
  </si>
  <si>
    <t>10.1590/0102-311x00033417</t>
  </si>
  <si>
    <t>mining in twitter for adverse events from malaria drugs the case of doxycycline [o uso do twitter como minerador de eventos adversos de medicamentos de combate à malária o caso da doxiciclina] [el uso de twitter como localizador de eventos adversos con medicamentos de combate a la malaria el caso de la doxiciclina]</t>
  </si>
  <si>
    <t xml:space="preserve">mining in twitter for adverse events from malaria drugs the case of doxycycline [o uso do twitter como minerador de eventos adversos de medicamentos de combate à malária o caso da doxiciclina] [el uso de twitter como localizador de eventos adversos con medicamentos de combate a la malaria el caso de la doxiciclina] </t>
  </si>
  <si>
    <t>during the post-marketing period, when medicines are used by large population contingents and for longer periods, unexpected adverse events (ae) can occur, potentially altering the drug’s risk-benefit ratio enough to demand regulatory action. ae are health problems that can occur during treatment with a pharmaceutical product, which in the drug’s post-marketing period can require a significant increase in health care and result in unnecessary and often fatal harm to patients. therefore, a key objective for the health system is to identify ae as soon as possible in the post-marketing period. some countries have pharmacovigilance systems responsible for collecting voluntary reports of post-marketing ae, but studies have shown that social networks can be used to obtain more and faster reports. the current project’s main objective is to build a totally automated system using twitter as a source to detect both new and previously known ae and conduct the statistical analysis of the resulting data. a system was thus built to collect, process, analyze, and assess tweets in search of ae, comparing them to u.s. food and drug administration (fda) data and the reference standard. the results allowed detecting new and existing ae related to the drug doxycycline, showing that twitter can be useful in pharmacovigilance when employed jointly with other data sources. © 2019, fundacao oswaldo cruz. all rights reserved.</t>
  </si>
  <si>
    <t xml:space="preserve">Durante o período pós-marketing, quando os medicamentos são usados ​​por grandes contingentes populacionais e por períodos mais longos, eventos adversos inesperados (EA) podem ocorrer, potencialmente alterando a proporção de risco-benefício do medicamento suficiente para exigir ação regulatória. EA são problemas de saúde que podem ocorrer durante o tratamento com um produto farmacêutico, que no período pós-marketing do medicamento pode exigir um aumento significativo nos cuidados de saúde e resultar em danos desnecessários e geralmente fatais aos pacientes. Portanto, um objetivo essencial para o sistema de saúde é identificar AE o mais rápido possível no período pós-comercialização. Alguns países têm sistemas de farmacovigilância responsáveis ​​por coletar relatórios voluntários de AE ​​pós-comercialização, mas estudos mostraram que as redes sociais podem ser usadas para obter mais relatórios mais rápidos. O principal objetivo do projeto atual é criar um sistema totalmente automatizado usando o Twitter como fonte para detectar AE novo e anteriormente conhecido e conduzir a análise estatística dos dados resultantes. Um sistema foi construído para coletar, processar, analisar e avaliar tweets em busca de AE, comparando -os com os EUA Dados de Food and Drug Administration (FDA) e o padrão de referência. Os resultados permitiram a detecção de EA novos e existentes relacionados à doxiciclina de medicamentos, mostrando que o Twitter pode ser útil na farmacovigilância quando empregado em conjunto com outras fontes de dados. © 2019, Fundacao Oswaldo Cruz. todos os direitos reservados. </t>
  </si>
  <si>
    <t>https://www.scopus.com/inward/record.uri?eid=2-s2.0-85067292220&amp;doi=10.1590%2f0102-311X00033417&amp;partnerID=40&amp;md5=5ab8849ef216ed6a757bde07cff14073</t>
  </si>
  <si>
    <t>Fundacao Oswaldo Cruz</t>
  </si>
  <si>
    <t>2-s2.0-85047570388</t>
  </si>
  <si>
    <t>10.3389/fphar.2018.00541</t>
  </si>
  <si>
    <t>mining patients' narratives in social media for pharmacovigilance adverse effects and misuse of methylphenidate</t>
  </si>
  <si>
    <t xml:space="preserve">Narrativas dos pacientes de mineração nas mídias sociais para efeitos adversos de farmacovigilância e uso indevido de metilfenidato </t>
  </si>
  <si>
    <t>background: the food and drug administration (fda) in the united states and the european medicines agency (ema) have recognized social media as a new data source to strengthen their activities regarding drug safety. objective: our objective in the adr-prism project was to provide text mining and visualization tools to explore a corpus of posts extracted from social media. we evaluated this approach on a corpus of 21 million posts from five patient forums, and conducted a qualitative analysis of the data available on methylphenidate in this corpus. methods: we applied text mining methods based on named entity recognition and relation extraction in the corpus, followed by signal detection using proportional reporting ratio (prr). we also used topic modeling based on the correlated topic model to obtain the list of the matics in the corpus and classify the messages based on their topics. results: we automatically identified 3443 posts about methylphenidate published between 2007 and 2016, among which 61 adverse drug reactions (adr) were automatically detected. two pharmacovigilance experts evaluated manually the quality of automatic identification, and a f-measure of 0.57 was reached. patient's reports were mainly neuro-psychiatric effects. applying prr, 67% of the adrs were signals, including most of the neuro-psychiatric symptoms but also palpitations. topic modeling showed that the most represented topics were related to childhood and treatment initiation, but also side effects. cases of misuse were also identified in this corpus, including recreational use and abuse. conclusion: named entity recognition combined with signal detection and topic modeling have demonstrated their complementarity in mining social media data. an in-depth analysis focused on methylphenidate showed that this approach was able to detect potential signals and to provide better understanding of patients' behaviors regarding drugs, including misuse. © 2018 chen, faviez, schuck, lillo-le-louët, texier, dahamna, huot, foulquié, pereira, leroux, karapetiantz, guenegou-arnoux, katsahian, bousquet and burgun.</t>
  </si>
  <si>
    <t xml:space="preserve">Antecedentes: A Food and Drug Administration (FDA) nos Estados Unidos e a Agência Europeia de Medicamentos (EMA) reconheceram as mídias sociais como uma nova fonte de dados para fortalecer suas atividades em relação à segurança dos medicamentos. Objetivo: Nosso objetivo no projeto de prisma ADR era fornecer ferramentas de mineração e visualização de texto para explorar um corpus de postagens extraídas das mídias sociais. Avaliamos essa abordagem em um corpus de 21 milhões de postos de cinco fóruns de pacientes e conduzimos uma análise qualitativa dos dados disponíveis sobre metilfenidato neste corpus. Métodos: Aplicamos métodos de mineração de texto com base no reconhecimento de entidades nomeados e na extração de relação no corpus, seguido de detecção de sinal usando a taxa de relatório proporcional (PRR). Também usamos a modelagem de tópicos com base no modelo de tópico correlacionado para obter a lista dos Matics no corpus e classificar as mensagens com base em seus tópicos. Resultados: Identificamos automaticamente 3443 postagens sobre o metilfenidato publicado entre 2007 e 2016, entre as quais 61 reações adversas de medicamentos (ADR) foram detectadas automaticamente. Dois especialistas em farmacovigilância avaliaram manualmente a qualidade da identificação automática e foi atingida uma medida F de 0,57. Os relatórios do paciente foram principalmente efeitos neuro-psiquiátricos. Aplicando PRR, 67% dos ADRs eram sinais, incluindo a maioria dos sintomas neuro-psiquiátricos, mas também palpitações. A modelagem de tópicos mostrou que os tópicos mais representados estavam relacionados ao início da infância e do tratamento, mas também efeitos colaterais. Os casos de uso indevido também foram identificados neste corpus, incluindo uso e abuso recreativo. Conclusão: O reconhecimento de entidade nomeado combinado com a detecção de sinais e a modelagem de tópicos demonstraram sua complementaridade na mineração de dados de mídia social. Uma análise aprofundada focada no metilfenidato mostrou que essa abordagem foi capaz de detectar sinais em potencial e fornecer uma melhor compreensão dos comportamentos dos pacientes em relação a medicamentos, incluindo o uso indevido. © 2018 Chen, Faviez, Schuck, Lillo-Le-Louët, Texier, Dahamna, Huot, Foulquié, Pereira, Leroux, Karapetantiantz, Guenegou-Arnoux, Katsahian, Bousquet e Burgun. </t>
  </si>
  <si>
    <t>https://www.scopus.com/inward/record.uri?eid=2-s2.0-85047570388&amp;doi=10.3389%2ffphar.2018.00541&amp;partnerID=40&amp;md5=a1e178458fbe25d51a71eb0a302bb317</t>
  </si>
  <si>
    <t>2-s2.0-84893075973</t>
  </si>
  <si>
    <t>10.1007/978-3-642-53914-5_37</t>
  </si>
  <si>
    <t>mining twitter data for potential drug effects</t>
  </si>
  <si>
    <t xml:space="preserve">Mineração de dados do Twitter para possíveis efeitos de drogas </t>
  </si>
  <si>
    <t>adverse drug reactions have become one of the top causes of deaths. for surveillance of adverse drug events, patients have gradually become involved in reporting their experiences with medications through the use of dedicated and structured systems. the emerging of social networking provides a way for patients to describe their drug experiences online in less-structured free text format. we developed a computational approach that collects, processes and analyzes twitter data for drug effects. our approach uses a machine-learning- based classifier to classify personal experience tweets, and use nlm's metamap software to recognize and extract word phrases that belong to drug effects. our results on 5 medications demonstrate the validity of our approach, and its ability to correctly extract potential drug effects from the twitter data. it is conceivable that social media data can serve to complement and/or supplement traditional time-consuming and costly surveillance methods. © springer-verlag 2013.</t>
  </si>
  <si>
    <t xml:space="preserve">As reações adversas de medicamentos tornaram -se uma das principais causas das mortes. Para a vigilância de eventos adversos a medicamentos, os pacientes se envolveram gradualmente no relato de suas experiências com medicamentos através do uso de sistemas dedicados e estruturados. O emergente das redes sociais fornece uma maneira de os pacientes descreverem suas experiências de drogas on-line em formato de texto livre menos estruturado. Desenvolvemos uma abordagem computacional que coleta, processa e analisa os dados do Twitter para efeitos de medicamentos. Nossa abordagem usa um classificador baseado em aprendizado de máquina para classificar tweets de experiência pessoal e usar o software Metamap da NLM para reconhecer e extrair frases de palavras que pertencem a efeitos de drogas. Nossos resultados em 5 medicamentos demonstram a validade de nossa abordagem e sua capacidade de extrair corretamente os possíveis efeitos dos medicamentos dos dados do Twitter. É concebível que os dados de mídia social possam servir para complementar e/ou complementar os métodos tradicionais de vigilância demorada e dispendiosa. © Springer-Verlag 2013. </t>
  </si>
  <si>
    <t>https://www.scopus.com/inward/record.uri?eid=2-s2.0-84893075973&amp;doi=10.1007%2f978-3-642-53914-5_37&amp;partnerID=40&amp;md5=f8577c032a7d26e13a1ea5e3004d8b35</t>
  </si>
  <si>
    <t>9th International Conference on Advanced Data Mining and Applications, ADMA 2013</t>
  </si>
  <si>
    <t>14 December 2013 through 16 December 2013</t>
  </si>
  <si>
    <t>Hangzhou</t>
  </si>
  <si>
    <t>2-s2.0-77952943324</t>
  </si>
  <si>
    <t>10.1186/1471-2105-11-s2-s3</t>
  </si>
  <si>
    <t>mkem a multi level knowledge emergence model for mining undiscovered public knowledge</t>
  </si>
  <si>
    <t xml:space="preserve">MKEM Um modelo de emergência de conhecimento de vários níveis para mineração de conhecimento público não descoberto </t>
  </si>
  <si>
    <t>background: since swanson proposed the undiscovered public knowledge (upk) model, there have been many approaches to uncover upk by mining the biomedical literature. these earlier works, however, required substantial manual intervention to reduce the number of possible connections and are mainly applied to disease-effect relation. with the advancement in biomedical science, it has become imperative to extract and combine information from multiple disjoint researches, studies and articles to infer new hypotheses and expand knowledge.methods: we propose mkem, a multi-level knowledge emergence model, to discover implicit relationships using natural language processing techniques such as link grammar and ontologies such as unified medical language system (umls) metamap. the contribution of mkem is as follows: first, we propose a flexible knowledge emergence model to extract implicit relationships across different levels such as molecular level for gene and protein and phenomic level for disease and treatment. second, we employ metamap for tagging biological concepts. third, we provide an empirical and systematic approach to discover novel relationships.results: we applied our system on 5000 abstracts downloaded from pubmed database. we performed the performance evaluation as a gold standard is not yet available. our system performed with a good precision and recall and we generated 24 hypotheses.conclusions: our experiments show that mkem is a powerful tool to discover hidden relationships residing in extracted entities that were represented by our substance-effect-process-disease-body part (sepdb) model. . © 2010 song and lee; licensee biomed central ltd.</t>
  </si>
  <si>
    <t xml:space="preserve">Antecedentes: Desde que Swanson propôs o modelo de conhecimento público não descoberto (UPK), houve muitas abordagens para descobrir UPK através da mineração da literatura biomédica. Esses trabalhos anteriores, no entanto, exigiram intervenção manual substancial para reduzir o número de conexões possíveis e são aplicadas principalmente à relação do efeito da doença. Com o avanço da ciência biomédica, tornou-se imperativo extrair e combinar informações de múltiplas pesquisas, estudos e artigos desarticulados para inferir novas hipóteses e expandir o conhecimento. Usando técnicas de processamento de linguagem natural, como a gramática e o ontologias do Link, como o Metamap Unified Medical Language System (UMLS). A contribuição do MKEM é a seguinte: Primeiro, propomos um modelo de emergência de conhecimento flexível para extrair relações implícitas em diferentes níveis, como nível molecular para o gene e proteína e nível fenômico para doenças e tratamento. Segundo, empregamos o Metamap para marcar conceitos biológicos. Terceiro, fornecemos uma abordagem empírica e sistemática para descobrir novos relacionamentos. Resultados: Aplicamos nosso sistema em 5000 resumos baixados do banco de dados do PubMed. Realizamos a avaliação de desempenho como padrão -ouro ainda não está disponível. Nosso sistema realizou com uma boa precisão e recordação e geramos 24 hipóteses. Conclusões: Nossas experiências mostram que o MKEM é uma ferramenta poderosa para descobrir relacionamentos ocultos que residem em entidades extraídas que foram representadas por nossa parte do efeito-efeito-efeito-doutorado ( Sepdb) Modelo. . © 2010 Song e Lee; Licenciado Biomed Central Ltd. </t>
  </si>
  <si>
    <t>https://www.scopus.com/inward/record.uri?eid=2-s2.0-77952943324&amp;doi=10.1186%2f1471-2105-11-S2-S3&amp;partnerID=40&amp;md5=f36fb7b7e90795b93c7758ca6c30a4b3</t>
  </si>
  <si>
    <t>2-s2.0-84962421735</t>
  </si>
  <si>
    <t>10.1109/bibm.2015.7359705</t>
  </si>
  <si>
    <t>modeling electronic health records in ensembles of semantic spaces for adverse drug event detection</t>
  </si>
  <si>
    <t xml:space="preserve">Modelando registros eletrônicos de saúde em conjuntos de espaços semânticos para detecção adversa de eventos de drogas </t>
  </si>
  <si>
    <t>adverse drug events (ades) are heavily under-reported in electronic health records (ehrs). alerting systems that are able to detect potential ades on the basis of patient-specific ehr data would help to mitigate this problem. to that end, the use of machine learning has proven to be both efficient and effective; however, challenges remain in representing the heterogeneous ehr data, which moreover tends to be high-dimensional and exceedingly sparse, in a manner conducive to learning high-performing predictive models. prior work has shown that distributional semantics - that is, natural language processing methods that, traditionally, model the meaning of words in semantic (vector) space on the basis of co-occurrence information - can be exploited to create effective representations of sequential ehr data of various kinds. when modeling data in semantic space, an important design decision concerns the size of the context window around an object of interest, which governs the scope of co-occurrence information that is taken into account and affects the composition of the resulting semantic space. here, we report on experiments conducted on 27 clinical datasets, demonstrating that performance can be significantly improved by modeling ehr data in ensembles of semantic spaces, consisting of multiple semantic spaces built with different context window sizes. a follow-up investigation is conducted to study the impact on predictive performance as increasingly more semantic spaces are included in the ensemble, demonstrating that accuracy tends to improve with the number of semantic spaces, albeit not monotonically so. finally, a number of different strategies for combining the semantic spaces are explored, demonstrating the advantage of early (feature) fusion over late (classifier) fusion. semantic space ensembles allow multiple views of (sparse) data to be captured (densely) and thereby enable improved performance to be obtained on the task of detecting ades in ehrs. © 2015 ieee.</t>
  </si>
  <si>
    <t xml:space="preserve">Eventos adversos a medicamentos (ADES) são fortemente subnotificados em registros eletrônicos de saúde (EHRs). Alertar os sistemas capazes de detectar possíveis ADEs com base em dados de EHR específicos para o paciente ajudariam a mitigar esse problema. Para esse fim, o uso do aprendizado de máquina provou ser eficiente e eficaz; No entanto, permanecem desafios na representação dos dados heterogêneos de EHR, que, além disso, tendem a ser de alta dimensão e extremamente escassos, de maneira propícia a aprender modelos preditivos de alto desempenho. Trabalhos anteriores mostraram que a semântica distributiva - ou seja, métodos de processamento de linguagem natural que, tradicionalmente, modelam o significado das palavras no espaço semântico (vetor) com base em informações de co -ocorrência - podem ser exploradas para criar representações eficazes de dados sequenciais de EHR de vários tipos. Ao modelar dados no espaço semântico, uma decisão importante de design diz respeito ao tamanho da janela de contexto em torno de um objeto de interesse, que governa o escopo das informações de co-ocorrência que são levadas em consideração e afeta a composição do espaço semântico resultante. Aqui, relatamos experimentos realizados em 27 conjuntos de dados clínicos, demonstrando que o desempenho pode ser significativamente melhorado modelando dados de EHR em conjuntos de espaços semânticos, consistindo em vários espaços semânticos construídos com diferentes tamanhos de janela de contexto. Uma investigação de acompanhamento é realizada para estudar o impacto no desempenho preditivo, pois os espaços cada vez mais semânticos são incluídos no conjunto, demonstrando que a precisão tende a melhorar com o número de espaços semânticos, embora não monotonicamente. Finalmente, são exploradas várias estratégias diferentes para combinar os espaços semânticos, demonstrando a vantagem da fusão precoce (do recurso) sobre a fusão tardia (classificador). Os conjuntos de espaço semântico permitem que várias visualizações dos dados (esparsas) sejam capturadas (densamente) e, assim, permitem que o desempenho aprimorado seja obtido na tarefa de detectar ADES nos EHRs. © 2015 IEEE. </t>
  </si>
  <si>
    <t>https://www.scopus.com/inward/record.uri?eid=2-s2.0-84962421735&amp;doi=10.1109%2fBIBM.2015.7359705&amp;partnerID=40&amp;md5=eb50b2490dbeaa1ca18dd83a64ff94df</t>
  </si>
  <si>
    <t>IEEE International Conference on Bioinformatics and Biomedicine, BIBM 2015</t>
  </si>
  <si>
    <t>9 November 2015 through 12 November 2015</t>
  </si>
  <si>
    <t>2-s2.0-85103945007</t>
  </si>
  <si>
    <t>10.1016/j.drugpo.2021.103210</t>
  </si>
  <si>
    <t>monitoring drug trends in the digital environment new methods challenges and the opportunities provided by automated approaches</t>
  </si>
  <si>
    <t xml:space="preserve">Monitorando as tendências dos medicamentos no ambiente digital novos desafios de métodos e as oportunidades oferecidas por abordagens automatizadas </t>
  </si>
  <si>
    <t>developments in information technology have impacted on all areas of modern life and in particular facilitated the growth of globalisation in commerce and communication. within the drugs area this means that both drugs discourse and drug markets have become increasingly digitally enabled. in response to this, new methods are being developed that attempt to research and monitor the digital environment. in this commentary we present three case studies of innovative approaches and related challenges to software-automated data mining of the digital environment: (i) an e-shop finder to detect e-shops offering new psychoactive substances, (ii) scraping of forum data from online discussion boards, (iii) automated sentiment analysis of discussions in online discussion boards. we conclude that the work presented brings opportunities in terms of leveraging data for developing a more timely and granular understanding of the various aspects of drug-use phenomena in the digital environment. in particular, combining the number of e-shops, discussion posts, and sentiments regarding particular substances could be used for ad hoc risk assessments as well as longitudinal drug monitoring and indicate “online popularity”. the main challenges of digital data mining involve data representativity and ethical considerations. © 2021 elsevier b.v.</t>
  </si>
  <si>
    <t xml:space="preserve">Os desenvolvimentos na tecnologia da informação impactaram em todas as áreas da vida moderna e, em particular, facilitaram o crescimento da globalização em comércio e comunicação. Na área de medicamentos, isso significa que os mercados de discurso e drogas se tornaram cada vez mais ativados digitalmente. Em resposta a isso, estão sendo desenvolvidos novos métodos que tentam pesquisar e monitorar o ambiente digital. Neste comentário, apresentamos três estudos de caso de abordagens inovadoras e desafios relacionados à mineração de dados autominidos por software do ambiente digital: (i) um localizador de e-shop para detectar e-shops que oferecem novas substâncias psicoativas, (ii) raspagem de dados do fórum Dos fóruns de discussão on -line, (iii) análise automatizada de discussões nos quadros de discussão on -line. Concluímos que o trabalho apresentado traz oportunidades em termos de alavancagem de dados para o desenvolvimento de uma compreensão mais oportuna e granular dos vários aspectos dos fenômenos de uso de drogas no ambiente digital. Em particular, a combinação do número de e-shops, postagens de discussão e sentimentos sobre substâncias específicas pode ser usada para avaliações de risco ad hoc, bem como o monitoramento longitudinal de medicamentos e indicar "popularidade on-line". Os principais desafios da mineração de dados digitais envolvem representatividade de dados e considerações éticas. © 2021 Elsevier B.V. </t>
  </si>
  <si>
    <t>https://www.scopus.com/inward/record.uri?eid=2-s2.0-85103945007&amp;doi=10.1016%2fj.drugpo.2021.103210&amp;partnerID=40&amp;md5=2c2c781e8b53a8238f3918bf523a60cc</t>
  </si>
  <si>
    <t>2-s2.0-85130573183</t>
  </si>
  <si>
    <t>10.2196/35115</t>
  </si>
  <si>
    <t>monitoring user opinions and side effects on covid 19 vaccines in the twittersphere infodemiology study of tweets</t>
  </si>
  <si>
    <t xml:space="preserve">Monitorando as opiniões do usuário e os efeitos colaterais nas vacinas Covid 19 no estudo Twittersphere Infodemiology of Tweets </t>
  </si>
  <si>
    <t>background: in the current phase of the covid-19 pandemic, we are witnessing the most massive vaccine rollout in human history. like any other drug, vaccines may cause unexpected side effects, which need to be investigated in a timely manner to minimize harm in the population. if not properly dealt with, side effects may also impact public trust in the vaccination campaigns carried out by national governments. objective: monitoring social media for the early identification of side effects, and understanding the public opinion on the vaccines are of paramount importance to ensure a successful and harmless rollout. the objective of this study was to create a web portal to monitor the opinion of social media users on covid-19 vaccines, which can offer a tool for journalists, scientists, and users alike to visualize how the general public is reacting to the vaccination campaign. methods: we developed a tool to analyze the public opinion on covid-19 vaccines from twitter, exploiting, among other techniques, a state-of-the-art system for the identification of adverse drug events on social media; natural language processing models for sentiment analysis; statistical tools; and open-source databases to visualize the trending hashtags, news articles, and their factuality. all modules of the system are displayed through an open web portal. results: a set of 650,000 tweets was collected and analyzed in an ongoing process that was initiated in december 2020. the results of the analysis are made public on a web portal (updated daily), together with the processing tools and data. the data provide insights on public opinion about the vaccines and its change over time. for example, users show a high tendency to only share news from reliable sources when discussing covid-19 vaccines (98% of the shared urls). the general sentiment of twitter users toward the vaccines is negative/neutral; however, the system is able to record fluctuations in the attitude toward specific vaccines in correspondence with specific events (eg, news about new outbreaks). the data also show how news coverage had a high impact on the set of discussed topics. to further investigate this point, we performed a more in-depth analysis of the data regarding the astrazeneca vaccine. we observed how media coverage of blood clot-related side effects suddenly shifted the topic of public discussions regarding both the astrazeneca and other vaccines. this became particularly evident when visualizing the most frequently discussed symptoms for the vaccines and comparing them month by month. conclusions: we present a tool connected with a web portal to monitor and display some key aspects of the public's reaction to covid-19 vaccines. the system also provides an overview of the opinions of the twittersphere through graphic representations, offering a tool for the extraction of suspected adverse events from tweets with a deep learning model. © 2022 journal of medical internet research. all rights reserved.</t>
  </si>
  <si>
    <t xml:space="preserve">Antecedentes: Na fase atual da pandemia Covid-19, estamos testemunhando a implantação mais maciça da vacina da história humana. Como qualquer outro medicamento, as vacinas podem causar efeitos colaterais inesperados, que precisam ser investigados em tempo hábil para minimizar os danos na população. Se não for tratado adequadamente, os efeitos colaterais também podem afetar a confiança do público nas campanhas de vacinação realizadas pelos governos nacionais. Objetivo: Monitorando as mídias sociais para a identificação precoce de efeitos colaterais e entender a opinião pública sobre as vacinas são de suma importância para garantir um lançamento bem -sucedido e inofensivo. O objetivo deste estudo foi criar um portal da web para monitorar a opinião dos usuários de mídia social em vacinas covid-19, que podem oferecer uma ferramenta para jornalistas, cientistas e usuários para visualizar como o público em geral está reagindo à campanha de vacinação . Métodos: Desenvolvemos uma ferramenta para analisar a opinião pública sobre as vacinas covid-19 do Twitter, explorando, entre outras técnicas, um sistema de ponta para a identificação de eventos adversos a medicamentos nas mídias sociais; Modelos de processamento de linguagem natural para análise de sentimentos; ferramentas estatísticas; e bancos de dados de código aberto para visualizar as hashtags, artigos de notícias e sua factualidade. Todos os módulos do sistema são exibidos através de um portal da web aberto. Resultados: Um conjunto de 650.000 tweets foi coletado e analisado em um processo contínuo iniciado em dezembro de 2020. Os resultados da análise são divulgados em um portal da Web (atualizado diariamente), juntamente com as ferramentas e dados de processamento. Os dados fornecem informações sobre a opinião pública sobre as vacinas e suas mudanças ao longo do tempo. Por exemplo, os usuários mostram uma alta tendência a compartilhar apenas notícias de fontes confiáveis ​​ao discutir vacinas covid-19 (98% dos URLs compartilhados). O sentimento geral dos usuários do Twitter em relação às vacinas é negativo/neutro; No entanto, o sistema é capaz de registrar flutuações na atitude em relação a vacinas específicas em correspondência com eventos específicos (por exemplo, notícias sobre novos surtos). Os dados também mostram como a cobertura de notícias teve um alto impacto no conjunto de tópicos discutidos. Para investigar ainda mais esse ponto, realizamos uma análise mais aprofundada dos dados sobre a vacina AstraZeneca. Observamos como a cobertura da mídia dos efeitos colaterais relacionados à coágulo sanguíneo mudou de repente o tópico das discussões públicas sobre o AstraZeneca e outras vacinas. Isso ficou particularmente evidente ao visualizar os sintomas mais frequentemente discutidos para as vacinas e compará -las mês a mês. Conclusões: Apresentamos uma ferramenta conectada a um portal da Web para monitorar e exibir alguns aspectos importantes da reação do público às vacinas CoVID-19. O sistema também fornece uma visão geral das opiniões do Twittersphere por meio de representações gráficas, oferecendo uma ferramenta para a extração de suspeitos de eventos adversos de tweets com um modelo de aprendizado profundo. © 2022 Journal of Medical Internet Research. todos os direitos reservados. </t>
  </si>
  <si>
    <t>https://www.scopus.com/inward/record.uri?eid=2-s2.0-85130573183&amp;doi=10.2196%2f35115&amp;partnerID=40&amp;md5=806416fcdc54ed828389435536861bd8</t>
  </si>
  <si>
    <t>2-s2.0-39049178417</t>
  </si>
  <si>
    <t>mqaf a medical question answering framework</t>
  </si>
  <si>
    <t xml:space="preserve">MQAF Uma estrutura de resposta a perguntas médicas </t>
  </si>
  <si>
    <t>traditional question-answering programs are difficult to write and require: question analysis, document identification, and text extraction. thousands of new documents are created daily, making it difficult to determine which has useful data. mqaf facilitates the process by limiting the factors used in the process: a lexicon (the umls), a medical term identifier (metamap), a question taxonomy, and a medical information website that is both evidence-based and kept up-to-date.</t>
  </si>
  <si>
    <t xml:space="preserve">Os programas tradicionais de resposta a perguntas são difíceis de escrever e exigem: análise de perguntas, identificação de documentos e extração de texto. Milhares de novos documentos são criados diariamente, dificultando determinar quais possuem dados úteis. O MQAF facilita o processo, limitando os fatores usados no processo: um léxico (o UMLS), um identificador de termo médico (Metamap), uma taxonomia de pergunta e um site de informações médicas baseadas em evidências e mantidas atualizadas . </t>
  </si>
  <si>
    <t>https://www.scopus.com/inward/record.uri?eid=2-s2.0-39049178417&amp;partnerID=40&amp;md5=a78f83a54c8cb56b2ca9750f8fe66d47</t>
  </si>
  <si>
    <t>2-s2.0-85100465366</t>
  </si>
  <si>
    <t>10.1016/j.ipm.2020.102473</t>
  </si>
  <si>
    <t>mttlade a multi task transfer learning based method for adverse drug events extraction</t>
  </si>
  <si>
    <t xml:space="preserve">Mttlade Um método baseado em aprendizado de transferência de tarefas múltiplas para extração adversa de eventos de drogas </t>
  </si>
  <si>
    <t>extracting mentions of adverse drug events (ades) and the potential relationships among them from clinical textual data remains challenging tasks due to the following issues: (1) many ades mentions have multiple relations, also known as the multi-head issue, and (2) many ades relations contain discontinuous mentions. to deal with these problems, in this paper, we propose a multi-task transfer learning-based method for ades extraction, called mttlade. firstly, the mttlade system converts the ades extraction task to a dual-task sequence labelling which includes ades source mention extraction (ade-se) and ades attribute-relation extraction (ade-att-re) tasks. the ade-se task aims at extracting the source mentions that are likely related to at least one relation, while the ade-att-re task consists in linking the previously identified source mentions to their target attributes and relation types by adopting a unified sequence labelling. then, it uses the multi-task transfer learning (mttl) based approach to process the two proposed tasks simultaneously. the mttl adopts a shared representation obtained from the pre-trained language model learned through transformer architecture and ends up with task-specific fine-tuning. this allows the mttlade system to yield more generalized representation across the tasks. finally, mttlade produces sequences for each task from the generated model so as to extract ades mentions and relations. experimental evaluations conducted on two datasets provided by the tac 2017 and n2c2 2018 shared tasks show the effectiveness and generalizability of mttlade. the proposed mttlade system significantly outperforms the state-of-the-art ones on both datasets. the results also show that combining transfer and multi-task learning makes mttlade more effective for solving the multi-head issue and extracting intricate ades. © 2020 elsevier ltd</t>
  </si>
  <si>
    <t xml:space="preserve">Extração de menções de eventos adversos a medicamentos (ADEs) e as possíveis relações entre elas a partir de dados textuais clínicos continuam sendo tarefas desafiadoras devido aos seguintes problemas: (1) Muitas mencionas mencionadas têm múltiplas relações, também conhecidas como questão de várias cabeças e (2 ) Muitas relações de ADES contêm menções descontínuas. Para lidar com esses problemas, neste artigo, propomos um método baseado em transferência de várias tarefas para extração de ADES, chamada mttlade. Em primeiro lugar, o sistema mttlade converte a tarefa de extração de ADES em uma marcação de sequência de tarefas dupla, que inclui tarefas de extração de mencionação de fonte de ADES (ADE-SE) e extração de relação de atributos (ADE-ATT-RE). A tarefa ADE-SE visa extrair as menções da fonte que provavelmente estão relacionadas a pelo menos uma relação, enquanto a tarefa ADE-ATT-RE consiste em vincular as menções de origem anteriormente identificadas aos seus atributos de destino e tipos de relação, adotando uma marcação de sequência unificada . Em seguida, ele usa a abordagem baseada em Learning de transferência de várias tarefas (MTTL) para processar as duas tarefas propostas simultaneamente. O MTTL adota uma representação compartilhada obtida do modelo de idioma pré-treinado aprendido através da arquitetura de transformadores e acaba com o ajuste fino específico da tarefa. Isso permite que o sistema MTTLADE produza uma representação mais generalizada nas tarefas. Finalmente, o MTTLADE produz sequências para cada tarefa do modelo gerado, a fim de extrair mencionas e relações. Avaliações experimentais realizadas em dois conjuntos de dados fornecidos pelas tarefas compartilhadas TAC 2017 e N2C2 2018 mostram a eficácia e generalização do MTTLADE. O sistema MTTLade proposto supera significativamente os de última geração nos dois conjuntos de dados. Os resultados também mostram que a combinação de transferência e aprendizado de várias tarefas tornam o MTTLade mais eficaz para resolver o problema de várias cabeças e extrair Ades complexos. © 2020 Elsevier Ltd </t>
  </si>
  <si>
    <t>https://www.scopus.com/inward/record.uri?eid=2-s2.0-85100465366&amp;doi=10.1016%2fj.ipm.2020.102473&amp;partnerID=40&amp;md5=75dfbd65d09c79532c24a0a26facbdec</t>
  </si>
  <si>
    <t>2-s2.0-85071654039</t>
  </si>
  <si>
    <t>10.1007/978-3-030-29196-9_22</t>
  </si>
  <si>
    <t>multi layered learning for information extraction from adverse drug event narratives</t>
  </si>
  <si>
    <t xml:space="preserve">Aprendizagem em várias camadas para extração de informações de narrativas adversas de eventos de drogas </t>
  </si>
  <si>
    <t>recognizing named entities in adverse drug reactions narratives is a crucial step towards extracting valuable patient information from unstructured text and transforming the information into an easily processable structured format. this motivates using advanced data analytics to support data-driven pharmacovigilance. yet existing biomedical named entity recognition (ner) tools are limited in their ability to identify certain entity types from these domain-specific narratives, resulting in poor accuracy. to address this shortcoming, we propose our novel methodology called tiered ensemble learning system with diversity (tels-d), an ensemble approach that integrates a rich variety of named entity recognizers to procure the final result. there are two specific challenges faced by biomedical ner: the classes are imbalanced and the lack of a single best performing method. the first challenge is addressed through a balanced, under-sampled bagging strategy that depends on the imbalance level to overcome this highly skewed data problem. to address the second challenge, we design an ensemble of heterogeneous entity recognizers that leverages a novel ensemble combiner. our experimental results demonstrate that for biomedical text datasets: (i) a balanced learning environment combined with an ensemble of heterogeneous classifiers consistently improves the performance over individual base learners and (ii) stacking-based ensemble combiner methods outperform simple majority voting based solutions by 0.3 in f1-score. © 2019, springer nature switzerland ag.</t>
  </si>
  <si>
    <t xml:space="preserve">O reconhecimento de entidades nomeadas nas narrativas adversas das reações a medicamentos é um passo crucial para extrair informações valiosas do paciente de texto não estruturado e transformar as informações em um formato estruturado facilmente processável. Isso motiva o uso de análise de dados avançada para apoiar a farmacovigilância orientada a dados. No entanto, as ferramentas de reconhecimento de entidade nomeadas biomédicas existentes (NER) são limitadas em sua capacidade de identificar certos tipos de entidades dessas narrativas específicas do domínio, resultando em baixa precisão. Para abordar essa falha, propomos nossa nova metodologia chamada Sistema de Aprendizagem em Ensemble em camadas com diversidade (TELS-D), uma abordagem de conjunto que integra uma rica variedade de reconhecedores de entidade nomeados para obter o resultado final. Existem dois desafios específicos enfrentados pelo NER biomédico: as classes são desequilibradas e a falta de um único método de melhor desempenho. O primeiro desafio é abordado por meio de uma estratégia de ensacamento equilibrada e mal amostrada que depende do nível de desequilíbrio para superar esse problema de dados altamente distorcido. Para enfrentar o segundo desafio, projetamos um conjunto de reconhecedores de entidade heterogênea que aproveitam um novo combinador de conjuntos. Nossos resultados experimentais demonstram que, para conjuntos de dados de texto biomédico: (i) um ambiente de aprendizado equilibrado combinado com um conjunto de classificadores heterogêneos melhora consistentemente o desempenho em relação aos alunos de base de base individuais e (ii) métodos de combinação de combinadores baseados em empilhamento superem as soluções simples baseadas em votação por maioria de 0,3 por 0.3 na pontuação F1. © 2019, Springer Nature Switzerland AG. </t>
  </si>
  <si>
    <t>https://www.scopus.com/inward/record.uri?eid=2-s2.0-85071654039&amp;doi=10.1007%2f978-3-030-29196-9_22&amp;partnerID=40&amp;md5=4182dedc066feb5076dbd544fa5822ce</t>
  </si>
  <si>
    <t>11th International Joint Conference on Biomedical Engineering Systems and Technologies, BIOSTEC 2018</t>
  </si>
  <si>
    <t>19 January 2018 through 21 January 2018</t>
  </si>
  <si>
    <t>2-s2.0-85101592671</t>
  </si>
  <si>
    <t>10.1016/j.jbi.2021.103706</t>
  </si>
  <si>
    <t>multigbs a multi layer graph approach to biomedical summarization</t>
  </si>
  <si>
    <t xml:space="preserve">Multigbs Uma abordagem gráfica de várias camadas para resumo biomédico </t>
  </si>
  <si>
    <t>automatic text summarization methods generate a shorter version of the input text to assist the reader in gaining a quick yet informative gist. existing text summarization methods generally focus on a single aspect of text when selecting sentences, causing the potential loss of essential information. in this study, we propose a domain-specific method that models a document as a multi-layer graph to enable multiple features of the text to be processed at the same time. the features we used in this paper are word similarity, semantic similarity, and co-reference similarity, which are modelled as three different layers. the unsupervised method selects sentences from the multi-layer graph based on the multirank algorithm and the number of concepts. the proposed multigbs algorithm employs umls and extracts the concepts and relationships using different tools such as semrep, metamap, and oger. extensive evaluation by rouge and bertscore shows increased f-measure values. © 2021 elsevier inc.</t>
  </si>
  <si>
    <t xml:space="preserve">Os métodos automáticos de resumo de texto geram uma versão mais curta do texto de entrada para ajudar o leitor a obter uma GIST rápida e informativa. Os métodos de resumo de texto existentes geralmente se concentram em um único aspecto do texto ao selecionar frases, causando a perda potencial de informações essenciais. Neste estudo, propomos um método específico de domínio que modela um documento como um gráfico de várias camadas para permitir que vários recursos do texto sejam processados ao mesmo tempo. Os recursos que usamos neste artigo são similaridade de palavras, similaridade semântica e similaridade de co-referência, que são modeladas como três camadas diferentes. O método não supervisionado seleciona frases do gráfico de várias camadas com base no algoritmo multiranque e no número de conceitos. O algoritmo Multigbs proposto emprega UMLs e extrai os conceitos e relacionamentos usando diferentes ferramentas, como SEMREP, Metamap e Oger. A avaliação extensiva por Rouge e BertScore mostra valores aumentados de medida F. © 2021 Elsevier inc. </t>
  </si>
  <si>
    <t>https://www.scopus.com/inward/record.uri?eid=2-s2.0-85101592671&amp;doi=10.1016%2fj.jbi.2021.103706&amp;partnerID=40&amp;md5=618a1a7b01d6590a048770e51c91211e</t>
  </si>
  <si>
    <t>2-s2.0-85069603854</t>
  </si>
  <si>
    <t>10.1016/j.jbi.2019.103252</t>
  </si>
  <si>
    <t>named entity recognition from chinese adverse drug event reports with lexical feature based bilstm crf and tri training</t>
  </si>
  <si>
    <t xml:space="preserve">Nomeado Reconhecimento de entidades de relatórios de eventos de drogas adversos chineses com base baseado em recursos lexicais CRF e TRI Treinamento </t>
  </si>
  <si>
    <t>background: the adverse drug event reports (aders) from the spontaneous reporting system are important data sources for studying adverse drug reactions (adrs) as well as post-marketing pharmacovigilance. apart from the conventional adr information contained in the structured section of aders, more detailed information such as pre- and post- adr symptoms, multi-drug usages and adr-relief treatments are described in the free-text section, which can be mined through natural language processing (nlp) tools. objective: the goal of this study was to extract adr-related entities from free-text section of chinese aders, which can act as supplements for the information contained in structured section, so as to further assist in adr evaluation. methods: three models of conditional random field (crf), bidirectional long short-term memory-crf (bilstm-crf) and lexical feature based bilstm-crf (lf-bilstm-crf) were constructed to conduct named entity recognition (ner) tasks in free-text section of chinese aders. a semi-supervised learning method of tri-training was applied on the basis of the three established models to give un-annotated raw data with reliable tags. results: among the three basic models, the lf-bilstm-crf achieved the highest average f1 score of 94.35%. after the process of tri-training, almost half of the un-annotated cases were tagged with labels, and the performances of all the three models improved after iterative training. conclusions: the lf-bilstm-crf model that we constructed could achieve a comparatively high f1 score, and the fusion of crf, while bilstm-crf and lf-bilstm-crf in tri-training might further strengthen the reliability of predicted tags. the results suggested the usefulness of our methods in developing the specialized ner tools for identifying adr-related information from chinese aders. © 2019 elsevier inc.</t>
  </si>
  <si>
    <t xml:space="preserve">Antecedentes: Os relatórios adversos de eventos de medicamentos (ADERS) do sistema de relatórios espontâneos são importantes fontes de dados para o estudo de reações adversas de medicamentos (ADRs), bem como a farmacovigilância pós-comercialização. Além das informações convencionais de ADR contidas na seção estruturada de ADERS, informações mais detalhadas, como sintomas pré e pós-ADR, usos de vários medicamentos e tratamentos de relevo ADR são descritos na seção de texto livre, que podem ser extraídos através de Ferramentas de processamento de linguagem natural (PNL). Objetivo: O objetivo deste estudo foi extrair entidades relacionadas a ADR da seção de texto livre de Aders Chinese, que pode atuar como suplementos para as informações contidas na seção estruturada, para ajudar ainda mais na avaliação da ADR. Métodos: Três modelos de campo aleatório condicional (CRF), bidirecional de memória de curto prazo de curto prazo (BILSTM-CRF) e BILSTM-CRF baseado em recursos lexicais (LF-BILSTM-CRF) foram construídos para realizar tarefas de realização de entidade denominada (NER) na seção de texto livre de Aders Chinese. Um método de aprendizado semi-supervisionado de treinamento de Tri foi aplicado com base nos três modelos estabelecidos para fornecer dados brutos não anotados com tags confiáveis. Resultados: Entre os três modelos básicos, o LF-BILSTM-CRF alcançou a maior pontuação média de F1 de 94,35%. Após o processo de treinamento TRI, quase metade dos casos não anotados foram marcados com rótulos, e o desempenho de todos os três modelos melhorou após o treinamento iterativo. Conclusões: O modelo LF-BILSTM-CRF que construímos pode atingir uma pontuação F1 comparativamente alta e a fusão de CRF, enquanto o BILSTM-CRF e o LF-BILSTM-CRF no TRI-treinamento podem fortalecer ainda mais a confiabilidade das tags previstas. Os resultados sugeriram a utilidade de nossos métodos no desenvolvimento das ferramentas NER especializadas para identificar informações relacionadas a ADR de Aders Chinese. © 2019 Elsevier inc. </t>
  </si>
  <si>
    <t>https://www.scopus.com/inward/record.uri?eid=2-s2.0-85069603854&amp;doi=10.1016%2fj.jbi.2019.103252&amp;partnerID=40&amp;md5=f730a5ee21cfac5eec675f33dc30916f</t>
  </si>
  <si>
    <t>10.3233/shti220615</t>
  </si>
  <si>
    <t>named entity recognition in pubmed abstracts for pharmacovigilance using deep learning</t>
  </si>
  <si>
    <t xml:space="preserve">Nomeado reconhecimento de entidades em PubMed Abstracts for Pharmacovigility usando Deep Learning </t>
  </si>
  <si>
    <t>2022/05/25</t>
  </si>
  <si>
    <t>10.3233/SHTI220615</t>
  </si>
  <si>
    <t>2-s2.0-85098332856</t>
  </si>
  <si>
    <t>10.1186/s12911-020-01352-2</t>
  </si>
  <si>
    <t>natural language processing (nlp) tools in extracting biomedical concepts from research articles a case study on autism spectrum disorder</t>
  </si>
  <si>
    <t xml:space="preserve">Ferramentas de processamento de linguagem natural (PNL) na extração de conceitos biomédicos de artigos de pesquisa Um estudo de caso sobre transtorno do espectro do autismo </t>
  </si>
  <si>
    <t>background: natural language processing (nlp) tools can facilitate the extraction of biomedical concepts from unstructured free texts, such as research articles or clinical notes. the nlp software tools clamp, ctakes, and metamap are among the most widely used tools to extract biomedical concept entities. however, their performance in extracting disease-specific terminology from literature has not been compared extensively, especially for complex neuropsychiatric disorders with a diverse set of phenotypic and clinical manifestations. methods: we comparatively evaluated these nlp tools using autism spectrum disorder (asd) as a case study. we collected 827 asd-related terms based on previous literature as the benchmark list for performance evaluation. then, we applied clamp, ctakes, and metamap on 544 full-text articles and 20,408 abstracts from pubmed to extract asd-related terms. we evaluated the predictive performance using precision, recall, and f1 score. results: we found that clamp has the best performance in terms of f1 score followed by ctakes and then metamap. our results show that clamp has much higher precision than ctakes and metamap, while ctakes and metamap have higher recall than clamp. conclusion: the analysis protocols used in this study can be applied to other neuropsychiatric or neurodevelopmental disorders that lack well-defined terminology sets to describe their phenotypic presentations. © 2020, the author(s).</t>
  </si>
  <si>
    <t xml:space="preserve">Antecedentes: As ferramentas de processamento de linguagem natural (PNL) podem facilitar a extração de conceitos biomédicos de textos livres não estruturados, como artigos de pesquisa ou notas clínicas. As Ferramentas de Software da PNL, CLAMP, CTAKES e METAMAP estão entre as ferramentas mais usadas para extrair entidades conceituais biomédicas. No entanto, seu desempenho na extração de terminologia específico da doença da literatura não foi comparado extensivamente, especialmente para distúrbios neuropsiquiátricos complexos com um conjunto diversificado de manifestações fenotípicas e clínicas. Métodos: Avaliamos comparativamente essas ferramentas de PNL usando o transtorno do espectro do autismo (TEA) como um estudo de caso. Coletamos 827 termos relacionados ao ASD com base na literatura anterior como a lista de referência para avaliação de desempenho. Em seguida, aplicamos grampos, CTakes e Metamap em 544 artigos de texto completo e 20.408 resumos dos termos relacionados ao ASD do PubMed a Extrato. Avaliamos o desempenho preditivo usando precisão, recall e pontuação de F1. Resultados: Descobrimos que o CLAMP tem o melhor desempenho em termos de pontuação F1, seguida por CTakes e depois Metamap. Nossos resultados mostram que o CLAMP tem uma precisão muito maior que os CTakes e o Metamap, enquanto CTakes e Metamap têm maior recall do que o grampo. Conclusão: Os protocolos de análise utilizados neste estudo podem ser aplicados a outros distúrbios neuropsiquiátricos ou neurodesenvolvidos que não possuem conjuntos de terminologia bem definidos para descrever suas apresentações fenotípicas. © 2020, o (s) autor (s). </t>
  </si>
  <si>
    <t>https://www.scopus.com/inward/record.uri?eid=2-s2.0-85098332856&amp;doi=10.1186%2fs12911-020-01352-2&amp;partnerID=40&amp;md5=c6d16cacceebd8dcbbdba98205265bd5</t>
  </si>
  <si>
    <t>2-s2.0-85050472230</t>
  </si>
  <si>
    <t>10.1002/phar.2151</t>
  </si>
  <si>
    <t>natural language processing and its implications for the future of medication safety a narrative review of recent advances and challenges</t>
  </si>
  <si>
    <t xml:space="preserve">Processamento de linguagem natural e suas implicações para o futuro da segurança dos medicamentos Uma revisão narrativa de avanços e desafios recentes </t>
  </si>
  <si>
    <t>the safety of medication use has been a priority in the united states since the late 1930s. recently, it has gained prominence due to the increasing amount of data suggesting that a large amount of patient harm is preventable and can be mitigated with effective risk strategies that have not been sufficiently adopted. adverse events from medications are part of clinical practice, but the ability to identify a patient's risk and to minimize that risk must be a priority. the ability to identify adverse events has been a challenge due to limitations of available data sources, which are often free text. the use of natural language processing (nlp) may help to address these limitations. nlp is the artificial intelligence domain of computer science that uses computers to manipulate unstructured data (i.e., narrative text or speech data) in the context of a specific task. in this narrative review, we illustrate the fundamentals of nlp and discuss nlp's application to medication safety in four data sources: electronic health records, internet-based data, published literature, and reporting systems. given the magnitude of available data from these sources, a growing area is the use of computer algorithms to help automatically detect associations between medications and adverse effects. the main benefit of nlp is in the time savings associated with automation of various medication safety tasks such as the medication reconciliation process facilitated by computers, as well as the potential for near–real-time identification of adverse events for postmarketing surveillance such as those posted on social media that would otherwise go unanalyzed. nlp is limited by a lack of data sharing between health care organizations due to insufficient interoperability capabilities, inhibiting large-scale adverse event monitoring across populations. we anticipate that future work in this area will focus on the integration of data sources from different domains to improve the ability to identify potential adverse events more quickly and to improve clinical decision support with regard to a patient's estimated risk for specific adverse events at the time of medication prescription or review. © 2018 pharmacotherapy publications, inc.</t>
  </si>
  <si>
    <t xml:space="preserve">A segurança do uso de medicamentos tem sido uma prioridade nos Estados Unidos desde o final da década de 1930. Recentemente, ganhou destaque devido à crescente quantidade de dados, sugerindo que uma grande quantidade de dano ao paciente é evitável e pode ser atenuada com estratégias de risco eficazes que não foram suficientemente adotadas. Eventos adversos dos medicamentos fazem parte da prática clínica, mas a capacidade de identificar o risco de um paciente e minimizar esse risco deve ser uma prioridade. A capacidade de identificar eventos adversos tem sido um desafio devido a limitações das fontes de dados disponíveis, que geralmente são texto livre. O uso do processamento de linguagem natural (PNL) pode ajudar a abordar essas limitações. A PNL é o domínio da inteligência artificial da ciência da computação que usa computadores para manipular dados não estruturados (ou seja, dados narrativos de texto ou fala) no contexto de uma tarefa específica. Nesta revisão narrativa, ilustramos os fundamentos da PNL e discutimos a aplicação da NLP à segurança de medicamentos em quatro fontes de dados: registros eletrônicos de saúde, dados baseados na Internet, literatura publicada e sistemas de relatórios. Dada a magnitude dos dados disponíveis dessas fontes, uma área de crescimento é o uso de algoritmos de computador para ajudar a detectar automaticamente associações entre medicamentos e efeitos adversos. O principal benefício da PNL está nas economias de tempo associadas à automação de várias tarefas de segurança de medicamentos, como o processo de reconciliação de medicamentos facilitado por computadores, bem como o potencial de identificação quase em tempo real de eventos adversos para vigilância pós-comercialização, como os publicados nas mídias sociais que de outra forma seriam unanalisadas. A PNL é limitada pela falta de compartilhamento de dados entre organizações de saúde devido a recursos insuficientes de interoperabilidade, inibindo o monitoramento de eventos adversos em larga escala nas populações. Prevemos que trabalhos futuros nessa área se concentrarão na integração de fontes de dados de diferentes domínios para melhorar a capacidade de identificar possíveis eventos adversos mais rapidamente e de melhorar o suporte à decisão clínica em relação ao risco estimado de um paciente de eventos adversos específicos no momento de prescrição ou revisão de medicamentos. © 2018 Pharmacoterapy Publications, inc. </t>
  </si>
  <si>
    <t>https://www.scopus.com/inward/record.uri?eid=2-s2.0-85050472230&amp;doi=10.1002%2fphar.2151&amp;partnerID=40&amp;md5=69da402ddbdb0454e177f2d403964a33</t>
  </si>
  <si>
    <t>Pharmacotherapy Publications Inc.</t>
  </si>
  <si>
    <t>2-s2.0-85077694717</t>
  </si>
  <si>
    <t>10.1016/j.jaip.2019.12.007</t>
  </si>
  <si>
    <t>natural language processing combined with icd 9 cm codes as a novel method to study the epidemiology of allergic drug reactions</t>
  </si>
  <si>
    <t xml:space="preserve">Processamento de linguagem natural combinado com os códigos da CID 9 cm como um novo método para estudar a epidemiologia das reações alérgicas de medicamentos </t>
  </si>
  <si>
    <t>background: allergic drug reaction epidemiologic data are sparse because it remains difficult to identify true cases in large data sets using manual chart review. objective: to develop and validate a novel informatics method based on natural language processing (nlp) in combination with international classification of diseases, ninth revision, clinical modification (icd-9-cm) codes that identifies allergic drug reactions in the electronic health record. methods: previously studied and high-yield icd-9-cm codes were used to screen for possible allergic drug reactions among all inpatients admitted in 2007 and 2008. a random sample was selected for manual chart review to identify true cases of allergic drug reactions. a rule-based nlp algorithm was then developed to identify allergic drug reactions using free-text clinical notes and discharge summaries from the filtered cases. the performance of using manual chart review of icd-9-cm codes alone was compared with icd-9-cm codes in combination with nlp. results: of 3907 cases identified by icd-9-cm codes, 725 (19%) were randomly selected for manual chart review; 335 were confirmed as allergic drug reactions, resulting in a positive predictive value (ppv) of 46% (range: 18%-79%) when using icd-9-cm codes alone. our nlp algorithm in combination with icd-9-cm codes achieved a ppv of 86% (range: 69%-100%). among the 335 confirmed positive cases, nlp identified 259 true cases, resulting in a recall/sensitivity of 77% (range: 26%-100%). among the 390 negative cases, nlp achieved a specificity of 89% (range: 69%-100%). conclusion: using nlp with icd-9-cm codes improved identification of allergic drug reactions. the resulting decrease in manual chart review effort will facilitate large epidemiology studies of this understudied area. © 2019 american academy of allergy, asthma &amp; immunology</t>
  </si>
  <si>
    <t xml:space="preserve">Antecedentes: Os dados epidemiológicos alérgicos de reação de medicamentos são escassos porque permanece difícil identificar casos verdadeiros em grandes conjuntos de dados usando a revisão do gráfico manual. Objetivo: Desenvolver e validar um novo método de informática baseado no processamento de linguagem natural (PNL) em combinação com a classificação internacional de doenças, a nona revisão, os códigos de modificação clínica (CID-9-CM) que identificam reações alérgicas a medicamentos no registro eletrônico de saúde. Métodos: Os códigos ICD-9-CM estudados anteriormente e de alto rendimento foram usados ​​para rastrear possíveis reações alérgicas a medicamentos entre todos os pacientes internados admitidos em 2007 e 2008. Uma amostra aleatória foi selecionada para revisão manual do gráfico para identificar casos verdadeiros de reações alérgicas a medicamentos. Um algoritmo de NLP baseado em regras foi então desenvolvido para identificar reações alérgicas de medicamentos usando notas clínicas de texto livre e resumos de alta dos casos filtrados. O desempenho do uso da revisão do gráfico manual dos códigos da CID-9-CM foi comparado com os códigos da CID-9-CM em combinação com a PNL. Resultados: Dos 3907 casos identificados pelos códigos da CID-9-CM, 725 (19%) foram selecionados aleatoriamente para revisão manual do gráfico; 335 foram confirmados como reações alérgicas a medicamentos, resultando em um valor preditivo positivo (PPV) de 46%(intervalo: 18%-79%) ao usar os códigos da CID-9-CM sozinho. Nosso algoritmo PNL em combinação com códigos da CID-9-CM alcançou um PPV de 86%(variação: 69%-100%). Entre os 335 casos positivos confirmados, a PNL identificou 259 casos verdadeiros, resultando em uma recall/sensibilidade de 77%(variação: 26%-100%). Entre os 390 casos negativos, a PNL alcançou uma especificidade de 89%(variação: 69%-100%). Conclusão: Usando PNL com códigos ICD-9-CM, identificação aprimorada das reações alérgicas de medicamentos. A diminuição resultante no esforço de revisão de gráficos manuais facilitará grandes estudos de epidemiologia dessa área pouco estudada. © 2019 Academia Americana de Alergia, Asma e Imunologia </t>
  </si>
  <si>
    <t>https://www.scopus.com/inward/record.uri?eid=2-s2.0-85077694717&amp;doi=10.1016%2fj.jaip.2019.12.007&amp;partnerID=40&amp;md5=53519e4c8ecf1845915d227dd361788d</t>
  </si>
  <si>
    <t>2-s2.0-85049088419</t>
  </si>
  <si>
    <t>10.1109/tcbb.2018.2849968</t>
  </si>
  <si>
    <t>natural language processing for ehr based computational phenotyping</t>
  </si>
  <si>
    <t xml:space="preserve">Processamento de linguagem natural para fenotipagem computacional baseada em EHR </t>
  </si>
  <si>
    <t>this article reviews recent advances in applying natural language processing (nlp) to electronic health records (ehrs) for computational phenotyping. nlp-based computational phenotyping has numerous applications including diagnosis categorization, novel phenotype discovery, clinical trial screening, pharmacogenomics, drug-drug interaction (ddi), and adverse drug event (ade) detection, as well as genome-wide and phenome-wide association studies. significant progress has been made in algorithm development and resource construction for computational phenotyping. among the surveyed methods, well-designed keyword search and rule-based systems often achieve good performance. however, the construction of keyword and rule lists requires significant manual effort, which is difficult to scale. supervised machine learning models have been favored because they are capable of acquiring both classification patterns and structures from data. recently, deep learning and unsupervised learning have received growing attention, with the former favored for its performance and the latter for its ability to find novel phenotypes. integrating heterogeneous data sources have become increasingly important and have shown promise in improving model performance. often, better performance is achieved by combining multiple modalities of information. despite these many advances, challenges and opportunities remain for nlp-based computational phenotyping, including better model interpretability and generalizability, and proper characterization of feature relations in clinical narratives. © 2004-2012 ieee.</t>
  </si>
  <si>
    <t xml:space="preserve">Este artigo analisa os avanços recentes na aplicação do processamento de linguagem natural (PNL) aos registros eletrônicos de saúde (EHRs) para fenotipagem computacional. A fenotipagem computacional baseada em PNL possui inúmeras aplicações, incluindo categorização de diagnóstico, nova descoberta de fenótipo, triagem de ensaios clínicos, farmacogenômica, interação droga-droga (DDI) e detecção de eventos de medicamentos adversos (ADE), bem como associação de todo o genoma e fenoma em todo estudos. Progresso significativo foi feito no desenvolvimento de algoritmos e na construção de recursos para fenotipagem computacional. Entre os métodos pesquisados, a pesquisa de palavras-chave bem projetada e os sistemas baseados em regras geralmente alcançam um bom desempenho. No entanto, a construção de listas de palavras -chave e regras requer um esforço manual significativo, o que é difícil de escalar. Os modelos supervisionados de aprendizado de máquina foram favorecidos porque são capazes de adquirir padrões de classificação e estruturas a partir de dados. Recentemente, aprendizado profundo e aprendizado sem supervisão receberam atenção crescente, com o primeiro favorecido por seu desempenho e o último por sua capacidade de encontrar novos fenótipos. A integração de fontes de dados heterogêneas tornaram -se cada vez mais importantes e demonstraram promessas para melhorar o desempenho do modelo. Freqüentemente, um melhor desempenho é alcançado combinando várias modalidades de informação. Apesar desses muitos avanços, os desafios e as oportunidades permanecem para a fenotipagem computacional baseada em PNL, incluindo melhor interpretabilidade e generalização de modelos e caracterização adequada das relações de recursos nas narrativas clínicas. © 2004-2012 IEEE. </t>
  </si>
  <si>
    <t>https://www.scopus.com/inward/record.uri?eid=2-s2.0-85049088419&amp;doi=10.1109%2fTCBB.2018.2849968&amp;partnerID=40&amp;md5=4f3dcef5d14a691657d0a077a80cd927</t>
  </si>
  <si>
    <t>2-s2.0-85021117594</t>
  </si>
  <si>
    <t>10.1007/s40264-017-0558-6</t>
  </si>
  <si>
    <t>natural language processing for ehr based pharmacovigilance a structured review</t>
  </si>
  <si>
    <t xml:space="preserve">Processamento de linguagem natural para farmacovigilância baseada em EHR Uma revisão estruturada </t>
  </si>
  <si>
    <t>the goal of pharmacovigilance is to detect, monitor, characterize and prevent adverse drug events (ades) with pharmaceutical products. this article is a comprehensive structured review of recent advances in applying natural language processing (nlp) to electronic health record (ehr) narratives for pharmacovigilance. we review methods of varying complexity and problem focus, summarize the current state-of-the-art in methodology advancement, discuss limitations and point out several promising future directions. the ability to accurately capture both semantic and syntactic structures in clinical narratives becomes increasingly critical to enable efficient and accurate ade detection. significant progress has been made in algorithm development and resource construction since 2000. since 2012, statistical analysis and machine learning methods have gained traction in automation of ade mining from ehr narratives. current state-of-the-art methods for nlp-based ade detection from ehrs show promise regarding their integration into production pharmacovigilance systems. in addition, integrating multifaceted, heterogeneous data sources has shown promise in improving ade detection and has become increasingly adopted. on the other hand, challenges and opportunities remain across the frontier of nlp application to ehr-based pharmacovigilance, including proper characterization of ade context, differentiation between off- and on-label drug-use ades, recognition of the importance of polypharmacy-induced ades, better integration of heterogeneous data sources, creation of shared corpora, and organization of shared-task challenges to advance the state-of-the-art. © 2017, springer international publishing ag.</t>
  </si>
  <si>
    <t xml:space="preserve">O objetivo da farmacovigilância é detectar, monitorar, caracterizar e prevenir eventos adversos a medicamentos (ADES) com produtos farmacêuticos. Este artigo é uma revisão estruturada abrangente dos recentes avanços na aplicação de narrativas de processamento de linguagem natural (PNL) às narrativas de registro de saúde eletrônico (EHR) para farmacovigilância. Analisamos os métodos de complexidade e foco de problemas variados, resumimos o atual avanço da metodologia, discutimos limitações e apontam várias direções futuras promissoras. A capacidade de capturar com precisão as estruturas semânticas e sintáticas nas narrativas clínicas se torna cada vez mais crítica para permitir a detecção de ADE eficiente e precisa. Progresso significativo foi feito no desenvolvimento de algoritmos e na construção de recursos desde 2000. Desde 2012, a análise estatística e os métodos de aprendizado de máquina ganharam força na automação da mineração ADE de narrativas de EHR. Os métodos atuais de última geração para a detecção de ADE baseados em NLP da EHRS mostram promessas sobre sua integração nos sistemas de farmacovigilância de produção. Além disso, a integração de fontes de dados heterogêneas e multifacetadas mostrou -se promissor para melhorar a detecção de ADE e tornou -se cada vez mais adotada. Por outro lado, os desafios e as oportunidades permanecem em toda a fronteira do aplicativo de PNL à farmacovigilância baseada em EHR, incluindo a caracterização adequada do contexto da ADE, a diferenciação entre os Ades de uso de drogas fora e o alojamento, o reconhecimento da importância dos Ades induzidos por polifarmácia , melhor integração de fontes de dados heterogêneas, criação de corpora compartilhada e organização de desafios de tarefas compartilhadas para avançar no estado da arte. © 2017, Springer International Publishing AG. </t>
  </si>
  <si>
    <t>https://www.scopus.com/inward/record.uri?eid=2-s2.0-85021117594&amp;doi=10.1007%2fs40264-017-0558-6&amp;partnerID=40&amp;md5=1c9e112cd49dc5054ee9c25a3ecb5230</t>
  </si>
  <si>
    <t>2-s2.0-33750722813</t>
  </si>
  <si>
    <t>10.1016/j.jbi.2005.11.004</t>
  </si>
  <si>
    <t>natural language processing to extract medical problems from electronic clinical documents performance evaluation</t>
  </si>
  <si>
    <t xml:space="preserve">Processamento de linguagem natural para extrair problemas médicos de documentos clínicos eletrônicos Avaliação de desempenho </t>
  </si>
  <si>
    <t>in this study, we evaluate the performance of a natural language processing (nlp) application designed to extract medical problems from narrative text clinical documents. the documents come from a patient's electronic medical record and medical problems are proposed for inclusion in the patient's electronic problem list. this application has been developed to help maintain the problem list and make it more accurate, complete, and up-to-date. the nlp part of this system-analyzed in this study-uses the umls metamap transfer (mmtx) application and a negation detection algorithm called negex to extract 80 different medical problems selected for their frequency of use in our institution. when using mmtx with its default data set, we measured a recall of 0.74 and a precision of 0.756. a custom data subset for mmtx was created, making it faster and significantly improving the recall to 0.896 with a non-significant reduction in precision. © 2005 elsevier inc. all rights reserved.</t>
  </si>
  <si>
    <t xml:space="preserve">Neste estudo, avaliamos o desempenho de um aplicativo de processamento de linguagem natural (PNL) projetado para extrair problemas médicos de documentos clínicos de texto narrativo. Os documentos vêm do prontuário eletrônico de um paciente e os problemas médicos são propostos para inclusão na lista de problemas eletrônicos do paciente. Este aplicativo foi desenvolvido para ajudar a manter a lista de problemas e torná-la mais precisa, completa e atualizada. A parte da PNL desse sistema-analisada neste estudo-usa a aplicação da transferência de metamap (MMTX) da UMLS e um algoritmo de detecção de negação chamado Negex para extrair 80 problemas médicos diferentes selecionados para sua frequência de uso em nossa instituição. Ao usar o MMTX com seu conjunto de dados padrão, medimos um recall de 0,74 e uma precisão de 0,756. Um subconjunto de dados personalizado para MMTX foi criado, tornando-o mais rápido e melhorando significativamente o recall para 0,896 com uma redução não significativa na precisão. © 2005 Elsevier inc. todos os direitos reservados. </t>
  </si>
  <si>
    <t>https://www.scopus.com/inward/record.uri?eid=2-s2.0-33750722813&amp;doi=10.1016%2fj.jbi.2005.11.004&amp;partnerID=40&amp;md5=ff908e3efb614c4ba9150f8de888aa06</t>
  </si>
  <si>
    <t>2-s2.0-73949088594</t>
  </si>
  <si>
    <t>natural language processing to identify adverse drug events</t>
  </si>
  <si>
    <t xml:space="preserve">Processamento de linguagem natural para identificar eventos adversos a medicamentos </t>
  </si>
  <si>
    <t>we tested and adapted cancer text information extraction system (caties), a publicly available natural language processing tool (nlp), as a method for identifying terms suggestive of adverse drug events (ades). although caties was intended to extract concepts from surgical pathology reports, we report that it can successfully be used to search for ades on a much broader range of documents.</t>
  </si>
  <si>
    <t xml:space="preserve">Testamos e adaptamos o sistema de extração de informações de texto do câncer (Caties), uma ferramenta de processamento de linguagem natural disponível publicamente (PNL), como um método para identificar termos sugestivos de eventos adversos a medicamentos (ADES). Embora a Caties tenha se destinado a extrair conceitos de relatórios de patologia cirúrgica, relatamos que ele pode ser usado com sucesso para procurar por Ades em uma gama muito mais ampla de documentos. </t>
  </si>
  <si>
    <t>https://www.scopus.com/inward/record.uri?eid=2-s2.0-73949088594&amp;partnerID=40&amp;md5=5998e23e008d599cefd12cc167db8283</t>
  </si>
  <si>
    <t>2-s2.0-85083344156</t>
  </si>
  <si>
    <t>10.1016/j.jbi.2020.103419</t>
  </si>
  <si>
    <t>neural negated entity recognition in spanish electronic health records</t>
  </si>
  <si>
    <t xml:space="preserve">Reconhecimento neural de entidades negadas em registros de saúde eletrônica espanhola </t>
  </si>
  <si>
    <t>this work deals with negation detection in the context of clinical texts. negation detection is a key for decision support systems since negated events (detection of absence of some events) help ascertain current medical conditions. for artificial intelligence, negation detection is a valuable point as it can revert the meaning of a part of a text and, accordingly, influence other tasks such as medical dosage adjustment, the detection of adverse drug reactions or hospital acquired diseases. we focus on negated medical events such as disorders, findings and allergies. from natural language processing (nlp) background, we refer to them as negated medical entities. a novelty of this work is that we approached this task as named entity recognition (ner) with the restriction that just negated medical entities must be recognized (in an attempt to help distinguish them from non-negated ones). our study is driven with electronic health records (ehrs) written in spanish. a challenge to cope with is the lexical variability (alternative medical forms, abbreviations, etc.). to this end, we employed an approach based on deep learning. specifically, the system combines character embeddings to cope with out-of-vocabulary (oov) words, long short-term memory (lstm) networks to model contextual representations and it makes use of conditional random fields (crf) to classify each medical entity as either negated or not given the contextual dense representation. moreover, we explored both embeddings created from words and embeddings created from lemmas. the best results were obtained with the lemmatized embeddings. apparently, this approach reinforced the capability of the lstms to cope with the high lexical variability. the f-measure for exact-match was 65.1 and 82.4 for the partial-match. © 2020</t>
  </si>
  <si>
    <t xml:space="preserve">Este trabalho lida com a detecção de negação no contexto de textos clínicos. A detecção de negação é a chave para os sistemas de apoio à decisão, uma vez que os eventos negados (detecção da ausência de alguns eventos) ajudam a verificar as condições médicas atuais. Para a inteligência artificial, a detecção de negação é um ponto valioso, pois pode reverter o significado de uma parte de um texto e, portanto, influenciar outras tarefas, como ajuste de dosagem médica, a detecção de reações adversas a medicamentos ou doenças adquiridas hospitalares. Nós nos concentramos em eventos médicos negados, como distúrbios, descobertas e alergias. Do fundo do processamento de linguagem natural (PNL), nos referimos a eles como entidades médicas negadas. Uma novidade deste trabalho é que abordamos essa tarefa como reconhecimento de entidade nomeado (NER) com a restrição de que apenas as entidades médicas negadas devem ser reconhecidas (na tentativa de ajudar a distingui-las dos não negados). Nosso estudo é conduzido com registros eletrônicos de saúde (EHRs) escritos em espanhol. Um desafio para lidar é a variabilidade lexical (formulários médicos alternativos, abreviações etc.). Para esse fim, empregamos uma abordagem baseada em aprendizado profundo. Especificamente, o sistema combina incorporações de caracteres para lidar com as palavras fora do vocabulário (OOV), redes de memória de curto prazo (LSTM) de longo prazo para modelar representações contextuais e utiliza campos aleatórios condicionais (CRF) para classificar cada entidade médica como negou ou não a representação densa contextual. Além disso, exploramos as duas incorporações criadas a partir de palavras e incorporações criadas a partir de lemas. Os melhores resultados foram obtidos com as incorporações lematizadas. Aparentemente, essa abordagem reforçou a capacidade dos LSTMs de lidar com a alta variabilidade lexical. A medida F para correspondência exata foi de 65,1 e 82,4 para a partida parcial. © 2020 </t>
  </si>
  <si>
    <t>https://www.scopus.com/inward/record.uri?eid=2-s2.0-85083344156&amp;doi=10.1016%2fj.jbi.2020.103419&amp;partnerID=40&amp;md5=220c91c37e68b533f47947af6c6ca35f</t>
  </si>
  <si>
    <t>2-s2.0-85087695275</t>
  </si>
  <si>
    <t>10.1186/s13326-020-00221-1</t>
  </si>
  <si>
    <t>neural side effect discovery from user credibility and experience assessed online health discussions</t>
  </si>
  <si>
    <t xml:space="preserve">Descoberta de efeito colateral neural da credibilidade e experiência do usuário Discussões de saúde online </t>
  </si>
  <si>
    <t>background: health 2.0 allows patients and caregivers to conveniently seek medical information and advice via e-portals and online discussion forums, especially regarding potential drug side effects. although online health communities are helpful platforms for obtaining non-professional opinions, they pose risks in communicating unreliable and insufficient information in terms of quality and quantity. existing methods in extracting user-reported adverse drug reactions (adrs) in online health forums are not only insufficiently accurate as they disregard user credibility and drug experience, but are also expensive as they rely on supervised ground truth annotation of individual statement. we propose a neural architecture for drug side effect prediction (neat), which is optimized on the task of drug side effect discovery based on a complete discussion while being attentive to user credibility and experience, thus, addressing the mentioned shortcomings. we train our neural model in a self-supervised fashion using ground truth drug side effects from mayoclinic.org. neat learns to assign each user a score that is descriptive of their credibility and highlights the critical textual segments of their post. results: experiments show that neat improves drug side effect discovery from online health discussion by 3.04% from user-credibility agnostic baselines, and by 9.94% from non-neural baselines in term of f 1. additionally, the latent credibility scores learned by the model correlate well with trustworthiness signals, such as the number of "thanks"received by other forum members, and improve credibility heuristics such as number of posts by 0.113 in term of spearman's rank correlation coefficient. experience-based self-supervised attention highlights critical phrases such as mentioned side effects, and enhances fully supervised adr extraction models based on sequence labelling by 5.502% in terms of precision. conclusions: neat considers both user credibility and experience in online health forums, making feasible a self-supervised approach to side effect prediction for mentioned drugs. the derived user credibility and attention mechanism are transferable and improve downstream adr extraction models. our approach enhances automatic drug side effect discovery and fosters research in several domains including pharmacovigilance and clinical studies. © 2020 the author(s).</t>
  </si>
  <si>
    <t xml:space="preserve">Antecedentes: O Health 2.0 permite que pacientes e cuidadores busquem convenientemente informações e conselhos médicos por meio de portais eletrônicos e fóruns de discussão on-line, especialmente em relação aos possíveis efeitos colaterais dos medicamentos. Embora as comunidades de saúde on-line sejam plataformas úteis para obter opiniões não profissionais, elas apresentam riscos na comunicação de informações não confiáveis ​​e insuficientes em termos de qualidade e quantidade. Os métodos existentes na extração de reações adversas de medicamentos (ADRs) relatadas pelo usuário em fóruns de saúde on-line não são apenas insuficientemente precisas, pois desconsideram a credibilidade do usuário e a experiência dos medicamentos, mas também são caros, pois dependem da anotação de verdade supervisionada da declaração individual. Propomos uma arquitetura neural para a previsão de efeitos colaterais do medicamento (CEAT), que é otimizada na tarefa de descoberta de efeitos colaterais do medicamento com base em uma discussão completa, atenciosa à credibilidade e experiência do usuário, abordando as deficiências mencionadas. Treinamos nosso modelo neural de maneira auto-supervisionada usando efeitos colaterais da droga da verdade em terra do mayoclinic.org. A PECT aprende a atribuir a cada usuário uma pontuação descritiva de sua credibilidade e destaca os segmentos textuais críticos de sua postagem. Resultados: Experiências mostram que o puro melhora a descoberta de efeitos colaterais do medicamento da discussão em saúde on-line em 3,04% da base agnóstica de crédito do usuário e em 9,94% da base não neural em termos de F 1. Além disso, as pontuações de credibilidade latentes aprendidas pelo modelo Correlacionam -se bem com os sinais de confiabilidade, como o número de "agradecimentos" recebidos por outros membros do fórum, e melhoram as heurísticas de credibilidade, como o número de postagens por 0,113 no termo do coeficiente de correlação de Spearman. A atenção auto-supervisionada baseada na experiência destaca frases críticas, como efeitos colaterais mencionados, e aprimora os modelos de extração de ADR totalmente supervisionados com base na marcação de sequência em 5,502% em termos de precisão. CONCLUSÕES: A PECT considera a credibilidade do usuário e a experiência em fóruns de saúde on-line, tornando viável uma abordagem auto-supervisionada para a previsão de efeitos colaterais para medicamentos mencionados. O mecanismo de credibilidade e atenção do usuário derivado é transferível e melhora os modelos de extração de ADR a jusante. Nossa abordagem aprimora a descoberta automática de efeitos colaterais do medicamento e promove pesquisas em vários domínios, incluindo farmacovigilância e estudos clínicos. © 2020 O (s) autor (s). </t>
  </si>
  <si>
    <t>https://www.scopus.com/inward/record.uri?eid=2-s2.0-85087695275&amp;doi=10.1186%2fs13326-020-00221-1&amp;partnerID=40&amp;md5=4cd4d6ded793c88effd7a1c2b4b4ca3f</t>
  </si>
  <si>
    <t>BioMed Central</t>
  </si>
  <si>
    <t>2-s2.0-85037059797</t>
  </si>
  <si>
    <t>nlp cen amrita smm4h health care text classification through class embeddings</t>
  </si>
  <si>
    <t xml:space="preserve">NLP Cen Amrita SMM4H Classificação de texto de saúde através de incorporações de classe </t>
  </si>
  <si>
    <t>artificial intelligence has been a major breakthrough in many domains. now, it has started automating health care domain through natural language processing and computer vision applications. as a part of it, researchers are now focusing more on mining health related information from the text shared through social media and clinical trials. this paper explains about our system for health care text classification tasks conducted by health language processing (hlp) lab. we experimented with representing the target classes available in task 1 and task 2 as vectors. the classification has been performed using support vector machine. to compute the representation for target classes, we used traditional methods available in vector space models and vector space models of semantics. in this shared task, the task 1 is about distinguishing the tweets mentioning "adverse drug reaction" from the ones which do not. the task 2 is about distinguishing the tweets that includes personal medication intake, possible medication intake and non-intake. the preliminary results are satisfying in-order to continue the research in developing a representation method for target classes.</t>
  </si>
  <si>
    <t xml:space="preserve">A inteligência artificial tem sido um grande avanço em muitos domínios. Agora, ele começou a automatizar o domínio dos cuidados de saúde por meio de processamento de linguagem natural e aplicativos de visão computacional. Como parte disso, os pesquisadores agora estão se concentrando mais na mineração de informações relacionadas à saúde do texto compartilhado através de mídias sociais e ensaios clínicos. Este artigo explica sobre o nosso sistema para as tarefas de classificação de texto em saúde conduzidas pelo Laboratório de Processamento de Linguagem da Saúde (HLP). Experimentamos representar as classes de destino disponíveis na Tarefa 1 e na Tarefa 2 como vetores. A classificação foi realizada usando a máquina vetorial de suporte. Para calcular a representação das classes de destino, usamos métodos tradicionais disponíveis nos modelos de espaço vetorial e modelos de semântica do espaço vetorial. Nesta tarefa compartilhada, a tarefa 1 é distinguir os tweets mencionando "reação adversa do medicamento" daqueles que não o fazem. A tarefa 2 é sobre distinguir os tweets que incluem ingestão de medicamentos pessoais, possível ingestão de medicamentos e não insuficiência. Os resultados preliminares estão satisfeitos em ordem para continuar a pesquisa no desenvolvimento de um método de representação para classes-alvo. </t>
  </si>
  <si>
    <t>https://www.scopus.com/inward/record.uri?eid=2-s2.0-85037059797&amp;partnerID=40&amp;md5=d33ccf38967a2a06ea608da941a43afc</t>
  </si>
  <si>
    <t>2nd Social Media Mining for Health Research and Applications Workshop, SMM4H 2017</t>
  </si>
  <si>
    <t>4 November 2017</t>
  </si>
  <si>
    <t>2-s2.0-85118711096</t>
  </si>
  <si>
    <t>10.18653/v1/2020.louhi-1.6</t>
  </si>
  <si>
    <t>normalization of long tail adverse drug reactions in social media</t>
  </si>
  <si>
    <t xml:space="preserve">Normalização de reações adversas de cauda longa nas mídias sociais </t>
  </si>
  <si>
    <t>the automatic mapping of adverse drug reaction (adr) reports from user-generated content to concepts in a controlled medical vocabulary provides valuable insights for monitoring public health. while state-of-the-art deep learning-based sequence classification techniques achieve impressive performance for medical concepts with large amounts of training data, they show their limit with long-tail concepts that have a low number of training samples. the above hinders their adaptability to the changes of layman's terminology and the constant emergence of new informal medical terms. our objective in this paper is to tackle the problem of normalizing long-tail adr mentions in user-generated content. in this paper, we exploit the implicit semantics of rare adrs for which we have few training samples, in order to detect the most similar class for the given adr. the evaluation results demonstrate that our proposed approach addresses the limitations of the existing techniques when the amount of training data is limited. © 2020 association for computational linguistics</t>
  </si>
  <si>
    <t xml:space="preserve">O mapeamento automático de reação adversa de medicamentos (ADR) relata de conteúdo gerado pelo usuário a conceitos em um vocabulário médico controlado, fornece informações valiosas para o monitoramento da saúde pública. Embora as técnicas de classificação de sequência baseadas em aprendizagem profunda de última geração obtenham desempenho impressionante para conceitos médicos com grandes quantidades de dados de treinamento, eles mostram seu limite com conceitos de cauda longa que possuem um baixo número de amostras de treinamento. O acima prejudica sua adaptabilidade às mudanças da terminologia do leigo e ao constante surgimento de novos termos médicos informais. Nosso objetivo neste artigo é resolver o problema de normalizar as menções de ADR de cauda longa no conteúdo gerado pelo usuário. Neste artigo, exploramos a semântica implícita de RACs raros para os quais temos poucas amostras de treinamento, a fim de detectar a classe mais semelhante para a ADR especificada. Os resultados da avaliação demonstram que nossa abordagem proposta aborda as limitações das técnicas existentes quando a quantidade de dados de treinamento é limitada. © 2020 Association for Computational Linguistics </t>
  </si>
  <si>
    <t>https://www.scopus.com/inward/record.uri?eid=2-s2.0-85118711096&amp;doi=10.18653%2fv1%2f2020.louhi-1.6&amp;partnerID=40&amp;md5=c61bd5a4923bd510e6f22f7aae2b61c5</t>
  </si>
  <si>
    <t>normalizing adverse events using recurrent neural networks with attention</t>
  </si>
  <si>
    <t xml:space="preserve">normalizando eventos adversos usando redes neurais recorrentes com atenção </t>
  </si>
  <si>
    <t>2020/06/02</t>
  </si>
  <si>
    <t>2-s2.0-84963776194</t>
  </si>
  <si>
    <t>10.1093/jamia/ocv108</t>
  </si>
  <si>
    <t>normalizing clinical terms using learned edit distance patterns</t>
  </si>
  <si>
    <t xml:space="preserve">Normalizando os termos clínicos usando padrões de distância de edição aprendidos </t>
  </si>
  <si>
    <t>background: variations of clinical terms are very commonly encountered in clinical texts. normalization methods that use similarity measures or hand-coded approximation rules for matching clinical terms to standard terminologies have limited accuracy and coverage. materials and methods: in this paper, a novel method is presented that automatically learns patterns of variations of clinical terms from known variations from a resource such as the unified medical language system (umls). the patterns are first learned by computing edit distances between the known variations, which are then appropriately generalized for normalizing previously unseen terms. the method was applied and evaluated on the disease and disorder mention normalization task using the dataset of semeval 2014 and compared with the normalization ability of the metamap system and a method based on cosine similarity. results: excluding the mentions that already exactly match in umls and the training dataset, the proposed method obtained 64.7% accuracy on the rest of the test dataset. the accuracy was calculated as the number of mentions that correctly matched the gold-standard concept unique identifiers (cuis) or correctly matched to be without a cui. in comparison, metamap's accuracy was 41.9% and cosine similarity's accuracy was 44.6%. when only the output cuis were evaluated, the proposed method obtained 54.4% best f-measure (at 92.1% precision and 38.6% recall) while metamap obtained 19.4% best f-measure (at 38.0% precision and 13.0% recall) and cosine similarity obtained 38.1% best f-measure (at 70.3% precision and 26.1% recall). conclusions: the novel method was found to perform much better than the metamap system and the cosine similarity based method in normalizing disease mentions in clinical text that did not exactly match in umls. the method is also general and can be used for normalizing clinical terms of other semantic types as well. © the author 2015.</t>
  </si>
  <si>
    <t xml:space="preserve">Antecedentes: As variações dos termos clínicas são muito comumente encontradas em textos clínicos. Os métodos de normalização que usam medidas de similaridade ou regras de aproximação codificadas à mão para corresponder termos clínicos com terminologias padrão têm precisão e cobertura limitadas. MATERIAIS E MÉTODOS: Neste artigo, é apresentado um novo método que aprende automaticamente padrões de variações de termos clínicos de variações conhecidas de um recurso como o Sistema de Língua Médica Unificada (UMLS). Os padrões são aprendidos pela primeira vez calculando as distâncias de edição entre as variações conhecidas, que são então generalizadas adequadamente para normalizar os termos anteriormente não vistos. O método foi aplicado e avaliado na tarefa de normalização da doença e distúrbio mencionando o conjunto de dados do Semeval 2014 e comparado com a capacidade de normalização do sistema de metamap e um método baseado na similaridade de cosseno. Resultados: Excluindo as menções que já correspondem exatamente ao UMLS e ao conjunto de dados de treinamento, o método proposto obteve 64,7% de precisão no restante do conjunto de dados de teste. A precisão foi calculada como o número de menções que correspondiam corretamente aos identificadores exclusivos do conceito padrão de ouro (CUIs) ou correspondiam corretamente a ficar sem um CUI. Em comparação, a precisão da Metamap foi de 41,9% e a precisão da similaridade de cosseno foi de 44,6%. Quando apenas as cozinhas de saída foram avaliadas, o método proposto obteve 54,4% melhor F-Measure (com 92,1% de precisão e recall de 38,6%), enquanto o Metamap obteve 19,4% de melhor F-Measure (a 38,0% de precisão e 13,0% de recuperação) e similaridade de cosine obtiveram 38,1% melhor F-Measure (70,3% de precisão e 26,1% de recall). Conclusões: Verificou -se que o novo método tem um desempenho muito melhor do que o sistema de metamap e o método baseado em similaridade de cosseno na normalização de menções de doenças no texto clínico que não correspondiam exatamente às UMLs. O método também é geral e pode ser usado para normalizar os termos clínicos de outros tipos semânticos. © The Author 2015. </t>
  </si>
  <si>
    <t>https://www.scopus.com/inward/record.uri?eid=2-s2.0-84963776194&amp;doi=10.1093%2fjamia%2focv108&amp;partnerID=40&amp;md5=7c5741a2f309942fab6df0aeeb983ed9</t>
  </si>
  <si>
    <t>2-s2.0-85050764452</t>
  </si>
  <si>
    <t>10.1109/jbhi.2018.2861213</t>
  </si>
  <si>
    <t>normalizing spontaneous reports into meddra some experiments with magicoder</t>
  </si>
  <si>
    <t xml:space="preserve">Normalizando relatórios espontâneos em Meddra Alguns experimentos com Magicoder </t>
  </si>
  <si>
    <t>text normalization into medical dictionaries is useful to support clinical tasks. a typical setting is pharmacovigilance (pv). the manual detection of suspected adverse drug reactions (adrs) in narrative reports is time consuming and natural language processing (nlp) provides a concrete help to pv experts. in this paper, we carry out experiments for testing performances of magicoder, an nlp application designed to extract meddra terms from narrative clinical text. given a narrative description, magicoder proposes an automatic encoding. the pharmacologist reviews, (possibly) corrects, and then, validates the solution. this drastically reduces the time needed for the validation of reports with respect to a completely manual encoding. in previous work, we mainly tested magicoder performances on italian written spontaneous reports. in this paper, we include some new features, change the experiment design, and carry on more tests about magicoder. moreover, we do a change of language, moving to english documents. in particular, we tested magicoder on the cadec dataset, a corpus of manually annotated posts about adrs collected from the social media. © 2013 ieee.</t>
  </si>
  <si>
    <t xml:space="preserve">A normalização do texto em dicionários médicos é útil para apoiar tarefas clínicas. Uma configuração típica é a farmacovigilância (PV). A detecção manual de suspeitas de reações adversas a medicamentos (ADRs) em relatórios narrativos é demorado e o processamento de linguagem natural (PNL) fornece uma ajuda concreta a especialistas em PV. Neste artigo, realizamos experimentos para testar performances do Magicoder, um aplicativo de PNL projetado para extrair termos do Meddra do texto clínico narrativo. Dada uma descrição narrativa, o Magicoder propõe uma codificação automática. As revisões do farmacologista, (possivelmente) corrige e, em seguida, valida a solução. Isso reduz drasticamente o tempo necessário para a validação de relatórios em relação a uma codificação completamente manual. Em trabalhos anteriores, testamos principalmente performances Magicoder em relatórios espontâneos por escrito italiano. Neste artigo, incluímos alguns novos recursos, alteramos o design do experimento e realizamos mais testes sobre o Magicoder. Além disso, fazemos uma mudança de linguagem, mudando para documentos em inglês. Em particular, testamos o Magicoder no conjunto de dados CADEC, um corpus de postagens anotadas manualmente sobre os ADRs coletados nas mídias sociais. © 2013 IEEE. </t>
  </si>
  <si>
    <t>https://www.scopus.com/inward/record.uri?eid=2-s2.0-85050764452&amp;doi=10.1109%2fJBHI.2018.2861213&amp;partnerID=40&amp;md5=2255b19fc2080ab7a67782d1367da2f0</t>
  </si>
  <si>
    <t>2-s2.0-85037037048</t>
  </si>
  <si>
    <t>nrc canada at smm4h shared task classifying tweets mentioning adverse drug reactions and medication intake</t>
  </si>
  <si>
    <t xml:space="preserve">NRC Canadá no SMM4H Classificação de tarefas compartilhadas Tweets mencionando reações adversas de medicamentos e ingestão de medicamentos </t>
  </si>
  <si>
    <t>our team, nrc-canada, participated in two shared tasks at the amia-2017 workshop on social media mining for health applications (smm4h): task 1 - classification of tweets mentioning adverse drug reactions, and task 2 - classification of tweets describing personal medication intake. for both tasks, we trained support vector machine classifiers using a variety of surface-form, sentiment, and domain-specific features. with nine teams participating in each task, our submissions ranked first on task 1 and third on task 2. handling considerable class imbalance proved crucial for task 1. we applied an under-sampling technique to reduce class imbalance (from about 1:10 to 1:2). standard n-gram features, n-grams generalized over domain terms, as well as general-domain and domain-specific word embeddings had a substantial impact on the overall performance in both tasks. on the other hand, including sentiment lexicon features did not result in any improvement.</t>
  </si>
  <si>
    <t xml:space="preserve">Nossa equipe, NRC -Canada, participou de duas tarefas compartilhadas no workshop AMIA -2017 sobre Aplicações de Mineração de Mídia Social para Saúde (SMM4H): Tarefa 1 - Classificação de tweets mencionando reações adversas de medicamentos e tarefa 2 - Classificação de tweets descrevendo medicamentos pessoais ingestão. Para ambas as tarefas, treinamos classificadores de máquinas vetoriais de suporte usando uma variedade de recursos específicos de forma de superfície, sentimento e domínio. Com nove equipes participando de cada tarefa, nossos envios classificados em primeiro lugar na Tarefa 1 e Terceira na Tarefa 2. Lidar com considerável desequilíbrio de classe se mostrou crucial para a Tarefa 1. Aplicamos uma técnica de sub-amostragem para reduzir o desequilíbrio da classe (de cerca de 1:10 a 1 : 2). Recursos padrão de n-gramas, n-gramas generalizados sobre os termos do domínio, bem como incorporações de palavras específicas do domínio geral e de domínio, tiveram um impacto substancial no desempenho geral nas duas tarefas. Por outro lado, incluindo as características do Lexicon do Sentimento não resultou em nenhuma melhoria. </t>
  </si>
  <si>
    <t>https://www.scopus.com/inward/record.uri?eid=2-s2.0-85037037048&amp;partnerID=40&amp;md5=9b6fe404080d75b1414b93401da7be1c</t>
  </si>
  <si>
    <t>2-s2.0-85112596477</t>
  </si>
  <si>
    <t>10.1016/j.procs.2021.06.082</t>
  </si>
  <si>
    <t>on the accuracy of different neural language model approaches to ade extraction in natural language corpora</t>
  </si>
  <si>
    <t xml:space="preserve">Sobre a precisão de diferentes abordagens de modelo de linguagem neural para extração ADE em corpora de linguagem natural </t>
  </si>
  <si>
    <t>the problem of extracting mentions of adverse events and reactions from text is especially relevant nowadays due to rapid emergence of datasets including such events, and progress in text analysis tools. this paper presents a comparison of existing methods for the task of automated extraction of adverse events from natural language texts. the considered methods are based on neural-network language models, pre-trained on different sets of unlabeled data. experiments have been performed on the n2c2-2018 and cadec corpora, using metrics coined within the conll competition. models of the aforementioned type show efficient solution of this task, provided sufficient amount of labeled training samples during. © 2020 elsevier b.v.. all rights reserved.</t>
  </si>
  <si>
    <t xml:space="preserve">O problema de extrair menções de eventos adversos e reações do texto é especialmente relevante hoje em dia devido ao rápido surgimento de conjuntos de dados, incluindo esses eventos e progresso nas ferramentas de análise de texto. Este artigo apresenta uma comparação dos métodos existentes para a tarefa de extração automatizada de eventos adversos de textos de linguagem natural. Os métodos considerados são baseados em modelos de idiomas da rede neural, pré-treinados em diferentes conjuntos de dados não marcados. Experimentos foram realizados no N2C2-2018 e do CADEC Corpora, usando métricas cunhadas na competição CONLL. Os modelos do tipo acima mencionado mostram uma solução eficiente dessa tarefa, forneceu uma quantidade suficiente de amostras de treinamento marcadas durante. © 2020 Elsevier B.V .. Todos os direitos reservados. </t>
  </si>
  <si>
    <t>https://www.scopus.com/inward/record.uri?eid=2-s2.0-85112596477&amp;doi=10.1016%2fj.procs.2021.06.082&amp;partnerID=40&amp;md5=0ec7a972f3eb5176ceaa8cecab6e3250</t>
  </si>
  <si>
    <t>2020 Annual International Conference on Brain-Inspired Cognitive Architectures for Artificial Intelligence: Eleventh Annual Meeting of the BICA Society, BICA*AI 2020</t>
  </si>
  <si>
    <t>10 November 2020 through 15 November 2020</t>
  </si>
  <si>
    <t>2-s2.0-84938582207</t>
  </si>
  <si>
    <t>10.1016/j.jbi.2015.06.016</t>
  </si>
  <si>
    <t>on the creation of a clinical gold standard corpus in spanish mining adverse drug reactions</t>
  </si>
  <si>
    <t xml:space="preserve">Sobre a criação de um corpus padrão clínico de ouro em reações adversas de mineração espanhola </t>
  </si>
  <si>
    <t>the advances achieved in natural language processing make it possible to automatically mine information from electronically created documents. many natural language processing methods that extract information from texts make use of annotated corpora, but these are scarce in the clinical domain due to legal and ethical issues. in this paper we present the creation of the ixamed-gs gold standard composed of real electronic health records written in spanish and manually annotated by experts in pharmacology and pharmacovigilance. the experts mainly annotated entities related to diseases and drugs, but also relationships between entities indicating adverse drug reaction events. to help the experts in the annotation task, we adapted a general corpus linguistic analyzer to the medical domain. the quality of the annotation process in the ixamed-gs corpus has been assessed by measuring the inter-annotator agreement, which was 90.53% for entities and 82.86% for events. in addition, the corpus has been used for the automatic extraction of adverse drug reaction events using machine learning. © 2015 elsevier inc..</t>
  </si>
  <si>
    <t xml:space="preserve">Os avanços alcançados no processamento de linguagem natural possibilitam automaticamente obter informações automaticamente de documentos criados eletronicamente. Muitos métodos de processamento de linguagem natural que extraem informações dos textos usam corpora anotada, mas estes são escassos no domínio clínico devido a questões legais e éticas. Neste artigo, apresentamos a criação do padrão de ouro ixamed-GS composto por registros eletrônicos reais escritos em espanhol e anotados manualmente por especialistas em farmacologia e farmacovigilância. Os especialistas anotaram principalmente entidades relacionadas a doenças e medicamentos, mas também relacionamentos entre entidades indicando eventos adversos de reação de medicamentos. Para ajudar os especialistas na tarefa de anotação, adaptamos um analisador lingüístico geral do corpus ao domínio médico. A qualidade do processo de anotação no Ixamed-GS corpus foi avaliada medindo o acordo entre anotadores, que foi de 90,53% para entidades e 82,86% para eventos. Além disso, o corpus foi usado para a extração automática de eventos adversos de reação de medicamentos usando o aprendizado de máquina. © 2015 Elsevier Inc .. </t>
  </si>
  <si>
    <t>https://www.scopus.com/inward/record.uri?eid=2-s2.0-84938582207&amp;doi=10.1016%2fj.jbi.2015.06.016&amp;partnerID=40&amp;md5=5bee44b168dc1773df7f5c8dba3f1eb9</t>
  </si>
  <si>
    <t>2-s2.0-85129638986</t>
  </si>
  <si>
    <t>10.1016/j.csbj.2022.04.021</t>
  </si>
  <si>
    <t>on the road to explainable ai in drug drug interactions prediction a systematic review</t>
  </si>
  <si>
    <t xml:space="preserve">No caminho para a IA explicável na previsão de interações medicamentosas, uma revisão sistemática </t>
  </si>
  <si>
    <t>over the past decade, polypharmacy instances have been common in multi-diseases treatment. however, unwanted drug-drug interactions (ddis) that might cause unexpected adverse drug events (ades) in multiple regimens therapy remain a significant issue. since artificial intelligence (ai) is ubiquitous today, many ai prediction models have been developed to predict ddis to support clinicians in pharmacotherapy-related decisions. however, even though ddi prediction models have great potential for assisting physicians in polypharmacy decisions, there are still concerns regarding the reliability of ai models due to their black-box nature. building ai models with explainable mechanisms can augment their transparency to address the above issue. explainable ai (xai) promotes safety and clarity by showing how decisions are made in ai models, especially in critical tasks like ddi predictions. in this review, a comprehensive overview of ai-based ddi prediction, including the publicly available source for ai-ddis studies, the methods used in data manipulation and feature preprocessing, the xai mechanisms to promote trust of ai, especially for critical tasks as ddis prediction, the modeling methods, is provided. limitations and the future directions of xai in ddis are also discussed. © 2022 the author(s)</t>
  </si>
  <si>
    <t xml:space="preserve">Na última década, as instâncias de polifarmácia têm sido comuns no tratamento com várias doenças. No entanto, interações indesejadas de drogas (DDIs) que podem causar eventos adversos inesperados de medicamentos (ADEs) na terapia de vários regimes continuam sendo uma questão significativa. Como a inteligência artificial (IA) é onipresente hoje, muitos modelos de previsão de IA foram desenvolvidos para prever DDIs para apoiar os médicos em decisões relacionadas à farmacoterapia. No entanto, embora os modelos de previsão de DDI tenham um grande potencial para ajudar os médicos em decisões de polifarmácia, ainda existem preocupações com a confiabilidade dos modelos de IA devido à sua natureza de caixa preta. A construção de modelos de IA com mecanismos explicáveis ​​pode aumentar sua transparência para abordar a questão acima. A IA explicável (XAI) promove a segurança e a clareza, mostrando como as decisões são tomadas nos modelos de IA, especialmente em tarefas críticas, como previsões de DDI. Nesta revisão, uma visão abrangente da previsão de DDI baseada em IA, incluindo a fonte publicamente disponível para estudos de AI-DDIs, os métodos usados ​​na manipulação de dados e no pré-processamento, os mecanismos XAI para promover a confiança da IA, especialmente para tarefas críticas como DDIs A previsão, os métodos de modelagem, é fornecida. As limitações e as direções futuras do XAI nos DDIs também são discutidas. © 2022 O (s) autor (s) </t>
  </si>
  <si>
    <t>https://www.scopus.com/inward/record.uri?eid=2-s2.0-85129638986&amp;doi=10.1016%2fj.csbj.2022.04.021&amp;partnerID=40&amp;md5=7a28a90f3af401db15cd9b81892b0dca</t>
  </si>
  <si>
    <t>2-s2.0-85051695089</t>
  </si>
  <si>
    <t>10.5220/0006600201760188</t>
  </si>
  <si>
    <t>one size does not fit all an ensemble approach towards information extraction from adverse drug event narratives</t>
  </si>
  <si>
    <t xml:space="preserve">Um tamanho não se encaixa em toda uma abordagem de conjunto em relação à extração de informações de narrativas adversas de eventos de drogas </t>
  </si>
  <si>
    <t>recognizing named entities in adverse drug reactions narratives is a fundamental step towards extracting valuable patient information from unstructured text into a structured thus actionable format. this then unlocks advanced data analytics towards intelligent pharmacovigilance. yet existing biomedical named entity recognition (ner) tools are limited in their ability to identify certain entity types from these domain-specific narratives and result in significant performance differences in terms of accuracy. to address these challenges, we propose an ensemble approach that integrates a rich variety of named entity recognizers to procure the final result. first, one critical problem faced by ner in the biomedical context is that the data is highly skewed. that is, only 1% of words belong to a certain medical entity type, such as, the reason for medication usage compared to all other non-reason words. we propose a balanced, under-sampled bagging strategy that is dependent on the imbalance level to overcome the class imbalance problem. second, we present an ensemble of heterogeneous recognizers approach that leverages a novel ensemble combiner. our experimental results show that for biomedical text datasets: (i) a balanced learning environment along with an ensemble of heterogeneous classifiers constantly improves the performance over individual base learners and, (ii) stacking-based ensemble combiner methods outperform simple majority voting by 0.30 f-measure. copyright © 2018 by scitepress – science and technology publications, lda. all rights reserved</t>
  </si>
  <si>
    <t xml:space="preserve">Reconhecer entidades nomeadas nas narrativas adversas das reações medicamentosas é um passo fundamental para extrair informações valiosas do paciente de texto não estruturado para um formato estruturado e acionável. Isso desbloqueia análises avançadas de dados para a farmacovigilância inteligente. No entanto, as ferramentas de reconhecimento de entidade nomeadas biomédicas existentes (NER) são limitadas em sua capacidade de identificar certos tipos de entidade dessas narrativas específicas do domínio e resultam em diferenças significativas de desempenho em termos de precisão. Para enfrentar esses desafios, propomos uma abordagem de conjunto que integra uma rica variedade de reconhecedores de entidade nomeados para obter o resultado final. Primeiro, um problema crítico enfrentado pelo NER no contexto biomédico é que os dados são altamente distorcidos. Ou seja, apenas 1% das palavras pertencem a um determinado tipo de entidade médica, como a razão do uso de medicamentos em comparação com todas as outras palavras que não são de realização. Propomos uma estratégia de ensacamento equilibrada e sub-amostrada que depende do nível de desequilíbrio para superar o problema de desequilíbrio da classe. Segundo, apresentamos um conjunto de reconhecedores heterogêneos que aproveita um novo combinador de conjuntos. Nossos resultados experimentais mostram que, para conjuntos de dados de texto biomédico: (i) um ambiente de aprendizado equilibrado, juntamente com um conjunto de classificadores heterogêneos, melhora constantemente o desempenho em relação aos alunos de base de base individuais e, (ii) métodos de combinadores de conjunto baseados em empilhamento, superem o voto da maioria com 0,30 F. -a medida. Copyright © 2018 por Scitepress - Publicações de Ciência e Tecnologia, LDA. todos os direitos reservados </t>
  </si>
  <si>
    <t>https://www.scopus.com/inward/record.uri?eid=2-s2.0-85051695089&amp;doi=10.5220%2f0006600201760188&amp;partnerID=40&amp;md5=556c52bef2af2010ef7909102ab0eec5</t>
  </si>
  <si>
    <t>SciTePress</t>
  </si>
  <si>
    <t>11th International Conference on Health Informatics, HEALTHINF 2018 - Part of 11th International Joint Conference on Biomedical Engineering Systems and Technologies, BIOSTEC 2018</t>
  </si>
  <si>
    <t>2-s2.0-84896691054</t>
  </si>
  <si>
    <t>10.1007/s40264-013-0123-x</t>
  </si>
  <si>
    <t>ongoing challenges in pharmacovigilance</t>
  </si>
  <si>
    <t xml:space="preserve">Desafios em andamento na farmacovigilância </t>
  </si>
  <si>
    <t>while pharmacovigilance systems have made substantial progress in the past several decades, all pharmacovigilance systems face a common set of ongoing challenges in drug safety surveillance in five principal interrelated areas: engaging the public, collaboration and partnerships, incorporating informatics, adopting a global approach, and assessing the impact of efforts. in broad terms, these challenges are not new. rather, advances in science and technology, along with more demanding societal expectations, have changed the nature of these challenges and provided new opportunities to move the field forward. differences in organization and levels of development, as well as regional differences, necessarily imply that a single approach is not suitable for all regions, though sharing of best practices can help each region. © springer international publishing switzerland (outside the usa) 2013.</t>
  </si>
  <si>
    <t xml:space="preserve">Embora os sistemas de farmacovigilância tenham feito progressos substanciais nas últimas décadas, todos os sistemas de farmacovigilância enfrentam um conjunto comum de desafios contínuos na vigilância de segurança de medicamentos em cinco principais áreas inter -relacionadas: envolvendo o público, colaboração e parcerias, incorporando informática, adotando uma abordagem global e avaliando o impacto dos esforços. Em termos amplos, esses desafios não são novos. Em vez disso, os avanços na ciência e na tecnologia, juntamente com as expectativas sociais mais exigentes, mudaram a natureza desses desafios e proporcionaram novas oportunidades para avançar no campo. Diferenças na organização e níveis de desenvolvimento, bem como diferenças regionais, necessariamente implica que uma única abordagem não seja adequada para todas as regiões, embora o compartilhamento de melhores práticas possa ajudar cada região. © Springer International Publishing Switzerland (fora dos EUA) 2013. </t>
  </si>
  <si>
    <t>https://www.scopus.com/inward/record.uri?eid=2-s2.0-84896691054&amp;doi=10.1007%2fs40264-013-0123-x&amp;partnerID=40&amp;md5=a7e68285356fd2e03beeda1644be2617</t>
  </si>
  <si>
    <t>2-s2.0-84929508492</t>
  </si>
  <si>
    <t>10.3233/978-1-61499-432-9-702</t>
  </si>
  <si>
    <t>online information seeking for cardiovascular diseases a case study from mayo clinic</t>
  </si>
  <si>
    <t xml:space="preserve">Informações on -line buscando doenças cardiovasculares Um estudo de caso da Mayo Clinic </t>
  </si>
  <si>
    <t>the objective of this study is to understand the types of health information (health topics) that users search online for cardiovascular diseases, by performing categorization of health search queries (from mayoclinic.com) using umls metamap based on umls concepts and semantic types. © 2014 european federation for medical informatics and ios press.</t>
  </si>
  <si>
    <t xml:space="preserve">O objetivo deste estudo é entender os tipos de informações sobre saúde (tópicos de saúde) que os usuários pesquisam on -line por doenças cardiovasculares, realizando a categorização de consultas de pesquisa em saúde (de mayoclinic.com) usando o Metamap UMLS com base em conceitos da UMLS e tipos semânticos. © 2014 Federação Europeia para Informática Médica e IOS Press. </t>
  </si>
  <si>
    <t>https://www.scopus.com/inward/record.uri?eid=2-s2.0-84929508492&amp;doi=10.3233%2f978-1-61499-432-9-702&amp;partnerID=40&amp;md5=be90df90df468b48088111bbd583e58c</t>
  </si>
  <si>
    <t>2-s2.0-85088681238</t>
  </si>
  <si>
    <t>10.2196/20443</t>
  </si>
  <si>
    <t>ontological organization and bioinformatic analysis of adverse drug reactions from package inserts development and usability study</t>
  </si>
  <si>
    <t xml:space="preserve">Organização Ontológica e Análise Bioinformática de Reações Adversas de Medicamentos De Pacotes Inserções Desenvolvimento e Estudo de Usabilidade </t>
  </si>
  <si>
    <t>background: licensed drugs may cause unexpected adverse reactions in patients, resulting in morbidity, risk of mortality, therapy disruptions, and prolonged hospital stays. officially approved drug package inserts list the adverse reactions identified from randomized controlled clinical trials with high evidence levels and worldwide postmarketing surveillance. formal representation of the adverse drug reaction (adr) enclosed in semistructured package inserts will enable deep recognition of side effects and rational drug use, substantially reduce morbidity, and decrease societal costs. objective: this paper aims to present an ontological organization of traceable adr information extracted from licensed package inserts. in addition, it will provide machine-understandable knowledge for bioinformatics analysis, semantic retrieval, and intelligent clinical applications. methods: based on the essential content of package inserts, a generic adr ontology model is proposed from two dimensions (and nine subdimensions), covering the adr information and medication instructions. this is followed by a customized natural language processing method programmed with python to retrieve the relevant information enclosed in package inserts. after the biocuration and identification of retrieved data from the package insert, an adr ontology is automatically built for further bioinformatic analysis. results: we collected 165 package inserts of quinolone drugs from the national medical products administration and other drug databases in china, and built a specialized adr ontology containing 2879 classes and 15,711 semantic relations. for each quinolone drug, the reported adr information and medication instructions have been logically represented and formally organized in an adr ontology. to demonstrate its usage, the source data were further bioinformatically analyzed. for example, the number of drug-adr triples and major adrs associated with each active ingredient were recorded. the 10 adrs most frequently observed among quinolones were identified and categorized based on the 18 categories defined in the proposal. the occurrence frequency, severity, and adr mitigation method explicitly stated in package inserts were also analyzed, as well as the top 5 specific populations with contraindications for quinolone drugs. conclusions: ontological representation and organization using officially approved information from drug package inserts enables the identification and bioinformatic analysis of adverse reactions caused by a specific drug with regard to predefined adr ontology classes and semantic relations. the resulting ontology-based adr knowledge source classifies drug-specific adverse reactions, and supports a better understanding of adrs and safer prescription of medications. © 2020 xiaoying li, xin lin, huiling ren, jinjing guo.</t>
  </si>
  <si>
    <t xml:space="preserve">Antecedentes: Os medicamentos licenciados podem causar reações adversas inesperadas em pacientes, resultando em morbidade, risco de mortalidade, interrupções na terapia e estadias hospitalares prolongadas. As inserções de pacotes de medicamentos oficialmente aprovados listam as reações adversas identificadas a partir de ensaios clínicos controlados randomizados com altos níveis de evidência e vigilância pós -mercado mundial. A representação formal da reação adversa de medicamentos (ADR) envolvida em inserções de pacote semiestruturadas permitirá o profundo reconhecimento de efeitos colaterais e o uso racional de drogas, reduzirá substancialmente a morbidade e diminuirá os custos sociais. Objetivo: Este artigo tem como objetivo apresentar uma organização ontológica de informações rastreáveis ​​de ADR extraídas de inserções de pacote licenciadas. Além disso, fornecerá conhecimento enterrável da máquina para análise de bioinformática, recuperação semântica e aplicações clínicas inteligentes. Métodos: Com base no conteúdo essencial das inserções de pacotes, um modelo de ontologia genérico é proposto a partir de duas dimensões (e nove subdimensões), cobrindo as informações e as instruções de medicamentos ADR. Isto é seguido por um método de processamento de linguagem natural personalizado programado com Python para recuperar as informações relevantes fechadas em inserções de pacotes. Após a biocração e a identificação de dados recuperados da inserção do pacote, uma ontologia de ADR é construída automaticamente para uma análise bioinformática adicional. Resultados: Coletamos 165 inserções de pacotes de medicamentos de quinolona da Administração Nacional de Produtos Médicos e outros bancos de dados de medicamentos na China e construímos uma ontologia de ADR especializada contendo 2879 classes e 15.711 relações semânticas. Para cada medicamento por quinolona, ​​as informações relatadas com informações e medicação foram logicamente representadas e formalmente organizadas em uma ontologia de ADR. Para demonstrar seu uso, os dados de origem foram analisados ​​bioinformaticamente. Por exemplo, foram registrados o número de Triplos de ADR de drogas e os principais ADRs associados a cada ingrediente ativo. Os 10 ADRs mais frequentemente observados entre as quinolonas foram identificados e categorizados com base nas 18 categorias definidas na proposta. Também foram analisados ​​a frequência de ocorrência, a gravidade e o método de mitigação de ADR declarados explicitamente nas inserções de pacotes, bem como as 5 principais populações específicas com contra -indicações para medicamentos por quinolona. Conclusões: Representação e organização ontológica usando informações oficialmente aprovadas das inserções do pacote de medicamentos permitem a identificação e a análise bioinformática de reações adversas causadas por um medicamento específico em relação às classes de ontologia predefinidas e relações semânticas. A fonte de conhecimento ADR baseada em ontologia resultante classifica as reações adversas específicas de medicamentos e suporta uma melhor compreensão dos ADRs e prescrição mais segura de medicamentos. © 2020 Xiaoying Li, Xin Lin, Huiling Ren, Jinjing Guo. </t>
  </si>
  <si>
    <t>https://www.scopus.com/inward/record.uri?eid=2-s2.0-85088681238&amp;doi=10.2196%2f20443&amp;partnerID=40&amp;md5=6b848b709d880173473a63721fd377af</t>
  </si>
  <si>
    <t>2-s2.0-80055085550</t>
  </si>
  <si>
    <t>10.1109/cbms.2010.6042688</t>
  </si>
  <si>
    <t>ontology based semantic recommendations for discharge summary medication information for patients</t>
  </si>
  <si>
    <t xml:space="preserve">Recomendações semânticas baseadas em ontologia para descarregar informações de medicamentos para pacientes para pacientes </t>
  </si>
  <si>
    <t>patients' limited knowledge about medications is a key factor in post-discharge adverse drug events. this can be improved by providing optimal advice to patients in discharge summaries for managing their post-discharge care. this paper presents a prototype system, medication information decision support system (mi-dss), which brings together natural language processing and ontology based semantic annotations to develop a clinical decision support system to assist electronic discharge summary (eds) authors in providing medication advice to patients in edss. our approach involved the selection and modeling of high risk discharge medications and their consumer related advice. we present our medication information ontology which models the medication knowledge necessary for consumers to manage their post-discharge self care. this ontology serves as the knowledge source to semantically annotate the eds text and determine the medication-specific recommendations in the mi-dss. © 2010 ieee.</t>
  </si>
  <si>
    <t xml:space="preserve">O conhecimento limitado dos pacientes sobre medicamentos é um fator-chave nos eventos adversos de medicamentos pós-alta. Isso pode ser melhorado, fornecendo conselhos ideais aos pacientes em resumos de alta para gerenciar seus cuidados pós-alta. Este artigo apresenta um sistema de protótipo, sistema de suporte à decisão de informações sobre medicamentos (MI-DSS), que reúne anotações semânticas baseadas em linguagem natural e anotações baseadas em ontologia para desenvolver um sistema de apoio à decisão clínica para ajudar os autores de descarga eletrônica (EDS) em fornecer conselhos de medicamentos para Pacientes no EDSS. Nossa abordagem envolveu a seleção e modelagem de medicamentos para alta de alto risco e seus conselhos relacionados ao consumidor. Apresentamos nossa ontologia de informações sobre medicamentos, que modela o conhecimento de medicamentos necessários para que os consumidores gerenciem seu autocuidado pós-alta. Essa ontologia serve como fonte de conhecimento para anotar semanticamente o texto do EDS e determinar as recomendações específicas de medicamentos no Mi-DSS. © 2010 IEEE. </t>
  </si>
  <si>
    <t>https://www.scopus.com/inward/record.uri?eid=2-s2.0-80055085550&amp;doi=10.1109%2fCBMS.2010.6042688&amp;partnerID=40&amp;md5=e82112b917891bec92e220c794972bbe</t>
  </si>
  <si>
    <t>23rd IEEE International Symposium on Computer-Based Medical Systems, CBMS 2010</t>
  </si>
  <si>
    <t>12 October 2010 through 15 October 2010</t>
  </si>
  <si>
    <t>Perth</t>
  </si>
  <si>
    <t>2-s2.0-77953175437</t>
  </si>
  <si>
    <t>10.1097/pts.0b013e3181dcae06</t>
  </si>
  <si>
    <t>outpatient adverse drug events identified by screening electronic health records</t>
  </si>
  <si>
    <t xml:space="preserve">Eventos de medicamentos adversos ambulatoriais identificados pela triagem de registros eletrônicos de saúde </t>
  </si>
  <si>
    <t>objectives:: relatively little is known about rates of outpatient adverse drug events (ades), and most health systems do not routinely identify them. we developed a computerized ade measurement process and used it to detect ades from electronic health records and then categorized them according to type, preventability, and severity. methods:: the rules used represent combinations of variables including coded medication names, laboratory results, diagnoses, and specific items such as symptoms from free text clinician notes, all obtained from electronic health records. rules targeted various diagnostic and laboratory abnormalities potentially caused by a broad range of outpatient medications commonly used in primary care. the rules were run on 4 months of data on primary care patients seen in the outpatient setting in 2 large health systems; possible incidents were identified by chart review and validated as ades by clinician reviewers, then rated by severity and preventability. results:: the rates of ades were 75 ades/1000 person-years and 198/1000 person-years at the 2 sites, respectively. the overall rate was 138 ades/1000 person-years across the 2 sites. eleven percent of ades were preventable, with a rate of 15 preventable ades/1000 person-years across sites. approximately one-fourth of ades were serious or life threatening at both sites. the highest yield rules for identifying preventable ades included rules based on drug classes and symptoms, and drug-laboratory rules. conclusions:: adverse drug events occurred frequently in routine outpatient care, and many were serious and preventable. computerized monitoring represents an efficacious approach for identifying ambulatory ades, although it needs additional refinement. in addition, site-specific variations need further exploration. copyright © 2010 by lippincott williams &amp; wilkins.</t>
  </si>
  <si>
    <t xml:space="preserve">Objetivos :: Relativamente pouco se sabe sobre as taxas de eventos adversos de medicamentos adversos (ADES), e a maioria dos sistemas de saúde não os identifica rotineiramente. Desenvolvemos um processo de medição da ADE computadorizado e o usamos para detectar Ades de registros eletrônicos de saúde e depois os categorizamos de acordo com o tipo, a prevenção e a gravidade. Métodos :: As regras utilizadas representam combinações de variáveis, incluindo nomes de medicamentos codificados, resultados de laboratório, diagnóstico e itens específicos, como sintomas de notas de clínicas de texto gratuito, todas obtidas a partir de registros eletrônicos de saúde. Regras direcionadas a várias anormalidades diagnósticas e laboratoriais potencialmente causadas por uma ampla gama de medicamentos ambulatoriais comumente usados ​​na atenção primária. As regras foram executadas em 4 meses de dados sobre os pacientes de atenção primária observados no ambiente ambulatorial em 2 grandes sistemas de saúde; Os possíveis incidentes foram identificados por revisão do gráfico e validados como Ades por revisores clínicos, depois classificados por gravidade e prevenabilidade. Resultados :: As taxas de ADES foram 75 ADES/1000 pessoas-ano e 198/1000 pessoas-ano nos 2 locais, respectivamente. A taxa geral foi de 138 ADES/1000 pessoas-ano nos 2 sites. Onze por cento dos ADEs foram evitáveis, com uma taxa de 15 ADEs evitáveis/1000 pessoas-ano entre os locais. Aproximadamente um quarto dos ADEs eram graves ou fatais em ambos os locais. As regras de maior rendimento para identificar Ades evitáveis ​​incluíram regras com base em classes e sintomas de medicamentos e regras de tratamento com drogas. Conclusões :: Eventos adversos a medicamentos ocorreram frequentemente em cuidados ambulatoriais de rotina, e muitos eram graves e evitáveis. O monitoramento computadorizado representa uma abordagem eficaz para identificar Ades ambulatorial, embora precise de refinamento adicional. Além disso, as variações específicas do local precisam de uma exploração adicional. Copyright © 2010 por Lippincott Williams &amp; Wilkins. </t>
  </si>
  <si>
    <t>https://www.scopus.com/inward/record.uri?eid=2-s2.0-77953175437&amp;doi=10.1097%2fPTS.0b013e3181dcae06&amp;partnerID=40&amp;md5=f84acaef373ffabbb8c154c696f761a1</t>
  </si>
  <si>
    <t>2-s2.0-85060139319</t>
  </si>
  <si>
    <t>10.1007/s40264-018-0762-z</t>
  </si>
  <si>
    <t>overview of the first natural language processing challenge for extracting medication indication and adverse drug events from electronic health record notes (made 1 0)</t>
  </si>
  <si>
    <t xml:space="preserve">Visão geral do primeiro desafio de processamento de linguagem natural para extrair indicação de medicamentos e eventos adversos a medicamentos das notas eletrônicas de registro de saúde (feito 1 0) </t>
  </si>
  <si>
    <t>introduction: this work describes the medication and adverse drug events from electronic health records (made 1.0) corpus and provides an overview of the made 1.0 2018 challenge for extracting medication, indication, and adverse drug events (ades) from electronic health record (ehr) notes. objective: the goal of made is to provide a set of common evaluation tasks to assess the state of the art for natural language processing (nlp) systems applied to ehrs supporting drug safety surveillance and pharmacovigilance. we also provide benchmarks on the made dataset using the system submissions received in the made 2018 challenge. methods: the made 1.0 challenge has released an expert-annotated cohort of medication and ade information comprising 1089 fully de-identified longitudinal ehr notes from 21 randomly selected patients with cancer at the university of massachusetts memorial hospital. using this cohort as a benchmark, the made 1.0 challenge designed three shared nlp tasks. the named entity recognition (ner) task identifies medications and their attributes (dosage, route, duration, and frequency), indications, ades, and severity. the relation identification (ri) task identifies relations between the named entities: medication-indication, medication-ade, and attribute relations. the third shared task (ner-ri) evaluates nlp models that perform the ner and ri tasks jointly. in total, 11 teams from four countries participated in at least one of the three shared tasks, and 41 system submissions were received in total. results: the best systems f 1 scores for ner, ri, and ner-ri were 0.82, 0.86, and 0.61, respectively. ensemble classifiers using the team submissions improved the performance further, with an f 1 score of 0.85, 0.87, and 0.66 for the three tasks, respectively. conclusion: made results show that recent progress in nlp has led to remarkable improvements in ner and ri tasks for the clinical domain. however, some room for improvement remains, particularly in the ner-ri task. © 2019, springer nature switzerland ag.</t>
  </si>
  <si>
    <t xml:space="preserve">Introdução: Este trabalho descreve os medicamentos e eventos adversos a medicamentos de registros eletrônicos de saúde (Made 1.0) corpus e fornece uma visão geral do desafio de 1.0 2018 para extrair medicamentos, indicação e eventos adversos a medicamentos (ADES) do registro eletrônico de saúde (EHR) notas. Objetivo: O objetivo do feito é fornecer um conjunto de tarefas de avaliação comuns para avaliar o estado da arte para os sistemas de processamento de linguagem natural (PNL) aplicados a EHRs que apoiam a vigilância e a farmacovigilância de segurança de medicamentos. Também fornecemos benchmarks no conjunto de dados Made usando os envios do sistema recebidos no desafio Made 2018. Métodos: O desafio Made 1.0 divulgou uma coorte de medicamentos anotados por especialistas e informações de ADE compreendendo 1089 notas de EHR longitudinais totalmente identificadas de 21 pacientes selecionados aleatoriamente com câncer no Hospital Memorial da Universidade de Massachusetts. Usando essa coorte como referência, o desafio 1.0 projetou três tarefas compartilhadas de PNL. A tarefa de reconhecimento de entidade nomeada (NER) identifica medicamentos e seus atributos (dosagem, rota, duração e frequência), indicações, ades e gravidade. A tarefa de identificação de relação (RI) identifica as relações entre as entidades nomeadas: medicação-indicação, medicação-ADE e relações de atributo. A terceira tarefa compartilhada (NER-RI) avalia os modelos de PNL que executam as tarefas NER e RI em conjunto. No total, 11 equipes de quatro países participaram de pelo menos uma das três tarefas compartilhadas e 41 envios de sistemas foram recebidos no total. Resultados: Os melhores sistemas F 1 pontuações para NER, RI e NER-RI foram 0,82, 0,86 e 0,61, respectivamente. Os classificadores de conjuntos que usam os envios da equipe melhoraram ainda mais o desempenho, com uma pontuação F 1 de 0,85, 0,87 e 0,66 para as três tarefas, respectivamente. Conclusão: Os resultados feitos mostram que o progresso recente na PNL levou a melhorias notáveis ​​nas tarefas NER e RI para o domínio clínico. No entanto, algum espaço para melhorias permanece, principalmente na tarefa ner-ri. © 2019, Springer Nature Switzerland AG. </t>
  </si>
  <si>
    <t>https://www.scopus.com/inward/record.uri?eid=2-s2.0-85060139319&amp;doi=10.1007%2fs40264-018-0762-z&amp;partnerID=40&amp;md5=1fb9e1a5ae28d5a0806edbc23d02e07d</t>
  </si>
  <si>
    <t>2-s2.0-85037039041</t>
  </si>
  <si>
    <t>overview of the second social media mining for health (smm4h) shared tasks at amia 2017</t>
  </si>
  <si>
    <t xml:space="preserve">Visão geral da segunda mineração de mídia social para a saúde (SMM4H) Tarefas compartilhadas na Amia 2017 </t>
  </si>
  <si>
    <t>the volume of data encapsulated within social media continues to grow, and, consequently, there is a growing interest in developing effective systems that can convert this data into usable knowledge. over recent years, initiatives have been taken to enable and promote the utilization of knowledge derived from social media to perform health related tasks. these initiatives include the development of data mining systems and the preparation of datasets that can be used to train such systems. the overarching focus of the smm4h shared tasks is to release annotated social media based health related datasets to the research community, and to compare the performances of distinct natural language processing and machine learning systems on tasks involving these datasets. the second execution of the smm4h shared tasks comprised of three subtasks involving annotated user posts from twitter (tweets): (i) automatic classification of tweets mentioning an adverse drug reaction (adr) (ii) automatic classification of tweets containing reports of first-person medication intake, and (iii) automatic normalization of adr mentions to meddra concepts. a total of 15 teams participated and 55 system runs were submitted. the best performing systems for tasks 2 and 3 outperformed the current state of the art systems.</t>
  </si>
  <si>
    <t xml:space="preserve">O volume de dados encapsulados nas mídias sociais continua a crescer e, consequentemente, há um interesse crescente em desenvolver sistemas eficazes que podem converter esses dados em conhecimento utilizável. Nos últimos anos, foram tomadas iniciativas para permitir e promover a utilização do conhecimento derivado das mídias sociais para realizar tarefas relacionadas à saúde. Essas iniciativas incluem o desenvolvimento de sistemas de mineração de dados e a preparação de conjuntos de dados que podem ser usados ​​para treinar esses sistemas. O foco abrangente das tarefas compartilhadas SMM4H é liberar conjuntos de dados relacionados à saúde baseados em mídias sociais anotadas com a comunidade de pesquisa e comparar o desempenho de sistemas distintos de processamento de linguagem natural e aprendizado de máquina em tarefas que envolvem esses conjuntos de dados. A segunda execução das tarefas compartilhadas SMM4H compostas por três subtarefas envolvendo postagens de usuários anotadas do Twitter (tweets): (i) Classificação automática de tweets mencionando uma reação adversa de medicamentos (ADR) (ii) Classificação automática de tweets contendo relatórios de relatos de primeira pessoa ingestão de medicamentos e (iii) normalização automática das menções de ADR aos conceitos de Meddra. Um total de 15 equipes participaram e 55 execuções do sistema foram enviadas. Os sistemas de melhor desempenho para as tarefas 2 e 3 superaram o estado atual dos sistemas artísticos. </t>
  </si>
  <si>
    <t>https://www.scopus.com/inward/record.uri?eid=2-s2.0-85037039041&amp;partnerID=40&amp;md5=5c1f535419c527670e370a376d431c8b</t>
  </si>
  <si>
    <t>2-s2.0-84966425222</t>
  </si>
  <si>
    <t>10.1109/ichi.2015.8</t>
  </si>
  <si>
    <t>patient centered identification attribution and ranking of adverse drug events</t>
  </si>
  <si>
    <t xml:space="preserve">Atribuição de identificação centrada no paciente e classificação de eventos adversos a medicamentos </t>
  </si>
  <si>
    <t>adverse drug events (ades) trigger a high number of hospital emergency room (er) visits. information about ades is often available in online drug databases in the form of narrative texts, and serves as the physician's primary reference point for ade attribution and diagnosis. manually reviewing these narratives, however, is an error prone and time consuming process, especially due to the prevalence of polypharmacy. so er health care providers, especially given the heavy volume of traffic in ers, often either skip this step or at best do it rather perfunctorily. this causes ades to be missed or misdiagnosed, often leading to extensive and unnecessary testing and treatment, including hospitalization. in this paper, we present a system that automates the detection of ades and provides a list of suspect drugs, ranked by their likelihood of causing the patient's complaints and symptoms. the input data, i.e., medications and complaints, are obtained from triage notes that often contain descriptive language. our application utilizes heterogeneous information sources (including drug databases) to refine and transform these descriptions as well as the online database narratives using a natural language processing (nlp) pipeline. we then employ ranking measures to establish correspondence between the complaints and the medications. our preliminary evaluation based on actual er cases demonstrates that this system achieves high precision and recall. © 2015 ieee.</t>
  </si>
  <si>
    <t xml:space="preserve">Eventos adversos a medicamentos (ADES) desencadeiam um alto número de visitas à sala de emergência do hospital (ER). As informações sobre ADES geralmente estão disponíveis nos bancos de dados de medicamentos on -line na forma de textos narrativos e serve como o principal ponto de referência do médico para atribuição e diagnóstico ADE. A revisão manualmente dessas narrativas, no entanto, é um processo propenso a erros e demorado, especialmente devido à prevalência de polifarmacia. Portanto, os prestadores de cuidados de saúde do ER, especialmente devido ao pesado volume de tráfego nos ERs, geralmente pulaam esta etapa ou, na melhor das hipóteses, fazem isso com bastante perfuração. Isso faz com que os Ades sejam perdidos ou diagnosticados, geralmente levando a testes e tratamento extensivos e desnecessários, incluindo hospitalização. Neste artigo, apresentamos um sistema que automatiza a detecção de ADES e fornece uma lista de medicamentos suspeitos, classificados pela probabilidade de causar as queixas e sintomas do paciente. Os dados de entrada, ou seja, medicamentos e reclamações, são obtidos a partir de notas de triagem que geralmente contêm linguagem descritiva. Nosso aplicativo utiliza fontes de informação heterogêneas (incluindo bancos de dados de medicamentos) para refinar e transformar essas descrições, bem como as narrativas de banco de dados on -line usando um pipeline de processamento de linguagem natural (PNL). Em seguida, empregamos medidas de classificação para estabelecer correspondência entre as queixas e os medicamentos. Nossa avaliação preliminar com base em casos de ER reais demonstra que esse sistema atinge alta precisão e recall. © 2015 IEEE. </t>
  </si>
  <si>
    <t>https://www.scopus.com/inward/record.uri?eid=2-s2.0-84966425222&amp;doi=10.1109%2fICHI.2015.8&amp;partnerID=40&amp;md5=9c332f6c4b2ad8266025661541513857</t>
  </si>
  <si>
    <t>2-s2.0-84901271926</t>
  </si>
  <si>
    <t>patient clustering with uncoded text in electronic medical records</t>
  </si>
  <si>
    <t xml:space="preserve">Cluster de pacientes com texto não codificado em registros médicos eletrônicos </t>
  </si>
  <si>
    <t>we propose a mixture model for text data designed to capture underlying structure in the history of present illness section of electronic medical records data. additionally, we propose a method to induce bias that leads to more homogeneous sets of diagnoses for patients in each cluster. we apply our model to a collection of electronic records from an emergency department and compare our results to three other relevant models in order to assess performance. results using standard metrics demonstrate that patient clusters from our model are more homogeneous when compared to others, and qualitative analyses suggest that our approach leads to interpretable patient sub-populations when applied to real data. finally, we demonstrate an example of our patient clustering model to identify adverse drug events.</t>
  </si>
  <si>
    <t xml:space="preserve">Propomos um modelo de mistura para dados de texto projetados para capturar a estrutura subjacente na história da seção atual de doenças dos dados eletrônicos de registros médicos. Além disso, propomos um método para induzir viés que leva a conjuntos mais homogêneos de diagnóstico para pacientes em cada cluster. Aplicamos nosso modelo a uma coleção de registros eletrônicos de um departamento de emergência e comparamos nossos resultados com outros três modelos relevantes para avaliar o desempenho. Os resultados usando métricas padrão demonstram que os clusters de pacientes do nosso modelo são mais homogêneos quando comparados a outros, e análises qualitativas sugerem que nossa abordagem leva a subpopulações interpretáveis do paciente quando aplicadas a dados reais. Finalmente, demonstramos um exemplo do nosso modelo de cluster de pacientes para identificar eventos adversos a medicamentos. </t>
  </si>
  <si>
    <t>https://www.scopus.com/inward/record.uri?eid=2-s2.0-84901271926&amp;partnerID=40&amp;md5=df019caa93513d980a85f6e8d59edddb</t>
  </si>
  <si>
    <t>10.2196/14809</t>
  </si>
  <si>
    <t>patient reported outcomes in online communications on statins memory and cognition qualitative analysis using online communities</t>
  </si>
  <si>
    <t xml:space="preserve">Paciente relatou resultados em comunicações on -line sobre a memória e análise qualitativa de cognição estatinas usando comunidades on -line </t>
  </si>
  <si>
    <t>2019/11/29</t>
  </si>
  <si>
    <t>2-s2.0-85021267952</t>
  </si>
  <si>
    <t>10.1097/mib.0000000000001110</t>
  </si>
  <si>
    <t>patient understanding of the risks and benefits of biologic therapies in inflammatory bowel disease insights from a large scale analysis of social media platforms</t>
  </si>
  <si>
    <t xml:space="preserve">Entendimento do paciente dos riscos e benefícios das terapias biológicas em insights inflamatórios de doenças intestinais de uma análise em larga escala de plataformas de mídia social </t>
  </si>
  <si>
    <t>background: few studies have examined inflammatory bowel disease (ibd) patients' knowledge and understanding of biologic therapies outside traditional surveys. here, we used social media data to examine ibd patients' understanding of the risks and benefits associated with biologic therapies and how this affects decision-making. methods: we collected posts from twitter and e-forum discussions from &gt;3000 social media sites posted between june 27, 2012 and june 27, 2015. guided by natural language processing, we identified posts with specific ibd keywords that discussed the risks and/or benefits of biologics. we then manually coded the resulting posts and performed qualitative analysis using atlas.ti software. a hierarchical coding structure was developed based on the keyword list and relevant themes were identified through manual coding. results: we examined 1598 ibd-related posts, of which 452 (28.3%) centered on the risks and/or benefits of biologics. there were 5 main themes: negative experiences and concerns with biologics (n = 247; 54.6%), decision-making surrounding biologic use (n = 169; 37.4%), positive experiences with biologics (n = 168; 37.2%), information seeking from peers (n = 125; 27.7%), and cost (n = 38; 8.4%). posts describing negative experiences primarily commented on side effects from biologics, concerns about potential side effects and increased cancer risk, and pregnancy safety concerns. posts on decision-making focused on nonbiologic treatment options, hesitation to initiate biologics, and concerns about changing or discontinuing regimens. conclusions: social media reveals a wide range of themes governing patients' experience and choice with ibd biologics. the complexity of navigating their risk-benefit profiles suggests merit in creating online tailored decision tools to support ibd patients' decision-making with biologic therapies. copyright © 2017 crohn's &amp; colitis foundation.</t>
  </si>
  <si>
    <t xml:space="preserve">Antecedentes: Poucos estudos examinaram o conhecimento e a compreensão dos pacientes inflamatórios da doença intestinal (DII) dos pacientes fora das pesquisas tradicionais. Aqui, usamos dados de mídia social para examinar a compreensão dos pacientes com DII sobre os riscos e benefícios associados às terapias biológicas e como isso afeta a tomada de decisões. Métodos: Coletamos postagens de discussões no Twitter e em Forum de&gt; 3000 sites de mídia social postados entre 27 de junho de 2012 e 27 de junho de 2015. Guiados pelo processamento de linguagem natural, identificamos postagens com palavras-chave específicas de IBD que discutiram os riscos e/ou benefícios dos biológicos. Em seguida, codificamos manualmente as postagens resultantes e realizamos análises qualitativas usando o software Atlas.ti. Uma estrutura de codificação hierárquica foi desenvolvida com base na lista de palavras -chave e os temas relevantes foram identificados através da codificação manual. Resultados: Examinamos 1598 postos relacionados à IBD, dos quais 452 (28,3%) centraram-se nos riscos e/ou benefícios dos biológicos. Havia 5 temas principais: experiências e preocupações negativas com os biológicos (n = 247; 54,6%), tomada de decisão ao redor do uso biológico (n = 169; 37,4%), experiências positivas com biológicos (n = 168; 37,2%), informação buscando de pares (n = 125; 27,7%) e custo (n = 38; 8,4%). Postagens que descrevem experiências negativas comentaram principalmente os efeitos colaterais dos biológicos, preocupações com possíveis efeitos colaterais e aumento do risco de câncer e preocupações com segurança da gravidez. As postagens sobre a tomada de decisões se concentraram nas opções de tratamento não biológico, hesitação em iniciar os biológicos e preocupações sobre a mudança ou a interrupção dos regimes. Conclusões: A mídia social revela uma ampla gama de temas que regem a experiência e a escolha dos pacientes com IBD Biologics. A complexidade de navegar em seus perfis de risco-benefício sugere mérito na criação de ferramentas de decisão sob medida on-line para apoiar a tomada de decisão dos pacientes com DII com terapias biológicas. Copyright © 2017 Crohn's &amp; Colitis Foundation. </t>
  </si>
  <si>
    <t>https://www.scopus.com/inward/record.uri?eid=2-s2.0-85021267952&amp;doi=10.1097%2fMIB.0000000000001110&amp;partnerID=40&amp;md5=fe0a052d881cc3d7dc53ad5d574eb5fe</t>
  </si>
  <si>
    <t>2-s2.0-84874210162</t>
  </si>
  <si>
    <t>pattern mining for extraction of mentions of adverse drug reactions from user comments</t>
  </si>
  <si>
    <t xml:space="preserve">Mineração de padrões para extração de menções de reações adversas a medicamentos dos comentários do usuário </t>
  </si>
  <si>
    <t>rapid growth of online health social networks has enabled patients to communicate more easily with each other. this way of exchange of opinions and experiences has provided a rich source of information about drugs and their effectiveness and more importantly, their possible adverse reactions. we developed a system to automatically extract mentions of adverse drug reactions (adrs) from user reviews about drugs in social network websites by mining a set of language patterns. the system applied association rule mining on a set of annotated comments to extract the underlying patterns of colloquial expressions about adverse effects. the patterns were tested on a set of unseen comments to evaluate their performance. we reached to precision of 70.01% and recall of 66.32% and f-measure of 67.96%.</t>
  </si>
  <si>
    <t xml:space="preserve">O rápido crescimento das redes sociais de saúde on -line permitiu que os pacientes se comunicassem mais facilmente entre si. Essa maneira de troca de opiniões e experiências forneceu uma rica fonte de informações sobre medicamentos e sua eficácia e, mais importante, suas possíveis reações adversas. Desenvolvemos um sistema para extrair automaticamente menções de reações adversas de medicamentos (ADRs) de análises de usuários sobre medicamentos em sites de redes sociais, minerando um conjunto de padrões de linguagem. O sistema aplicou a mineração de regras de associação em um conjunto de comentários anotados para extrair os padrões subjacentes de expressões coloquiais sobre efeitos adversos. Os padrões foram testados em um conjunto de comentários invisíveis para avaliar seu desempenho. Atingimos a precisão de 70,01% e a recuperação de 66,32% e a medida F de 67,96%. </t>
  </si>
  <si>
    <t>https://www.scopus.com/inward/record.uri?eid=2-s2.0-84874210162&amp;partnerID=40&amp;md5=772b437a438d214e97a66089f5d90bd4</t>
  </si>
  <si>
    <t>2-s2.0-85047488149</t>
  </si>
  <si>
    <t>10.1109/ccwc.2018.8301742</t>
  </si>
  <si>
    <t>performance evaluation for semantic based risk factors extraction from clinical narratives</t>
  </si>
  <si>
    <t xml:space="preserve">Avaliação de desempenho para extração de fatores de risco baseados em semânticos de narrativas clínicas </t>
  </si>
  <si>
    <t>precision medicine is the new perspective in healthcare that requires a personalized diagnosis and treatment plan for a patient. this new approach mandates that clinical decision support system (cdss), an essential element of preventive and precision medicine processes, uses state-of-the-art technologies in terms of clinical knowledge extraction. to assist a physician's precise prognosis using cdss, it is important that a patient's health data is properly and automatically analyzed. the unstructured part of the data in electronic health records (ehr) is critical, as it may contain hidden risk factors. we propose a new approach for cdss to extract risk factors concepts from the clinical narratives using natural language processing techniques (nlp) and semantic web technologies (swt). we evaluate our model using a case study dataset of patients' records with venous thromboembolism (vte). our model extracts risk factors of vte to make a prognosis. results of proposed technique yielded precision of 85% and recall of 84% to identify and extract risk factors concepts. © 2018 ieee.</t>
  </si>
  <si>
    <t xml:space="preserve">A medicina de precisão é a nova perspectiva de saúde que requer um plano de diagnóstico e tratamento personalizado para um paciente. Essa nova abordagem exige que o Sistema de Apoio à Decisão Clínica (CDSS), um elemento essencial dos processos de medicina preventiva e de precisão, use tecnologias de ponta em termos de extração de conhecimento clínico. Para ajudar o prognóstico preciso de um médico usando CDSS, é importante que os dados de saúde de um paciente sejam analisados ​​de maneira adequada e automática. A parte não estruturada dos dados nos registros eletrônicos de saúde (EHR) é crítica, pois pode conter fatores de risco ocultos. Propomos uma nova abordagem para o CDSS extrair conceitos de fatores de risco das narrativas clínicas usando técnicas de processamento de linguagem natural (PNL) e tecnologias semânticas da Web (SWT). Avaliamos nosso modelo usando um conjunto de dados de estudo de caso dos registros dos pacientes com tromboembolismo venoso (TEV). Nosso modelo extrai fatores de risco de TEV para fazer um prognóstico. Os resultados da técnica proposta produziram precisão de 85% e recall de 84% para identificar e extrair conceitos de fatores de risco. © 2018 IEEE. </t>
  </si>
  <si>
    <t>https://www.scopus.com/inward/record.uri?eid=2-s2.0-85047488149&amp;doi=10.1109%2fCCWC.2018.8301742&amp;partnerID=40&amp;md5=fa8150421676f60386a0448e45bee371</t>
  </si>
  <si>
    <t>8th IEEE Annual Computing and Communication Workshop and Conference, CCWC 2018</t>
  </si>
  <si>
    <t>8 January 2018 through 10 January 2018</t>
  </si>
  <si>
    <t>2-s2.0-85092640783</t>
  </si>
  <si>
    <t>10.1038/s41397-020-00195-4</t>
  </si>
  <si>
    <t>pharmacogenetic information in swiss drug labels a systematic analysis</t>
  </si>
  <si>
    <t xml:space="preserve">Informações farmacogenéticas em rótulos de medicamentos suíços Uma análise sistemática </t>
  </si>
  <si>
    <t>implementation of pharmacogenetics (pgx) and individualization of drug therapy is supposed to obviate adverse drug reactions or therapy failure. health care professionals (hcps) use drug labels (dls) as reliable information about drugs. we analyzed the swiss dls to give an overview on the currently available pgx instructions. we screened 4306 dls applying natural language processing focusing on drug metabolism (pharmacokinetics) and we assigned pgx levels following the classification system of pharmgkb. from 5979 hits, 2564 were classified as pgx-relevant affecting 167 substances. 55% (n = 93) were classified as “actionable pgx”. frequently, pgx information appeared in the pharmacokinetics section and in dls of the anatomic group “nervous system”. unstandardized wording, appearance of pgx information in different sections and unclear instructions challenge hcps to identify and interpret pgx information and translate it into practice. hcps need harmonization and standardization of pgx information in dls to personalize drug therapies and tailor pharmaceutical care. © 2020, the author(s).</t>
  </si>
  <si>
    <t xml:space="preserve">A implementação da farmacogenética (PGX) e a individualização da terapia medicamentosa devem evitar reações adversas a medicamentos ou falha na terapia. Os profissionais de saúde (HCPs) usam rótulos de medicamentos (DLS) como informações confiáveis ​​sobre medicamentos. Analisamos o DLS suíço para fornecer uma visão geral das instruções PGX atualmente disponíveis. Executamos 4306 DLs aplicando processamento de linguagem natural com foco no metabolismo de medicamentos (farmacocinética) e atribuímos níveis de PGX seguindo o sistema de classificação do PharmGKB. A partir de 5979 hits, 2564 foram classificados como relevantes para PGX, afetando 167 substâncias. 55% (n = 93) foram classificados como "PGX acionável". Freqüentemente, as informações de PGX apareciam na seção de farmacocinética e no DLS do grupo anatômico "sistema nervoso". A redação não padronizada, a aparência de informações de PGX em diferentes seções e instruções pouco claras desafiam os HCPs a identificar e interpretar informações de PGX e traduzi -las em prática. Os HCPs precisam de harmonização e padronização de informações de PGX no DLS para personalizar terapias medicamentosas e adaptar os cuidados farmacêuticos. © 2020, o (s) autor (s). </t>
  </si>
  <si>
    <t>https://www.scopus.com/inward/record.uri?eid=2-s2.0-85092640783&amp;doi=10.1038%2fs41397-020-00195-4&amp;partnerID=40&amp;md5=991c358a26a0db32c813a71f8a984c82</t>
  </si>
  <si>
    <t>Springer Nature</t>
  </si>
  <si>
    <t>2-s2.0-85081983427</t>
  </si>
  <si>
    <t>pharmaconer pharmacological substances compounds and proteins named entity recognition track</t>
  </si>
  <si>
    <t xml:space="preserve">Substâncias farmacológicas de farmaconer compostos e proteínas denominadas faixas de reconhecimento de entidade </t>
  </si>
  <si>
    <t>one of the biomedical entity types of relevance for medicine or biosciences are chemical compounds and drugs. the correct detection these entities is critical for other text mining applications building on them, such as adverse drug-reaction detection, medicationrelated fake news or drug-target extraction. although a significant effort was made to detect mentions of drugs/chemicals in english texts, so far only very limited attempts were made to recognize them in medical documents in other languages. taking into account the growing amount of medical publications and clinical records written in spanish, we have organized the first shared task on detecting drug and chemical entities in spanish medical documents. additionally, we included a clinical concept-indexing sub-track asking teams to return snomed-ct identifiers related to drugs/chemicals for a collection of documents. for this task, named pharmaconer, we generated annotation guidelines together with a corpus of 1,000 manually annotated clinical case studies. a total of 22 teams participated in the sub-track 1, (77 system runs), and 7 teams in the sub-track 2 (19 system runs). top scoring teams used sophisticated deep learning approaches yielding very competitive re one of the biomedical entity types of relevance for medicine or biosciences are chemical compounds and drugs. the correct detection these entities is critical for other text mining applications building on them, such as adverse drug-reaction detection, medicationrelated fake news or drug-target extraction. although a significant effort was made to detect mentions of drugs/chemicals in english texts, so far only very limited attempts were made to recognize them in medical documents in other languages. taking into account the growing amount of medical publications and clinical records written in spanish, we have organized the first shared task on detecting drug and chemical entities in spanish medical documents. additionally, we included a clinical concept-indexing sub-track asking teams to return snomed-ct identifiers related to drugs/chemicals for a collection of documents. for this task, named pharmaconer, we generated annotation guidelines together with a corpus of 1,000 manually annotated clinical case studies. a total of 22 teams participated in the sub-track 1, (77 system runs), and 7 teams in the sub-track 2 (19 system runs). top scoring teams used sophisticated deep learning approaches yielding very competitive results with f-measures above 0.91. these results indicate that there is a real interest in promoting biomedical text mining efforts beyond english. we foresee that the pharmaconer annotation guidelines, corpus and participant systems will foster the development of new resources for clinical and biomedical text mining systems of spanish medical data. c 2019 association for computational linguistics. © 2019 bionlp-ost@emnlp-ijnclp 2019 - proceedings of the 5th workshop on bionlp open shared tasks. all rights reserved.</t>
  </si>
  <si>
    <t xml:space="preserve">Um dos tipos de relevância da entidade biomédica para medicina ou biociências são compostos e medicamentos químicos. A detecção correta Essas entidades são críticas para outras aplicações de mineração de texto que se baseiam nelas, como detecção adversa de reação de medicamentos, notícias falsas relacionadas a medicamentos ou extração de alvo de drogas. Embora tenha sido feito um esforço significativo para detectar menções a medicamentos/produtos químicos nos textos em inglês, até agora apenas tentativas muito limitadas foram feitas para reconhecê -las em documentos médicos em outros idiomas. Levando em consideração a crescente quantidade de publicações médicas e registros clínicos escritos em espanhol, organizamos a primeira tarefa compartilhada na detecção de entidades químicas e medicamentos em documentos médicos espanhóis. Além disso, incluímos um sub-track indicador de conceito clínico pedindo às equipes que devolvam identificadores de Snomed-CT relacionados a medicamentos/produtos químicos para uma coleção de documentos. Para esta tarefa, nomeado farmaconador, geramos diretrizes de anotação, juntamente com um corpus de 1.000 estudos de caso clínicos anotados manualmente. Um total de 22 equipes participaram do sub-track 1, (77 corridas do sistema) e 7 equipes no sub-track 2 (19 corridas). As equipes de pontuação mais importantes usaram abordagens sofisticadas de aprendizado profundo, produzindo um dos tipos de relevância da entidade biomédica muito competitivos para a medicina ou biosciences são compostos e medicamentos químicos. A detecção correta Essas entidades são críticas para outras aplicações de mineração de texto que se baseiam nelas, como detecção adversa de reação de medicamentos, notícias falsas relacionadas a medicamentos ou extração de alvo de drogas. Embora tenha sido feito um esforço significativo para detectar menções a medicamentos/produtos químicos nos textos em inglês, até agora apenas tentativas muito limitadas foram feitas para reconhecê -las em documentos médicos em outros idiomas. Levando em consideração a crescente quantidade de publicações médicas e registros clínicos escritos em espanhol, organizamos a primeira tarefa compartilhada na detecção de entidades químicas e medicamentos em documentos médicos espanhóis. Além disso, incluímos um sub-track indicador de conceito clínico pedindo às equipes que devolvam identificadores de Snomed-CT relacionados a medicamentos/produtos químicos para uma coleção de documentos. Para esta tarefa, nomeado farmaconador, geramos diretrizes de anotação, juntamente com um corpus de 1.000 estudos de caso clínicos anotados manualmente. Um total de 22 equipes participaram do sub-track 1, (77 corridas do sistema) e 7 equipes no sub-track 2 (19 corridas). As equipes de pontuação principais usaram abordagens sofisticadas de aprendizado profundo, produzindo resultados muito competitivos com as medidas F acima de 0,91. Esses resultados indicam que há um interesse real em promover os esforços de mineração de texto biomédico além do inglês. Prevemos que as Diretrizes de Anotação de Farmaconer, o corpus e os sistemas participantes promoverão o desenvolvimento de novos recursos para sistemas de mineração de texto clínico e biomédico de dados médicos espanhóis. C Associação de Linguística Computacional de 2019. © 2019 Bionlp-Ost@EMNLP-IJNCLP 2019-Proceedings of the 5th Workshop nas tarefas compartilhadas abertas da Bionlp. todos os direitos reservados. </t>
  </si>
  <si>
    <t>https://www.scopus.com/inward/record.uri?eid=2-s2.0-85081983427&amp;partnerID=40&amp;md5=c85fdd765b757ee1d27986c67556bb2f</t>
  </si>
  <si>
    <t>5th Workshop on BioNLP Open Shared Tasks, BioNLP-OST@EMNLP-IJNCLP 2019</t>
  </si>
  <si>
    <t>4 November 2019</t>
  </si>
  <si>
    <t>2-s2.0-84927943705</t>
  </si>
  <si>
    <t>10.1093/jamia/ocu041</t>
  </si>
  <si>
    <t>pharmacovigilance from social media mining adverse drug reaction mentions using sequence labeling with word embedding cluster features</t>
  </si>
  <si>
    <t xml:space="preserve">Farmacovigilância de mineração de mídia social A reação de medicamentos adversos menciona usando a rotulagem de sequência com recursos de incorporação de cluster Recursos </t>
  </si>
  <si>
    <t>objective social media is becoming increasingly popular as a platform for sharing personal health-related information. this information can be utilized for public health monitoring tasks, particularly for pharmacovigilance, via the use of natural language processing (nlp) techniques. however, the language in social media is highly informal, and userexpressed medical concepts are often nontechnical, descriptive, and challenging to extract. there has been limited progress in addressing these challenges, and thus far, advanced machine learning-based nlp techniques have been underutilized. our objective is to design a machine learning-based approach to extract mentions of adverse drug reactions (adrs) from highly informal text in social media. methods: we introduce adrmine, a machine learning-based concept extraction system that uses conditional random fields (crfs). adrmine utilizes a variety of features, including a novel feature for modeling words' semantic similarities. the similarities are modeled by clustering words based on unsupervised, pretrained word representation vectors (embeddings) generated from unlabeled user posts in social media using a deep learning technique. results: adrmine outperforms several strong baseline systems in the adr extraction task by achieving an f-measure of 0.82. feature analysis demonstrates that the proposed word cluster features significantly improve extraction performance. conclusion: it is possible to extract complex medical concepts, with relatively high performance, from informal, usergenerated content. our approach is particularly scalable, suitable for social media mining, as it relies on large volumes of unlabeled data, thus diminishing the need for large, annotated training data sets. © the author 2015.</t>
  </si>
  <si>
    <t xml:space="preserve">A mídia social objetiva está se tornando cada vez mais popular como uma plataforma para compartilhar informações pessoais relacionadas à saúde. Essas informações podem ser utilizadas para tarefas de monitoramento de saúde pública, principalmente para farmacovigilância, através do uso de técnicas de processamento de linguagem natural (PNL). No entanto, o idioma nas mídias sociais é altamente informal, e os conceitos médicos usados ​​são frequentemente não técnicos, descritivos e desafiadores de extrair. Houve um progresso limitado ao enfrentar esses desafios e, até agora, as técnicas avançadas de PNL baseadas em aprendizado de máquina foram subutilizadas. Nosso objetivo é projetar uma abordagem baseada em aprendizado de máquina para extrair menções de reações adversas a medicamentos (ADRs) de texto altamente informal nas mídias sociais. Métodos: Introduzimos o Adrmine, um sistema de extração de conceito baseado em aprendizado de máquina que usa campos aleatórios condicionais (CRFs). O Adrmine utiliza uma variedade de recursos, incluindo um novo recurso para modelar as semelhanças semânticas das palavras. As semelhanças são modeladas por palavras de agrupamento com base em vetores de representação de palavras não supervisionados e pré -treinados (incorporados) gerados a partir de postagens de usuário não marcadas nas mídias sociais usando uma técnica de aprendizado profundo. Resultados: O ADRMine supera vários sistemas basais fortes na tarefa de extração de ADR, alcançando uma medida F de 0,82. A análise de recursos demonstra que os recursos de cluster de palavras propostos melhoram significativamente o desempenho da extração. CONCLUSÃO: É possível extrair conceitos médicos complexos, com desempenho relativamente alto, de conteúdo informal e usergerado. Nossa abordagem é particularmente escalável, adequada para mineração de mídia social, pois se baseia em grandes volumes de dados não marcados, diminuindo assim a necessidade de grandes conjuntos de dados de treinamento anotados. © The Author 2015. </t>
  </si>
  <si>
    <t>https://www.scopus.com/inward/record.uri?eid=2-s2.0-84927943705&amp;doi=10.1093%2fjamia%2focu041&amp;partnerID=40&amp;md5=dc955fbfee204d2b0dea451a25fe940e</t>
  </si>
  <si>
    <t>2-s2.0-85042935179</t>
  </si>
  <si>
    <t>10.1504/ijbet.2018.089966</t>
  </si>
  <si>
    <t>pharmacovigilance predictive analysis using nlp based cloud</t>
  </si>
  <si>
    <t xml:space="preserve">Análise preditiva de farmacovigilância usando nuvem baseada em PNL </t>
  </si>
  <si>
    <t>nowadays, healthcare on big data are a major research area in computer science field. this paper presents a mysterious analysis of pharmacovigilance from reviewers using nlp cloud environment. the historical and comparative methods upon doctors’ prescription data and analysis are performed in the nlp (natural language processing) cloud. for improving analysis of pharmacovigilance in medical research our system of approach not only explains the healthcare monitoring system but also scalable psychoanalysis of medical data. the system of approach explored by the variation of offline and online feedbacks of patients and it reveals through sentimental analysis in the nlp cloud system. pharmacovigilance in nlp cloud analysis process identified the emotional analysis of the patient medicine intake data. the existing conventional methods of pharmacovigilance are taken upon clinical trials and small groups of tests data. the comparison result helps to find quicker analysis of medicine intake of the patients and protect from adverse drug event. our approach will gain with the effort by the pharmacovigilance in cloud for patients. this innovation furnishes patients and specialists with openness to data that can enhance healthcare by investigating the primary as well as secondary data. a novelty approach which will make better service for tablets and pharma products in the medical field and as well as avoids overdosage and adverse effect event. copyright © 2018 inderscience enterprises ltd.</t>
  </si>
  <si>
    <t xml:space="preserve">Atualmente, a saúde da Big Data é uma grande área de pesquisa em campo de ciência da computação. Este artigo apresenta uma análise misteriosa da farmacovigilância dos revisores usando o ambiente de nuvem do NLP. Os métodos históricos e comparativos dos dados e análises de prescrição dos médicos são realizados na nuvem PNL (processamento de linguagem natural). Para melhorar a análise da farmacovigilância na pesquisa médica, nosso sistema de abordagem não apenas explica o sistema de monitoramento da saúde, mas também a psicanálise escalável de dados médicos. O sistema de abordagem explorado pela variação de feedbacks offline e on -line dos pacientes e revela através da análise sentimental no sistema de nuvem da NLP. A farmacovigilância no processo de análise em nuvem de NLP identificou a análise emocional dos dados de ingestão de medicamentos para pacientes. Os métodos convencionais existentes de farmacovigilância são adotados em ensaios clínicos e pequenos grupos de dados de testes. O resultado da comparação ajuda a encontrar uma análise mais rápida da ingestão de medicamentos dos pacientes e a proteger do evento adverso a medicamentos. Nossa abordagem ganhará com o esforço pela farmacovigilância na nuvem para os pacientes. Essa inovação fornece aos pacientes e especialistas abertura a dados que podem aprimorar a assistência médica investigando os dados primários e secundários. Uma abordagem de novidade que fará um melhor serviço para tablets e produtos farmacêuticos na área médica e também evitará o excesso de mancha e o evento de efeito adverso. Copyright © 2018 Indercience Enterprises Ltd. </t>
  </si>
  <si>
    <t>https://www.scopus.com/inward/record.uri?eid=2-s2.0-85042935179&amp;doi=10.1504%2fIJBET.2018.089966&amp;partnerID=40&amp;md5=2f8206e184887fe343d3c118aed133a3</t>
  </si>
  <si>
    <t>Inderscience Publishers</t>
  </si>
  <si>
    <t>2-s2.0-85113770530</t>
  </si>
  <si>
    <t>10.1155/2021/5589829</t>
  </si>
  <si>
    <t>pharmacovigilance with transformers a framework to detect adverse drug reactions using bert fine tuned with farm</t>
  </si>
  <si>
    <t xml:space="preserve">Farmacovigilância com Transformers Uma estrutura para detectar reações adversas a medicamentos usando Bert Fine Tuned com fazenda </t>
  </si>
  <si>
    <t>adverse drug reactions (adrs) are the undesirable effects associated with the use of a drug due to some pharmacological action of the drug. during the last few years, social media has become a popular platform where people discuss their health problems and, therefore, has become a popular source to share information related to adr in the natural language. this paper presents an end-to-end system for modelling adr detection from the given text by fine-tuning bert with a highly modular framework for adapting representation models (farm). bert overcame the predominant neural networks bringing remarkable performance gains. however, training bert is a computationally expensive task which limits its usage for production environments and makes it difficult to determine the most important hyperparameters for the downstream task. furthermore, developing an end-to-end adr extraction system comprising two downstream tasks, i.e., text classification for filtering text containing adrs and extracting adr mentions from the classified text, is also challenging. the framework used in this work, farm-bert, provides support for multitask learning by combining multiple prediction heads which makes training of the end-to-end systems easier and computationally faster. in the proposed model, one prediction head is used for text classification and the other is used for adr sequence labeling. experiments are performed on twitter, pubmed, twimed-twitter, and twimed-pubmed datasets. the proposed model is compared with the baseline models and state-of-the-art techniques, and it is shown that it yields better results for the given task with the f-scores of 89.6%, 97.6%, 84.9%, and 95.9% on twitter, pubmed, twimed-twitter, and twimed-pubmed datasets, respectively. moreover, training time and testing time of the proposed model are compared with bert's, and it is shown that the proposed model is computationally faster than bert. © 2021 sajid hussain et al.</t>
  </si>
  <si>
    <t xml:space="preserve">As reações adversas a medicamentos (ADRs) são os efeitos indesejáveis ​​associados ao uso de um medicamento devido a alguma ação farmacológica do medicamento. Nos últimos anos, as mídias sociais se tornaram uma plataforma popular, onde as pessoas discutem seus problemas de saúde e, portanto, se tornaram uma fonte popular para compartilhar informações relacionadas ao ADR na linguagem natural. Este artigo apresenta um sistema de ponta a ponta para modelar a detecção de ADR do texto fornecido por Bert, com uma estrutura altamente modular para adaptar modelos de representação (fazenda). Bert superou as redes neurais predominantes, trazendo notáveis ​​ganhos de desempenho. No entanto, o treinamento Bert é uma tarefa computacionalmente cara que limita seu uso para ambientes de produção e dificulta a determinação dos hiperparâmetros mais importantes para a tarefa a jusante. Além disso, o desenvolvimento de um sistema de extração de ADR de ponta a ponta compreendendo duas tarefas a jusante, isto é, classificação de texto para filtrar o texto contendo ADRs e extrair menções de ADR do texto classificado, também é desafiador. A estrutura usada neste trabalho, Farm-Bert, fornece suporte para o aprendizado de várias tarefas, combinando várias cabeças de previsão, o que facilita o treinamento dos sistemas de ponta a ponta mais rápido e computacionalmente mais rápido. No modelo proposto, uma cabeça de previsão é usada para classificação de texto e a outra é usada para a marcação de sequência de ADR. As experiências são realizadas no Twitter, PubMed, Kimed-Twitter e Kimed-Pubmed DataSets. O modelo proposto é comparado com os modelos de linha de base e as técnicas de ponta, e é mostrado que produz melhores resultados para a tarefa fornecida com as escores F de 89,6%, 97,6%, 84,9%e 95,9% No Twitter, PubMed, Kimed-Twitter e Kimed-Pubmed DataSets, respectivamente. Além disso, o tempo de treinamento e o tempo de teste do modelo proposto são comparados com a de Bert e é mostrado que o modelo proposto é computacionalmente mais rápido que Bert. © 2021 Sajid Hussain et al. </t>
  </si>
  <si>
    <t>https://www.scopus.com/inward/record.uri?eid=2-s2.0-85113770530&amp;doi=10.1155%2f2021%2f5589829&amp;partnerID=40&amp;md5=40b1070ffcbc1d78373e3dc5a1623a2c</t>
  </si>
  <si>
    <t>2-s2.0-85053124204</t>
  </si>
  <si>
    <t>10.1109/civemsa.2018.8439958</t>
  </si>
  <si>
    <t>pictorial visualization of emr summary interface and medical information extraction of clinical notes</t>
  </si>
  <si>
    <t xml:space="preserve">Visualização pictórica da interface de resumo do EMR e extração de informações médicas de notas clínicas </t>
  </si>
  <si>
    <t>current electronic medical records (emr) systems contain large amounts of texts and various tables, to show numerous health data. this type of presentation limits people from promptly determining medical conditions or quickly finding desired information given the large volume of texts that needs to be read. we aim to tackle this as information visualization and extraction problems by creation of easy and intuitive user interfaces for visualizing medical information. we present both a novel graphical interface for visualizing a summary of medical information and an information extraction system that is able to extract and visualize the patient's medical information from structured clinical notes. the graphical interface allows spatial-position based representations of medical information on human body images (front and back views) and temporal-time based representation of it through interconnected time axes. medical histories are classified into several event categories and 6 physiological systems to enable efficient browsing of selected information. to extract visual tags from a given clinical note, we use natural language processing. we employ metamap of 2014aa knowledge source for medical information extraction. we trained 1294 english clinical notes with a time-entity detection model by apache open nlp to abstract the time expressions. extracted location of illness is assigned into one of 6 physiological systems is displayed in spatial interface while the related data are denoted on a horizontal timeline of temporal interface. © 2018 ieee.</t>
  </si>
  <si>
    <t xml:space="preserve">Os sistemas atuais de registros médicos eletrônicos (EMR) contêm grandes quantidades de textos e várias tabelas, para mostrar vários dados de saúde. Esse tipo de apresentação limita as pessoas de determinar prontamente condições médicas ou descobrir rapidamente as informações desejadas, dado o grande volume de textos que precisam ser lidos. Nosso objetivo é abordar isso como problemas de visualização de informações e extração por criação de interfaces de usuário fáceis e intuitivas para visualizar informações médicas. Apresentamos uma nova interface gráfica para visualizar um resumo das informações médicas e um sistema de extração de informações capaz de extrair e visualizar as informações médicas do paciente de notas clínicas estruturadas. A interface gráfica permite representações baseadas na posição espacial de informações médicas sobre imagens do corpo humano (vistas dianteiras e traseiras) e representação baseada em tempo temporal dela através de eixos de tempo interconectados. Os históricos médicos são classificados em várias categorias de eventos e 6 sistemas fisiológicos para permitir a navegação eficiente de informações selecionadas. Para extrair tags visuais de uma determinada nota clínica, usamos processamento de linguagem natural. Empregamos a Metamap da fonte de conhecimento de 2014aa para extração de informações médicas. Treinamos 1294 notas clínicas inglesas com um modelo de detecção de entidade no tempo do Apache Open PNL para abstrair as expressões de tempo. A localização extraída da doença é atribuída a um dos 6 sistemas fisiológicos é exibida na interface espacial, enquanto os dados relacionados são indicados em uma linha do tempo horizontal da interface temporal. © 2018 IEEE. </t>
  </si>
  <si>
    <t>https://www.scopus.com/inward/record.uri?eid=2-s2.0-85053124204&amp;doi=10.1109%2fCIVEMSA.2018.8439958&amp;partnerID=40&amp;md5=558241422567efbbba852c6431cbd038</t>
  </si>
  <si>
    <t>23rd Annual IEEE International Conference on Computational Intelligence and Virtual Environments for Measurement Systems and Applications, CIVEMSA 2018</t>
  </si>
  <si>
    <t>12 June 2018 through 13 June 2018</t>
  </si>
  <si>
    <t>2-s2.0-85054795786</t>
  </si>
  <si>
    <t>10.1016/j.jbi.2018.09.015</t>
  </si>
  <si>
    <t>piston predicting drug indications and side effects using topic modeling and natural language processing</t>
  </si>
  <si>
    <t xml:space="preserve">Pistão prevendo indicações de medicamentos e efeitos colaterais usando modelagem de tópicos e processamento de linguagem natural </t>
  </si>
  <si>
    <t>the process of discovering novel drugs to treat diseases requires a long time and high cost. it is important to understand side effects of drugs as well as their therapeutic effects, because these can seriously damage the patients due to unexpected actions of the derived candidate drugs. in order to overcome these limitations, computational methods for predicting the therapeutic effects and side effects have been proposed. in particular, text mining is a widely used technique in the field of systems biology, because it can discover hidden relationships between drugs, genes and diseases from a large amount of literature data. compared with in vivo/in vitro experiments, text mining derives meaningful results with less time and cost. in this study, we propose an algorithm for predicting novel drug-phenotype associations and drug-side effect associations using topic modeling and natural language processing (nlp). we extract sentences in which drugs and genes co-occur from the abstracts of the literature and identify words that describe the relationship between them using nlp. considering the characteristics of the identified words, we determine if the drug has an up-regulation effect or a down-regulation effect on the gene. based on genes that affect drugs and their regulatory relationships, we group the frequently occurring genes and regulatory relationships into topics, and build a drug-topic probability matrix by calculating the score that the drug will have a topic using topic modeling. using the matrix, a classifier is constructed for predicting the novel indications and side effects of drugs considering the characteristics of known drug-phenotype associations or drug-side effect associations. the proposed method predicts both indications and side effects with a single algorithm, and it can exclude drugs with serious side effects or side effects that patients do not want to experience from among the candidate drugs provided for the treatment of the phenotype. furthermore, lists of novel candidate drugs for phenotypes and side effects can be continuously updated with our algorithm every time a document is added. more than a thousand documents are produced per day, and it is possible for our algorithm to efficiently derive candidate drugs because it requires less cost than the existing drug repositioning methods. the resource of piston is available at databio.gachon.ac.kr/tools/piston. © 2018 elsevier inc.</t>
  </si>
  <si>
    <t xml:space="preserve">O processo de descobrir novos medicamentos para tratar doenças requer um longo tempo e alto custo. É importante entender os efeitos colaterais dos medicamentos e seus efeitos terapêuticos, porque eles podem danificar seriamente os pacientes devido a ações inesperadas dos medicamentos candidatos derivados. Para superar essas limitações, foram propostos métodos computacionais para prever os efeitos terapêuticos e os efeitos colaterais. Em particular, a mineração de texto é uma técnica amplamente usada no campo da biologia dos sistemas, porque pode descobrir relações ocultas entre medicamentos, genes e doenças de uma grande quantidade de dados da literatura. Comparado com experimentos in vivo/in vitro, a mineração de texto deriva resultados significativos com menos tempo e custo. Neste estudo, propomos um algoritmo para prever novas associações de fenótipo de drogas e associações de efeitos do lado de drogas usando modelagem de tópicos e processamento de linguagem natural (PNL). Extraímos frases nas quais medicamentos e genes co-ocorrem dos resumos da literatura e identificamos palavras que descrevem a relação entre eles usando a PNL. Considerando as características das palavras identificadas, determinamos se o medicamento tem um efeito de regulação positiva ou um efeito de regulação negativa no gene. Com base em genes que afetam os medicamentos e suas relações regulatórias, agrupamos os genes que ocorrem frequentemente e as relações regulatórias em tópicos e construímos uma matriz de probabilidade de drogas, calculando a pontuação que o medicamento terá um tópico usando a modelagem de tópicos. Usando a matriz, um classificador é construído para prever as novas indicações e os efeitos colaterais dos medicamentos, considerando as características das associações conhecidas de fenótipos de fenótipo ou associações de efeito do lado dos medicamentos. O método proposto prevê indicações e efeitos colaterais com um único algoritmo e pode excluir medicamentos com efeitos colaterais graves ou efeitos colaterais que os pacientes não desejam experimentar entre os medicamentos candidatos fornecidos para o tratamento do fenótipo. Além disso, listas de novos medicamentos candidatos a fenótipos e efeitos colaterais podem ser atualizados continuamente com nosso algoritmo toda vez que um documento é adicionado. Mais de mil documentos são produzidos por dia, e é possível que nosso algoritmo deriva com eficiência medicamentos candidatos, pois requer menos custo do que os métodos existentes de reposicionamento de medicamentos. O recurso do pistão está disponível em databio.gachon.ac.kr/tools/piston. © 2018 Elsevier inc. </t>
  </si>
  <si>
    <t>https://www.scopus.com/inward/record.uri?eid=2-s2.0-85054795786&amp;doi=10.1016%2fj.jbi.2018.09.015&amp;partnerID=40&amp;md5=1a8b476c7417462839431ffdcb68c2a9</t>
  </si>
  <si>
    <t>2-s2.0-84924285421</t>
  </si>
  <si>
    <t>10.1016/j.jbi.2014.11.002</t>
  </si>
  <si>
    <t>portable automatic text classification for adverse drug reaction detection via multi corpus training</t>
  </si>
  <si>
    <t xml:space="preserve">Classificação automática de texto portátil para detecção adversa de reação de medicamentos via treinamento multi corpus </t>
  </si>
  <si>
    <t>objective: automatic detection of adverse drug reaction (adr) mentions from text has recently received significant interest in pharmacovigilance research. current research focuses on various sources of text-based information, including social media-where enormous amounts of user posted data is available, which have the potential for use in pharmacovigilance if collected and filtered accurately. the aims of this study are: (i) to explore natural language processing (nlp) approaches for generating useful features from text, and utilizing them in optimized machine learning algorithms for automatic classification of adr assertive text segments; (ii) to present two data sets that we prepared for the task of adr detection from user posted internet data; and (iii) to investigate if combining training data from distinct corpora can improve automatic classification accuracies. methods: one of our three data sets contains annotated sentences from clinical reports, and the two other data sets, built in-house, consist of annotated posts from social media. our text classification approach relies on generating a large set of features, representing semantic properties (. e.g., sentiment, polarity, and topic), from short text nuggets. importantly, using our expanded feature sets, we combine training data from different corpora in attempts to boost classification accuracies. results: our feature-rich classification approach performs significantly better than previously published approaches with adr class f-scores of 0.812 (previously reported best: 0.770), 0.538 and 0.678 for the three data sets. combining training data from multiple compatible corpora further improves the adr f-scores for the in-house data sets to 0.597 (improvement of 5.9 units) and 0.704 (improvement of 2.6 units) respectively. conclusions: our research results indicate that using advanced nlp techniques for generating information rich features from text can significantly improve classification accuracies over existing benchmarks. our experiments illustrate the benefits of incorporating various semantic features such as topics, concepts, sentiments, and polarities. finally, we show that integration of information from compatible corpora can significantly improve classification performance. this form of multi-corpus training may be particularly useful in cases where data sets are heavily imbalanced (. e.g., social media data), and may reduce the time and costs associated with the annotation of data in the future. © 2014 the authors.</t>
  </si>
  <si>
    <t xml:space="preserve">Objetivo: A detecção automática de reação adversa de medicamentos (ADR) mencionou recentemente o texto recebeu interesse significativo na pesquisa de farmacovigilância. A pesquisa atual se concentra em várias fontes de informações baseadas em texto, incluindo mídias sociais-onde estão disponíveis quantidades enormes de dados publicados pelo usuário, que têm potencial para uso em farmacovigilância se coletados e filtrados com precisão. Os objetivos deste estudo são: (i) explorar abordagens de processamento de linguagem natural (PNL) para gerar recursos úteis a partir do texto e utilizá -los em algoritmos otimizados de aprendizado de máquina para classificação automática de segmentos de texto assertivos de ADR; (ii) apresentar dois conjuntos de dados que preparamos para a tarefa de detecção de ADR dos dados da Internet publicada pelo usuário; e (iii) investigar se a combinação de dados de treinamento de corpora distintos pode melhorar as precisão da classificação automática. Métodos: Um de nossos três conjuntos de dados contém frases anotadas de relatórios clínicos, e os outros dois conjuntos de dados, construídos internamente, consistem em postagens anotadas das mídias sociais. Nossa abordagem de classificação de texto depende da geração de um grande conjunto de recursos, representando propriedades semânticas (por exemplo, sentimento, polaridade e tópico), a partir de pepitas de texto curto. É importante ressaltar que, usando nossos conjuntos de recursos expandidos, combinamos dados de treinamento de diferentes corpora na tentativa de aumentar as precisões de classificação. Resultados: Nossa abordagem de classificação rica em recursos tem um desempenho significativamente melhor do que as abordagens publicadas anteriormente com os escores F ADR de 0,812 (melhor relatado anteriormente: 0,770), 0,538 e 0,678 para os três conjuntos de dados. A combinação de dados de treinamento de múltiplos corpora compatíveis melhora ainda mais os scores F ADR para os conjuntos de dados internos para 0,597 (melhora de 5,9 unidades) e 0,704 (melhora de 2,6 unidades), respectivamente. Conclusões: Nossos resultados de pesquisa indicam que o uso de técnicas avançadas de PNL para gerar recursos ricos em informações a partir do texto pode melhorar significativamente as precisão da classificação sobre os benchmarks existentes. Nossos experimentos ilustram os benefícios de incorporar vários recursos semânticos, como tópicos, conceitos, sentimentos e polaridades. Finalmente, mostramos que a integração de informações dos corpora compatíveis pode melhorar significativamente o desempenho da classificação. Essa forma de treinamento com vários corpus pode ser particularmente útil nos casos em que os conjuntos de dados são fortemente desequilibrados (por exemplo, dados de mídia social) e podem reduzir o tempo e os custos associados à anotação de dados no futuro. © 2014 Os autores. </t>
  </si>
  <si>
    <t>https://www.scopus.com/inward/record.uri?eid=2-s2.0-84924285421&amp;doi=10.1016%2fj.jbi.2014.11.002&amp;partnerID=40&amp;md5=725dc47813281cb239e2255465b40569</t>
  </si>
  <si>
    <t>2-s2.0-84863556111</t>
  </si>
  <si>
    <t>predicting adverse drug events from personal health messages</t>
  </si>
  <si>
    <t xml:space="preserve">Prevendo eventos adversos a medicamentos de mensagens de saúde pessoais </t>
  </si>
  <si>
    <t>adverse drug events (ades) remain a large problem in the united states, being the fourth leading cause of death, despite post market drug surveillance. much post consumer drug surveillance relies on self-reported "spontaneous" patient data. previous work has performed datamining over the fda's adverse event reporting system (aers) and other spontaneous reporting systems to identify drug interactions and drugs correlated with high rates of serious adverse events. however, safety problems have resulted from the lack of post marketing surveillance information about drugs, with underreporting rates of up to 98% within such systems. we explore the use of online health forums as a source of data to identify drugs for further fda scrutiny. in this work we aggregate individuals' opinions and review of drugs similar to crowd intelligence3. we use natural language processing to group drugs discussed in similar ways and are able to successfully identify drugs withdrawn from the market based on messages discussing them before their removal.</t>
  </si>
  <si>
    <t xml:space="preserve">Eventos adversos a medicamentos (ADES) continuam sendo um grande problema nos Estados Unidos, sendo a quarta principal causa de morte, apesar da vigilância pós -mercado de drogas. Muita vigilância pós-consumidor de medicamentos depende de dados de pacientes "espontâneos" autorreferidos. Trabalhos anteriores realizaram dataminação no sistema de relatórios de eventos adversos da FDA (AERS) e outros sistemas de relatórios espontâneos para identificar interações e medicamentos medicamentosos correlacionados com altas taxas de eventos adversos graves. No entanto, os problemas de segurança resultaram da falta de informações de vigilância pós -marketing sobre medicamentos, com taxas de subnotificação de até 98% nesses sistemas. Exploramos o uso de fóruns de saúde on -line como fonte de dados para identificar medicamentos para um escrutínio adicional da FDA. Neste trabalho, agregamos as opiniões dos indivíduos e a revisão de medicamentos semelhantes à inteligência da multidão3. Utilizamos o processamento de linguagem natural para agrupar medicamentos discutidos de maneiras semelhantes e somos capazes de identificar com êxito os medicamentos retirados do mercado com base nas mensagens que os discutem antes de sua remoção. </t>
  </si>
  <si>
    <t>https://www.scopus.com/inward/record.uri?eid=2-s2.0-84863556111&amp;partnerID=40&amp;md5=72d17f7324c0865344858656d85b7506</t>
  </si>
  <si>
    <t>2-s2.0-85118668487</t>
  </si>
  <si>
    <t>10.1145/3472813.3472817</t>
  </si>
  <si>
    <t>prediction of adverse drug reaction using machine learning and deep learning based on an imbalanced electronic medical records dataset</t>
  </si>
  <si>
    <t xml:space="preserve">Previsão da reação adversa do medicamento usando aprendizado de máquina e aprendizado profundo com base em um conjunto de dados de registros médicos eletrônicos desequilibrados </t>
  </si>
  <si>
    <t>early prediction of adverse drug reaction (adr) is crucial in clinical research. the development of electronic medical record (emr) provides an excellent resource for retrospective studies to extract samples and establish models that can be used for prediction of clinical deterioration. however, classical statistical models like multivariate logistic regression (lr) may result in unreliable predictions when handling unbalanced datasets. to develop a trustworthy model on unbalanced adr data, we first transformed the emr including medical notes into numeric variables. then we introduced support vector machine (svm), random forest (rf), adaboost, xgboost, and artificial neural network (ann) to deal with the challenge of high dimensionality. furthermore, we utilized the ensembling approach to tackle data imbalance. finally, we analyzed potential model mechanisms to provide interpretability and compared methods from the perspective of procedure elapsed time. the results showed ensembling contributed considerable improvement in prediction ability of various machine intelligence models. compared with the baseline, rf, adaboost and xgboost presented superiority, and ann without fine-tuning showed similar competence. the results of this study demonstrated the great potential of machine learning models in medical domain. © 2021 acm.</t>
  </si>
  <si>
    <t xml:space="preserve">A previsão precoce da reação adversa do medicamento (ADR) é crucial na pesquisa clínica. O desenvolvimento do registro médico eletrônico (EMR) fornece um excelente recurso para estudos retrospectivos para extrair amostras e estabelecer modelos que podem ser usados ​​para prever a deterioração clínica. No entanto, modelos estatísticos clássicos como regressão logística multivariada (LR) podem resultar em previsões não confiáveis ​​ao lidar com conjuntos de dados desequilibrados. Para desenvolver um modelo confiável sobre dados de ADR desequilibrados, transformamos o EMR primeiro, incluindo notas médicas em variáveis ​​numéricas. Em seguida, introduzimos a máquina vetorial de suporte (SVM), a Random Forest (RF), o Adaboost, o XGBoost e a Rede Neural Artificial (RNA) para lidar com o desafio da alta dimensionalidade. Além disso, utilizamos a abordagem de conjunto para combater o desequilíbrio de dados. Finalmente, analisamos possíveis mecanismos de modelo para fornecer interpretabilidade e comparamos métodos da perspectiva do tempo decorrido do procedimento. Os resultados mostraram que o conjunto contribuiu com uma melhoria considerável na capacidade de previsão de vários modelos de inteligência de máquinas. Comparado com a linha de base, RF, Adaboost e XGBoost apresentaram superioridade, e a RNA sem ajuste fino mostraram competência semelhante. Os resultados deste estudo demonstraram o grande potencial dos modelos de aprendizado de máquina em domínio médico. © 2021 ACM. </t>
  </si>
  <si>
    <t>https://www.scopus.com/inward/record.uri?eid=2-s2.0-85118668487&amp;doi=10.1145%2f3472813.3472817&amp;partnerID=40&amp;md5=23945c45ba21c1b9dfdfc79a979fd3df</t>
  </si>
  <si>
    <t>5th International Conference on Medical and Health Informatics, ICMHI 2021</t>
  </si>
  <si>
    <t>14 May 2021 through 16 May 2021</t>
  </si>
  <si>
    <t>2-s2.0-85100558743</t>
  </si>
  <si>
    <t>10.1186/s12911-021-01402-3</t>
  </si>
  <si>
    <t>prediction of adverse drug reactions based on knowledge graph embedding</t>
  </si>
  <si>
    <t xml:space="preserve">Previsão de reações adversas a medicamentos com base na incorporação do gráfico de conhecimento </t>
  </si>
  <si>
    <t>background: adverse drug reactions (adrs) are an important concern in the medication process and can pose a substantial economic burden for patients and hospitals. because of the limitations of clinical trials, it is difficult to identify all possible adrs of a drug before it is marketed. we developed a new model based on data mining technology to predict potential adrs based on available drug data. method: based on the word2vec model in nature language processing, we propose a new knowledge graph embedding method that embeds drugs and adrs into their respective vectors and builds a logistic regression classification model to predict whether a given drug will have adrs. result: first, a new knowledge graph embedding method was proposed, and comparison with similar studies showed that our model not only had high prediction accuracy but also was simpler in model structure. in our experiments, the auc of the classification model reached a maximum of 0.87, and the mean auc was 0.863. conclusion: in this paper, we introduce a new method to embed knowledge graph to vectorize drugs and adrs, then use a logistic regression classification model to predict whether there is a causal relationship between them. the experiment showed that the use of knowledge graph embedding can effectively encode drugs and adrs. and the proposed adrs prediction system is also very effective. © 2021, the author(s).</t>
  </si>
  <si>
    <t xml:space="preserve">Antecedentes: As reações adversas a medicamentos (RAMs) são uma preocupação importante no processo de medicação e podem representar uma carga econômica substancial para pacientes e hospitais. Devido às limitações dos ensaios clínicos, é difícil identificar todos os RADs possíveis de um medicamento antes de ser comercializado. Desenvolvemos um novo modelo baseado na tecnologia de mineração de dados para prever possíveis ADRs com base nos dados de medicamentos disponíveis. Método: Com base no modelo Word2Vec no processamento da linguagem da natureza, propomos um novo método de incorporação de gráfico de conhecimento que incorpora medicamentos e RACs em seus respectivos vetores e constrói um modelo de classificação de regressão logística para prever se um determinado medicamento terá DRAs. Resultado: Primeiro, foi proposto um novo método de incorporação de gráfico de conhecimento e a comparação com estudos semelhantes mostrou que nosso modelo não apenas tinha alta precisão de previsão, mas também era mais simples na estrutura do modelo. Em nossos experimentos, a AUC do modelo de classificação atingiu um máximo de 0,87 e a AUC média foi de 0,863. CONCLUSÃO: Neste artigo, introduzimos um novo método para incorporar o gráfico de conhecimento para vetorizar medicamentos e ADRs e, em seguida, usamos um modelo de classificação de regressão logística para prever se existe uma relação causal entre eles. O experimento mostrou que o uso de incorporação de gráfico de conhecimento pode efetivamente codificar medicamentos e drds. e o sistema de previsão de ADRS proposto também é muito eficaz. © 2021, o (s) autor (s). </t>
  </si>
  <si>
    <t>https://www.scopus.com/inward/record.uri?eid=2-s2.0-85100558743&amp;doi=10.1186%2fs12911-021-01402-3&amp;partnerID=40&amp;md5=870198c7d87dce84f1f96d09ebc3a3f5</t>
  </si>
  <si>
    <t>2-s2.0-85059137050</t>
  </si>
  <si>
    <t>10.3389/fgene.2018.00248</t>
  </si>
  <si>
    <t>prediction of drug gene interaction by using metapath2vec</t>
  </si>
  <si>
    <t xml:space="preserve">Previsão da interação do gene de drogas usando o metapath2vec </t>
  </si>
  <si>
    <t>heterogeneous information networks (hins) currently play an important role in daily life. hins are applied in many fields, such as science research, e-commerce, recommendation systems, and bioinformatics. particularly, hins have been used in biomedical research. algorithms have been proposed to calculate the correlations between drugs and targets and between diseases and genes. recently, the interaction between drugs and human genes has become an important subject in the research on drug efficacy and human genomics. in previous studies, numerous prediction methods using machine learning and statistical prediction models were proposed to explore this interaction on the biological network. in the current work, we introduce a representation learning method into the biological heterogeneous network and use the representation learning models metapath2vec and metapath2vec++ on our dataset. we combine the adverse drug reaction (adr) data in the drug–gene network with causal relationship between drugs and adrs. this article first presents an analysis of the importance of predicting drug–gene relationships and discusses the existing prediction methods. second, the skip-gram model commonly used in representation learning for natural language processing tasks is explained. third, the metapath2vec and metapath2vec++ models for the example of drug–gene-adr network are described. next, the kernelized bayesian matrix factorization algorithm is used to complete the prediction. finally, the experimental results of both models are compared with katz, catapult, and matrix factorization, the prediction visualized using the receiver operating characteristic curves are presented, and the area under the receiver operating characteristic values for three varying algorithm parameters are calculated. © copyright © 2018 zhu, bing, min, lin and zeng.</t>
  </si>
  <si>
    <t xml:space="preserve">Atualmente, as redes de informações heterogêneas (HINS) desempenham um papel importante na vida cotidiana. Os HINS são aplicados em muitos campos, como pesquisa científica, comércio eletrônico, sistemas de recomendação e bioinformática. Particularmente, o HINS tem sido usado na pesquisa biomédica. Os algoritmos foram propostos para calcular as correlações entre medicamentos e alvos e entre doenças e genes. Recentemente, a interação entre drogas e genes humanos tornou -se um assunto importante na pesquisa sobre eficácia de drogas e genômica humana. Em estudos anteriores, vários métodos de previsão usando modelos de aprendizado de máquina e previsão estatística foram propostos para explorar essa interação na rede biológica. No trabalho atual, introduzimos um método de aprendizado de representação na rede heterogênea biológica e usamos os modelos de aprendizado de representação Metapath2Vec e Metapath2Vec ++ em nosso conjunto de dados. Combinamos os dados adversos da reação do medicamento (ADR) na rede de medicamentos -gene com relação causal entre medicamentos e RAMs. Este artigo primeiro apresenta uma análise da importância de prever relacionamentos medicamentosos e discute os métodos de previsão existentes. Segundo, é explicado o modelo Skip-Gram comumente usado no aprendizado de representação para tarefas de processamento de linguagem natural. Terceiro, são descritos os modelos Metapath2vec e Metapath2VEC ++ para o exemplo da rede de drogas-GENE-ADR. Em seguida, o algoritmo de fatorização da matriz bayesiana em kernel é usado para concluir a previsão. Finalmente, os resultados experimentais de ambos os modelos são comparados com Katz, Catapult e Factorização da Matriz, a previsão visualizada usando as curvas características operacionais do receptor são apresentadas e a área sob os valores característicos operacionais do receptor para três parâmetros de algoritmo variável são calculados. © Copyright © 2018 Zhu, Bing, Min, Lin e Zeng. </t>
  </si>
  <si>
    <t>https://www.scopus.com/inward/record.uri?eid=2-s2.0-85059137050&amp;doi=10.3389%2ffgene.2018.00248&amp;partnerID=40&amp;md5=604d6a9afb10f23e766e4217f71c8cdf</t>
  </si>
  <si>
    <t>10.1109/embc.2019.8856753</t>
  </si>
  <si>
    <t>prediction of personal experience tweets of medication use via contextual word representations()</t>
  </si>
  <si>
    <t xml:space="preserve">Previsão de tweets de experiência pessoal do uso de medicamentos por meio de representações contextuais de palavras () </t>
  </si>
  <si>
    <t>2020/01/18</t>
  </si>
  <si>
    <t>10.1109/EMBC.2019.8856753</t>
  </si>
  <si>
    <t>2-s2.0-85077903301</t>
  </si>
  <si>
    <t>prediction of personal experience tweets of medication use via contextual word representations∗</t>
  </si>
  <si>
    <t xml:space="preserve">Previsão de tweets de experiência pessoal do uso de medicamentos por meio de representações contextuais de palavras ∗ </t>
  </si>
  <si>
    <t>continuous monitoring the safe use of medication is an important task in pharmacovigilance. the first-hand experiences of medication effects come from the consumers of the pharmaceuticals. social media have been considered as a possible alternative data source for gathering consumer-generated information of their experience with medications. identifying personal experience in social media data is a challenging task in natural language processing. in this study, we investigated a method of predicating personal experience tweets using google's bidirectional encoder representations from transformers (bert) and neural networks, in which bert models contextually represented the tweet text. both pre-trained bert models and our bert model trained with 3.2 million unlabeled tweets were examined. our results show that our trained bert model performs better than google's pre-trained models (p &lt; 0.01). this suggests that domain-specific data may contribute to the bert model yielding better classification performance in predicting personal experience tweets of medication use. © 2019 ieee.</t>
  </si>
  <si>
    <t xml:space="preserve">O monitoramento contínuo do uso seguro dos medicamentos é uma tarefa importante na farmacovigilância. As experiências em primeira mão dos efeitos dos medicamentos vêm dos consumidores dos produtos farmacêuticos. As mídias sociais foram consideradas uma possível fonte de dados alternativa para reunir informações geradas pelo consumidor de sua experiência com medicamentos. Identificar a experiência pessoal em dados de mídia social é uma tarefa desafiadora no processamento de linguagem natural. Neste estudo, investigamos um método de prever tweets de experiência pessoal usando as representações bidirecionais do Google de Transformers (BERT) e redes neurais, nas quais os modelos de Bert representavam o texto do tweet. Foram examinados os modelos BERT pré-treinados e nosso modelo BERT treinados com 3,2 milhões de tweets não marcados. Nossos resultados mostram que nosso modelo BERT treinado tem um desempenho melhor do que os modelos pré-treinados do Google (p &lt;0,01). Isso sugere que os dados específicos do domínio podem contribuir para o modelo BERT, produzindo um melhor desempenho de classificação na previsão de tweets de experiência pessoal do uso de medicamentos. © 2019 IEEE. </t>
  </si>
  <si>
    <t>https://www.scopus.com/inward/record.uri?eid=2-s2.0-85077903301&amp;doi=10.1109%2fEMBC.2019.8856753&amp;partnerID=40&amp;md5=d5da049ed19b2dc5ef675397031af7e3</t>
  </si>
  <si>
    <t>41st Annual International Conference of the IEEE Engineering in Medicine and Biology Society, EMBC 2019</t>
  </si>
  <si>
    <t>23 July 2019 through 27 July 2019</t>
  </si>
  <si>
    <t>2-s2.0-85125204107</t>
  </si>
  <si>
    <t>10.1109/bibm52615.2021.9669410</t>
  </si>
  <si>
    <t>preliminary processing and analysis of an adverse event dataset for detecting sepsis related events</t>
  </si>
  <si>
    <t xml:space="preserve">Processamento preliminar e análise de um conjunto de dados de eventos adversos para detectar eventos relacionados à sepse </t>
  </si>
  <si>
    <t>adverse event (ae) reports contain notes detailing procedural and guideline deviations, and unwanted incidents that can bring harm to patients. available datasets mainly focus on vigilance or post-market surveillance of adverse drug reactions or medical device failures. the lack of clinical-related ae datasets makes it challenging to study healthcare-related aes. aes affect 10% of hospitalized patients, and almost half are preventable. having an ae dataset can assist in identifying possible patient safety interventions and performing quality surveillance to lower ae rates. the free-text notes can provide insight into the cause of incidents and lead to better patient care. the objective of this study is to introduce a norwegian ae dataset and present preliminary processing and analysis for sepsis-related events, specifically peripheral intravenous catheter-related bloodstream infections. therefore, the methods focus on performing a domain analysis to prepare and better understand the data through screening, generating synthetic free-text notes, and annotating notes. © 2021 ieee.</t>
  </si>
  <si>
    <t xml:space="preserve">Os relatórios de eventos adversos (EA) contêm notas detalhando desvios processuais e de orientação e incidentes indesejados que podem causar danos aos pacientes. Os conjuntos de dados disponíveis concentram-se principalmente em vigilância ou vigilância pós-mercado de reações adversas de medicamentos ou falhas de dispositivos médicos. A falta de conjuntos de dados de EA relacionados ao clínico torna um AES relacionado à assistência médica. Os EAs afetam 10% dos pacientes hospitalizados e quase metade são evitáveis. Ter um conjunto de dados AE pode ajudar a identificar possíveis intervenções de segurança do paciente e executar a vigilância da qualidade para reduzir as taxas de EA. As notas de texto livre podem fornecer informações sobre a causa dos incidentes e levar a um melhor atendimento ao paciente. O objetivo deste estudo é introduzir um conjunto de dados de AE ​​norueguês e apresentar processamento e análise preliminares para eventos relacionados à sepse, especificamente infecções por corrente sanguínea relacionadas ao cateter periférico. Portanto, os métodos se concentram na realização de uma análise de domínio para preparar e entender melhor os dados através da triagem, gerando notas de texto livre sintético e anotações. © 2021 IEEE. </t>
  </si>
  <si>
    <t>https://www.scopus.com/inward/record.uri?eid=2-s2.0-85125204107&amp;doi=10.1109%2fBIBM52615.2021.9669410&amp;partnerID=40&amp;md5=481e8118a2b97e0ece0046764d8d1e79</t>
  </si>
  <si>
    <t>2021 IEEE International Conference on Bioinformatics and Biomedicine, BIBM 2021</t>
  </si>
  <si>
    <t>9 December 2021 through 12 December 2021</t>
  </si>
  <si>
    <t>2-s2.0-84892764921</t>
  </si>
  <si>
    <t>10.1007/978-3-319-03524-6_20</t>
  </si>
  <si>
    <t>process fragment recognition in clinical documents</t>
  </si>
  <si>
    <t xml:space="preserve">Reconhecimento de fragmentos de processo em documentos clínicos </t>
  </si>
  <si>
    <t>we describe a first experiment on automated activity and relation identification, and more in general, on the automated identification and extraction of computer-interpretable guideline fragments from clinical documents. we rely on clinical entity and relation (activities, actors, artifacts and their relations) recognition techniques and use metamap and the umls metathesaurus to provide lexical information. in particular, we study the impact of clinical document syntax and semantics on the precision of activity and temporal relation recognition. © springer international publishing switzerland 2013.</t>
  </si>
  <si>
    <t xml:space="preserve">Descrevemos um primeiro experimento sobre atividade automatizada e identificação de relação e, mais em geral, sobre a identificação e extração automatizadas de fragmentos de diretrizes interpretáveis por computador de documentos clínicos. Confiamos em técnicas de reconhecimento de entidade e relação clínica (atividades, atores, artefatos e suas relações) e usamos o Metamap e o MetaTathesaurus da UMLS para fornecer informações lexicais. Em particular, estudamos o impacto da sintaxe e semântica do documento clínico na precisão da atividade e do reconhecimento de relação temporal. © Springer International Publishing Switzerland 2013. </t>
  </si>
  <si>
    <t>https://www.scopus.com/inward/record.uri?eid=2-s2.0-84892764921&amp;doi=10.1007%2f978-3-319-03524-6_20&amp;partnerID=40&amp;md5=ab163e4304bfe278f3d2ad05cced2c77</t>
  </si>
  <si>
    <t>13th International Conference of the Italian Association for Artificial Intelligence, AI*IA 2013</t>
  </si>
  <si>
    <t>4 December 2013 through 6 December 2013</t>
  </si>
  <si>
    <t>Turin</t>
  </si>
  <si>
    <t>2-s2.0-85086694398</t>
  </si>
  <si>
    <t>10.1186/s12859-020-03583-6</t>
  </si>
  <si>
    <t>pymeshsim an integrative python package for biomedical named entity recognition normalization and comparison of mesh terms</t>
  </si>
  <si>
    <t xml:space="preserve">Pymeshsim Um pacote Python integrativo para biomédica Normalização de reconhecimento de entidade biomédica e comparação de termos de malha </t>
  </si>
  <si>
    <t>background: many disease causing genes have been identified through different methods, but there have been no uniform annotations of biomedical named entity (bio-ne) of the disease phenotypes of these genes yet. furthermore, semantic similarity comparison between two bio-ne annotations has become important for data integration or system genetics analysis. results: the package pymeshsim recognizes bio-nes by using metamap which produces unified medical language system (umls) concepts in natural language process. to map the umls concepts to medical subject headings (mesh), pymeshsim is embedded with a house-made dataset containing the main headings (mhs), supplementary concept records (scrs), and their relations in mesh. based on the dataset, pymeshsim implemented four information content (ic)-based algorithms and one graph-based algorithm to measure the semantic similarity between two mesh terms. to evaluate its performance, we used pymeshsim to parse omim and gwas phenotypes. the pymeshsim introduced scrs and the curation strategy of non-mesh-synonymous umls concepts, which improved the performance of pymeshsim in the recognition of omim phenotypes. in the curation of 461 gwas phenotypes, pymeshsim showed recall &gt; 0.94, precision &gt; 0.56, and f1 &gt; 0.70, demonstrating better performance than the state-of-the-art tools dnorm and taggerone in recognizing mesh terms from short biomedical phrases. the semantic similarity in mesh terms recognized by pymeshsim and the previous manual work was calculated by pymeshsim and another semantic analysis tool meshes, respectively. the result indicated that the correlation of semantic similarity analysed by two tools reached as high as 0.89-0.99. conclusions: the integrative mesh tool pymeshsim embedded with the mesh mhs and scrs realized the bio-ne recognition, normalization, and comparison in biomedical text-mining. © 2020 the author(s).</t>
  </si>
  <si>
    <t xml:space="preserve">Antecedentes: Muitos genes causadores de doenças foram identificados através de diferentes métodos, mas não houve anotações uniformes de entidade nomeada biomédica (bio-ne) dos fenótipos da doença desses genes ainda. Além disso, a comparação semântica de similaridade entre duas anotações biológicas tornou-se importante para a integração de dados ou a análise genética do sistema. Resultados: O pacote pymeshsim reconhece biomégio usando o Metamap, que produz conceitos unificados do sistema de linguagem médica (UMLS) no processo de linguagem natural. Para mapear os conceitos da UMLS para os títulos de assuntos médicos (malha), o pymeshsim está incorporado a um conjunto de dados caseiro que contém os principais títulos (MHS), registros conceituais suplementares (SCRs) e suas relações na malha. Com base no conjunto de dados, o PymeshSim implementou quatro algoritmos baseados em conteúdo de informações (IC) e um algoritmo baseado em gráfico para medir a semelhança semântica entre dois termos de malha. Para avaliar seu desempenho, usamos o pymeshsim para analisar fenótipos OMIM e GWAS. O Pymeshsim introduziu SCRs e a estratégia de curadoria de conceitos de UMLS não-sinônimos-sinônimos, que melhoraram o desempenho do pymeshsim no reconhecimento de fenótipos OMIM. Na curadoria de 461 fenótipos de GWAs, o pymeshsim mostrou recall&gt; 0,94, precisão&gt; 0,56 e F1&gt; 0,70, demonstrando melhor desempenho do que as ferramentas de ponta e taggerone no reconhecimento de termos de malha de frases biomédicas curtas. A similaridade semântica em termos de malha reconhecida por Pymeshsim e o trabalho manual anterior foi calculado por Pymeshsim e outra malha da ferramenta de análise semântica, respectivamente. O resultado indicou que a correlação da similaridade semântica analisada por duas ferramentas atingidas até 0,89-0,99. Conclusões: A ferramenta de malha integrativa pymeshsim incorporada ao MSH MHS e SCRS percebeu o reconhecimento, a normalização e a comparação bio-ne na mineração de texto biomédico. © 2020 O (s) autor (s). </t>
  </si>
  <si>
    <t>https://www.scopus.com/inward/record.uri?eid=2-s2.0-85086694398&amp;doi=10.1186%2fs12859-020-03583-6&amp;partnerID=40&amp;md5=9252b47018ba9a6af83e04d7c87538e5</t>
  </si>
  <si>
    <t>2-s2.0-85018438197</t>
  </si>
  <si>
    <t>10.1145/2930971.2930977</t>
  </si>
  <si>
    <t>quantifying self reported adverse drug events on twitter signal and topic analysis</t>
  </si>
  <si>
    <t xml:space="preserve">Quantificando eventos adversos de drogas auto -relatados no sinal do Twitter e análise de tópicos </t>
  </si>
  <si>
    <t>when a drug that is sold exhibits side effects, a well functioning ecosystem of pharmaceutical drug suppliers includes responsive regulators and pharmaceutical companies. existing systems for monitoring adverse drug events, such as the federal adverse events reporting system (faers) in the us, have shown limited effectiveness due to the lack of incentives for healthcare professionals and patients. while social media present opportunities to mine information about adverse events in near real-time, there are still important questions to be answered in order to understand their impact on pharmacovigilance. first, it is not known how many relevant social media posts occur per day on platforms like twitter, i.e., whether there is “enough signal” for a post-market pharmacovigilance program based on twitter mining. second, it is not known what other topics are discussed by users in posts mentioning pharmaceutical drugs. in this paper, we outline how social media can be used as a human sensor for drug use monitoring. we introduce a large-scale, near real-time system for computational pharmacovigilance, and use our system to estimate the order of magnitude of the volume of daily self-reported pharmaceutical drug side effect tweets. the processing pipeline comprises a set of cascaded filters, followed by a supervised machine learning classifier. the cascaded filters quickly reduce the volume to a manageable sub-stream, from which a support vector machine (svm) based classifier identifies adverse events based on a rich set of features taking into account surface-textual properties, as well as domain knowledge about drugs, side effects and the twitter medium. using a dataset of 10,000 manually annotated tweets, a svm classifier achieves f1=60.4% and auc=0.894. the yield of the classifier for a drug universe comprising 2,600 keywords is 721 tweets per day. we also investigate what other topics are discussed in the posts mentioning pharmaceutical drugs. we conclude by suggesting an ecosystem where regulators and pharmaceutical companies utilize social media to obtain feedback about consequences of pharmaceutical drug use. © copyright is held by the owner/author(s). publication rights licensed to acm.</t>
  </si>
  <si>
    <t xml:space="preserve">Quando um medicamento que é vendido exibe efeitos colaterais, um ecossistema de poços de fornecedores de medicamentos farmacêuticos inclui reguladores responsivos e empresas farmacêuticas. Os sistemas existentes para monitorar eventos adversos a medicamentos, como o sistema federal de relatórios de eventos adversos (FAers) nos EUA, mostraram eficácia limitada devido à falta de incentivos para profissionais de saúde e pacientes. Embora as mídias sociais apresentem oportunidades para obter informações sobre eventos adversos em tempo real, ainda há questões importantes a serem respondidas para entender seu impacto na farmacovigilância. Primeiro, não se sabe quantas postagens relevantes de mídia social ocorrem por dia em plataformas como o Twitter, ou seja, se há "sinal suficiente" para um programa de farmacovigilância pós-mercado com base na mineração do Twitter. Segundo, não se sabe quais outros tópicos são discutidos pelos usuários em postagens mencionando medicamentos farmacêuticos. Neste artigo, descrevemos como as mídias sociais podem ser usadas como sensor humano para o monitoramento do uso de drogas. Introduzimos um sistema em larga escala, perto de em tempo real, para farmacovigilância computacional e usamos nosso sistema para estimar a ordem de magnitude do volume de tweets diários de efeito colateral de medicamentos farmacêuticos. O pipeline de processamento compreende um conjunto de filtros em cascata, seguidos por um classificador de aprendizado de máquina supervisionado. Os filtros em cascata reduzem rapidamente o volume para um sub-stream gerenciável, do qual um classificador baseado em SUPORT VECTOR MACHINE (SVM) identifica eventos adversos com base em um rico conjunto de recursos que levam em consideração propriedades textuais de superfície, bem como conhecimento de domínio sobre medicamentos sobre medicamentos , efeitos colaterais e o meio do Twitter. Usando um conjunto de dados de 10.000 tweets anotados manualmente, um classificador SVM atinge F1 = 60,4% e AUC = 0,894. O rendimento do classificador para um universo medicamentoso que compreende 2.600 palavras -chave é de 721 tweets por dia. Também investigamos quais outros tópicos são discutidos nas postagens mencionando medicamentos farmacêuticos. Concluímos sugerindo um ecossistema em que reguladores e empresas farmacêuticas utilizam as mídias sociais para obter feedback sobre as consequências do uso de medicamentos farmacêuticos. © Copyright é mantido pelo (s) proprietário (s). Direitos de publicação licenciados para ACM. </t>
  </si>
  <si>
    <t>https://www.scopus.com/inward/record.uri?eid=2-s2.0-85018438197&amp;doi=10.1145%2f2930971.2930977&amp;partnerID=40&amp;md5=6c9f346a8630cd0d95e0453d8eabc064</t>
  </si>
  <si>
    <t>7th International Conference on Social Media and Society, SMSociety 2016</t>
  </si>
  <si>
    <t>11 July 2016 through 13 July 2016</t>
  </si>
  <si>
    <t>2-s2.0-47049097096</t>
  </si>
  <si>
    <t>10.1016/j.ijmedinf.2007.12.001</t>
  </si>
  <si>
    <t>randomized controlled trial of an automated problem list with improved sensitivity</t>
  </si>
  <si>
    <t xml:space="preserve">estudo controlado randomizado de uma lista de problemas automatizados com melhor sensibilidade </t>
  </si>
  <si>
    <t>purpose: to improve the completeness and timeliness of an electronic problem list, we have developed a system using natural language processing (nlp) to automatically extract potential medical problems from clinical, free-text documents; these problems are then proposed for inclusion in an electronic problem list management application. methods: a prospective randomized controlled evaluation of the automatic problem list (apl) system in an intensive care unit and in a cardiovascular surgery unit is reported here. a total of 247 patients were enrolled: 76 in an initial control phase and 171 in the randomized controlled trial that followed. during this latter phase, patients were randomly assigned to a control or an intervention group. all patients had their documents analyzed by the system, but the medical problems discovered were only proposed in the problem list for intervention patients. we measured the sensitivity, specificity, positive and negative predictive values, likelihood ratios and the timeliness of the problem lists. results: our system significantly increased the sensitivity of the problem lists in the intensive care unit, from about 9% to 41%, and even 77% if problems automatically proposed but not acknowledged by users were also considered. timeliness of addition of problems to the list was greatly improved, with a time between a problem's first mention in a clinical document and its addition to the problem list reduced from about 6 days to less than 2 days. no significant effect was observed in the cardiovascular surgery unit. © 2007 elsevier ireland ltd. all rights reserved.</t>
  </si>
  <si>
    <t xml:space="preserve">Objetivo: Melhorar a integridade e a pontualidade de uma lista de problemas eletrônicos, desenvolvemos um sistema usando o processamento de linguagem natural (PNL) para extrair automaticamente problemas médicos em potencial de documentos clínicos de texto livre; Esses problemas são propostos para inclusão em um aplicativo de gerenciamento de listas de problemas eletrônicos. Métodos: Uma avaliação clínica randomizada prospectiva do sistema Automatic Problem List (APL) em uma unidade de terapia intensiva e em uma unidade de cirurgia cardiovascular é relatada aqui. Um total de 247 pacientes foram incluídos: 76 em uma fase de controle inicial e 171 no estudo controlado randomizado que se seguiu. Durante esta última fase, os pacientes foram designados aleatoriamente a um grupo de controle ou intervenção. Todos os pacientes tiveram seus documentos analisados ​​pelo sistema, mas os problemas médicos descobertos foram propostos apenas na lista de problemas para pacientes com intervenção. Medimos a sensibilidade, a especificidade, os valores preditivos positivos e negativos, os índices de verossimilhança e a pontualidade das listas de problemas. Resultados: Nosso sistema aumentou significativamente a sensibilidade das listas de problemas na unidade de terapia intensiva, de cerca de 9% para 41%, e até 77% se os problemas propostos automaticamente, mas não reconhecidos pelos usuários, também foram considerados. A pontualidade da adição de problemas à lista foi bastante aprimorada, com um tempo entre a primeira menção de um problema em um documento clínico e sua adição à lista de problemas reduzida de cerca de 6 dias para menos de 2 dias. Não foi observado efeito significativo na unidade de cirurgia cardiovascular. © 2007 Elsevier Ireland Ltd. todos os direitos reservados. </t>
  </si>
  <si>
    <t>https://www.scopus.com/inward/record.uri?eid=2-s2.0-47049097096&amp;doi=10.1016%2fj.ijmedinf.2007.12.001&amp;partnerID=40&amp;md5=46f8f2d4fda3d2c5d397a5d728a7efa6</t>
  </si>
  <si>
    <t>2-s2.0-85100125717</t>
  </si>
  <si>
    <t>10.1093/jamia/ocaa213</t>
  </si>
  <si>
    <t>real time clinical note monitoring to detect conditions for rapid follow up a case study of clinical trial enrollment in drug induced torsades de pointes and stevens johnson syndrome</t>
  </si>
  <si>
    <t xml:space="preserve">Monitoramento de notas clínicas em tempo real para detectar condições para acompanhamento rápido de um estudo de caso de matrícula de ensaios clínicos em torsadas induzidas por medicamentos de pontes e síndrome de Stevens Johnson </t>
  </si>
  <si>
    <t>identifying acute events as they occur is challenging in large hospital systems. here, we describe an automated method to detect 2 rare adverse drug events (ades), drug-induced torsades de pointes and stevens-johnson syndrome and toxic epidermal necrolysis, in near real time for participant recruitment into prospective clinical studies. a text processing system searched clinical notes from the electronic health record (ehr) for relevant keywords and alerted study personnel via email of potential patients for chart review or in-person evaluation. between 2016 and 2018, the automated recruitment system resulted in capture of 138 true cases of drug-induced rare events, improving recall from 43% to 93%. our focused electronic alert system maintained 2-year enrollment, including across an ehr migration from a bespoke system to epic. real-time monitoring of ehr notes may accelerate research for certain conditions less amenable to conventional study recruitment paradigms. © the author(s) 2020. published by oxford university press on behalf of the american medical informatics association. all rights reserved. for permissions, please email: journals.permissions@oup.com.</t>
  </si>
  <si>
    <t xml:space="preserve">Identificar eventos agudos à medida que ocorrem é um desafio em grandes sistemas hospitalares. Aqui, descrevemos um método automatizado para detectar 2 eventos adversos raros de medicamentos (ADES), torsadas de pontes induzidas por medicamentos e síndrome de Stevens-Johnson e necrólise epidérmica tóxica, em tempo quase real para o recrutamento de participantes em estudos clínicos prospectivos. Um sistema de processamento de texto pesquisou notas clínicas do registro eletrônico de saúde (EHR) para palavras-chave relevantes e alertou o pessoal do estudo por e-mail de pacientes em potencial para revisão de gráficos ou avaliação pessoal. Entre 2016 e 2018, o sistema de recrutamento automatizado resultou na captura de 138 casos verdadeiros de eventos raros induzidos por medicamentos, melhorando a recall de 43% para 93%. Nosso sistema de alerta eletrônico focado manteve a matrícula de 2 anos, incluindo uma migração de EHR de um sistema sob medida para a EPIC. O monitoramento em tempo real das notas de EHR pode acelerar a pesquisa para certas condições menos passíveis de paradigmas de recrutamento de estudo convencionais. © O (s) autor (s) 2020. Publicado pela Oxford University Press em nome da American Medical Informatics Association. todos os direitos reservados. Para permissões, envie um email para: Journals.permissions@oup.com. </t>
  </si>
  <si>
    <t>https://www.scopus.com/inward/record.uri?eid=2-s2.0-85100125717&amp;doi=10.1093%2fjamia%2focaa213&amp;partnerID=40&amp;md5=dfc527c1029fb5a4d673447af1145255</t>
  </si>
  <si>
    <t>2-s2.0-85062544822</t>
  </si>
  <si>
    <t>10.1109/bibm.2018.8621452</t>
  </si>
  <si>
    <t>recognising named entity of medical imaging procedures in clinical notes</t>
  </si>
  <si>
    <t xml:space="preserve">Reconhecendo entidade nomeada de procedimentos de imagem médica em notas clínicas </t>
  </si>
  <si>
    <t>information on medical imaging procedures in free-text clinical notes plays a significant role in help diagnosis process. in this paper, we present a named entity of the medical imaging procedure recognition system based on conditional random fields (crf) model with word-based, part-of-speech, metamap semantic and et.al features. the system is trained and tested on a manually labelled dataset from i2b2 with the f1 score up to 0.923 for recognizing medical imaging procedure entities. our system can be customized by simply defining new medical named entities, which has been proved on medication recognition with the f1 score from 0.870 to 0.937. © 2018 ieee.</t>
  </si>
  <si>
    <t xml:space="preserve">As informações sobre procedimentos de imagem médica em notas clínicas de texto livre desempenham um papel significativo no processo de diagnóstico de ajuda. Neste artigo, apresentamos uma entidade nomeada do sistema de reconhecimento de procedimentos de imagem médica com base em campos aleatórios condicionais (CRF) com características semânticas e semânticas de expressão, metamap e ET.Al. O sistema é treinado e testado em um conjunto de dados rotulado manualmente do I2B2 com a pontuação F1 até 0,923 para reconhecer entidades de procedimentos de imagem médica. Nosso sistema pode ser personalizado simplesmente definindo novas entidades nomeadas médicas, que foram comprovadas no reconhecimento de medicamentos com a pontuação F1 de 0,870 a 0,937. © 2018 IEEE. </t>
  </si>
  <si>
    <t>https://www.scopus.com/inward/record.uri?eid=2-s2.0-85062544822&amp;doi=10.1109%2fBIBM.2018.8621452&amp;partnerID=40&amp;md5=2495ebbeb612c300850e6fbce901e58d</t>
  </si>
  <si>
    <t>2018 IEEE International Conference on Bioinformatics and Biomedicine, BIBM 2018</t>
  </si>
  <si>
    <t>3 December 2018 through 6 December 2018</t>
  </si>
  <si>
    <t>2-s2.0-84876491347</t>
  </si>
  <si>
    <t>10.1109/tst.2012.6374362</t>
  </si>
  <si>
    <t>recognizing hierarchically related biomedical entities using mesh based mapping</t>
  </si>
  <si>
    <t xml:space="preserve">Reconhecendo entidades biomédicas hierarquicamente relacionadas usando mapeamento baseado em malha </t>
  </si>
  <si>
    <t>identifying hierarchically related entities is a critical step towards constructing bio-networks in the field of biomedical text mining. to this end, we adopt a mapping-based approach by first mapping bio-entities to terms in an established ontology medical subject headings (mesh). we then utilize the hierarchical relationships available in mesh to recognize hierarchically related entities. specifically, we present two approaches to map biomedical entities identified using the unified medical language system (umls) metathesaurus to mesh terms. the first approach utilizes a special feature provided by the metamap algorithm, whereas the other employs approximate phrase-based match to directly map entities to mesh terms. these two approaches deliver comparable results with an accuracy of 72% and 75%, respectively, based on two evaluation datasets. a thorough error analysis demonstrates that these two approaches result in only around 10% mutual errors, indicating the complementary nature of these two approaches. © 1996-2012 tsinghua university press.</t>
  </si>
  <si>
    <t xml:space="preserve">Identificar entidades hierarquicamente relacionadas é um passo crítico para a construção de bio-rede no campo da mineração de texto biomédico. Para esse fim, adotamos uma abordagem baseada em mapeamento, com o primeiro mapeamento de bio-ingressos em termos em um título de sujeito médico de ontologia estabelecido (MESH). Em seguida, utilizamos os relacionamentos hierárquicos disponíveis em Mesh para reconhecer entidades hierarquicamente relacionadas. Especificamente, apresentamos duas abordagens para mapear entidades biomédicas identificadas usando o metatessauro do Sistema de Língua Médica (UMLS) para ter termos de malha. A primeira abordagem utiliza um recurso especial fornecido pelo algoritmo Metamap, enquanto o outro emprega a correspondência aproximada baseada em frases para mapear diretamente as entidades para os termos de malha. Essas duas abordagens fornecem resultados comparáveis ​​com uma precisão de 72% e 75%, respectivamente, com base em dois conjuntos de dados de avaliação. Uma análise de erro completa demonstra que essas duas abordagens resultam em apenas 10% de erros mútuos, indicando a natureza complementar dessas duas abordagens. © 1996-2012 Tsinghua University Press. </t>
  </si>
  <si>
    <t>https://www.scopus.com/inward/record.uri?eid=2-s2.0-84876491347&amp;doi=10.1109%2fTST.2012.6374362&amp;partnerID=40&amp;md5=43d47f214d24400c1898cb580e294934</t>
  </si>
  <si>
    <t>2-s2.0-85073678126</t>
  </si>
  <si>
    <t>10.1016/j.jbi.2019.103307</t>
  </si>
  <si>
    <t>redmed extending drug lexicons for social media applications</t>
  </si>
  <si>
    <t xml:space="preserve">Redmed estender léxicons para aplicações de mídia social </t>
  </si>
  <si>
    <t>social media has been identified as a promising potential source of information for pharmacovigilance. the adoption of social media data has been hindered by the massive and noisy nature of the data. initial attempts to use social media data have relied on exact text matches to drugs of interest, and therefore suffer from the gap between formal drug lexicons and the informal nature of social media. the reddit comment archive represents an ideal corpus for bridging this gap. we trained a word embedding model, redmed, to facilitate the identification and retrieval of health entities from reddit data. we compare the performance of our model trained on a consumer-generated corpus against publicly available models trained on expert-generated corpora. our automated classification pipeline achieves an accuracy of 0.88 and a specificity of &gt;0.9 across four different term classes. of all drug mentions, an average of 79% (±0.5%) were exact matches to a generic or trademark drug name, 14% (±0.5%) were misspellings, 6.4% (±0.3%) were synonyms, and 0.13% (±0.05%) were pill marks. we find that our system captures an additional 20% of mentions; these would have been missed by approaches that rely solely on exact string matches. we provide a lexicon of misspellings and synonyms for 2978 drugs and a word embedding model trained on a health-oriented subset of reddit. © 2019 elsevier inc.</t>
  </si>
  <si>
    <t xml:space="preserve">A mídia social foi identificada como uma fonte potencial promissora de informações para a farmacovigilância. A adoção de dados de mídia social foi prejudicada pela natureza enorme e barulhenta dos dados. As tentativas iniciais de usar dados de mídia social confiaram nas correspondências exatas de texto com drogas de interesse e, portanto, sofrem com a lacuna entre os léxicos formais de drogas e a natureza informal das mídias sociais. O Arquivo de Comentários do Reddit representa um corpus ideal para a ponte dessa lacuna. Treinamos um modelo de incorporação de palavras, RedMed, para facilitar a identificação e recuperação de entidades de saúde a partir de dados do Reddit. Comparamos o desempenho do nosso modelo treinado em um corpus gerado pelo consumidor com modelos publicamente disponíveis treinados em corpora gerada por especialistas. Nosso pipeline de classificação automatizado atinge uma precisão de 0,88 e uma especificidade&gt; 0,9 em quatro classes de termos diferentes. De todas as menções do medicamento, uma média de 79% (± 0,5%) foi correspondente exata a um nome de medicamento genérico ou de marca registrada, 14% (± 0,5%) foram erros de ortografia, 6,4% (± 0,3%) foram sinônimos e 0,13% ( ± 0,05%) foram marcas de comprimidos. descobrimos que nosso sistema captura 20% adicionais de menções; Isso teria sido perdido por abordagens que dependem apenas de correspondências exatas de string. Fornecemos um léxico de erros ortográficos e sinônimos para 2978 medicamentos e um modelo de incorporação de palavras treinadas em um subconjunto orientado para a saúde do Reddit. © 2019 Elsevier inc. </t>
  </si>
  <si>
    <t>https://www.scopus.com/inward/record.uri?eid=2-s2.0-85073678126&amp;doi=10.1016%2fj.jbi.2019.103307&amp;partnerID=40&amp;md5=be3c503c6566b49b46f13c4cca962f84</t>
  </si>
  <si>
    <t>2-s2.0-85126842837</t>
  </si>
  <si>
    <t>reducing physicians' cognitive load during chart review a problem oriented summary of the patient electronic record</t>
  </si>
  <si>
    <t xml:space="preserve">Reduzindo a carga cognitiva dos médicos durante a revisão do gráfico Um resumo orientado para o problema do registro eletrônico do paciente </t>
  </si>
  <si>
    <t>overabundance of information within electronic health records (ehrs) has resulted in a need for automated systems to mitigate the cognitive burden on physicians utilizing today's ehr systems. we present prosper, a problem-oriented summary of the patient electronic record that displays a patient summary centered around an auto-generated problem list and disease-specific views for chronic conditions. prosper was developed using 1,500 longitudinal patient records from two large multi-specialty medical groups in the united states, and leverages multiple natural language processing (nlp) components targeting various fundamental (e.g. syntactic analysis), clinical (e.g. adverse drug event extraction) and summarizing (e.g. problem list generation) tasks. we report evaluation results for each component and discuss how specific components address existing physician challenges in reviewing ehr data. this work demonstrates the need to leverage holistic information in ehrs to build a comprehensive summarization application, and the potential for nlp-based applications to support physicians and improve clinical care. ©2021 amia - all rights reserved.</t>
  </si>
  <si>
    <t xml:space="preserve">A superabundância de informações nos registros eletrônicos de saúde (EHRs) resultou na necessidade de sistemas automatizados para mitigar a carga cognitiva sobre os médicos que utilizam os sistemas de EHR de hoje. Apresentamos o Prosper, um resumo orientado para o problema do registro eletrônico do paciente que exibe um resumo do paciente centrado em uma lista de problemas gerados automaticamente e visões específicas da doença para condições crônicas. O Prosper foi desenvolvido usando 1.500 registros longitudinais de pacientes de dois grandes grupos médicos multi-especializados nos Estados Unidos e aproveita vários componentes de processamento de linguagem natural (PNL) direcionados a vários fundamentais (por exemplo, análise sintática), clínica (por exemplo, extração adversa de eventos de medicamentos) e resumo (por exemplo, geração da lista de problemas) Tarefas. Relatamos os resultados da avaliação para cada componente e discutimos como os componentes específicos abordam os desafios do médico existentes na revisão dos dados de EHR. Este trabalho demonstra a necessidade de alavancar informações holísticas nos EHRs para construir uma aplicação abrangente de resumo e o potencial de aplicações baseadas em PNL para apoiar os médicos e melhorar os cuidados clínicos. © 2021 AMIA - Todos os direitos reservados. </t>
  </si>
  <si>
    <t>https://www.scopus.com/inward/record.uri?eid=2-s2.0-85126842837&amp;partnerID=40&amp;md5=8c2751a614aa1822c7641662cb0a5b4e</t>
  </si>
  <si>
    <t>2-s2.0-85125192738</t>
  </si>
  <si>
    <t>10.1109/icsec53205.2021.9684639</t>
  </si>
  <si>
    <t>refining word embeddings using domain specific knowledge for drug reviews sentiment classification</t>
  </si>
  <si>
    <t xml:space="preserve">Refinando incorporações de palavras usando conhecimento específico do domínio para revisões de medicamentos Classificação de sentimentos </t>
  </si>
  <si>
    <t>with the development of internet technologies, more users are sharing and seeking health-related information in online medical forums about medications and treatments and their contents are usually in subjective nature. patient-generated drug reviews are valuable and useful textual contents which have not been researched largely by researchers in the natural language processing area. analyzing drug reviews can assist to improve the pharmacovigilance systems. we propose a refining technique for traditional word embedding using domain-specific knowledge for the drug reviews sentiment classification. the domain-specific lexicon generated from the drug reviews corpus is applied to refine traditional word embeddings in the feature extraction process of sentiment classification. we evaluate our proposed method on the publicly available drug review datasets. according to the experimental results, the proposed method outperformed refined word embeddings using domain-independent lexicon in terms of accuracy in sentiment classification of drug reviews. it indicates the significance of domain knowledge in sentiment analysis of medical domain. © 2021 ieee.</t>
  </si>
  <si>
    <t xml:space="preserve">Com o desenvolvimento de tecnologias da Internet, mais usuários estão compartilhando e buscando informações relacionadas à saúde em fóruns médicos on-line sobre medicamentos e tratamentos e seu conteúdo geralmente é de natureza subjetiva. As revisões de medicamentos geradas pelo paciente são conteúdos textuais valiosos e úteis que não foram pesquisados ​​em grande parte por pesquisadores na área de processamento de linguagem natural. A análise de revisões de medicamentos pode ajudar a melhorar os sistemas de farmacovigilância. Propomos uma técnica de refino para a incorporação tradicional de palavras usando conhecimento específico do domínio para a classificação de sentimentos de revisão de medicamentos. O léxico específico do domínio gerado a partir do corpus de revisão de medicamentos é aplicado para refinar incorporações tradicionais de palavras tradicionais no processo de extração de recursos de classificação de sentimentos. Avaliamos nosso método proposto nos conjuntos de dados de revisão de medicamentos disponíveis publicamente. De acordo com os resultados experimentais, o método proposto superou as incorporações de palavras refinadas usando o léxico independente do domínio em termos de precisão na classificação de sentimentos de revisões de medicamentos. Indica o significado do conhecimento do domínio na análise de sentimentos do domínio médico. © 2021 IEEE. </t>
  </si>
  <si>
    <t>https://www.scopus.com/inward/record.uri?eid=2-s2.0-85125192738&amp;doi=10.1109%2fICSEC53205.2021.9684639&amp;partnerID=40&amp;md5=b2c86fe90d65d8c3d0e5d636e3a68f99</t>
  </si>
  <si>
    <t>25th International Computer Science and Engineering Conference, ICSEC 2021</t>
  </si>
  <si>
    <t>18 November 2021 through 20 November 2021</t>
  </si>
  <si>
    <t>2-s2.0-85127961873</t>
  </si>
  <si>
    <t>10.1109/tcbb.2020.3020016</t>
  </si>
  <si>
    <t>relation extraction from biomedical and clinical text unified multitask learning framework</t>
  </si>
  <si>
    <t xml:space="preserve">Extração de relação da estrutura de aprendizado multitarefa biomédica e clínica </t>
  </si>
  <si>
    <t>motivation: to minimize the accelerating amount of time invested on the biomedical literature search, numerous approaches for automated knowledge extraction have been proposed. relation extraction is one such task where semantic relations between the entities are identified from the free text. in the biomedical domain, extraction of regulatory pathways, metabolic processes, adverse drug reaction or disease models necessitates knowledge from the individual relations, for example, physical or regulatory interactions between genes, proteins, drugs, chemical, disease or phenotype. results: in this paper, we study the relation extraction task from three major biomedical and clinical tasks, namely drug-drug interaction, protein-protein interaction, and medical concept relation extraction. towards this, we model the relation extraction problem in a multi-task learning (mtl)framework, and introduce for the first time the concept of structured self-attentive network complemented with the adversarial learning approach for the prediction of relationships from the biomedical and clinical text. the fundamental notion of mtl is to simultaneously learn multiple problems together by utilizing the concepts of the shared representation. additionally, we also generate the highly efficient single task model which exploits the shortest dependency path embedding learned over the attentive gated recurrent unit to compare our proposed mtl models. the framework we propose significantly improves over all the baselines (deep learning techniques)and single-task models for predicting the relationships, without compromising on the performance of all the tasks. © 2004-2012 ieee.</t>
  </si>
  <si>
    <t xml:space="preserve">Motivação: Para minimizar a quantidade de tempo de aceleração investida na busca da literatura biomédica, foram propostas inúmeras abordagens para extração automatizada de conhecimento. A extração de relação é uma dessas tarefas em que as relações semânticas entre as entidades são identificadas no texto livre. No domínio biomédico, a extração de vias regulatórias, processos metabólicos, reação adversa de medicamentos ou modelos de doença requer conhecimento das relações individuais, por exemplo, interações físicas ou regulatórias entre genes, proteínas, drogas, química, doença ou fenótipo. Resultados: Neste artigo, estudamos a tarefa de extração de relação de três principais tarefas biomédicas e clínicas, a saber, interação droga-droga, interação proteína-proteína e extração de relação de conceito médico. Para isso, modelamos o problema de extração de relação em uma estrutura de aprendizado de várias tarefas (MTL) e introduzimos pela primeira vez o conceito de rede auto-atenta estruturada complementada com a abordagem de aprendizado adversário para a previsão de relacionamentos da biomédica e clínica texto. A noção fundamental de MTL é aprender simultaneamente vários problemas juntos, utilizando os conceitos da representação compartilhada. Além disso, também geramos o modelo de tarefa única altamente eficiente, que explora o caminho mais curto do caminho de dependência que incorporava sobre a unidade recorrente fechada atenciosa para comparar nossos modelos MTL propostos. A estrutura que propomos melhora significativamente em todas as linhas de base (técnicas de aprendizado profundo) e modelos de tarefas únicas para prever os relacionamentos, sem comprometer o desempenho de todas as tarefas. © 2004-2012 IEEE. </t>
  </si>
  <si>
    <t>https://www.scopus.com/inward/record.uri?eid=2-s2.0-85127961873&amp;doi=10.1109%2fTCBB.2020.3020016&amp;partnerID=40&amp;md5=829c678a60e5c77346780bca7ff5e009</t>
  </si>
  <si>
    <t>2-s2.0-73949125091</t>
  </si>
  <si>
    <t>reporting adverse experiences related to drugs an ontology based tool to help the citizens</t>
  </si>
  <si>
    <t xml:space="preserve">relatar experiências adversas relacionadas a medicamentos uma ferramenta baseada em ontologia para ajudar os cidadãos </t>
  </si>
  <si>
    <t>an ontology-based tool to assist citizens to fill in the form reporting adverse drug experiences is introduced. it allows easier and faster data collection and consequently helps preventing underreporting.</t>
  </si>
  <si>
    <t xml:space="preserve">É introduzida uma ferramenta baseada em ontologia para ajudar os cidadãos a preencher o formulário que relata experiências adversas a medicamentos. Permite uma coleta de dados mais fácil e rápida e, consequentemente, ajuda a prevenir a subnotificação. </t>
  </si>
  <si>
    <t>https://www.scopus.com/inward/record.uri?eid=2-s2.0-73949125091&amp;partnerID=40&amp;md5=4e816d6d004b6c2e3674983eb36c88b8</t>
  </si>
  <si>
    <t>2-s2.0-85122027507</t>
  </si>
  <si>
    <t>representing clinical notes for adverse drug event detection</t>
  </si>
  <si>
    <t xml:space="preserve">Representando notas clínicas para detecção adversa de eventos de drogas </t>
  </si>
  <si>
    <t>electronic health records have emerged as a promising source of information for pharmacovigilance. adverse drug events are, however, known to be heavily underreported, which makes it important to develop capabilities to detect such information automatically in clinical text. while machine learning offers possible solutions, it remains unclear how best to represent clinical notes in a manner conducive to learning high-performing predictive models. here, 42 representations are explored in an empirical investigation using 27 real, clinical datasets, indicating that combining local and global (distributed) representations of words and named entities yields higher accuracy than using either in isolation. subsequent analyses highlight the relative importance of various named entity classes for predicting adverse drug events. © 2015 association for computational linguistics.</t>
  </si>
  <si>
    <t xml:space="preserve">Os registros eletrônicos de saúde emergiram como uma fonte promissora de informações para a farmacovigilância. Os eventos adversos a medicamentos são, no entanto, conhecidos por serem fortemente subnotificados, o que torna importante desenvolver recursos para detectar essas informações automaticamente no texto clínico. Embora o aprendizado de máquina ofereça soluções possíveis, ainda não está claro a melhor forma de representar notas clínicas de uma maneira propícia a aprender modelos preditivos de alto desempenho. Aqui, 42 representações são exploradas em uma investigação empírica usando 27 conjuntos de dados clínicos reais, indicando que a combinação de representações locais e globais (distribuídas) de palavras e entidades nomeadas gera maior precisão do que usar o isolamento. As análises subsequentes destacam a importância relativa de várias classes de entidade nomeadas para prever eventos adversos a medicamentos. © 2015 Association for Computational Linguistics. </t>
  </si>
  <si>
    <t>https://www.scopus.com/inward/record.uri?eid=2-s2.0-85122027507&amp;partnerID=40&amp;md5=a824cb303f9dfc4434c53e36fc086cc3</t>
  </si>
  <si>
    <t>2-s2.0-85038362625</t>
  </si>
  <si>
    <t>10.1145/3134271.3134275</t>
  </si>
  <si>
    <t>research on adverse drug reaction recognitions based on conditional random field</t>
  </si>
  <si>
    <t xml:space="preserve">Pesquisa sobre reconhecimento adverso da reação de medicamentos com base em campo aleatório condicional </t>
  </si>
  <si>
    <t>with the advent of the information age and the development of internet plus medical treatment, how to utilize the existing information technology to improve the recognition efficiency of adverse drug reactions and reduce the monitoring costs is of great significance. this paper treats adverse drug reactions as named entities based on the discriminant model of conditional random field, and designs a recognition framework based on social media. in the experimental part, adverse drug reactions are identified by mining the user's tweets on the twitter, and seek to further improve the accuracy and normalization by mapping them to the existing dictionaries. the results show that the recognition mechanism provides a certain reference for medical text mining, which contributes to promoting the process of medical informatization. © 2017 association for computing machinery.</t>
  </si>
  <si>
    <t xml:space="preserve">Com o advento da idade da informação e o desenvolvimento da Internet, além de tratamento médico, como utilizar a tecnologia da informação existente para melhorar a eficiência do reconhecimento das reações adversas de medicamentos e reduzir os custos de monitoramento é de grande significado. Este artigo trata as reações adversas dos medicamentos como entidades nomeadas com base no modelo discriminante de campo aleatório condicional e projeta uma estrutura de reconhecimento baseada nas mídias sociais. Na parte experimental, as reações adversas dos medicamentos são identificadas minerando os tweets do usuário no Twitter e buscam melhorar ainda mais a precisão e a normalização, mapeando -os para os dicionários existentes. Os resultados mostram que o mecanismo de reconhecimento fornece uma certa referência para a mineração de texto médico, o que contribui para promover o processo de informatização médica. © 2017 Association for Computing Machinery. </t>
  </si>
  <si>
    <t>https://www.scopus.com/inward/record.uri?eid=2-s2.0-85038362625&amp;doi=10.1145%2f3134271.3134275&amp;partnerID=40&amp;md5=4ba478984e986be6d29c87639388cfa3</t>
  </si>
  <si>
    <t>2017 International Conference on Business and Information Management, ICBIM 2017</t>
  </si>
  <si>
    <t>23 July 2017 through 25 July 2017</t>
  </si>
  <si>
    <t>2-s2.0-84861233249</t>
  </si>
  <si>
    <t>10.1016/j.ipm.2011.09.005</t>
  </si>
  <si>
    <t>resolving ambiguity in biomedical text to improve summarization</t>
  </si>
  <si>
    <t xml:space="preserve">Resolução da ambiguidade no texto biomédico para melhorar a resumo </t>
  </si>
  <si>
    <t>access to the vast body of research literature that is now available on biomedicine and related fields can be improved with automatic summarization. this paper describes a summarization system for the biomedical domain that represents documents as graphs formed from concepts and relations in the umls metathesaurus. this system has to deal with the ambiguities that occur in biomedical documents. we describe a variety of strategies that make use of metamap and word sense disambiguation (wsd) to accurately map biomedical documents onto umls metathesaurus concepts. evaluation is carried out using a collection of 150 biomedical scientific articles from the biomed central corpus. we find that using wsd improves the quality of the summaries generated. © 2011 elsevier ltd. all rights reserved.</t>
  </si>
  <si>
    <t xml:space="preserve">O acesso ao vasto corpo de literatura de pesquisa que agora está disponível sobre biomedicina e campos relacionados pode ser melhorado com o resumo automático. Este artigo descreve um sistema de resumo para o domínio biomédico que representa documentos como gráficos formados a partir de conceitos e relações no metatessauro da UMLS. Este sistema precisa lidar com as ambiguidades que ocorrem em documentos biomédicos. Descrevemos uma variedade de estratégias que usam a desambiguação de metamap e sentido de palavra (WSD) para mapear com precisão os documentos biomédicos nos conceitos de metatessauro de UMLs. A avaliação é realizada usando uma coleção de 150 artigos científicos biomédicos do corpus central biomed. Descobrimos que o uso do WSD melhora a qualidade dos resumos gerados. © 2011 Elsevier Ltd. todos os direitos reservados. </t>
  </si>
  <si>
    <t>https://www.scopus.com/inward/record.uri?eid=2-s2.0-84861233249&amp;doi=10.1016%2fj.ipm.2011.09.005&amp;partnerID=40&amp;md5=7963d4d390be4e0d03d71467918d1457</t>
  </si>
  <si>
    <t>2-s2.0-85029232706</t>
  </si>
  <si>
    <t>10.7554/elife.25818</t>
  </si>
  <si>
    <t>reverse translation of adverse event reports paves the way for de risking preclinical off targets</t>
  </si>
  <si>
    <t xml:space="preserve">A tradução reversa de relatórios de eventos adversos abre o caminho para o risco de alvos pré -clínicos </t>
  </si>
  <si>
    <t>the food and drug administration adverse event reporting system (faers) remains the primary source for post-marketing pharmacovigilance. the system is largely un-curated, unstandardized, and lacks a method for linking drugs to the chemical structures of their active ingredients, increasing noise and artefactual trends. to address these problems, we mapped drugs to their ingredients and used natural language processing to classify and correlate drug events. our analysis exposed key idiosyncrasies in faers, for example reports of thalidomide causing a deadly adr when used against myeloma, a likely result of the disease itself; multiplications of the same report, unjustifiably increasing its importance; correlation of reported adrs with public events, regulatory announcements, and with publications. comparing the pharmacological, pharmacokinetic, and clinical adr profiles of methylphenidate, aripiprazole, and risperidone, and of kinase drugs targeting the vegf receptor, demonstrates how underlying molecular mechanisms can emerge from adr co-analysis. the precautions and methods we describe may enable investigators to avoid confounding chemistry-based associations and reporting biases in faers, and illustrate how comparative analysis of adrs can reveal underlying mechanisms. © maciejewski et al.</t>
  </si>
  <si>
    <t xml:space="preserve">O Sistema de Relatórios de Eventos Adversos da Food and Drug Administration (FAERS) continua sendo a principal fonte de farmacovigilância pós-comercialização. O sistema é amplamente não curado, não padronizado e carece de um método para vincular medicamentos às estruturas químicas de seus ingredientes ativos, aumentando o ruído e as tendências artefactas. Para resolver esses problemas, mapeamos medicamentos para seus ingredientes e usamos processamento de linguagem natural para classificar e correlacionar eventos de medicamentos. Nossa análise expôs as principais idiossincrasias em faers, por exemplo, relatos de talidomida causando um ADR mortal quando usados ​​contra mieloma, um resultado provável da própria doença; multiplicações do mesmo relatório, aumentando injustificadamente sua importância; Correlação de ADRs relatados com eventos públicos, anúncios regulatórios e com publicações. A comparação dos perfis de ADR farmacológicos, farmacocinéticos e clínicos de metilfenidato, aripiprazol e risperidona e de medicamentos quinase direcionados ao receptor VEGF, demonstra como os mecanismos moleculares subjacentes podem emergir da co-análise de ADR. As precauções e métodos que descrevemos podem permitir que os investigadores evitem associações baseadas em química e vieses de relatórios em Faers e ilustrem como a análise comparativa dos ADRs pode revelar mecanismos subjacentes. © Maciejewski et al. </t>
  </si>
  <si>
    <t>https://www.scopus.com/inward/record.uri?eid=2-s2.0-85029232706&amp;doi=10.7554%2feLife.25818&amp;partnerID=40&amp;md5=6b971aa8407d3b34dcc8541545f4ac0f</t>
  </si>
  <si>
    <t>eLife Sciences Publications Ltd</t>
  </si>
  <si>
    <t>2-s2.0-84927559916</t>
  </si>
  <si>
    <t>10.1007/978-1-4939-0709-0_13</t>
  </si>
  <si>
    <t>role of text mining in early identification of potential drug safety issues</t>
  </si>
  <si>
    <t xml:space="preserve">Papel da mineração de texto na identificação precoce de possíveis problemas de segurança de medicamentos </t>
  </si>
  <si>
    <t>drugs are an important part of today’s medicine, designed to treat, control, and prevent diseases; however, besides their therapeutic effects, drugs may also cause adverse effects that range from cosmetic to severe morbidity and mortality. to identify these potential drug safety issues early, surveillance must be conducted for each drug throughout its life cycle, from drug development to different phases of clinical trials, and continued after market approval. a major aim of pharmacovigilance is to identify the potential drug-event associations that may be novel in nature, severity, and/or frequency. currently, the state-of-the-art approach for signal detection is through automated procedures by analyzing vast quantities of data for clinical knowledge. there exists a variety of resources for the task, and many of them are textual data that require text analytics and natural language processing to derive high-quality information. this chapter focuses on the utilization of text mining techniques in identifying potential safety issues of drugs from textual sources such as biomedical literature, consumer posts in social media, and narrative electronic medical records. © springer science+business media new york 2014.</t>
  </si>
  <si>
    <t xml:space="preserve">Os medicamentos são uma parte importante da medicina de hoje, projetada para tratar, controlar e prevenir doenças; No entanto, além de seus efeitos terapêuticos, os medicamentos também podem causar efeitos adversos que variam de cosmética a morbimortalidade grave. Para identificar essas questões potenciais de segurança medicamentosa precocemente, a vigilância deve ser realizada para cada medicamento ao longo de seu ciclo de vida, desde o desenvolvimento de medicamentos até as diferentes fases dos ensaios clínicos e continue após a aprovação do mercado. Um dos principais objetivos da farmacovigilância é identificar as possíveis associações de eventos de medicamentos que podem ser novos na natureza, gravidade e/ou frequência. Atualmente, a abordagem de última geração para a detecção de sinais é através de procedimentos automatizados, analisando grandes quantidades de dados para o conhecimento clínico. Existe uma variedade de recursos para a tarefa, e muitos deles são dados textuais que exigem análise de texto e processamento de linguagem natural para obter informações de alta qualidade. Este capítulo concentra -se na utilização de técnicas de mineração de texto na identificação de possíveis questões de segurança de medicamentos de fontes textuais, como literatura biomédica, postagens de consumidores nas mídias sociais e registros médicos eletrônicos narrativos. © Springer Science+Business Media Nova York 2014. </t>
  </si>
  <si>
    <t>https://www.scopus.com/inward/record.uri?eid=2-s2.0-84927559916&amp;doi=10.1007%2f978-1-4939-0709-0_13&amp;partnerID=40&amp;md5=490e24d10c634c6c6b1a24e0766f6ee6</t>
  </si>
  <si>
    <t>Humana Press Inc.</t>
  </si>
  <si>
    <t>2-s2.0-85020055799</t>
  </si>
  <si>
    <t>10.1016/j.jbi.2017.05.016</t>
  </si>
  <si>
    <t>rysannmd a biomedical semantic annotator balancing speed and accuracy</t>
  </si>
  <si>
    <t xml:space="preserve">Rysannmd Um anotador semântico biomédico Velocidade e precisão </t>
  </si>
  <si>
    <t>recently, both researchers and practitioners have explored the possibility of semantically annotating large and continuously evolving collections of biomedical texts such as research papers, medical reports, and physician notes in order to enable their efficient and effective management and use in clinical practice or research laboratories. such annotations can be automatically generated by biomedical semantic annotators – tools that are specifically designed for detecting and disambiguating biomedical concepts mentioned in text. the biomedical community has already presented several solid automated semantic annotators. however, the existing tools are either strong in their disambiguation capacity, i.e., the ability to identify the correct biomedical concept for a given piece of text among several candidate concepts, or they excel in their processing time, i.e., work very efficiently, but none of the semantic annotation tools reported in the literature has both of these qualities. in this paper, we present rysannmd (ryerson semantic annotator for medical domain), a biomedical semantic annotation tool that strikes a balance between processing time and performance while disambiguating biomedical terms. in other words, rysannmd provides reasonable disambiguation performance when choosing the right sense for a biomedical term in a given context, and does that in a reasonable time. to examine how rysannmd stands with respect to the state of the art biomedical semantic annotators, we have conducted a series of experiments using standard benchmarking corpora, including both gold and silver standards, and four modern biomedical semantic annotators, namely ctakes, metamap, noble coder, and neji. the annotators were compared with respect to the quality of the produced annotations measured against gold and silver standards using precision, recall, and f1 measure and speed, i.e., processing time. in the experiments, rysannmd achieved the best median f1 measure across the benchmarking corpora, independent of the standard used (silver/gold), biomedical subdomain, and document size. in terms of the annotation speed, rysannmd scored the second best median processing time across all the experiments. the obtained results indicate that rysannmd offers the best performance among the examined semantic annotators when both quality of annotation and speed are considered simultaneously. © 2017 elsevier inc.</t>
  </si>
  <si>
    <t xml:space="preserve">Recentemente, pesquisadores e profissionais exploraram a possibilidade de anotar semanticamente coleções grandes e em constante evolução de textos biomédicos, como trabalhos de pesquisa, relatórios médicos e notas de médicos, a fim de permitir seu gerenciamento e uso eficientes e eficazes em práticas clínicas ou laboratórios de pesquisa. Tais anotações podem ser geradas automaticamente por anotadores semânticos biomédicos - ferramentas que são projetadas especificamente para detectar e desambiguar conceitos biomédicos mencionados no texto. A comunidade biomédica já apresentou vários anotadores semânticos automatizados sólidos. No entanto, as ferramentas existentes são fortes em sua capacidade de desambiguação, isto é, a capacidade de identificar o conceito biomédico correto para uma determinada peça de texto entre vários conceitos de candidatos, ou eles se destacam em seu tempo de processamento, ou seja, trabalham com muita eficiência, mas nenhum Das ferramentas de anotação semântica relatadas na literatura possuem essas duas qualidades. Neste artigo, apresentamos o Rysannmd (Ryerson Semantic Annotator for Medical Domain), uma ferramenta de anotação semântica biomédica que atinge um equilíbrio entre o tempo de processamento e o desempenho enquanto desambiguia termos biomédicos. Em outras palavras, o Rysannmd fornece um desempenho de desambiguação razoável ao escolher o sentido certo para um termo biomédico em um determinado contexto e faz isso em um tempo razoável. Para examinar como o Rysannmd se destaca em relação ao estado dos anotadores semânticos biomédicos da arte, realizamos uma série de experimentos usando corpora de benchmarking padrão, incluindo padrões de ouro e prata, e quatro anotadores semânticos biomédicos modernos, ou seja, CTAKes, Metamap, codificador nobro, codificador nobre , e Neji. Os anotadores foram comparados em relação à qualidade das anotações produzidas medidas contra padrões de ouro e prata usando precisão, recall e medida e velocidade F1, isto é, tempo de processamento. Nos experimentos, o Rysannmd alcançou a melhor medida mediana de F1 através da corporação de benchmarking, independente do padrão usado (prata/ouro), subdomínio biomédico e tamanho do documento. Em termos de velocidade de anotação, o Rysannmd obteve o segundo melhor tempo de processamento médio em todos os experimentos. Os resultados obtidos indicam que o Rysannmd oferece o melhor desempenho entre os anotadores semânticos examinados quando a qualidade da anotação e a velocidade são consideradas simultaneamente. © 2017 Elsevier inc. </t>
  </si>
  <si>
    <t>https://www.scopus.com/inward/record.uri?eid=2-s2.0-85020055799&amp;doi=10.1016%2fj.jbi.2017.05.016&amp;partnerID=40&amp;md5=d77b682e0c6ddfffcf08247854235c8f</t>
  </si>
  <si>
    <t>2-s2.0-85123629563</t>
  </si>
  <si>
    <t>10.1016/j.neucom.2022.01.019</t>
  </si>
  <si>
    <t>scan a shared causal attention network for adverse drug reactions detection in tweets</t>
  </si>
  <si>
    <t xml:space="preserve">Digitalize uma rede de atenção causal compartilhada para detecção de reações de medicamentos adversa em tweets </t>
  </si>
  <si>
    <t>twitter is a popular social media site on which people post millions of tweets every day. as patients often share their experiences with drugs on twitter, tweets can also be considered as a rich alternative source of adverse drug reaction (adr)-related information. this information can be useful for health authorities and drug manufacturing companies to monitor the post-marketing effectiveness of drugs. however, the automatic detection of adrs in tweets is challenging, as tweets are informal and prone to grammatical errors. the existing approaches to automatically detecting adrs do not consider the cause-effect relationships between a drug and an adr. in this paper, we propose a novel shared causal attention network that exploits such cause-effect relationships to detect adrs in tweets. in our approach, we split a tweet into the prefix, midfix, and postfix segments based on the position of the drug name in the tweet and separately extract causal features from the segments. we then share these separate causal features with both word and parts-of-speech features, and apply the multi-head self-attention mechanism. we run extensive experiments on three publicly available benchmark datasets to illustrate the effectiveness of the proposed approach. © 2022 elsevier b.v.</t>
  </si>
  <si>
    <t xml:space="preserve">O Twitter é um site popular de mídia social no qual as pessoas publicam milhões de tweets todos os dias. Como os pacientes geralmente compartilham suas experiências com medicamentos no Twitter, os tweets também podem ser considerados como uma rica fonte alternativa de informações relacionadas à fonte adversa (ADR). Essas informações podem ser úteis para as autoridades de saúde e as empresas de fabricação de medicamentos monitorarem a eficácia pós-comercialização dos medicamentos. No entanto, a detecção automática de ADRs nos tweets é desafiadora, pois os tweets são informais e propensos a erros gramaticais. As abordagens existentes para detectar ADRs automaticamente não consideram as relações de causa-efeito entre um medicamento e um ADR. Neste artigo, propomos uma nova rede de atenção causal compartilhada que explora esses relacionamentos por causa-efeito para detectar RADs em tweets. Em nossa abordagem, dividimos um tweet nos segmentos de prefixo, meio e pós -fix com base na posição do nome do medicamento no tweet e extraem separadamente as características causais dos segmentos. Em seguida, compartilhamos esses recursos causais separados com os recursos de palavras e peças de fala e aplicamos o mecanismo de auto-distribuição de várias cabeças. Realizamos extensos experimentos em três conjuntos de dados de referência publicamente disponíveis para ilustrar a eficácia da abordagem proposta. © 2022 Elsevier B.V. </t>
  </si>
  <si>
    <t>https://www.scopus.com/inward/record.uri?eid=2-s2.0-85123629563&amp;doi=10.1016%2fj.neucom.2022.01.019&amp;partnerID=40&amp;md5=5fba28165b4a408d93acd588e73c78bd</t>
  </si>
  <si>
    <t>2-s2.0-78651233541</t>
  </si>
  <si>
    <t>10.1007/978-3-642-12550-8_8</t>
  </si>
  <si>
    <t>score based approach for anaphora resolution in drug drug interactions documents</t>
  </si>
  <si>
    <t xml:space="preserve">Abordagem baseada em pontuação para a resolução de Anaphora em documentos de interações medicamentosas </t>
  </si>
  <si>
    <t>drug-drug interactions are frequently reported in biomedical literature and information extraction (ie) techniques have been devised as a useful instrument for managing this knowledge. nevertheless, ie at the sentence level has a limited effect because there are frequent references to previous entities in the discourse, a phenomenon known as 'anaphora'. the problem of resolving pronominal and nominal anaphora to improve a system that detects drug interactions is addressed in this paper. to our knowledge, this is the first research article that tackles this issue. a corpus and a system for the evaluation of drug anaphora resolution have been developed and an analysis of the phenomena is also included. the system uses a domain-specific syntactic and semantic parser, umls metamap transfer (mmtx) [1], to select anaphoric expressions and candidate references. it is shown that a combination of the domain-specific syntax and semantic information with generic heuristics can be leveraged to produce good results comparable to other related domains. furthermore, the analysis of the errors suggests that the use of additional semantic knowledge is needed to improve results and deal with this linguistic phenomenon in this particular domain. © 2010 springer-verlag berlin heidelberg.</t>
  </si>
  <si>
    <t xml:space="preserve">As interações medicamentosas são frequentemente relatadas nas técnicas de literatura biomédica e extração de informações (IE) foram criadas como um instrumento útil para gerenciar esse conhecimento. No entanto, o isto é, no nível da frase, tem um efeito limitado, porque há referências frequentes a entidades anteriores no discurso, um fenômeno conhecido como 'anaphora'. O problema de resolver anaphora pronominal e nominal para melhorar um sistema que detecta interações medicamentosas é abordado neste artigo. Até onde sabemos, este é o primeiro artigo de pesquisa que aborda essa questão. Também foi desenvolvido um corpus e um sistema para a avaliação da resolução de anáphora do medicamento e uma análise dos fenômenos também é incluída. O sistema usa um analisador sintático e semântico específico do domínio, a transferência de metamap UMLS (MMTX) [1], para selecionar expressões anafóricas e referências candidatas. É mostrado que uma combinação da sintaxe específica do domínio e informações semânticas com heurísticas genéricas pode ser aproveitada para produzir bons resultados comparáveis ​​a outros domínios relacionados. Além disso, a análise dos erros sugere que o uso de conhecimento semântico adicional é necessário para melhorar os resultados e lidar com esse fenômeno linguístico nesse domínio específico. © 2010 Springer-Verlag Berlin Heidelberg. </t>
  </si>
  <si>
    <t>https://www.scopus.com/inward/record.uri?eid=2-s2.0-78651233541&amp;doi=10.1007%2f978-3-642-12550-8_8&amp;partnerID=40&amp;md5=725635794d34c172d00dc4f1b1aba198</t>
  </si>
  <si>
    <t>14th International Conference on Applications of Natural Language to Information Systems, NLDB 2009</t>
  </si>
  <si>
    <t>24 June 2009 through 26 June 2009</t>
  </si>
  <si>
    <t>Saarbrucken</t>
  </si>
  <si>
    <t>2-s2.0-85052527239</t>
  </si>
  <si>
    <t>10.1002/prp2.421</t>
  </si>
  <si>
    <t>screening of anticancer drugs to detect drug induced interstitial pneumonia using the accumulated data in the electronic medical record</t>
  </si>
  <si>
    <t xml:space="preserve">Triagem de medicamentos anticâncer para detectar pneumonia intersticial induzida por drogas usando os dados acumulados no registro médico eletrônico </t>
  </si>
  <si>
    <t>because drug-induced interstitial pneumonia (dip) is a serious adverse drug reaction, its quantitative risk with individual medications should be taken into due consideration when selecting a medicine. we developed an algorithm to detect dip using medical record data accumulated in a hospital. chest computed tomography (ct) is mainly used for the diagnosis of ip, and chest x-ray reports, kl-6, and sp-d values are used to support the diagnosis. the presence of ip in the reports was assessed by a method using natural language-processing, in which ip was estimated according to the product of the likelihood ratio of characteristic keywords in each report. the sensitivity and the specificity of the method for chest ct reports were 0.92 and 0.97, while those for chest x-ray reports were 0.83 and 1, respectively. the occurrence of dip was estimated by the patterns of presence of ip before, during, and after the administration of the target medicine. the occurrence rate of dip in cases administered gefitinib; methotrexate (mtx); tegafur, gimeracil, and oteracil potassium (ts-1); and tegafur and uracil (utf) was 6.0%, 2.3%, 1.4%, and 0.7%, respectively. the estimated dip cases were checked by having the medical records independently reviewed by medical doctors. by chart review, the positive predictive values of dip against gefitinib, mtx, ts-1, and uft were 69.2%, 44.4%, 58.6%, and 77.8%, respectively. although the cases extracted by this method included some that did not have dip, this method can estimate the relative risk of dip between medicines. © 2018 the authors. pharmacology research &amp; perspectives published by john wiley &amp; sons ltd, british pharmacological society and american society for pharmacology and experimental therapeutics.</t>
  </si>
  <si>
    <t xml:space="preserve">Como a pneumonia intersticial induzida por drogas (DIP) é uma reação adversa séria, seu risco quantitativo com medicamentos individuais deve ser levado em consideração ao selecionar um medicamento. Desenvolvemos um algoritmo para detectar DIP usando dados de registros médicos acumulados em um hospital. A tomografia computadorizada de tórax (TC) é usada principalmente para o diagnóstico de IP e os relatórios de raios X de tórax, KL-6, e os valores de SP-D são usados ​​para apoiar o diagnóstico. A presença de IP nos relatórios foi avaliada por um método usando o processamento de linguagem natural, no qual o IP foi estimado de acordo com o produto da razão de verossimilhança de palavras-chave características em cada relatório. A sensibilidade e a especificidade do método para relatórios de TC torácica foram de 0,92 e 0,97, enquanto os relatórios de raios X de tórax foram de 0,83 e 1, respectivamente. A ocorrência de mergulho foi estimada pelos padrões de presença de IP antes, durante e após a administração do medicamento -alvo. A taxa de ocorrência de mergulho nos casos administrou o gefitinibe; metotrexato (MTX); Tegafur, Gimeracil e Oteracil potássio (TS-1); E Tegafur e Uracil (UTF) foram de 6,0%, 2,3%, 1,4%e 0,7%, respectivamente. Os casos estimados de DIP foram verificados com os registros médicos revisados ​​independentemente por médicos. Por revisão do gráfico, os valores preditivos positivos de DIP contra Gefitinib, MTX, TS-1 e UFT foram de 69,2%, 44,4%, 58,6%e 77,8%, respectivamente. Embora os casos extraídos por esse método incluíssem alguns que não tiveram DIP, esse método pode estimar o risco relativo de queda entre medicamentos. © 2018 Os autores. Pesquisa e Perspectivas de Farmacologia Publicado por John Wiley &amp; Sons Ltd, Sociedade Farmacológica Britânica e Sociedade Americana de Farmacologia e Terapêutica Experimental. </t>
  </si>
  <si>
    <t>https://www.scopus.com/inward/record.uri?eid=2-s2.0-85052527239&amp;doi=10.1002%2fprp2.421&amp;partnerID=40&amp;md5=76774821ef3e0cdddfc9771858661c66</t>
  </si>
  <si>
    <t>Wiley-Blackwell Publishing Ltd</t>
  </si>
  <si>
    <t>2-s2.0-77954143269</t>
  </si>
  <si>
    <t>10.1016/j.jbi.2010.03.011</t>
  </si>
  <si>
    <t>selecting information in electronic health records for knowledge acquisition</t>
  </si>
  <si>
    <t xml:space="preserve">Selecionando informações em registros eletrônicos de saúde para aquisição de conhecimento </t>
  </si>
  <si>
    <t>knowledge acquisition of relations between biomedical entities is critical for many automated biomedical applications, including pharmacovigilance and decision support. automated acquisition of statistical associations from biomedical and clinical documents has shown some promise. however, acquisition of clinically meaningful relations (i.e. specific associations) remains challenging because textual information is noisy and co-occurrence does not typically determine specific relations. in this work, we focus on acquisition of two types of relations from clinical reports: disease-manifestation related symptom (mrs) and drug-adverse drug event (ade), and explore the use of filtering by sections of the reports to improve performance. evaluation indicated that applying the filters improved recall (disease-mrs: from 0.85 to 0.90; drug-ade: from 0.43 to 0.75) and precision (disease-mrs: from 0.82 to 0.92; drug-ade: from 0.16 to 0.31). this preliminary study demonstrates that selecting information in narrative electronic reports based on the sections improves the detection of disease-mrs and drug-ade types of relations. further investigation of complementary methods, such as more sophisticated statistical methods, more complex temporal models and use of information from other knowledge sources, is needed. © 2010 elsevier inc.</t>
  </si>
  <si>
    <t xml:space="preserve">A aquisição do conhecimento de relações entre entidades biomédicas é fundamental para muitas aplicações biomédicas automatizadas, incluindo farmacovigilância e suporte à decisão. A aquisição automatizada de associações estatísticas de documentos biomédicos e clínicos mostrou alguma promessa. No entanto, a aquisição de relações clinicamente significativas (ou seja, associações específicas) permanece desafiador porque as informações textuais são ruidosas e a co-ocorrência normalmente não determina as relações específicas. Neste trabalho, focamos na aquisição de dois tipos de relações de relatórios clínicos: sintomas relacionados à doenças (MRS) e evento de medicamento para medicamentos (ADE) e exploramos o uso da filtragem por seções dos relatórios para melhorar o desempenho. A avaliação indicou que a aplicação dos filtros melhorou a recall (doença-MRS: de 0,85 a 0,90; ADE de droga: de 0,43 a 0,75) e precisão (doença-MRS: de 0,82 a 0,92; ADE de droga: de 0,16 a 0,31). Este estudo preliminar demonstra que a seleção de informações em relatórios eletrônicos narrativos com base nas seções melhora a detecção de doenças-MRs e tipos de relações com drogas. É necessária uma investigação mais aprofundada de métodos complementares, como métodos estatísticos mais sofisticados, modelos temporais mais complexos e uso de informações de outras fontes de conhecimento. © 2010 Elsevier inc. </t>
  </si>
  <si>
    <t>https://www.scopus.com/inward/record.uri?eid=2-s2.0-77954143269&amp;doi=10.1016%2fj.jbi.2010.03.011&amp;partnerID=40&amp;md5=2dbe077cbf55e98e5c1495ee40ff9d9b</t>
  </si>
  <si>
    <t>2-s2.0-85105339928</t>
  </si>
  <si>
    <t>selection of clinical text features for classifying suicide attempts</t>
  </si>
  <si>
    <t xml:space="preserve">Seleção de recursos de texto clínico para classificar as tentativas de suicídio </t>
  </si>
  <si>
    <t>research has demonstrated cohort misclassification when studies of suicidal thoughts and behaviors (stbs) rely on icd-9/10-cm diagnosis codes. electronic health record (ehr) data are being explored to better identify patients, a process called ehr phenotyping. most stb phenotyping studies have used structured ehr data, but some are beginning to incorporate unstructured clinical text. in this study, we used a publicly-accessible natural language processing (nlp) program for biomedical text (metamap) and iterative elastic net regression to extract and select predictive text features from the discharge summaries of 810 inpatient admissions of interest. initial sets of 5,866 and 2,709 text features were reduced to 18 and 11, respectively. the two models fit with these features obtained an area under the receiver operating characteristic curve of 0.866-0.895 and an area under the precision-recall curve of 0.800-0.838, demonstrating the approach's potential to identify textual features to incorporate in phenotyping models. ©2020 amia - all rights reserved.</t>
  </si>
  <si>
    <t xml:space="preserve">A pesquisa demonstrou classificação incorreta da coorte quando estudos de pensamentos e comportamentos suicidas (STBs) dependem dos códigos de diagnóstico da CID-9/10 cm. Os dados do registro eletrônico de saúde (EHR) estão sendo explorados para identificar melhor os pacientes, um processo chamado fenotipagem de EHR. A maioria dos estudos de fenotipagem de STB utilizou dados estruturados de EHR, mas alguns estão começando a incorporar texto clínico não estruturado. Neste estudo, utilizamos um programa de processamento de linguagem natural (PNL) acessível ao público para texto biomédico (METAMAP) e regressão líquida elástica iterativa para extrair e selecionar recursos de texto preditivo dos resumos de descarga de 810 admissões de interesse hospitalares. Os conjuntos iniciais de 5.866 e 2.709 recursos de texto foram reduzidos para 18 e 11, respectivamente. Os dois modelos se encaixam com esses recursos obtiveram uma área sob a curva característica de operação do receptor de 0,866-0.895 e uma área sob a curva de precisão de precisão de 0,800-0.838, demonstrando o potencial da abordagem para identificar recursos textuais a serem incorporados em modelos de fenotipagem. © 2020 AMIA - Todos os direitos reservados. </t>
  </si>
  <si>
    <t>https://www.scopus.com/inward/record.uri?eid=2-s2.0-85105339928&amp;partnerID=40&amp;md5=bc116830d03d165778a6644ae7fa8fd0</t>
  </si>
  <si>
    <t>2-s2.0-72249106845</t>
  </si>
  <si>
    <t>semantic categories and relations for modelling adverse drug reactions towards a categorial structure for pharmacovigilance</t>
  </si>
  <si>
    <t xml:space="preserve">Categorias e relações semânticas para modelar reações adversas a medicamentos para uma estrutura categorial para farmacovigilância </t>
  </si>
  <si>
    <t>who-art and meddra are the terminologies used in pharmacovigilance for coding of adverse drug reactions and statistical analysis. in previous work we showed that tools for automated signal detection and access to pharmacovigilance databases would benefit from terminological reasoning in order to provide improved groupings of terms describing the same medical condition. such reasoning depends on formal definitions that are absent in both terminologies. a categorial structure is defined as a minimal set of health care domain constraints which represents a biomedical terminology in a precise healthcare domain. here we present a draft for a lite ontological model consisting in 19 semantic categories and 16 relations for the representation of adverse drug reactions. from this model we selected 8 semantic categories for the categorial structure. this study was restricted to who-art and additional research is required in order to provide complete coverage of meddra.</t>
  </si>
  <si>
    <t xml:space="preserve">Who-Art e Meddra são as terminologias usadas na farmacovigilância para codificação de reações adversas de medicamentos e análise estatística. Em trabalhos anteriores, mostramos que as ferramentas para a detecção automatizada de sinais e o acesso aos bancos de dados de farmacovigilância se beneficiariam do raciocínio terminológico, a fim de fornecer agrupamentos aprimorados de termos que descrevem a mesma condição médica. Esse raciocínio depende de definições formais ausentes em ambas as terminologias. Uma estrutura categorial é definida como um conjunto mínimo de restrições de domínio de saúde, que representa uma terminologia biomédica em um domínio preciso da saúde. Aqui, apresentamos um rascunho para um modelo ontológico de Lite que consiste em 19 categorias semânticas e 16 relações para a representação de reações adversas a medicamentos. A partir deste modelo, selecionamos 8 categorias semânticas para a estrutura categorial. Este estudo foi restrito a quem é necessário pesquisas adicionais para fornecer cobertura completa do Meddra. </t>
  </si>
  <si>
    <t>https://www.scopus.com/inward/record.uri?eid=2-s2.0-72249106845&amp;partnerID=40&amp;md5=bde8d0fd1d1376e23422904abf528819</t>
  </si>
  <si>
    <t>2-s2.0-85035946197</t>
  </si>
  <si>
    <t>semantic distance and terminology structuring methods for the detection of semantically close terms</t>
  </si>
  <si>
    <t xml:space="preserve">Métodos de estruturação semânticos de distância e terminologia para a detecção de termos semanticamente próximos </t>
  </si>
  <si>
    <t>the identification of semantically similar linguistic expressions despite their formal difference is an important task within nlp applications (information retrieval and extraction, terminology structuring...) we propose to detect the semantic relatedness between biomedical terms from the pharmacovigilance area. two approaches are exploited: semantic distance within structured resources and terminology structuring methods applied to a raw list of terms. we compare these methods and study their complementarity. the results are evaluated against the reference pharmacovigilance data and manually by an expert. © 2012 association for computational linguistics.</t>
  </si>
  <si>
    <t xml:space="preserve">A identificação de expressões lingüísticas semanticamente semelhantes, apesar de sua diferença formal, é uma tarefa importante nas aplicações de PNL (recuperação de informações e extração, estrutura de terminologia ...) propomos detectar a relação semântica entre os termos biomédicos da área de farmacovigilância. Duas abordagens são exploradas: distância semântica dentro de recursos estruturados e métodos de estruturação de terminologia aplicados a uma lista bruta de termos. Comparamos esses métodos e estudamos sua complementaridade. Os resultados são avaliados em relação aos dados de farmacovigilância de referência e manualmente por um especialista. © 2012 Association for Computational Linguistics. </t>
  </si>
  <si>
    <t>https://www.scopus.com/inward/record.uri?eid=2-s2.0-85035946197&amp;partnerID=40&amp;md5=7ac8799f16d5fc3d17f531cb5302edc0</t>
  </si>
  <si>
    <t>2012 Workshop on Biomedical Natural Language Processing, BioNLP@HLT-NAACL 2012</t>
  </si>
  <si>
    <t>8 June 2012</t>
  </si>
  <si>
    <t>2-s2.0-84964313157</t>
  </si>
  <si>
    <t>semantic processing to identify adverse drug event information from black box warnings</t>
  </si>
  <si>
    <t xml:space="preserve">Processamento semântico para identificar informações adversas para eventos de medicamentos de avisos de caixa preta </t>
  </si>
  <si>
    <t>adverse drug events account for two million combined injuries, hospitalizations, or deaths each year. furthermore, there are few comprehensive, up-to-date, and free sources of drug information. clinical decision support systems may significantly mitigate the number of adverse drug events. however, these systems depend on up-to-date, comprehensive, and codified data to serve as input. the dailymed website, a resource managed by the fda and nlm, contains all currently approved drugs. we used a semantic natural language processing approach that successfully extracted information for adverse drug events, at-risk conditions, and susceptible populations from black box warning labels on this site. the precision, recall, and f-score were, 94%, 52%, 0.67 for adverse drug events; 80%, 53%, and 0.64 for conditions; and 95%, 44%, 0.61 for populations. overall performance was 90% precision, 51% recall, and 0.65 f-score. information extracted can be stored in a structured format and may support clinical decision support systems.</t>
  </si>
  <si>
    <t xml:space="preserve">Eventos adversos a medicamentos representam dois milhões de lesões combinadas, hospitalizações ou mortes a cada ano. Além disso, existem poucas fontes abrangentes, atualizadas e livres de informações sobre medicamentos. Os sistemas de apoio à decisão clínica podem mitigar significativamente o número de eventos adversos a medicamentos. No entanto, esses sistemas dependem de dados atualizados, abrangentes e codificados para servir como entrada. O site dailymed, um recurso gerenciado pelo FDA e NLM, contém todos os medicamentos atualmente aprovados. Utilizamos uma abordagem de processamento de linguagem natural semântica que extraía informações com sucesso para eventos adversos a medicamentos, condições em risco e populações suscetíveis de rótulos de aviso de caixa preta neste site. A precisão, recall e escore F foram, 94%, 52%, 0,67 para eventos adversos a medicamentos; 80%, 53%e 0,64 para condições; e 95%, 44%, 0,61 para populações. O desempenho geral foi de 90% de precisão, recall de 51% e 0,65 F-score. As informações extraídas podem ser armazenadas em um formato estruturado e podem apoiar sistemas de suporte à decisão clínica. </t>
  </si>
  <si>
    <t>https://www.scopus.com/inward/record.uri?eid=2-s2.0-84964313157&amp;partnerID=40&amp;md5=5cd3fc5069b608716e36c9d2808784ad</t>
  </si>
  <si>
    <t>2-s2.0-84883267602</t>
  </si>
  <si>
    <t>semantic relatedness for biomedicalword sense disambiguation</t>
  </si>
  <si>
    <t xml:space="preserve">Relacionamento semântico para desambiguação do sentido da palavra biomédica </t>
  </si>
  <si>
    <t>this paper presents a graph-based method for all-word word sense disambiguation of biomedical texts using semantic relatedness as edge weight. semantic relatedness is derived from a term-topic co-occurrence matrix. the sense inventory is generated by the metamap program. word sense disambiguation is performed on a disambiguation graph via a vertex centrality measure. the proposed method achieves competitive performance on a benchmark dataset. © 2012 the association for computational linguistics.</t>
  </si>
  <si>
    <t xml:space="preserve">Este artigo apresenta um método baseado em gráfico para desambiguação de senso de palavras com palavras de textos biomédicos usando a relação semântica como peso da borda. A relação semântica é derivada de uma matriz de co-ocorrência de termos-tópicos. O inventário do Sense é gerado pelo programa Metamap. A desambiguação do senso de palavras é realizada em um gráfico de desambiguação por meio de uma medida de centralidade de vértice. O método proposto atinge o desempenho competitivo em um conjunto de dados de referência. © 2012 A Associação de Linguística Computacional. </t>
  </si>
  <si>
    <t>https://www.scopus.com/inward/record.uri?eid=2-s2.0-84883267602&amp;partnerID=40&amp;md5=210441bf8b633623c08c27e5a362c5ce</t>
  </si>
  <si>
    <t>7th Workshop on Graph-Based Methods for Natural Language Processing, TextGraphs 2012</t>
  </si>
  <si>
    <t>13 July 2012 through 13 July 2012</t>
  </si>
  <si>
    <t>Jeju</t>
  </si>
  <si>
    <t>2-s2.0-85113824733</t>
  </si>
  <si>
    <t>semi supervised language models for identification of personal health experiential from twitter data a case for medication effects</t>
  </si>
  <si>
    <t xml:space="preserve">Modelos de idiomas semi -supervisionados para identificação de experiências pessoais de saúde a partir do Twitter Data Um caso para efeitos de medicamentos </t>
  </si>
  <si>
    <t>first-hand experience related to any changes of one’s health condition and understanding such experience can play an important role in advancing medical science and healthcare. monitoring the safe use of medication drugs is an important task of pharmacovigilance, and first-hand experience of effects about consumers’ medication intake can be valuable to gain insight into how our human body reacts to medications. social media have been considered as a possible alternative data source for gathering personal experience with medications posted by users. identifying personal experience tweets is a challenging classification task, and efforts have been made to tackle the challenges using supervised approaches requiring annotated data. there exists an abundance of unlabeled twitter data, and being able to use such data for training without suffering in classification performance is of great value, which can reduce the cost of laborious annotation process. we investigated two semi-supervised learning methods, with different mixes of labeled and unlabeled data in the training set, to understand the impact on classification performance. our results from both pseudo-label and consistency regularization methods show that both methods generated a noticeable improvement in f1 score when the labeled set was small, and consistency regularization could still provide a small gain even a larger labeled set was used. © 2021 association for computational linguistics</t>
  </si>
  <si>
    <t xml:space="preserve">A experiência em primeira mão relacionada a quaisquer mudanças de condição de saúde e a compreensão dessa experiência pode desempenhar um papel importante no avanço da ciência médica e na saúde. O monitoramento do uso seguro dos medicamentos é uma tarefa importante de farmacovigilância, e a experiência em primeira mão dos efeitos sobre a ingestão de medicamentos dos consumidores pode ser valiosa para obter informações sobre como nosso corpo humano reage aos medicamentos. As mídias sociais foram consideradas uma possível fonte de dados alternativa para reunir experiência pessoal com medicamentos publicados pelos usuários. Identificar tweets de experiência pessoal é uma tarefa de classificação desafiadora, e foram feitos esforços para enfrentar os desafios usando abordagens supervisionadas que exigem dados anotados. Existe uma abundância de dados não marcados no Twitter, e poder usar esses dados para treinamento sem sofrimento no desempenho da classificação é de grande valor, o que pode reduzir o custo do processo de anotação trabalhoso. Investigamos dois métodos de aprendizado semi-supervisionado, com diferentes misturas de dados rotulados e não marcados no conjunto de treinamento, para entender o impacto no desempenho da classificação. Nossos resultados dos métodos de regularização de pseudo-etiqueta e consistência mostram que ambos os métodos geraram uma melhoria notável na pontuação de F1 quando o conjunto rotulado era pequeno, e a regularização da consistência ainda pode fornecer um pequeno ganho até um conjunto rotulado maior. © 2021 Association for Computational Linguistics </t>
  </si>
  <si>
    <t>https://www.scopus.com/inward/record.uri?eid=2-s2.0-85113824733&amp;partnerID=40&amp;md5=d4e28ca8280b0f11a54eaf25954dc117</t>
  </si>
  <si>
    <t>20th Workshop on Biomedical Language Processing, BioNLP 2021</t>
  </si>
  <si>
    <t>11 June 2021</t>
  </si>
  <si>
    <t>2-s2.0-85087396031</t>
  </si>
  <si>
    <t>10.3233/shti200492</t>
  </si>
  <si>
    <t>semiautomated approach for muscle weakness detection in clinical texts</t>
  </si>
  <si>
    <t xml:space="preserve">Abordagem semiautomada para detecção de fraqueza muscular em textos clínicos </t>
  </si>
  <si>
    <t>the automated detection of adverse events in medical records might be a cost-effective solution for patient safety management or pharmacovigilance. our group proposed an information extraction algorithm (iea) for detecting adverse events in neurosurgery using documents written in a natural rich-in-morphology language. in this paper, we challenge to optimize and evaluate its performance for the detection of any extremity muscle weakness in clinical texts. our algorithm shows the accuracy of 0.96 and roc auc = 0.96 and might be easily implemented in other medical domains. © 2020 the authors and ios press.</t>
  </si>
  <si>
    <t xml:space="preserve">A detecção automatizada de eventos adversos em registros médicos pode ser uma solução econômica para o gerenciamento ou farmacovigilância da segurança do paciente. Nosso grupo propôs um algoritmo de extração de informações (IEA) para detectar eventos adversos em neurocirurgia usando documentos escritos em uma linguagem natural rica em morfologia. Neste artigo, desafiamos otimizar e avaliar seu desempenho para a detecção de qualquer fraqueza muscular da extremidade nos textos clínicos. Nosso algoritmo mostra a precisão de 0,96 e ROC AUC = 0,96 e pode ser facilmente implementado em outros domínios médicos. © 2020 Os autores e IOS Press. </t>
  </si>
  <si>
    <t>https://www.scopus.com/inward/record.uri?eid=2-s2.0-85087396031&amp;doi=10.3233%2fSHTI200492&amp;partnerID=40&amp;md5=d9622485d7d9394100142a8a925fe518</t>
  </si>
  <si>
    <t>2-s2.0-84980615972</t>
  </si>
  <si>
    <t>share/clefehealth a hybrid approach for task 2</t>
  </si>
  <si>
    <t xml:space="preserve">Compartilhar/ClefeHealth Uma abordagem híbrida para a Tarefa 2 </t>
  </si>
  <si>
    <t>our system (team: hcmus) combined rule-based and machine learning methods. the first step in which the test files were normalized and preprocessed. the pre-processing was related to the problems as: the special characters (dot in the case of abbreviation, ?, etc.), replacing the names and the dates in the brackets ([]). the document was split into the sections and paragraphs. then the nlp tools were used for sentence splitting, pos tagging and parsing. the set of rules based on the dependence graph which were used to recognize events. in order to recognize the concepts (the 8th attribute), the umls and metamap were used. for the 9th attribute, the machine learning method was based on the features such as: document types, section types, temporal expressions (ago, today, etc.), explicit dates in the sentences and verb pos tags. for task 2a, this system achieved an overall accuracy of 0.827, f1-score of 0.389, precision of 0.367 and recall of 0.415. for task 2b, the system performed with an f1-core, precision and recall of 0.420, 0.378 and 0.472 respectively, in the strict mode and 0.648, 0.583 and 0.729 respectively, in the relaxed mode.</t>
  </si>
  <si>
    <t xml:space="preserve">Nosso sistema (equipe: HCMUS) combinou métodos de aprendizado de máquina e de aprendizado de máquina. A primeira etapa em que os arquivos de teste foram normalizados e pré -processados. O pré-processamento estava relacionado aos problemas como: os caracteres especiais (ponto no caso da abreviação,? etc.), substituindo os nomes e as datas nos colchetes ([]). O documento foi dividido nas seções e parágrafos. Em seguida, as ferramentas de PNL foram usadas para divisão de frases, marcação de POS e análise. O conjunto de regras com base no gráfico de dependência que foram usadas para reconhecer eventos. Para reconhecer os conceitos (o 8º atributo), os UMLs e Metamap foram utilizados. Para o 9º atributo, o método de aprendizado de máquina foi baseado nos recursos como: tipos de documentos, tipos de seção, expressões temporais (atrás, hoje etc.), datas explícitas nas frases e tags de POS verbos. Para a Tarefa 2A, esse sistema alcançou uma precisão geral de 0,827, escore F1 de 0,389, precisão de 0,367 e recall de 0,415. Para a Tarefa 2B, o sistema executado com um núcleo F1, precisão e recall de 0,420, 0,378 e 0,472, respectivamente, no modo rigoroso e 0,648, 0,583 e 0,729, respectivamente, no modo relaxado. </t>
  </si>
  <si>
    <t>https://www.scopus.com/inward/record.uri?eid=2-s2.0-84980615972&amp;partnerID=40&amp;md5=2a2a625471b4e01c3bb80ad8fab34aad</t>
  </si>
  <si>
    <t>2014 Cross Language Evaluation Forum Conference, CLEF 2014</t>
  </si>
  <si>
    <t>15 September 2014 through 18 September 2014</t>
  </si>
  <si>
    <t>2-s2.0-84957831294</t>
  </si>
  <si>
    <t>10.1109/sai.2015.7237223</t>
  </si>
  <si>
    <t>signature automation of umls concepts an un supervised named entity recognition framework for classification of dna and rna in biological text</t>
  </si>
  <si>
    <t xml:space="preserve">Automação de assinatura de conceitos da UMLS Uma estrutura de reconhecimento de entidade nomeada da ONU para classificação de DNA e RNA em texto biológico </t>
  </si>
  <si>
    <t>named entity recognition, a task that represents atomicity as well as granularity is a first step in any language processing system. the advent in typological orientation of literature or text and its availability in the form of annotated and un-annotated corpora have led to a continued research effort directed towards achievement of yet an optimized algorithmic evolution for identifying named entities from text. recognizing named entities from annotated corpora has matured comprehensively over a period of time while recognition from un-annotated corpora is still a challenge for research community. furthermore, a challenge exponentially rises if corpora represent an applied literature from biological or biomedical domain. this paper presents an unsupervised named entity recognition framework that automates signature vectors for umls concepts. the idea behind it is to provide a vectorised perspective to umls concepts, semantic types and semantic groups. vectored representation of umls ensures application of the framework in a generic way. proposed approach differs with other un-supervised frameworks that employ signature and vector based approaches in a way, that it creates a vector space on the basis of umls instead of corpus. dataset from genia was used for framework validation. framework provided as a result of this research, achieved an accuracy of 68.34% which is far better when compared to 27% by metamap, 53.8% by cubner for the same corpus. © 2015 ieee.</t>
  </si>
  <si>
    <t xml:space="preserve">O reconhecimento de entidade nomeado, uma tarefa que representa atomicidade e granularidade é uma primeira etapa em qualquer sistema de processamento de idiomas. O advento na orientação tipológica da literatura ou texto e sua disponibilidade na forma de corpora anotada e não anotada levaram a um esforço contínuo de pesquisa direcionado para obter uma evolução algorítmica otimizada para identificar entidades nomeadas do texto. O reconhecimento de entidades nomeadas de corpora anotado amadureceu de maneira abrangente por um período de tempo, enquanto o reconhecimento de corpora não anotado ainda é um desafio para a comunidade de pesquisa. Além disso, um desafio aumenta exponencialmente se os corpora representam uma literatura aplicada a partir do domínio biológico ou biomédico. Este artigo apresenta uma estrutura de reconhecimento de entidade nomeada não supervisionada que automatiza vetores de assinatura para conceitos da UMLS. A idéia por trás disso é fornecer uma perspectiva vetorizada aos conceitos da UMLS, tipos semânticos e grupos semânticos. A representação vetorizada do UMLS garante a aplicação da estrutura de maneira genérica. A abordagem proposta difere de outras estruturas não supervisionadas que empregam abordagens baseadas em assinatura e vetor, de certa forma, que cria um espaço vetorial com base nas UMLs em vez de corpus. O conjunto de dados da Genia foi usado para validação da estrutura. A estrutura fornecida como resultado desta pesquisa alcançou uma precisão de 68,34%, o que é muito melhor quando comparado a 27% pela Metamap, 53,8% por Cubner para o mesmo corpus. © 2015 IEEE. </t>
  </si>
  <si>
    <t>https://www.scopus.com/inward/record.uri?eid=2-s2.0-84957831294&amp;doi=10.1109%2fSAI.2015.7237223&amp;partnerID=40&amp;md5=9dbba98066ee7836e74e561038863672</t>
  </si>
  <si>
    <t>Science and Information Conference, SAI 2015</t>
  </si>
  <si>
    <t>28 July 2015 through 30 July 2015</t>
  </si>
  <si>
    <t>2-s2.0-85030240273</t>
  </si>
  <si>
    <t>10.1186/s13326-017-0156-7</t>
  </si>
  <si>
    <t>simplifying drug package leaflets written in spanish by using word embedding</t>
  </si>
  <si>
    <t xml:space="preserve">Simplificando folhetos de pacotes de drogas escritos em espanhol usando incorporação de palavras </t>
  </si>
  <si>
    <t>background: drug package leaflets (dpls) provide information for patients on how to safely use medicines. pharmaceutical companies are responsible for producing these documents. however, several studies have shown that patients usually have problems in understanding sections describing posology (dosage quantity and prescription), contraindications and adverse drug reactions. an ultimate goal of this work is to provide an automatic approach that helps these companies to write drug package leaflets in an easy-to-understand language. natural language processing has become a powerful tool for improving patient care and advancing medicine because it leads to automatically process the large amount of unstructured information needed for patient care. however, to the best of our knowledge, no research has been done on the automatic simplification of drug package leaflets. in a previous work, we proposed to use domain terminological resources for gathering a set of synonyms for a given target term. a potential drawback of this approach is that it depends heavily on the existence of dictionaries, however these are not always available for any domain and language or if they exist, their coverage is very scarce. to overcome this limitation, we propose the use of word embeddings to identify the simplest synonym for a given term. word embedding models represent each word in a corpus with a vector in a semantic space. our approach is based on assumption that synonyms should have close vectors because they occur in similar contexts. results: in our evaluation, we used the corpus easydpl (easy drug package leaflets), a collection of 306 leaflets written in spanish and manually annotated with 1400 adverse drug effects and their simplest synonyms. we focus on leaflets written in spanish because it is the second most widely spoken language on the world, but as for the existence of terminological resources, the spanish language is usually less prolific than the english language. our experiments show an accuracy of 38.5% using word embeddings. conclusions: this work provides a promising approach to simplify dpls without using terminological resources or parallel corpora. moreover, it could be easily adapted to different domains and languages. however, more research efforts are needed to improve our approach based on word embedding because it does not overcome our previous work using dictionaries yet. © 2017 the author(s).</t>
  </si>
  <si>
    <t xml:space="preserve">Antecedentes: Os folhetos de pacotes de medicamentos (DPLs) fornecem informações para os pacientes sobre como usar os medicamentos com segurança. As empresas farmacêuticas são responsáveis ​​por produzir esses documentos. No entanto, vários estudos mostraram que os pacientes geralmente têm problemas no entendimento de seções que descrevem a posologia (quantidade de dosagem e prescrição), contra -indicações e reações adversas a medicamentos. Um objetivo final deste trabalho é fornecer uma abordagem automática que ajude essas empresas a escrever folhetos de pacotes de drogas em um idioma fácil de entender. O processamento de linguagem natural tornou -se uma ferramenta poderosa para melhorar o atendimento ao paciente e o avanço da medicina, pois leva a processar automaticamente a grande quantidade de informações não estruturadas necessárias para o atendimento ao paciente. No entanto, até onde sabemos, nenhuma pesquisa foi realizada sobre a simplificação automática dos folhetos de pacotes de drogas. Em um trabalho anterior, propusemos o uso de recursos terminológicos de domínio para reunir um conjunto de sinônimos para um determinado termo -alvo. Uma desvantagem potencial dessa abordagem é que ela depende fortemente da existência de dicionários, no entanto, eles nem sempre estão disponíveis para qualquer domínio e linguagem ou, se existirem, sua cobertura é muito escassa. Para superar essa limitação, propomos o uso de incorporações de palavras para identificar o sinônimo mais simples para um determinado termo. Modelos de incorporação de palavras representam cada palavra em um corpus com um vetor em um espaço semântico. Nossa abordagem é baseada na suposição de que os sinônimos devem ter vetores próximos porque ocorrem em contextos semelhantes. Resultados: Em nossa avaliação, usamos o Corpus EasyDPL (folhetos fáceis de pacotes de drogas), uma coleção de 306 folhetos escritos em espanhol e anotados manualmente com 1400 efeitos adversos a medicamentos e seus sinônimos mais simples. Nós nos concentramos nos folhetos escritos em espanhol porque é a segunda língua mais falada no mundo, mas quanto à existência de recursos terminológicos, o idioma espanhol é geralmente menos prolífico que o idioma inglês. Nossos experimentos mostram uma precisão de 38,5% usando incorporações de palavras. Conclusões: Este trabalho fornece uma abordagem promissora para simplificar o DPLS sem usar recursos terminológicos ou corpora paralelo. Além disso, poderia ser facilmente adaptado a diferentes domínios e idiomas. No entanto, são necessários mais esforços de pesquisa para melhorar nossa abordagem com base na incorporação de palavras, porque ainda não supera nosso trabalho anterior usando dicionários. © 2017 O (s) autor (s). </t>
  </si>
  <si>
    <t>https://www.scopus.com/inward/record.uri?eid=2-s2.0-85030240273&amp;doi=10.1186%2fs13326-017-0156-7&amp;partnerID=40&amp;md5=fb07fcb1ffe7fccb8f2704e00738bebe</t>
  </si>
  <si>
    <t>2-s2.0-85054936375</t>
  </si>
  <si>
    <t>sinai at diann ibereval 2018 annotating disabilities in multi language systems with umls</t>
  </si>
  <si>
    <t xml:space="preserve">Sinai em Diann Ibereval 2018 deficiências de anotação em sistemas de múltiplos idiomas com UMLS </t>
  </si>
  <si>
    <t>in this paper we present our first participation as sinai research group from the universidad de jaén at diann (disability annotation on documents from the biomedical domain) task in ibereval. our research aim is to create a named entity detection system based on natural language processing techniques in spanish and to compare it with existing systems in other languages. for this, we identify disabilities in english and spanish texts using techniques such as syntactic analysis and word embeddings, including a negation detection module. the results obtained are higher in english than in spanish because metamap contains a good negation detection system. © 2018 ceur-ws. all rights reserved.</t>
  </si>
  <si>
    <t xml:space="preserve">Neste artigo, apresentamos nossa primeira participação como Grupo de Pesquisa Sinai da Universidade de Jaén em Diann (Anotação de Disabilidade em documentos da tarefa de domínio biomédico) em Ibereval. Nosso objetivo de pesquisa é criar um sistema de detecção de entidades nomeado baseado em técnicas de processamento de linguagem natural em espanhol e compará -lo com os sistemas existentes em outros idiomas. Para isso, identificamos deficiências em textos em inglês e espanhol usando técnicas como análise sintática e incorporações de palavras, incluindo um módulo de detecção de negação. Os resultados obtidos são mais altos em inglês do que em espanhol, porque o Metamap contém um bom sistema de detecção de negação. © 2018 CEUR-WS. todos os direitos reservados. </t>
  </si>
  <si>
    <t>https://www.scopus.com/inward/record.uri?eid=2-s2.0-85054936375&amp;partnerID=40&amp;md5=17c3063093bf9193c61efd7ef0255a09</t>
  </si>
  <si>
    <t>3rd Workshop on Evaluation of Human Language Technologies for Iberian Languages, IberEval 2018</t>
  </si>
  <si>
    <t>18 September 2018</t>
  </si>
  <si>
    <t>2-s2.0-85066145697</t>
  </si>
  <si>
    <t>10.1016/j.ijmedinf.2019.05.009</t>
  </si>
  <si>
    <t>smoothing dense spaces for improved relation extraction between drugs and adverse reactions</t>
  </si>
  <si>
    <t xml:space="preserve">Suavizar espaços densos para melhorar a extração de relação entre medicamentos e reações adversas </t>
  </si>
  <si>
    <t>background and objective: this work aims at extracting adverse drug reactions (adrs), i.e. a harm directly caused by a drug at normal doses, from electronic health records (ehrs). the lack of readily available ehrs because of confidentiality issues and their lexical variability make the adr extraction challenging. furthermore, adrs are rare events. therefore, efficient representations against data sparsity are needed. methods: embedding-based characterizations are able to group semantically related words. however, dense spaces suffer from data sparsity. we employed context-aware continuous representations to enhance the modelling of infrequent events through their context and we turned to simple smoothing techniques to increase the proximity between similar words (e.g. direction cosines, truncation, principal component analysis (pca) and clustering) in an attempt to cope with data sparsity. results: an f-measure of 0.639 for the adr classification was achieved, obtaining an improvement of approximately 0.300 in comparison with the results obtained by a word-based characterization. conclusion: the embbeding-based representation together with the smoothing techniques increased the robustness of the adr characterization. it was proven particularly appropriate to cope with lexical variability and data sparsity. © 2019 elsevier b.v.</t>
  </si>
  <si>
    <t xml:space="preserve">Antecedentes e objetivos: Este trabalho visa extrair reações adversas de medicamentos (ADRs), isto é, um dano causado diretamente por um medicamento em doses normais, a partir de registros eletrônicos de saúde (EHRs). A falta de EHRs prontamente disponíveis devido a questões de confidencialidade e sua variabilidade lexical tornam a extração da ADR desafiadora. Além disso, os ADRs são eventos raros. Portanto, são necessárias representações eficientes em relação à escassez de dados. Métodos: As caracterizações baseadas em incorporação são capazes de agrupar palavras semanticamente relacionadas. No entanto, os espaços densos sofrem de escassez de dados. Empregamos representações contínuas conscientes do contexto para aprimorar a modelagem de eventos pouco frequentes em seu contexto e voltamos para simples técnicas de suavização para aumentar a proximidade entre palavras semelhantes (por exemplo, cosseno de direção, truncamento, análise de componentes principais (PCA) e agrupamento) em uma tentativa para lidar com a escassez de dados. Resultados: Foi alcançado uma medição F de 0,639 para a classificação da ADR, obtendo uma melhoria de aproximadamente 0,300 em comparação com os resultados obtidos por uma caracterização baseada em palavras. CONCLUSÃO: A representação baseada em incorporação, juntamente com as técnicas de suavização, aumentou a robustez da caracterização de ADR. Foi provado particularmente apropriado lidar com a variabilidade lexical e a escassez de dados. © 2019 Elsevier B.V. </t>
  </si>
  <si>
    <t>https://www.scopus.com/inward/record.uri?eid=2-s2.0-85066145697&amp;doi=10.1016%2fj.ijmedinf.2019.05.009&amp;partnerID=40&amp;md5=f977eabc32faa2efabf15a8de38bcb74</t>
  </si>
  <si>
    <t>2-s2.0-84903164792</t>
  </si>
  <si>
    <t>10.1109/mis.2014.29</t>
  </si>
  <si>
    <t>social media analytics for smart health</t>
  </si>
  <si>
    <t xml:space="preserve">Análise de mídia social para saúde inteligente </t>
  </si>
  <si>
    <t>this special section of 'trends &amp;amp; controversies' focuses on social media analytics for smart health. the introduction, called 'social media analytics for smart health,' is provided by ahmed abbasi and donald adjeroh. then mark dredze and michael j. paul have written 'natural language processing for health and social media.' next, fatemeh 'mariam' zahedi, huimin zhao, nitin walia, hemant jain, patrick sanvanson, and reza shaker discuss 'treating patients real avatars in the virtual medical office.' the fourth selection, by marco d. huesch, is 'social media versus privacy and credibility,' the last piece, written by donald adjeroh, richard beal, ahmed abbasi, wanhong zheng, marie abate, and arun ross, is 'signal fusion for social media analysis of adverse drug events.' © 2014 ieee.</t>
  </si>
  <si>
    <t xml:space="preserve">Esta seção especial de 'Trends &amp; amp; As controvérsias se concentram na análise de mídia social para a saúde inteligente. A introdução, chamada 'Social Media Analytics for Smart Health', é fornecida por Ahmed Abbasi e Donald Adjeroh. Então Mark Dredze e Michael J. Paulo escreveu 'Processamento de linguagem natural para a saúde e as mídias sociais'. Em seguida, Fatemeh 'Mariam' Zahedi, Huimin Zhao, Nitin Walia, Hemant Jain, Patrick Sanvanson e Reza Shaker discutem 'Tratando os pacientes Avatares reais no consultório médico virtual'. A quarta seleção, de Marco d. Huesch, é 'mídia social versus privacidade e credibilidade', a última peça, escrita por Donald Adjeroh, Richard Beal, Ahmed Abbasi, Wanhong Zheng, Marie Abate e Arun Ross, é a fusão de sinal para análise de mídia social de eventos adversos a medicamentos. ' © 2014 IEEE. </t>
  </si>
  <si>
    <t>https://www.scopus.com/inward/record.uri?eid=2-s2.0-84903164792&amp;doi=10.1109%2fMIS.2014.29&amp;partnerID=40&amp;md5=b80780e774907cf82774f746b935fc12</t>
  </si>
  <si>
    <t>2-s2.0-84955243436</t>
  </si>
  <si>
    <t>10.1007/s40264-015-0385-6</t>
  </si>
  <si>
    <t>social media listening for routine post marketing safety surveillance</t>
  </si>
  <si>
    <t xml:space="preserve">Mídias sociais escutando para vigilância de segurança pós -marketing de rotina </t>
  </si>
  <si>
    <t>introduction: post-marketing safety surveillance primarily relies on data from spontaneous adverse event reports, medical literature, and observational databases. limitations of these data sources include potential under-reporting, lack of geographic diversity, and time lag between event occurrence and discovery. there is growing interest in exploring the use of social media (‘social listening’) to supplement established approaches for pharmacovigilance. although social listening is commonly used for commercial purposes, there are only anecdotal reports of its use in pharmacovigilance. health information posted online by patients is often publicly available, representing an untapped source of post-marketing safety data that could supplement data from existing sources. objectives: the objective of this paper is to describe one methodology that could help unlock the potential of social media for safety surveillance. methods: a third-party vendor acquired 24 months of publicly available facebook and twitter data, then processed the data by standardizing drug names and vernacular symptoms, removing duplicates and noise, masking personally identifiable information, and adding supplemental data to facilitate the review process. the resulting dataset was analyzed for safety and benefit information. results: in twitter, a total of 6,441,679 medical dictionary for regulatory activities (meddra®) preferred terms (pts) representing 702 individual pts were discussed in the same post as a drug compared with 15,650,108 total pts representing 946 individual pts in facebook. further analysis revealed that 26 % of posts also contained benefit information. conclusion: social media listening is an important tool to augment post-marketing safety surveillance. much work remains to determine best practices for using this rapidly evolving data source. © 2016, springer international publishing switzerland.</t>
  </si>
  <si>
    <t xml:space="preserve">Introdução: A vigilância de segurança pós-comercialização depende principalmente de dados de relatórios espontâneos de eventos adversos, literatura médica e bancos de dados observacionais. As limitações dessas fontes de dados incluem menor relato, falta de diversidade geográfica e atraso no tempo entre a ocorrência e a descoberta de eventos. Há um interesse crescente em explorar o uso das mídias sociais ("escuta social") para complementar abordagens estabelecidas para a farmacovigilância. Embora a escuta social seja comumente usada para fins comerciais, existem apenas relatórios anedóticos de seu uso na farmacovigilância. As informações de saúde publicadas on-line por pacientes geralmente estão disponíveis ao público, representando uma fonte inexplorada de dados de segurança pós-comercialização que podem complementar dados de fontes existentes. Objetivos: O objetivo deste artigo é descrever uma metodologia que pode ajudar a desbloquear o potencial das mídias sociais para vigilância de segurança. Métodos: Um fornecedor de terceiros adquiriu 24 meses de dados publicamente disponíveis no Facebook e no Twitter e depois processou os dados padronizando nomes de medicamentos e sintomas vernaculares, removendo duplicatas e ruído, mascarando informações de identificação pessoal e adicionando dados suplementares para facilitar o processo de revisão. O conjunto de dados resultante foi analisado quanto a informações de segurança e benefício. Resultados: No Twitter, um total de 6.441.679 Termos Preferenciais do Dicionário Médico para Atividades Regulatórias (Meddra®) (PTS) representando 702 pacientes individuais foram discutidos no mesmo post que um medicamento em comparação com 15.650.108 pts totais representando 946 PTs individuais no Facebook. Análises adicionais revelaram que 26% dos postos também continham informações de benefício. Conclusão: A escuta nas mídias sociais é uma ferramenta importante para aumentar a vigilância de segurança pós-comercialização. Ainda resta muito trabalho para determinar as melhores práticas para usar essa fonte de dados em rápida evolução. © 2016, Springer International Publishing Suíça. </t>
  </si>
  <si>
    <t>https://www.scopus.com/inward/record.uri?eid=2-s2.0-84955243436&amp;doi=10.1007%2fs40264-015-0385-6&amp;partnerID=40&amp;md5=ddd780cf1ac60757752ead971d73dca7</t>
  </si>
  <si>
    <t>2-s2.0-85012154122</t>
  </si>
  <si>
    <t>10.1142/9789814749411_0054</t>
  </si>
  <si>
    <t>social media mining shared task workshop</t>
  </si>
  <si>
    <t xml:space="preserve">Workshop de tarefas compartilhadas de mineração de mídia social </t>
  </si>
  <si>
    <t>social media has evolved into a crucial resource for obtaining large volumes of real-time information. the promise of social media has been realized by the public health domain, and recent research has addressed some important challenges in that domain by utilizing social media data. tasks such as monitoring u trends, viral disease outbreaks, medication abuse, and adverse drug reactions are some examples of studies where data from social media have been exploited. the focus of this workshop is to explore solutions to three important natural language processing challenges for domain-specific social media text: (i) text classification, (ii) information extraction, and (iii) concept normalization. to explore different approaches to solving these problems on social media data, we designed a shared task which was open to participants globally. we designed three tasks using our in-house annotated twitter data on adverse drug reactions. task 1 involved automatic classification of adverse drug reaction assertive user posts; task 2 focused on extracting specific adverse drug reaction mentions from user posts; and task 3, which was slightly ill-defined due to the complex nature of the problem, involved normalizing user mentions of adverse drug reactions to standardized concept ids. a total of 11 teams participated, and a total of 24 (18 for task 1, and 6 for task 2) system runs were submitted. following the evaluation of the systems, and an assessment of their innovation/novelty, we accepted 7 descriptive manuscripts for publication - 5 for task 1 and 2 for task 2. we provide descriptions of the tasks, data, and participating systems in this paper. © 2016, world scientific publishing co. pte ltd. all rights reserved.</t>
  </si>
  <si>
    <t xml:space="preserve">A mídia social evoluiu para um recurso crucial para obter grandes volumes de informações em tempo real. A promessa das mídias sociais foi realizada pelo domínio da saúde pública, e pesquisas recentes enfrentaram alguns desafios importantes nesse domínio, utilizando dados de mídia social. Tarefas como monitorar tendências em U, surtos de doenças virais, abuso de medicamentos e reações adversas a medicamentos são alguns exemplos de estudos em que dados das mídias sociais foram explorados. O foco deste workshop é explorar soluções para três importantes desafios de processamento de linguagem natural para o texto da mídia social específica de domínio: (i) classificação de texto, (ii) extração de informações e (iii) normalização do conceito. Para explorar diferentes abordagens para resolver esses problemas nos dados de mídia social, projetamos uma tarefa compartilhada aberta aos participantes globalmente. Projetamos três tarefas usando nossos dados internos do Twitter anotados sobre reações adversas a medicamentos. A Tarefa 1 envolveu a classificação automática de postagens adversas sobre a reação de medicamentos; Tarefa 2 focada em extrair menções específicas de reação adversa do medicamento das postagens de usuários; e a Tarefa 3, que foi um pouco mal definida devido à natureza complexa do problema, envolveu a normalização da menção do usuário de reações adversas a medicamentos a IDs de conceito padronizados. Um total de 11 equipes participaram e um total de 24 (18 para a Tarefa 1 e 6 para as execuções do sistema da Tarefa 2) foram enviadas. Após a avaliação dos sistemas e uma avaliação de sua inovação/novidade, aceitamos 7 manuscritos descritivos para publicação - 5 para a Tarefa 1 e 2 para a Tarefa 2. Fornecemos descrições das tarefas, dados e sistemas participantes deste artigo. © 2016, World Scientific Publishing co. Pte Ltd. todos os direitos reservados. </t>
  </si>
  <si>
    <t>https://www.scopus.com/inward/record.uri?eid=2-s2.0-85012154122&amp;doi=10.1142%2f9789814749411_0054&amp;partnerID=40&amp;md5=200deacb79be87d7f1f34506fde3fc7e</t>
  </si>
  <si>
    <t>2-s2.0-84964315780</t>
  </si>
  <si>
    <t>sophia a expedient umls concept extraction annotator</t>
  </si>
  <si>
    <t xml:space="preserve">Sophia A Expedient UMLS Concept Extração Anotator </t>
  </si>
  <si>
    <t>an opportunity exists for meaningful concept extraction and indexing from large corpora of clinical notes in the veterans affairs (va) electronic medical record. currently available tools such as metamap, ctakes and hitex do not scale up to address this big data need. sophia, a rapid umls concept extraction annotator was developed to fulfill a mandate and address extraction where high throughput is needed while preserving performance. we report on the development, testing and benchmarking of sophia against metamap and ctakes. sophia demonstrated improved performance on recall as compared to ctakes and metamap (0.71 vs 0.66 and 0.38). the overall f-score was similar to ctakes and an improvement over metamap (0.53 vs 0.57 and 0.43). with regard to speed of processing records, we noted sophia to be several fold faster than ctakes and the scaled-out metamap service. sophia offers a viable alternative for high-throughput information extraction tasks.</t>
  </si>
  <si>
    <t xml:space="preserve">Existe uma oportunidade para extração significativa de conceitos e indexação de grandes corpora de notas clínicas no registro médico eletrônico dos Assuntos dos Veteranos (VA). Ferramentas atualmente disponíveis, como Metamap, CTakes e Hitex, não se escalam para atender a essa necessidade de big data. Sophia, um anotador de extração de conceito Rapid UMLS, foi desenvolvido para cumprir um mandato e extração de endereços, onde é necessária alta taxa de transferência ao preservar o desempenho. Relatamos o desenvolvimento, teste e benchmarking de Sophia contra Metamap e CTakes. Sophia demonstrou melhor desempenho no recall em comparação com CTakes e Metamap (0,71 vs 0,66 e 0,38). A pontuação F geral foi semelhante aos CTakes e uma melhoria em relação ao metamap (0,53 vs 0,57 e 0,43). No que diz respeito à velocidade dos registros de processamento, observamos Sophia como várias vezes mais rapidamente que os CTakes e o serviço de metamap dimensionado. Sophia oferece uma alternativa viável para tarefas de extração de informações de alto rendimento. </t>
  </si>
  <si>
    <t>https://www.scopus.com/inward/record.uri?eid=2-s2.0-84964315780&amp;partnerID=40&amp;md5=2dbbe020f7851436512c30d58f697f59</t>
  </si>
  <si>
    <t>2-s2.0-84882350639</t>
  </si>
  <si>
    <t>10.1136/bmjqs-2012-001704</t>
  </si>
  <si>
    <t>speaking the same language international variations in the safety information accompanying top selling prescription drugs</t>
  </si>
  <si>
    <t xml:space="preserve">Falando o mesmo idioma Variações internacionais nas informações de segurança que acompanham medicamentos prescritos mais vendidos </t>
  </si>
  <si>
    <t>background: the official prescribing information document distributed with a prescription drug is a key source of safety information, but it may include excessive or insufficient details. objectives to compare prescribing information approved by the us food and drug administration with the uk, canada and australia to identify content differences in safety warnings. methods: for 20 top-selling prescription drugs, we used an automated natural language processing tool to calculate the number and severity of reported adverse drug reactions (adrs). we fit hierarchical poisson models and included fixed effects for other prescribing information characteristics. separately, we analysed the appearance and content of 'black box' warnings. results: there was substantial variation in safety content of approved prescribing information. canada had the highest median adrs per drug (138 (iqr 86-234)) and the uk had the lowest (84 (iqr 51-111)). the number of adrs reported was on average 50% higher in canada compared with the usa (ratio of adrs/document: 1.5, 95% ci 1.4 to 1.6, p&lt;0.001). by contrast, there were on average 15% fewer adrs listed in the uk compared with the usa (ratio of adrs/document 0.85 (95% ci 0.78 to 0.93, p&lt;0.001), and 21% fewer adrs listed in australia compared with the uss (ratio of adrs/document 0.79, 95% ci 0.74 to 0.85, p&lt;0.001). there were no variations in adr severity. the presence and qualitative content of boxed warnings also showed substantial diversity. conclusions: international variations exist in the presentation of safety data in drug prescribing information, which may have important implications for patient safety. better international coordination is necessary to enhance use of this information for patient decision-making.</t>
  </si>
  <si>
    <t xml:space="preserve">Antecedentes: O documento oficial de informações de prescrição distribuído com um medicamento prescrito é uma fonte importante de informações de segurança, mas pode incluir detalhes excessivos ou insuficientes. Objetivos para comparar as informações de prescrição aprovadas pela Food and Drug Administration dos EUA com o Reino Unido, Canadá e Austrália para identificar diferenças de conteúdo em avisos de segurança. Métodos: Para 20 medicamentos prescritos mais vendidos, usamos uma ferramenta automatizada de processamento de linguagem natural para calcular o número e a gravidade das reações adversas de medicamentos relatados (ADRs). Ajustamos os modelos hierárquicos de Poisson e incluímos efeitos fixos para outras características de informação de prescrição. Separadamente, analisamos a aparência e o conteúdo dos avisos de 'Black Box'. Resultados: Houve uma variação substancial no conteúdo de segurança das informações aprovadas da prescrição. O Canadá possuía os ADRs medianos mais altos por droga (138 (IQR 86-234)) e o Reino Unido teve o menor (84 (IQR 51-111)). O número de ADRs relatados foi em média 50% maior no Canadá em comparação com os EUA (proporção de ADRs/documento: 1,5, IC 95% 1,4 e 1,6, p &lt;0,001). Por outro lado, houve em média 15% menos ADRs listados no Reino Unido em comparação com os EUA (proporção de ADRs/documento 0,85 (IC 95% 0,78 a 0,93, p &lt;0,001) e 21% menos ADRs listados na Austrália em comparação com o USS (razão de ADRs/documento 0,79, IC 95% 0,74 para 0,85, p &lt;0,001). Não houve variações na gravidade da ADR. A presença e o conteúdo qualitativo de avisos em caixa também mostraram diversidade substancial. Conclusões: existem variações internacionais na apresentação de dados de segurança nas informações de prescrição de medicamentos, que podem ter implicações importantes para a segurança do paciente. É necessária uma melhor coordenação internacional para melhorar o uso dessas informações para a tomada de decisão do paciente. </t>
  </si>
  <si>
    <t>https://www.scopus.com/inward/record.uri?eid=2-s2.0-84882350639&amp;doi=10.1136%2fbmjqs-2012-001704&amp;partnerID=40&amp;md5=1b9a96a03cd3e58412c4c87566825f37</t>
  </si>
  <si>
    <t>2-s2.0-73949103021</t>
  </si>
  <si>
    <t>standardized documentation in physical therapy testing of validity and reliability of the pt itc and mapping it to the metathesaurus</t>
  </si>
  <si>
    <t xml:space="preserve">Documentação padronizada no teste de fisioterapia de validade e confiabilidade do PT ITC e mapeando -o para o metatessauro </t>
  </si>
  <si>
    <t>purpose of this study, conducted in iceland 2006, was to assess utility of a new physical therapy intervention term collection (pt-itc) and map to the umls metathesaurus using metamap. a questionnaire was used to test validity and reliability. translation, from icelandic to english, was necessary for the mapping. the pt-itc in icelandic and english is valid and reliable. it can be mapped to several sources in the metathesaurus.</t>
  </si>
  <si>
    <t xml:space="preserve">O objetivo deste estudo, realizado na Islândia 2006, era avaliar a utilidade de uma nova coleta de termos de intervenção de fisioterapia (PT-ITC) e mapear o metatessauro dos UMLs usando o Metamap. Um questionário foi usado para testar a validade e a confiabilidade. A tradução, do islandês para o inglês, era necessário para o mapeamento. O PT-ITC em Islandic e inglês é válido e confiável. Pode ser mapeado para várias fontes no metatessauro. </t>
  </si>
  <si>
    <t>https://www.scopus.com/inward/record.uri?eid=2-s2.0-73949103021&amp;partnerID=40&amp;md5=6b74fa4a493ece3cf45b9857d7523458</t>
  </si>
  <si>
    <t>2-s2.0-84927935696</t>
  </si>
  <si>
    <t>10.1186/2041-1480-5-36</t>
  </si>
  <si>
    <t>standardizing adverse drug event reporting data</t>
  </si>
  <si>
    <t xml:space="preserve">padronizando dados de relatórios de eventos de medicamentos adversos </t>
  </si>
  <si>
    <t>background: the adverse event reporting system (aers) is an fda database providing rich information on voluntary reports of adverse drug events (ades). normalizing data in the aers would improve the mining capacity of the aers for drug safety signal detection and promote semantic interoperability between the aers and other data sources. in this study, we normalize the aers and build a publicly available normalized ade data source. the drug information in the aers is normalized to rxnorm, a standard terminology source for medication, using a natural language processing medication extraction tool, medex. drug class information is then obtained from the national drug file-reference terminology (ndf-rt) using a greedy algorithm. adverse events are aggregated through mapping with the preferred term (pt) and system organ class (soc) codes of medical dictionary for regulatory activities (meddra). the performance of medex-based annotation was evaluated and case studies were performed to demonstrate the usefulness of our approaches. results: our study yields an aggregated knowledge-enhanced aers data mining set (aers-dm). in total, the aers-dm contains 37,029,228 drug-ade records. seventy-one percent (10,221/14,490) of normalized drug concepts in the aers were classified to 9 classes in ndf-rt. the number of unique pairs is 4,639,613 between rxnorm concepts and meddra preferred term (pt) codes and 205,725 between rxnorm concepts and soc codes after ade aggregation. conclusions: we have built an open-source drug-ade knowledge resource with data being normalized and aggregated using standard biomedical ontologies. the data resource has the potential to assist the mining of ade from aers for the data mining research community. © 2014 wang et al.; licensee biomed central ltd.</t>
  </si>
  <si>
    <t xml:space="preserve">Antecedentes: O Sistema de Relatórios de Eventos Adversos (AERS) é um banco de dados da FDA que fornece informações ricas sobre relatórios voluntários de eventos adversos a medicamentos (ADES). A normalização de dados nos AERS melhoraria a capacidade de mineração dos AERS para detecção de sinal de segurança de medicamentos e promoveria a interoperabilidade semântica entre as AERS e outras fontes de dados. Neste estudo, normalizamos os AERS e construímos uma fonte de dados ADE normalizada disponível ao público. As informações sobre medicamentos na AERS são normalizadas para o RXNorm, uma fonte de terminologia padrão para medicamentos, usando uma ferramenta de extração de medicamentos de processamento de linguagem natural, MEDEX. As informações da classe de medicamentos são então obtidas na terminologia nacional de referência de medicamentos (NDF-RT) usando um algoritmo ganancioso. Os eventos adversos são agregados através do mapeamento com os códigos de Dicionário Médico de Termo (PT) e Classe de Órgãos do Sistema (SOC) para atividades regulatórias (MEDDRA). O desempenho da anotação baseado em MEDEX foi avaliado e os estudos de caso foram realizados para demonstrar a utilidade de nossas abordagens. Resultados: Nosso estudo produz um conjunto agregado de mineração de dados da AERS (AERS-DM). No total, o AERS-DM contém 37.029.228 registros de drogas. Setenta e um por cento (10.221/14.490) de conceitos de medicamentos normalizados nos AERS foram classificados em 9 classes no NDF-RT. O número de pares exclusivos é de 4.639.613 entre os conceitos RXNorm e os códigos de termo preferido (PT) Meddra e 205.725 entre os conceitos RXNorm e os códigos SOC após a agregação da ADE. Conclusões: Construímos um recurso de conhecimento de adoção de medicamentos de código aberto, com dados sendo normalizados e agregados usando ontologias biomédicas padrão. O recurso de dados tem o potencial de ajudar a mineração de ADE da AERS para a comunidade de pesquisa de mineração de dados. © 2014 Wang et al.; Licenciado Biomed Central Ltd. </t>
  </si>
  <si>
    <t>https://www.scopus.com/inward/record.uri?eid=2-s2.0-84927935696&amp;doi=10.1186%2f2041-1480-5-36&amp;partnerID=40&amp;md5=5d6f060418f2cce854e45fb86cb5be40</t>
  </si>
  <si>
    <t>2-s2.0-84874212772</t>
  </si>
  <si>
    <t>structured vs unstructured factors affecting adverse drug reaction documentation in an emr repository</t>
  </si>
  <si>
    <t xml:space="preserve">Fatores estruturados vs não estruturados que afetam a documentação adversa da reação de medicamentos em um repositório EMR </t>
  </si>
  <si>
    <t>adverse reactions to medications to which the patient was known to be intolerant are common. electronic decision support can prevent them but only if history of adverse reactions to medications is recorded in structured format. we have conducted a retrospective study of 31,531 patients with adverse reactions to statins documented in the notes, as identified with natural language processing. the software identified statin adverse reactions with sensitivity of 86.5% and precision of 91.9%. only 9020 of these patients had an adverse reaction to a statin recorded in structured format. in multivariable analysis the strongest predictor of structured documentation was utilization of emr functionality that integrated the medication list with the structured medication adverse reaction repository (odds ratio 48.6, p &lt; 0.0001). integration of information flow between emr modules can help improve documentation and potentially prevent adverse drug events.</t>
  </si>
  <si>
    <t xml:space="preserve">Reações adversas aos medicamentos aos quais o paciente era conhecido por ser intolerante são comuns. O suporte eletrônico da decisão pode impedi -los, mas apenas se o histórico de reações adversas aos medicamentos for registrado em formato estruturado. Realizamos um estudo retrospectivo de 31.531 pacientes com reações adversas a estatinas documentadas nas notas, identificadas com o processamento da linguagem natural. O software identificou reações adversas de estatina com sensibilidade de 86,5% e precisão de 91,9%. Apenas 9020 desses pacientes tiveram uma reação adversa a uma estatina registrada em formato estruturado. Na análise multivariável, o preditor mais forte da documentação estruturada foi a utilização da funcionalidade EMR que integrou a lista de medicamentos com o repositório de reação adversa de medicamentos estruturados (odds ratio 48.6, p &lt;0,0001). A integração do fluxo de informações entre os módulos EMR pode ajudar a melhorar a documentação e potencialmente impedir eventos adversos a medicamentos. </t>
  </si>
  <si>
    <t>https://www.scopus.com/inward/record.uri?eid=2-s2.0-84874212772&amp;partnerID=40&amp;md5=d4da5e56c1dc8b244e0cb34ebc44338d</t>
  </si>
  <si>
    <t>2-s2.0-85049584446</t>
  </si>
  <si>
    <t>10.3233/978-1-61499-880-8-89</t>
  </si>
  <si>
    <t>structuring clinical decision support rules for drug safety using natural language processing</t>
  </si>
  <si>
    <t xml:space="preserve">estruturar regras de apoio à decisão clínica para segurança de medicamentos usando processamento de linguagem natural </t>
  </si>
  <si>
    <t>drug safety is an important aspect in healthcare, resulting in a number of inadvertent events, which may harm the patients. it based clinical decision support (cds), integrated in electronic-prescription or electronic health records (ehr) systems, can provide a means for checking prescriptions for errors. this requires expressing prescription guidelines in a way that can be interpreted by it systems. the paper uses natural language processing (nlp), to interpret drug guidelines by the uk nice bnf offered in free text. the employed nlp component, metamap, identifies the concepts in the instructions and interprets their semantic meaning. the umls semantic types that correspond to these concepts are then processed, in order to understand the concepts that are needed to be implemented in software engineering for a cds engine. © 2018 the authors and ios press. all rights reserved.</t>
  </si>
  <si>
    <t xml:space="preserve">A segurança dos medicamentos é um aspecto importante nos cuidados de saúde, resultando em vários eventos inadvertidos, o que pode prejudicar os pacientes. O suporte à decisão clínica baseada em TI (CDS), integrada em sistemas de receita eletrônica ou registros eletrônicos de saúde (EHR), pode fornecer um meio de verificar prescrições para erros. Isso requer expressar diretrizes de prescrição de uma maneira que possa ser interpretada pelos sistemas de TI. O artigo usa o processamento de linguagem natural (PNL), para interpretar as diretrizes do medicamento pelo britário do Reino Unido, oferecido em texto gratuito. O componente NLP empregado, Metamap, identifica os conceitos nas instruções e interpreta seu significado semântico. Os tipos semânticos da UMLS que correspondem a esses conceitos são processados, a fim de entender os conceitos que precisam ser implementados em engenharia de software para um mecanismo de CDS. © 2018 The Authors and iOS Press. todos os direitos reservados. </t>
  </si>
  <si>
    <t>https://www.scopus.com/inward/record.uri?eid=2-s2.0-85049584446&amp;doi=10.3233%2f978-1-61499-880-8-89&amp;partnerID=40&amp;md5=6a43d84a76f92fbb81d29f2bd2b15000</t>
  </si>
  <si>
    <t>2-s2.0-34748884936</t>
  </si>
  <si>
    <t>summarizing drug information in medline citations</t>
  </si>
  <si>
    <t xml:space="preserve">resumindo informações sobre medicamentos nas citações de Medline </t>
  </si>
  <si>
    <t>adverse drug events and drug-drug interactions are a major concern in patient care. although databases exist to provide information about drugs, they are not always up-to-date and complete (particularly regarding pharmacogenetics). we propose a methodology based on automatic summarization to identify drug information in medline citations and present results to the user in a convenient form. we evaluate the method on a selection of citations discussing ten drugs ranging from the proton pump inhibitor lansoprazole to the vasoconstrictor sumatriptan. we suggest that automatic summarization can provide a valuable adjunct to curated drug databases in supporting quality patient care.</t>
  </si>
  <si>
    <t xml:space="preserve">Eventos adversos a medicamentos e interações medicamentosas são uma grande preocupação no atendimento ao paciente. Embora existam bancos de dados para fornecer informações sobre medicamentos, eles nem sempre estão atualizados e completos (principalmente em relação à farmacogenética). Propomos uma metodologia baseada no resumo automático para identificar informações de medicamentos nas citações do MEDLINE e apresentar resultados ao usuário em um formulário conveniente. Avaliamos o método sobre uma seleção de citações discutindo dez medicamentos que variam do inibidor da bomba de prótons Lansoprazol ao vasoconstritor sumatriptano. Sugerimos que o resumo automático possa fornecer um complemento valioso aos bancos de dados de medicamentos com curadoria para apoiar o atendimento de qualidade do paciente. </t>
  </si>
  <si>
    <t>https://www.scopus.com/inward/record.uri?eid=2-s2.0-34748884936&amp;partnerID=40&amp;md5=8b6aefc71fc0984cfe966f6f61c84d1d</t>
  </si>
  <si>
    <t>2-s2.0-85125728062</t>
  </si>
  <si>
    <t>10.1145/3468781</t>
  </si>
  <si>
    <t>supporting personalized health care with social media analytics an application to hypothyroidism</t>
  </si>
  <si>
    <t xml:space="preserve">Apoiando assistência médica personalizada com análise de mídia social um aplicativo para hipotireoidismo </t>
  </si>
  <si>
    <t>social media analytics can considerably contribute to understanding health conditions beyond clinical practice, by capturing patients' discussions and feelings about their quality of life in relation to disease treatments. in this article, we propose a methodology to support a detailed analysis of the therapeutic experience in patients affected by a specific disease, as it emerges from health forums. as a use case to test the proposed methodology, we analyze the experience of patients affected by hypothyroidism and their reactions to standard therapies. our approach is based on a data extraction and filtering pipeline, a novel topic detection model named generative text compression with agglomerative clustering summarization (gtcacs), and an in-depth data analytic process. we advance the state of the art on automated detection of adverse drug reactions (adrs) since, rather than simply detecting and classifying positive or negative reactions to a therapy, we are capable of providing a fine characterization of patients along different dimensions, such as co-morbidities, symptoms, and emotional states. © 2021 association for computing machinery.</t>
  </si>
  <si>
    <t xml:space="preserve">A análise de mídia social pode contribuir consideravelmente para entender as condições de saúde além da prática clínica, capturando as discussões e sentimentos dos pacientes sobre sua qualidade de vida em relação aos tratamentos de doenças. Neste artigo, propomos uma metodologia para apoiar uma análise detalhada da experiência terapêutica em pacientes afetados por uma doença específica, pois emerge dos fóruns de saúde. Como caso de uso para testar a metodologia proposta, analisamos a experiência dos pacientes afetados pelo hipotireoidismo e suas reações às terapias padrão. Nossa abordagem é baseada em um pipeline de extração e filtragem de dados, um novo modelo de detecção de tópicos denominado compactação generativa de texto com resumo aglomerativo de agrupamento (GTCACs) e um processo analítico de dados aprofundado. Avançamos o estado da arte na detecção automatizada de reações adversas a medicamentos (ADRs), pois, em vez de simplesmente detectar e classificar reações positivas ou negativas a uma terapia, somos capazes de fornecer uma caracterização fina de pacientes ao longo de diferentes dimensões, como CO, como CO, como CO, como CO -Morbidades, sintomas e estados emocionais. © 2021 Association for Computing Machinery. </t>
  </si>
  <si>
    <t>https://www.scopus.com/inward/record.uri?eid=2-s2.0-85125728062&amp;doi=10.1145%2f3468781&amp;partnerID=40&amp;md5=c54804555dbce0d33a02cf1c9c148c4a</t>
  </si>
  <si>
    <t>2-s2.0-85068563199</t>
  </si>
  <si>
    <t>szte nlp clinical text analysis with named entity recognition</t>
  </si>
  <si>
    <t xml:space="preserve">Análise de texto clínico da SZTE NLP com reconhecimento de entidade nomeado </t>
  </si>
  <si>
    <t>this paper introduces our contribution to the semeval-2014 task 7 on”analysis of clinical text”. we implemented a system which combines metamap taggings and illinois ner tagger. metamap is developed to link the text of medical documents to the knowledge embedded in umls metathesaurus. the umls contains a very rich lexicon while the promise of a ner system is to carry out context-sensitive tagging. our system’s performance was 0.345 f-measure in terms of strict evaluation and 0.551 f-measure in terms of relaxed evaluation. © 8th international workshop on semantic evaluation, semeval 2014 - co-located with the 25th international conference on computational linguistics, coling 2014, proceedings. all rights reserved.</t>
  </si>
  <si>
    <t xml:space="preserve">Este artigo apresenta nossa contribuição para a tarefa 7 Semeval-2014 na "análise do texto clínico". Implementamos um sistema que combina taggings de metamap e tagger de Illinois ner. O Metamap é desenvolvido para vincular o texto de documentos médicos ao conhecimento incorporado ao metatessauro de UMLS. O UMLS contém um léxico muito rico, enquanto a promessa de um sistema NER é realizar a marcação sensível ao contexto. O desempenho do nosso sistema foi de 0,345 F-mesa em termos de avaliação estrita e 0,551 F-Menses em termos de avaliação relaxada. © 8th International Workshop sobre Avaliação Semântica, Semeval 2014 - Co -localizado com a 25ª Conferência Internacional sobre Linguística Computacional, Coling 2014, Proceedings. todos os direitos reservados. </t>
  </si>
  <si>
    <t>https://www.scopus.com/inward/record.uri?eid=2-s2.0-85068563199&amp;partnerID=40&amp;md5=627ecde583f76127fb9ce98fdb40b0b9</t>
  </si>
  <si>
    <t>2-s2.0-84864815770</t>
  </si>
  <si>
    <t>10.1177/0092861511428890</t>
  </si>
  <si>
    <t>text analytics for surveillance (tas) an interactive environment for safety literature review</t>
  </si>
  <si>
    <t xml:space="preserve">análise de texto para vigilância (TAS) Um ambiente interativo para revisão de literatura de segurança </t>
  </si>
  <si>
    <t>pharmacovigilance regulations and guidelines state that literature databases should be searched at least monthly to detect safety signals from the published literature. in addition, periodic safety update reports (psurs) should contain a summary and references from reports in the literature containing important safety findings. the volume of literature that needs to be reviewed is high, making manual review of the abstracts a resource-intensive process. text analytics for surveillance (tas) was developed as a software tool to improve the efficiency and consistency of the routine literature evaluation, tracking, and documentation process within a regulated pharmaceutical environment. text analytics for surveillance uses natural language processing and includes a novel application of text analytics to assist with identifying the most relevant articles in the process of scheduled surveillance of published literature by enhancing categorized review, introducing consistency of approach, ensuring rigorous recording of activities, and aiding profile analysis. there are clear opportunities to reuse the tas approach within other scientific and business areas where regular literature evaluation is important. © drug information association 2012.</t>
  </si>
  <si>
    <t xml:space="preserve">Os regulamentos e diretrizes da farmacovigilância afirmam que os bancos de dados de literatura devem ser pesquisados ​​pelo menos mensalmente para detectar sinais de segurança da literatura publicada. Além disso, os relatórios periódicos de atualização de segurança (PSURs) devem conter um resumo e referências de relatórios na literatura que contêm importantes descobertas de segurança. O volume de literatura que precisa ser revisado é alto, tornando a revisão manual dos resumos um processo intensivo em recursos. A análise de texto para vigilância (TAS) foi desenvolvida como uma ferramenta de software para melhorar a eficiência e a consistência da avaliação, rastreamento e documentação da literatura de rotina em um ambiente farmacêutico regulamentado. A análise de texto para vigilância usa o processamento de linguagem natural e inclui uma nova aplicação de análises de texto para ajudar a identificar os artigos mais relevantes no processo de vigilância programada da literatura publicada, aprimorando a revisão categorizada, introduzindo a consistência da abordagem, garantindo gravação rigorosa de atividades e Aunhores da análise do perfil. Existem oportunidades claras para reutilizar a abordagem do TAS em outras áreas científicas e de negócios, onde a avaliação regular da literatura é importante. © Drug Information Association 2012. </t>
  </si>
  <si>
    <t>https://www.scopus.com/inward/record.uri?eid=2-s2.0-84864815770&amp;doi=10.1177%2f0092861511428890&amp;partnerID=40&amp;md5=c09db02dfed0fa6e2b82223646e18d15</t>
  </si>
  <si>
    <t>2-s2.0-85052122399</t>
  </si>
  <si>
    <t>10.4172/pharmaceutical-sciences.1000418</t>
  </si>
  <si>
    <t>text mining and natural language processing on social media data giving insights for pharmacovigilance a case study with fentanyl</t>
  </si>
  <si>
    <t xml:space="preserve">Mineração de texto e processamento de linguagem natural em dados de mídia social, fornecendo informações para a farmacovigilância um estudo de caso com fentanil </t>
  </si>
  <si>
    <t>in the present investigation, the contribution of data mining and natural language processing in pharmacovigilance of fentanyl, a synthetic opioid pain medication was evaluated as a case study. the tweets containing fentanyl as keyword were retrieved from twitter social media. the tweets were preprocessed in order to make them ready for the analysis. the sentiment analysis algorithm labeled 1927 tweets (41.85 %) as negative, 2067 tweets (44.9 %) as neutral and 610 (13.25 %) tweets as positive. crisis, dead, death, die, dose, drug, heroin, kill, lethal, opioid, overdose and police were some of the words frequently associated with fentanyl. the high correlation and association of fentanyl with these terms identified by association rule algorithms demonstrated fentanyl abuse and aftermaths in the real world. this study could further be extended to study the region- and population-wise fentanyl misuse and side effects by adding location and user demographic information, which possibly could help in developing drug abuse prevention programs. © 2018 omics international. all rights reserved.</t>
  </si>
  <si>
    <t xml:space="preserve">Na presente investigação, a contribuição da mineração de dados e processamento de linguagem natural na farmacovigilância do fentanil, um medicamento sintético para dor opióide foi avaliado como um estudo de caso. Os tweets contendo fentanil como palavra -chave foram recuperados das mídias sociais do Twitter. Os tweets foram pré -processados ​​para prepará -los para a análise. O algoritmo de análise de sentimentos rotulado em 1927 tweets (41,85 %) como negativos, 2067 tweets (44,9 %) como neutro e 610 (13,25 %) tweets como positivos. Crise, morta, morte, morte, dose, droga, heroína, matar, letal, opióide, overdose e polícia eram algumas das palavras frequentemente associadas ao fentanil. A alta correlação e a associação de fentanil com estes termos identificados pelos algoritmos de regras de associação demonstraram abuso de fentanil e conseqüências no mundo real. Este estudo pode ser estendido para estudar ainda mais o uso indevido de fentanil e os efeitos colaterais da região e da população, adicionando informações demográficas de localização e usuário, que possivelmente poderiam ajudar no desenvolvimento de programas de prevenção de abuso de drogas. © 2018 OMICS International. todos os direitos reservados. </t>
  </si>
  <si>
    <t>https://www.scopus.com/inward/record.uri?eid=2-s2.0-85052122399&amp;doi=10.4172%2fpharmaceutical-sciences.1000418&amp;partnerID=40&amp;md5=8f1ed7fc896c0e0f5e8ac06e347844bf</t>
  </si>
  <si>
    <t>Indian Pharmaceutical Association</t>
  </si>
  <si>
    <t>2-s2.0-85064485851</t>
  </si>
  <si>
    <t>10.1016/b978-0-12-809633-8.12372-6</t>
  </si>
  <si>
    <t>text mining applications</t>
  </si>
  <si>
    <t xml:space="preserve">Aplicações de mineração de texto </t>
  </si>
  <si>
    <t>text mining applications can help navigate large quantities of text within a range of different biomedical settings, including hospitals, academic laboratories, government safety and regulatory agencies, and pharmaceutical research and development. the development of text mining applications, however, is highly dependent on the availability of sources of textual content and the capabilities of current text mining algorithms. the performance of such algorithms can be highly variable depending on the tasks that need to be addressed. within such constraints, text mining applications can be deployed for diverse purposes, such as semi-automated curation of biological databases, pharmacovigilance, biomarker discovery, construction of signaling pathways and prediction of protein function and similarity amongst others. as the availability of and need for analyzing large sources of text grows in biomedicine, text mining applications will occupy an increasingly more important role. © 2019 elsevier inc. all rights reserved.</t>
  </si>
  <si>
    <t xml:space="preserve">As aplicações de mineração de texto podem ajudar a navegar por grandes quantidades de texto dentro de uma variedade de diferentes configurações biomédicas, incluindo hospitais, laboratórios acadêmicos, agências de segurança do governo e agências regulatórias e pesquisa e desenvolvimento farmacêutico. O desenvolvimento de aplicativos de mineração de texto, no entanto, é altamente dependente da disponibilidade de fontes de conteúdo textual e dos recursos dos algoritmos atuais de mineração de texto. O desempenho de tais algoritmos pode ser altamente variável, dependendo das tarefas que precisam ser abordadas. Dentro de tais restrições, as aplicações de mineração de texto podem ser implantadas para diversos fins, como curadoria semi-automatizada de bancos de dados biológicos, farmacovigilância, descoberta de biomarcadores, construção de vias de sinalização e previsão da função e similaridade proteica entre outras. À medida que a disponibilidade e a necessidade de analisar grandes fontes de texto cresce na biomedicina, as aplicações de mineração de texto ocuparão um papel cada vez mais importante. © 2019 Elsevier inc. todos os direitos reservados. </t>
  </si>
  <si>
    <t>https://www.scopus.com/inward/record.uri?eid=2-s2.0-85064485851&amp;doi=10.1016%2fB978-0-12-809633-8.12372-6&amp;partnerID=40&amp;md5=595315f6b956e87e2c73e06952407eea</t>
  </si>
  <si>
    <t>Elsevier</t>
  </si>
  <si>
    <t>2-s2.0-84925709587</t>
  </si>
  <si>
    <t>10.1007/s40264-014-0218-z</t>
  </si>
  <si>
    <t>text mining for adverse drug events the promise challenges and state of the art</t>
  </si>
  <si>
    <t xml:space="preserve">Mineração de texto para eventos adversos a medicamentos A promessa desafios e o estado da arte </t>
  </si>
  <si>
    <t>text mining is the computational process of extracting meaningful information from large amounts of unstructured text. it is emerging as a tool to leverage underutilized data sources that can improve pharmacovigilance, including the objective of adverse drug event (ade) detection and assessment. this article provides an overview of recent advances in pharmacovigilance driven by the application of text mining, and discusses several data sources—such as biomedical literature, clinical narratives, product labeling, social media, and web search logs—that are amenable to text mining for pharmacovigilance. given the state of the art, it appears text mining can be applied to extract useful ade-related information from multiple textual sources. nonetheless, further research is required to address remaining technical challenges associated with the text mining methodologies, and to conclusively determine the relative contribution of each textual source to improving pharmacovigilance. © 2014, springer international publishing switzerland.</t>
  </si>
  <si>
    <t xml:space="preserve">A mineração de texto é o processo computacional de extrair informações significativas de grandes quantidades de texto não estruturado. Está emergindo como uma ferramenta para alavancar fontes de dados subutilizadas que podem melhorar a farmacovigilância, incluindo o objetivo da detecção e avaliação do objetivo adverso a eventos de medicamentos (ADE). Este artigo fornece uma visão geral dos recentes avanços na farmacovigilância impulsionada pela aplicação da mineração de texto e discute várias fontes de dados - como literatura biomédica, narrativas clínicas, rotulagem de produtos, mídia social e registros de pesquisa na web - que são passíveis de texto para a mineração de texto para a mineração Farmacovigilância. Dado o estado da arte, parece que a mineração de texto pode ser aplicada para extrair informações úteis relacionadas à ADE de várias fontes textuais. No entanto, mais pesquisas são necessárias para abordar os desafios técnicos restantes associados às metodologias de mineração de texto e determinar conclusivamente a contribuição relativa de cada fonte textual para melhorar a farmacovigilância. © 2014, Springer International Publishing Suíça. </t>
  </si>
  <si>
    <t>https://www.scopus.com/inward/record.uri?eid=2-s2.0-84925709587&amp;doi=10.1007%2fs40264-014-0218-z&amp;partnerID=40&amp;md5=634e393f60414f5ae71adb1f4cfc7e0c</t>
  </si>
  <si>
    <t>2-s2.0-84947916834</t>
  </si>
  <si>
    <t>10.1016/j.jbi.2015.09.015</t>
  </si>
  <si>
    <t>text mining for pharmacovigilance using machine learning for drug name recognition and drug drug interaction extraction and classification</t>
  </si>
  <si>
    <t xml:space="preserve">Mineração de texto para farmacovigilância usando o aprendizado de máquina para reconhecimento de nomes de medicamentos e extração e classificação de interação com medicamentos </t>
  </si>
  <si>
    <t>pharmacovigilance (pv) is defined by the world health organization as the science and activities related to the detection, assessment, understanding and prevention of adverse effects or any other drug-related problem. an essential aspect in pv is to acquire knowledge about drug-drug interactions (ddis). the shared tasks on ddi-extraction organized in 2011 and 2013 have pointed out the importance of this issue and provided benchmarks for: drug name recognition, ddi extraction and ddi classification. in this paper, we present our text mining systems for these tasks and evaluate their results on the ddi-extraction benchmarks. our systems rely on machine learning techniques using both feature-based and kernel-based methods. the obtained results for drug name recognition are encouraging. for ddi-extraction, our hybrid system combining a feature-based method and a kernel-based method was ranked second in the ddi-extraction-2011 challenge, and our two-step system for ddi detection and classification was ranked first in the ddi-extraction-2013 task at semeval. we discuss our methods and results and give pointers to future work. © 2015 elsevier inc.</t>
  </si>
  <si>
    <t xml:space="preserve">A farmacovigilância (PV) é definida pela Organização Mundial da Saúde como a ciência e as atividades relacionadas à detecção, avaliação, compreensão e prevenção de efeitos adversos ou qualquer outro problema relacionado a medicamentos. Um aspecto essencial no PV é adquirir conhecimento sobre as interações medicamentosas (DDIs). As tarefas compartilhadas na Extrração DDI organizada em 2011 e 2013 apontaram a importância dessa questão e forneceram benchmarks para: reconhecimento de nome de medicamentos, extração DDI e classificação DDI. Neste artigo, apresentamos nossos sistemas de mineração de texto para essas tarefas e avaliamos seus resultados nos benchmarks de extração DDI. Nossos sistemas dependem de técnicas de aprendizado de máquina usando métodos baseados em recursos e baseados em kernel. Os resultados obtidos para o reconhecimento de nomes de medicamentos são encorajadores. Para a excração DDI, nosso sistema híbrido combinando um método baseado em recursos e um método baseado em kernel ficou em segundo lugar no desafio DDI-Extraction-201111, e nosso sistema de duas etapas para detecção e classificação DDI foi classificado primeiro no DDI- Tarefa Extração-2013 na Semeval. Discutimos nossos métodos e resultados e damos ponteiros para trabalhos futuros. © 2015 Elsevier inc. </t>
  </si>
  <si>
    <t>https://www.scopus.com/inward/record.uri?eid=2-s2.0-84947916834&amp;doi=10.1016%2fj.jbi.2015.09.015&amp;partnerID=40&amp;md5=fe2e3d6c29ad597dbfeef9f789f5be21</t>
  </si>
  <si>
    <t>2-s2.0-80053260063</t>
  </si>
  <si>
    <t>10.1136/amiajnl-2010-000022</t>
  </si>
  <si>
    <t>text mining for the vaccine adverse event reporting system medical text classification using informative feature selection</t>
  </si>
  <si>
    <t xml:space="preserve">Mineração de texto para o sistema de relatórios de eventos adversos da vacina Classificação de texto médico usando a seleção informativa de recursos </t>
  </si>
  <si>
    <t>objective: the us vaccine adverse event reporting system (vaers) collects spontaneous reports of adverse events following vaccination. medical officers review the reports and often apply standardized case definitions, such as those developed by the brighton collaboration. our objective was to demonstrate a multi-level text mining approach for automated text classification of vaers reports that could potentially reduce human workload. design: we selected 6034 vaers reports for h1n1 vaccine that were classified by medical officers as potentially positive (n pos=237) or negative for anaphylaxis. we created a categorized corpus of text files that included the class label and the symptom text field of each report. a validation set of 1100 labeled text files was also used. text mining techniques were applied to extract three feature sets for important keywords, low- and high-level patterns. a rule-based classifier processed the high-level feature representation, while several machine learning classifiers were trained for the remaining two feature representations. measurements: classifiers' performance was evaluated by macro-averaging recall, precision, and f-measure, and friedman's test; misclassification error rate analysis was also performed. results: rule-based classifier, boosted trees, and weighted support vector machines performed well in terms of macro-recall, however at the expense of a higher mean misclassification error rate. the rule-based classifier performed very well in terms of average sensitivity and specificity (79.05% and 94.80%, respectively). conclusion: our validated results showed the possibility of developing effective medical text classifiers for vaers reports by combining text mining with informative feature selection; this strategy has the potential to reduce reviewer workload considerably.</t>
  </si>
  <si>
    <t xml:space="preserve">Objetivo: O sistema de relatórios de eventos adversos da vacina nos EUA (VAERS) coleta relatórios espontâneos de eventos adversos após a vacinação. Os oficiais médicos revisam os relatórios e geralmente aplicam definições de casos padronizadas, como as desenvolvidas pela Collaboration Brighton. Nosso objetivo era demonstrar uma abordagem de mineração de texto em vários níveis para a classificação automatizada de texto de relatórios VAERS que poderiam potencialmente reduzir a carga de trabalho humana. Projeto: Selecionamos 6034 Relatórios Vaers para a vacina H1N1 que foram classificados por oficiais médicos como potencialmente positivos (n pos = 237) ou negativos para anafilaxia. Criamos um corpus categorizado de arquivos de texto que incluíam o rótulo da classe e o campo de texto dos sintomas de cada relatório. Um conjunto de validação de 1100 arquivos de texto rotulado também foi usado. As técnicas de mineração de texto foram aplicadas para extrair três conjuntos de recursos para palavras-chave importantes, padrões de baixo e alto nível. Um classificador baseado em regras processou a representação de recursos de alto nível, enquanto vários classificadores de aprendizado de máquina foram treinados para as duas representações restantes. Medições: o desempenho dos classificadores foi avaliado por recall de machada, precisão e medida F-meassa e teste de Friedman; A análise da taxa de erro de classificação incorreta também foi realizada. Resultados: Classificador baseado em regras, árvores impulsionadas e máquinas vetoriais de suporte ponderadas tiveram um bom desempenho em termos de macro-recall, no entanto, à custa de uma taxa de erro de classificação incorreta média mais alta. O classificador baseado em regras teve um desempenho muito bom em termos de sensibilidade e especificidade média (79,05% e 94,80%, respectivamente). Conclusão: Nossos resultados validados mostraram a possibilidade de desenvolver relatórios eficazes de texto médico para relatórios de Vaers, combinando mineração de texto com seleção informativa de recursos; Essa estratégia tem o potencial de reduzir consideravelmente a carga de trabalho dos revisores. </t>
  </si>
  <si>
    <t>https://www.scopus.com/inward/record.uri?eid=2-s2.0-80053260063&amp;doi=10.1136%2famiajnl-2010-000022&amp;partnerID=40&amp;md5=ebb2288ac34337a832c43dd521f0acea</t>
  </si>
  <si>
    <t>2-s2.0-85122016600</t>
  </si>
  <si>
    <t>10.2196/28632</t>
  </si>
  <si>
    <t>text mining of adverse events in clinical trials deep learning approach</t>
  </si>
  <si>
    <t xml:space="preserve">Mineração de texto de eventos adversos em ensaios clínicos abordagem de aprendizado profundo </t>
  </si>
  <si>
    <t>background: pharmacovigilance and safety reporting, which involve processes for monitoring the use of medicines in clinical trials, play a critical role in the identification of previously unrecognized adverse events or changes in the patterns of adverse events. objective: this study aims to demonstrate the feasibility of automating the coding of adverse events described in the narrative section of the serious adverse event report forms to enable statistical analysis of the aforementioned patterns. methods: we used the unified medical language system (umls) as the coding scheme, which integrates 217 source vocabularies, thus enabling coding against other relevant terminologies such as the international classification of diseases–10th revision, medical dictionary for regulatory activities, and systematized nomenclature of medicine). we used metamap, a highly configurable dictionary lookup software, to identify the mentions of the umls concepts. we trained a binary classifier using bidirectional encoder representations from transformers (bert), a transformer-based language model that captures contextual relationships, to differentiate between mentions of the umls concepts that represented adverse events and those that did not. results: the model achieved a high f1 score of 0.8080, despite the class imbalance. this is 10.15 percent points lower than human-like performance but also 17.45 percent points higher than that of the baseline approach. conclusions: these results confirmed that automated coding of adverse events described in the narrative section of serious adverse event reports is feasible. once coded, adverse events can be statistically analyzed so that any correlations with the trialed medicines can be estimated in a timely fashion. © daphne chopard, matthias s treder, padraig corcoran, nagheen ahmed, claire johnson, monica busse, irena spasic.</t>
  </si>
  <si>
    <t xml:space="preserve">Antecedentes: Relatórios de farmacovigilância e segurança, que envolvem processos para monitorar o uso de medicamentos em ensaios clínicos, desempenham um papel crítico na identificação de eventos adversos adversos anteriormente não reconhecidos ou alterações nos padrões de eventos adversos. Objetivo: Este estudo tem como objetivo demonstrar a viabilidade de automatizar a codificação de eventos adversos descritos na seção narrativa do relatório de eventos adversos graves formulários para permitir a análise estatística dos padrões mencionados acima. Métodos: Usamos o Sistema de Línguas Médicas (UMLs) como esquema de codificação, que integra 217 vocabulários de origem, permitindo a codificação contra outras terminologias relevantes, como a classificação internacional de doenças - 10ª revisão, dicionário médico para atividades regulatórias e nomeação sistematizada de medicina). Utilizamos o Metamap, um software de pesquisa de dicionário altamente configurável, para identificar as menções dos conceitos da UMLS. Treinamos um classificador binário usando representações bidirecionais do codificador da Transformers (BERT), um modelo de linguagem baseado em transformador que captura relacionamentos contextuais, para diferenciar entre menções dos conceitos da UMLS que representavam eventos adversos e aqueles que não o fizeram. Resultados: O modelo alcançou uma alta pontuação de F1 de 0,8080, apesar do desequilíbrio da classe. Isso é 10,15 % dos pontos inferiores ao desempenho do tipo humano, mas também 17,45 % dos pontos mais altos que os da abordagem da linha de base. Conclusões: Esses resultados confirmaram que a codificação automatizada de eventos adversos descritos na seção narrativa de relatórios graves de eventos adversos é viável. Uma vez codificado, os eventos adversos podem ser analisados ​​estatisticamente para que quaisquer correlações com os medicamentos experimentados possam ser estimados em tempo hábil. © Daphne Chopard, Matthias S Treder, Padraig Corcoran, Nagheen Ahmed, Claire Johnson, Monica Busse, Irena Ssic. </t>
  </si>
  <si>
    <t>https://www.scopus.com/inward/record.uri?eid=2-s2.0-85122016600&amp;doi=10.2196%2f28632&amp;partnerID=40&amp;md5=5d973d6347511959e619a3bf5db6a49d</t>
  </si>
  <si>
    <t>2-s2.0-84978453027</t>
  </si>
  <si>
    <t>text mining of web based medical content</t>
  </si>
  <si>
    <t xml:space="preserve">Mineração de texto de conteúdo médico baseado na Web </t>
  </si>
  <si>
    <t>focus on data extraction methods for mining biomedical literature, electronic health records, and social media including online forums, query search terms, video sharing and tweets. aims and scope •includes text mining and natural language processing methods for extracting information from electronic health records and biomedical literature. •analyzes text analytic tools for new media such as online forums, social media posts, tweets and video sharing. •demonstrates how to use speech and audio technologies for improving access to online content for the visually impaired. text mining of web-based medical content examines various approaches to deriving high quality information from online biomedical literature, electronic health records, query search terms, social media posts and tweets. using some of the latest empirical methods of knowledge extraction, the authors show how online content, generated by both professionals and laypersons, can be mined for valuable information about disease processes, adverse drug reactions not captured during clinical trials, and tropical fever outbreaks. additionally, the authors show how to perform infromation extraction on a hospital intranet, how to build a social media search engine to glean information about patients' own experiences interacting with healthcare professionals, and how to improve access to online health information. this volume provides a wealth of timely material for health informatic professionals and machine learning, data mining, and natural language researchers. topics in this book include: •mining biomedical literature and clinical narratives •medication information extraction •machine learning techniques for mining medical search queries •detecting the level of personal health information revealed in social media •curating layperson’s personal experiences with health care from social media and twitter •health dialogue systems for improving access to online content •crowd-based audio clips to improve online video access for the visually impaired •semantic-based visual information retrieval for mining radiographic image data •evaluating the importance of medical terminology in youtube video titles and descriptions. © 2014 walter de gruyter inc., boston/berlin.</t>
  </si>
  <si>
    <t xml:space="preserve">Concentre -se nos métodos de extração de dados para mineração de literatura biomédica, registros eletrônicos de saúde e mídias sociais, incluindo fóruns on -line, termos de pesquisa de consultas, compartilhamento de vídeos e tweets. Objetivos e escopo • Inclui métodos de mineração de texto e processamento de linguagem natural para extrair informações de registros eletrônicos de saúde e literatura biomédica. • Analisa ferramentas analíticas de texto para novas mídias, como fóruns on -line, postagens de mídia social, tweets e compartilhamento de vídeo. • Demonstra como usar tecnologias de fala e áudio para melhorar o acesso ao conteúdo on -line para deficientes visuais. A mineração de texto de conteúdo médico baseado na Web examina várias abordagens para obter informações de alta qualidade da literatura biomédica on-line, registros eletrônicos de saúde, termos de pesquisa de consultas, postagens de mídia social e tweets. Usando alguns dos mais recentes métodos empíricos de extração de conhecimento, os autores mostram como o conteúdo on -line, gerado por profissionais e leigos, pode ser extraído para obter informações valiosas sobre processos de doenças, reações adversas de medicamentos não capturadas durante ensaios clínicos e surtos de febre tropical. Além disso, os autores mostram como realizar extração de infromação em uma intranet do hospital, como construir um mecanismo de pesquisa de mídia social para obter informações sobre as próprias experiências dos pacientes que interagem com os profissionais de saúde e como melhorar o acesso às informações de saúde on -line. Este volume fornece uma riqueza de material oportuno para profissionais informáticos para a saúde e aprendizado de máquina, mineração de dados e pesquisadores de idiomas naturais. Os tópicos deste livro incluem: • Literatura biomédica de mineração e narrativas clínicas • Extração de informações sobre medicamentos • Técnicas de aprendizado de máquina para mineração de consultas de pesquisa médica • Detectar o nível de informações pessoais de saúde reveladas nas mídias sociais • Curadoria de experiências pessoais do leigo com cuidados de saúde das mídias sociais e Twitter • Sistemas de diálogo em saúde para melhorar o acesso ao conteúdo on-line • Clipes de áudio baseados em multidões para melhorar o acesso ao vídeo on-line para os deficientes visuais • Recuperação de informações visuais baseadas em semântica para mineração de dados de imagem radiográfica • Avaliação da importância da terminologia médica nos títulos de vídeo do YouTube e descrições. © 2014 Walter de Gruyter Inc., Boston/Berlin. </t>
  </si>
  <si>
    <t>https://www.scopus.com/inward/record.uri?eid=2-s2.0-84978453027&amp;partnerID=40&amp;md5=e4af857a5ac4e8111a575e80ad053d98</t>
  </si>
  <si>
    <t>Walter de Gruyter GmbH</t>
  </si>
  <si>
    <t>Book</t>
  </si>
  <si>
    <t>2-s2.0-85038947226</t>
  </si>
  <si>
    <t>10.2196/jmir.8536</t>
  </si>
  <si>
    <t>text simplification using consumer health vocabulary to generate patient centered radiology reporting translation and evaluation</t>
  </si>
  <si>
    <t xml:space="preserve">simplificação de texto usando o vocabulário de saúde do consumidor para gerar tradução e avaliação de relatórios de radiologia centrada no paciente </t>
  </si>
  <si>
    <t>background: radiology reporting is a clinically oriented form of documentation that reflects critical information for patients about their health care processes. realizing its importance, many medical institutions have started providing radiology reports in patient portals. the gain, however, can be limited because of medical language barriers, which require a way for customizing these reports for patients. the open-access, collaborative consumer health vocabulary (chv) is a terminology system created for such purposes and can be the basis of lexical simplification processes for clinical notes. objective: the aim of this study was to examine the comprehensibility and suitability of chv in simplifying radiology reports for consumers. this was done by characterizing the content coverage and the lexical similarity between the terms in the reports and the chv-preferred terms. methods: the overall procedure was divided into the following two main stages: (1) translation and (2) evaluation. the translation process involved using metamap to link terms in the reports to chv concepts. this is followed by replacing the terms with chv-preferred terms using the concept names and sources table (mrconso) in the unified medical language system (umls) metathesaurus. in the second stage, medical terms in the reports and general terms that are used to describe medical phenomena were selected and evaluated by comparing the words in the original reports with the translated ones. the evaluation includes measuring the content coverage, investigating lexical similarity, and finding trends in missing concepts. results: of the 792 terms selected from the radiology reports, 695 of them could be mapped directly to chv concepts, indicating a content coverage of 88.5%. a total of 51 of the concepts (53%, 51/97) that could not be mapped are names of human anatomical structures and regions, followed by 28 anatomical descriptions and pathological variations (29%, 28/97). in addition, 12 radiology techniques and projections represented 12% of the unmapped concepts, whereas the remaining six concepts (6%, 12/97) were physiological descriptions. the rate of lexical similarity between the chv-preferred terms and the terms in the radiology reports was approximately 72.6%. conclusions: the chv covered a high percentage of concepts found in the radiology reports, but unmapped concepts are associated with areas that are commonly found in radiology reporting. chv terms also showed a high percentage of lexical similarity with terms in the reports, which contain a myriad of medical jargon. this suggests that many chv terms might not be suitable for lay consumers who would not be facile with radiology-specific vocabulary. therefore, further patient-centered content changes are needed of the chv to increase its usefulness and facilitate its integration into consumer-oriented applications. © 2017 wenjing pian, christopher sg khoo, jianxing chi.</t>
  </si>
  <si>
    <t xml:space="preserve">Antecedentes: O relatório de radiologia é uma forma de documentação clinicamente orientada que reflete informações críticas para os pacientes sobre seus processos de saúde. Percebendo sua importância, muitas instituições médicas começaram a fornecer relatórios de radiologia em portais de pacientes. O ganho, no entanto, pode ser limitado devido às barreiras da linguagem médica, que exigem uma maneira de personalizar esses relatórios para os pacientes. O vocabulário de saúde do consumidor colaborativo (CHV) é um sistema de terminologia criado para tais fins e pode ser a base dos processos de simplificação lexical para notas clínicas. Objetivo: O objetivo deste estudo foi examinar a compreensibilidade e a adequação do CHV na simplificação de relatórios de radiologia para os consumidores. Isso foi feito caracterizando a cobertura do conteúdo e a semelhança lexical entre os termos nos relatórios e os termos preferidos pelo CHV. Métodos: O procedimento geral foi dividido nos dois estágios principais a seguir: (1) tradução e (2) avaliação. O processo de tradução envolveu o uso do Metamap para vincular os termos nos relatórios aos conceitos de CHV. Isto é seguido pela substituição dos termos por termos preferidos pelo CHV usando a tabela de nomes e fontes conceituais (MRCONSO) no metatessauro do Sistema de Língua Médica (UMLS) unificada. No segundo estágio, termos médicos nos relatórios e termos gerais usados ​​para descrever fenômenos médicos foram selecionados e avaliados comparando as palavras nos relatórios originais com os traduzidos. A avaliação inclui medir a cobertura do conteúdo, investigar a similaridade lexical e encontrar tendências na falta de conceitos. Resultados: Dos 792 termos selecionados dos relatórios de radiologia, 695 deles podem ser mapeados diretamente para conceitos de CHV, indicando uma cobertura de conteúdo de 88,5%. Um total de 51 dos conceitos (53%, 51/97) que não puderam ser mapeados são nomes de estruturas e regiões anatômicas humanas, seguidas por 28 descrições anatômicas e variações patológicas (29%, 28/97). Além disso, 12 técnicas de radiologia e projeções representavam 12% dos conceitos não mapeados, enquanto os seis conceitos restantes (6%, 12/97) eram descrições fisiológicas. A taxa de similaridade lexical entre os termos preferidos pelo CHV e os termos nos relatórios de radiologia foi de aproximadamente 72,6%. Conclusões: O CHV abrange uma alta porcentagem de conceitos encontrados nos relatórios de radiologia, mas conceitos não mapeados estão associados a áreas que são comumente encontradas nos relatórios de radiologia. Os termos do CHV também mostraram uma alta porcentagem de similaridade lexical com os termos nos relatórios, que contêm uma infinidade de jargões médicos. Isso sugere que muitos termos de CHV podem não ser adequados para consumidores leigos que não seriam fáceis com o vocabulário específico da radiologia. Portanto, são necessárias mudanças adicionais no conteúdo centradas no paciente para aumentar sua utilidade e facilitar sua integração em aplicações orientadas ao consumidor. © 2017 Wenjing Pian, Christopher SG Khoo, Jianxing Chi. </t>
  </si>
  <si>
    <t>https://www.scopus.com/inward/record.uri?eid=2-s2.0-85038947226&amp;doi=10.2196%2fjmir.8536&amp;partnerID=40&amp;md5=53d9d015bee27e0eb00c5774274a0639</t>
  </si>
  <si>
    <t>2-s2.0-78149476739</t>
  </si>
  <si>
    <t>10.1136/jamia.2010.004028</t>
  </si>
  <si>
    <t>textractor a hybrid system for medications and reason for their prescription extraction from clinical text documents</t>
  </si>
  <si>
    <t xml:space="preserve">Textractor Um sistema híbrido para medicamentos e razão para sua extração de prescrição de documentos de texto clínico </t>
  </si>
  <si>
    <t>objective: to describe a new medication information extraction system - textractor - developed for the 'i2b2 medication extraction challenge'. the development, functionalities, and official evaluation of the system are detailed. design: textractor is based on the apache unstructured information management architecture (umia) framework, and uses methods that are a hybrid between machine learning and pattern matching. two modules in the system are based on machine learning algorithms, while other modules use regular expressions, rules, and dictionaries, and one module embeds metamap transfer. measurements: the official evaluation was based on a reference standard of 251 discharge summaries annotated by all teams participating in the challenge. the metrics used were recall, precision, and the f1-measure. they were calculated with exact and inexact matches, and were averaged at the level of systems and documents. results: the reference metric for this challenge, the system-level overall f1-measure, reached about 77% for exact matches, with a recall of 72% and a precision of 83%. performance was the best with route information (f1-measure about 86%), and was good for dosage and frequency information, with f1-measures of about 82-85%. results were not as good for durations, with f1-measures of 36-39%, and for reasons, with f1-measures of 24-27%. conclusion: the official evaluation of textractor for the i2b2 medication extraction challenge demonstrated satisfactory performance. this system was among the 10 best performing systems in this challenge.</t>
  </si>
  <si>
    <t xml:space="preserve">Objetivo: descrever um novo sistema de extração de informações sobre medicamentos - Textraction - desenvolvido para o 'I2B2 Medication Extração Challenge'. O desenvolvimento, as funcionalidades e a avaliação oficial do sistema são detalhadas. Design: o Textraction é baseado na estrutura da Arquitetura de Gerenciamento de Informações Apache (UMIA) e usa métodos que são um híbrido entre aprendizado de máquina e correspondência de padrões. Dois módulos no sistema são baseados em algoritmos de aprendizado de máquina, enquanto outros módulos usam expressões, regras e dicionários regulares, e um módulo incorpora a transferência de metamap. Medições: A avaliação oficial foi baseada em um padrão de referência de 251 resumos de alta anotados por todas as equipes que participam do desafio. As métricas utilizadas foram recall, precisão e a medição de F1. Eles foram calculados com correspondências exatas e inexatas e foram calculadas a média no nível de sistemas e documentos. Resultados: A métrica de referência para esse desafio, a medição geral de F1 no nível do sistema, atingiu cerca de 77% para correspondências exatas, com um recall de 72% e uma precisão de 83%. O desempenho foi o melhor com informações de rota (F1-Measure cerca de 86%) e foi bom para informações de dosagem e frequência, com medidas F1 de cerca de 82-85%. Os resultados não foram tão bons para durações, com medidas F1 de 36-39%e por razões, com medidas F1 de 24-27%. CONCLUSÃO: A avaliação oficial do Textractor para o desafio de extração de medicamentos i2B2 demonstrou desempenho satisfatório. Este sistema estava entre os 10 sistemas de melhor desempenho nesse desafio. </t>
  </si>
  <si>
    <t>https://www.scopus.com/inward/record.uri?eid=2-s2.0-78149476739&amp;doi=10.1136%2fjamia.2010.004028&amp;partnerID=40&amp;md5=db051a3365ef09c7f401f0ca82e397bc</t>
  </si>
  <si>
    <t>2-s2.0-85047537667</t>
  </si>
  <si>
    <t>10.2196/resprot.6463</t>
  </si>
  <si>
    <t>the adverse drug reactions from patient reports in social media project five major challenges to overcome to operationalize analysis and efficiently support pharmacovigilance process</t>
  </si>
  <si>
    <t xml:space="preserve">As reações adversas a medicamentos dos relatórios dos pacientes no projeto de mídia social cinco grandes desafios para superar para operacionalizar a análise e apoiar eficientemente o processo de farmacovigilância </t>
  </si>
  <si>
    <t>background: adverse drug reactions (adrs) are an important cause of morbidity and mortality. classical pharmacovigilance process is limited by underreporting which justifies the current interest in new knowledge sources such as social media. the adverse drug reactions from patient reports in social media (adr-prism) project aims to extract adrs reported by patients in these media. we identified 5 major challenges to overcome to operationalize the analysis of patient posts: (1) variable quality of information on social media, (2) guarantee of data privacy, (3) response to pharmacovigilance expert expectations, (4) identification of relevant information within web pages, and (5) robust and evolutive architecture. objective: this article aims to describe the current state of advancement of the adr-prism project by focusing on the solutions we have chosen to address these 5 major challenges. methods: in this article, we propose methods and describe the advancement of this project on several aspects: (1) a quality driven approach for selecting relevant social media for the extraction of knowledge on potential adrs, (2) an assessment of ethical issues and french regulation for the analysis of data on social media, (3) an analysis of pharmacovigilance expert requirements when reviewing patient posts on the internet, (4) an extraction method based on natural language processing, pattern based matching, and selection of relevant medical concepts in reference terminologies, and (5) specifications of a component-based architecture for the monitoring system. results: considering the 5 major challenges, we (1) selected a set of 21 validated criteria for selecting social media to support the extraction of potential adrs, (2) proposed solutions to guarantee data privacy of patients posting on internet, (3) took into account pharmacovigilance expert requirements with use case diagrams and scenarios, (4) built domain-specific knowledge resources embeding a lexicon, morphological rules, context rules, semantic rules, syntactic rules, and post-analysis processing, and (5) proposed a component-based architecture that allows storage of big data and accessibility to third-party applications through web services. conclusions: we demonstrated the feasibility of implementing a component-based architecture that allows collection of patient posts on the internet, near real-time processing of those posts including annotation, and storage in big data structures. in the next steps, we will evaluate the posts identified by the system in social media to clarify the interest and relevance of such approach to improve conventional pharmacovigilance processes based on spontaneous reporting. © cedric bousquet, badisse dahamna, sylvie guillemin-lanne, stefan j darmoni, carole faviez, charles huot, sandrine katsahian, vincent leroux, suzanne pereira, christophe richard, stéphane schück, julien souvignet, agnès lillo-le louët, nathalie texier. originally published in jmir research protocols (http://www.researchprotocols.org), 21.09.2017. this is an open-access article distributed under the terms of the creative commons attribution license (https://creativecommons.org/licenses/by/4.0/), which permits unrestricted use, distribution, and reproduction in any medium, provided the original work, first published in jmir research protocols, is properly cited. the complete bibliographic information, a link to the original publication on http://www.researchprotocols.org, as well as this copyright and license information must be included.</t>
  </si>
  <si>
    <t xml:space="preserve">Antecedentes: As reações adversas a medicamentos (ADRs) são uma causa importante de morbimortalidade. O processo clássico da farmacovigilância é limitado pela subnotificação que justifica o interesse atual em novas fontes de conhecimento, como as mídias sociais. As reações adversas a medicamentos de relatórios de pacientes no projeto de mídia social (PRISM-PRISM) visa extrair RADs relatados por pacientes nesses meios. Identificamos 5 grandes desafios a serem superados para operacionalizar a análise de postos de pacientes: (1) qualidade variável das informações nas mídias sociais, (2) garantia de privacidade de dados, (3) resposta às expectativas dos especialistas em farmacovigilância, (4) identificação de informações relevantes nas páginas da web e (5) arquitetura robusta e evolutiva. Objetivo: Este artigo tem como objetivo descrever o estado atual de avanço do projeto de prisma ADR, concentrando-se nas soluções que escolhemos para enfrentar esses 5 principais desafios. Métodos: Neste artigo, propomos métodos e descrevemos o avanço deste projeto em vários aspectos: (1) uma abordagem orientada para a qualidade para selecionar mídias sociais relevantes para a extração de conhecimento sobre possíveis ADRs, (2) uma avaliação de questões éticas e Regulamentação francesa para a análise de dados nas mídias sociais, (3) uma análise dos requisitos de especialistas em farmacovigilância ao revisar postagens de pacientes na Internet, (4) um método de extração baseado no processamento de linguagem natural, correspondência baseada em padrões e seleção de conceitos médicos relevantes nas terminologias de referência e (5) especificações de uma arquitetura baseada em componentes para o sistema de monitoramento. Resultados: Considerando os 5 principais desafios, (1) selecionamos um conjunto de 21 critérios validados para a seleção de mídias sociais para apoiar a extração de possíveis ADRs, (2) soluções propostas para garantir a privacidade de dados de pacientes postando na Internet, (3) tomou em conta, requisitos de especialistas em farmacovigilância com diagramas de casos de uso e cenários, (4) recursos de conhecimento específicos de domínio construídos que incorporam um léxico, regras morfológicas, regras de contexto, regras semânticas, regras sintáticas e processamento pós-análise e (5) propôs um componente -Arquitetura baseada em base que permite o armazenamento de big data e acessibilidade a aplicativos de terceiros por meio de serviços da Web. Conclusões: Demonstramos a viabilidade de implementar uma arquitetura baseada em componentes que permite a coleta de postagens de pacientes na Internet, perto do processamento em tempo real dessas postagens, incluindo anotação e armazenamento em estruturas de big data. Nas próximas etapas, avaliaremos as postagens identificadas pelo sistema nas mídias sociais para esclarecer o interesse e a relevância dessa abordagem para melhorar os processos convencionais de farmacovigilância com base em relatórios espontâneos. © cedric bousquet, badisse dahamna, sylvie guillemin-lanne, stefan j darmoni, carole faviez, charles huot, sandrine katsahian, vincent leroux, suzanne pereira, christophe richard, stéphane schück, julien souvignet, agnès lillo-le louët, nathalie texier. Publicado originalmente em JMIR Research Protocols (http://www.researchprotocols.org), 21.09.2017. Este é um artigo de acesso aberto distribuído sob os termos da Creative Commons Attribution License (https://creativecommons.org/license/by/4.0/), o que permite o uso, a distribuição e a reprodução irrestritas em qualquer meio, desde que o original O trabalho, publicado pela primeira vez nos protocolos de pesquisa da JMIR, é citado adequadamente. As informações bibliográficas completas, um link para a publicação original em http://www.researchprotocols.org, bem como essas informações de direitos autorais e licença devem ser incluídas. </t>
  </si>
  <si>
    <t>https://www.scopus.com/inward/record.uri?eid=2-s2.0-85047537667&amp;doi=10.2196%2fresprot.6463&amp;partnerID=40&amp;md5=4d5d463d6e1fda5cdf1c5b95003bcbc3</t>
  </si>
  <si>
    <t>2-s2.0-85067379631</t>
  </si>
  <si>
    <t>10.2196/11448</t>
  </si>
  <si>
    <t>the adverse drug reactions from patient reports in social media project protocol for an evaluation against a gold standard</t>
  </si>
  <si>
    <t xml:space="preserve">As reações adversas de medicamentos de relatórios de pacientes no protocolo de projeto de mídia social para uma avaliação contra um padrão de ouro </t>
  </si>
  <si>
    <t>background: social media is a potential source of information on postmarketing drug safety surveillance that still remains unexploited nowadays. information technology solutions aiming at extracting adverse reactions (adrs) from posts on health forums require a rigorous evaluation methodology if their results are to be used to make decisions. first, a gold standard, consisting of manual annotations of the adr by human experts from the corpus extracted from social media, must be implemented and its quality must be assessed. second, as for clinical research protocols, the sample size must rely on statistical arguments. finally, the extraction methods must target the relation between the drug and the disease (which might be either treated or caused by the drug) rather than simple co-occurrences in the posts. objective: we propose a standardized protocol for the evaluation of a software extracting adrs from the messages on health forums. the study is conducted as part of the adverse drug reactions from patient reports in social media project. methods: messages from french health forums were extracted. entity recognition was based on racine pharma lexicon for drugs and medical dictionary for regulatory activities terminology for potential adverse events (aes). natural language processing-based techniques automated the adr information extraction (relation between the drug and ae entities). the corpus of evaluation was a random sample of the messages containing drugs and/or ae concepts corresponding to recent pharmacovigilance alerts. a total of 2 persons experienced in medical terminology manually annotated the corpus, thus creating the gold standard, according to an annotator guideline. we will evaluate our tool against the gold standard with recall, precision, and f-measure. interannotator agreement, reflecting gold standard quality, will be evaluated with hierarchical kappa. granularities in the terminologies will be further explored. results: necessary and sufficient sample size was calculated to ensure statistical confidence in the assessed results. as we expected a global recall of 0.5, we needed at least 384 identified adr concepts to obtain a 95% ci with a total width of 0.10 around 0.5. the automated adr information extraction in the corpus for evaluation is already finished. the 2 annotators already completed the annotation process. the analysis of the performance of the adr information extraction module as compared with gold standard is ongoing. conclusions: this protocol is based on the standardized statistical methods from clinical research to create the corpus, thus ensuring the necessary statistical power of the assessed results. such evaluation methodology is required to make the adr information extraction software useful for postmarketing drug safety surveillance. © armelle arnoux-guenegou, yannick girardeau, xiaoyi chen, myrtille deldossi, rim aboukhamis, carole faviez, badisse dahamna, pierre karapetiantz, sylvie guillemin-lanne, agnès lillo-le louët, nathalie texier, anita burgun, sandrine katsahian.</t>
  </si>
  <si>
    <t xml:space="preserve">Antecedentes: A mídia social é uma fonte potencial de informações sobre a vigilância de segurança de medicamentos pós -mercado que ainda permanece inexplocada hoje em dia. As soluções de tecnologia da informação, com o objetivo de extrair reações adversas (ADRs) de postagens nos fóruns de saúde, exigem uma metodologia de avaliação rigorosa para que seus resultados sejam usados ​​para tomar decisões. Primeiro, um padrão -ouro, que consiste em anotações manuais do ADR por especialistas humanos do corpus extraído das mídias sociais, deve ser implementado e sua qualidade deve ser avaliada. Segundo, quanto aos protocolos de pesquisa clínica, o tamanho da amostra deve depender de argumentos estatísticos. Finalmente, os métodos de extração devem ter como alvo a relação entre o medicamento e a doença (que pode ser tratada ou causada pelo medicamento) em vez de co-ocorrências simples nos postos. Objetivo: Propomos um protocolo padronizado para a avaliação de um software que extrai ADRs dos fóruns de mensagens em saúde. O estudo é conduzido como parte das reações adversas a medicamentos dos relatórios do paciente no projeto de mídia social. Métodos: As mensagens dos fóruns de saúde francesa foram extraídas. O reconhecimento de entidade foi baseado no Racine Pharma Lexicon para medicamentos e dicionário médico para terminologia de atividades regulatórias para possíveis eventos adversos (EAs). Técnicas baseadas em processamento de linguagem natural automatizaram a extração de informações de ADR (relação entre as entidades de medicamentos e AE). O corpus de avaliação foi uma amostra aleatória das mensagens que contêm medicamentos e/ou conceitos de AE ​​correspondentes a alertas recentes de farmacovigilância. Um total de 2 pessoas experimentadas em terminologia médica anotou manualmente o corpus, criando assim o padrão -ouro, de acordo com uma diretriz de anotadores. Avaliaremos nossa ferramenta contra o padrão-ouro com recall, precisão e medida F. O Acordo Interanotador, refletindo a qualidade padrão do ouro, será avaliado com o Kappa hierárquico. As granularidades nas terminologias serão mais exploradas. Resultados: O tamanho da amostra necessário e suficiente foi calculado para garantir a confiança estatística nos resultados avaliados. Como esperávamos um recall global de 0,5, precisávamos de pelo menos 384 conceitos de ADR identificados para obter um IC de 95% com uma largura total de 0,10 em torno de 0,5. A extração automatizada de informações de ADR no corpus para avaliação já está concluída. Os 2 anotadores já concluíram o processo de anotação. A análise do desempenho do módulo de extração de informações da ADR em comparação com o padrão -ouro está em andamento. Conclusões: Este protocolo é baseado nos métodos estatísticos padronizados da pesquisa clínica para criar o corpus, garantindo assim o poder estatístico necessário dos resultados avaliados. Essa metodologia de avaliação é necessária para tornar o software de extração de informações da ADR útil para a vigilância de segurança de medicamentos pós -mercado. © Armelle Arnoux-Guenegou, Yannick Girardeau, Xiaoyi Chen, Myrtille Deldossi, aro Aboukhamis, Carole Faviez, Badisse Dahamna, Pierre Karapetiantz, Sylvie Guillemin-Lanne, Agnès Lilloh, Lilloh, nata, nata, textatier. </t>
  </si>
  <si>
    <t>https://www.scopus.com/inward/record.uri?eid=2-s2.0-85067379631&amp;doi=10.2196%2f11448&amp;partnerID=40&amp;md5=548166357b9e907fee62485d3fa84362</t>
  </si>
  <si>
    <t>2-s2.0-84883756903</t>
  </si>
  <si>
    <t>10.1016/j.jbi.2013.07.011</t>
  </si>
  <si>
    <t>the ddi corpus an annotated corpus with pharmacological substances and drug drug interactions</t>
  </si>
  <si>
    <t xml:space="preserve">O corpus DDI e um corpus anotado com substâncias farmacológicas e interações medicamentosas </t>
  </si>
  <si>
    <t>the management of drug-drug interactions (ddis) is a critical issue resulting from the overwhelming amount of information available on them. natural language processing (nlp) techniques can provide an interesting way to reduce the time spent by healthcare professionals on reviewing biomedical literature. however, nlp techniques rely mostly on the availability of the annotated corpora. while there are several annotated corpora with biological entities and their relationships, there is a lack of corpora annotated with pharmacological substances and ddis. moreover, other works in this field have focused in pharmacokinetic (pk) ddis only, but not in pharmacodynamic (pd) ddis. to address this problem, we have created a manually annotated corpus consisting of 792 texts selected from the drugbank database and other 233 medline abstracts. this fined-grained corpus has been annotated with a total of 18,502 pharmacological substances and 5028 ddis, including both pk as well as pd interactions. the quality and consistency of the annotation process has been ensured through the creation of annotation guidelines and has been evaluated by the measurement of the inter-annotator agreement between two annotators. the agreement was almost perfect (kappa up to 0.96 and generally over 0.80), except for the ddis in the medline database (0.55-0.72). the ddi corpus has been used in the semeval 2013 ddiextraction challenge as a gold standard for the evaluation of information extraction techniques applied to the recognition of pharmacological substances and the detection of ddis from biomedical texts. ddiextraction 2013 has attracted wide attention with a total of 14 teams from 7 different countries. for the task of recognition and classification of pharmacological names, the best system achieved an f1 of 71.5%, while, for the detection and classification of ddis, the best result was f1 of 65.1%. these results show that the corpus has enough quality to be used for training and testing nlp techniques applied to the field of pharmacovigilance. the ddi corpus and the annotation guidelines are free for use for academic research and are available at http://labda.inf.uc3m.es/ddicorpus. © 2013 elsevier inc.</t>
  </si>
  <si>
    <t xml:space="preserve">O gerenciamento de interações medicamentosas (DDIs) é uma questão crítica resultante da quantidade esmagadora de informações disponíveis sobre elas. As técnicas de processamento de linguagem natural (PNL) podem fornecer uma maneira interessante de reduzir o tempo gasto pelos profissionais de saúde na revisão da literatura biomédica. No entanto, as técnicas de PNL dependem principalmente da disponibilidade dos corpora anotados. Embora existam vários corpora anotados com entidades biológicas e seus relacionamentos, há uma falta de corpora anotada com substâncias farmacológicas e DDIs. Além disso, outros trabalhos neste campo se concentraram apenas nos DDIs farmacocinéticos (PK), mas não nos DDIs farmacodinâmicos (PD). Para resolver esse problema, criamos um corpus anotado manualmente composto por 792 textos selecionados no banco de dados do DrugBank e outros 233 resumos de Medline. Este corpus de grão multado foi anotado com um total de 18.502 substâncias farmacológicas e 5028 DDIs, incluindo as interações PK e PD. A qualidade e a consistência do processo de anotação foram garantidas através da criação de diretrizes de anotação e foram avaliadas pela medição do contrato entre anotadores entre dois anotadores. O contrato foi quase perfeito (Kappa até 0,96 e geralmente acima de 0,80), exceto os DDIs no banco de dados MEDLINE (0,55-0,72). O corpus DDI foi usado no Desafio DDIEXTRACT de 2013 como padrão -ouro para a avaliação de técnicas de extração de informações aplicadas ao reconhecimento de substâncias farmacológicas e à detecção de DDIs a partir de textos biomédicos. O DDIEXTRACTION 2013 atraiu ampla atenção com um total de 14 equipes de 7 países diferentes. Para a tarefa de reconhecimento e classificação de nomes farmacológicos, o melhor sistema alcançou uma F1 de 71,5%, enquanto, para a detecção e classificação do DDIS, o melhor resultado foi F1 de 65,1%. Esses resultados mostram que o corpus tem qualidade suficiente para ser usado para treinar e testar técnicas de PNL aplicadas ao campo da farmacovigilância. O DDI Corpus e as diretrizes de anotação são gratuitos para uso em pesquisa acadêmica e estão disponíveis em http://labda.inf.uc3m.es/ddicorpus. © 2013 Elsevier inc. </t>
  </si>
  <si>
    <t>https://www.scopus.com/inward/record.uri?eid=2-s2.0-84883756903&amp;doi=10.1016%2fj.jbi.2013.07.011&amp;partnerID=40&amp;md5=9347c3174bdd6abbc03666389ec86f1b</t>
  </si>
  <si>
    <t>2-s2.0-84929504116</t>
  </si>
  <si>
    <t>10.3233/978-1-61499-432-9-1065</t>
  </si>
  <si>
    <t>the effect object paradigm a means to support medication safety with clinical decision support</t>
  </si>
  <si>
    <t xml:space="preserve">O paradigma do objeto de efeito é um meio de apoiar a segurança dos medicamentos com suporte à decisão clínica </t>
  </si>
  <si>
    <t>background: in many countries, officially approved drug information known as summary of product characteristics (spc) is mostly available in text form, which cannot be used for clinical decision support systems (cdss). it may be essential however to substantiate cdss advice with such legally binding text snippets. in an attempt to link various drug data sources including spc towards a cdss to support medication safety in psychiatric patients we arrived at the notion of an effect object. methods: a requirements analysis revealed data items and data structure which are needed from the patient and from the drug information source for the cdss functionality. published drug data modelling approaches were analyzed and found unsuitable. a conceptional database modeling approach using top down and bottom up modeling was performed. results: the schema based data model implemented within the django framework centered on spc 'effect objects' which comprise all spc data required for the respective cdss function such as search for contraindications in the proposed medication. today six effect objects have been defined for contraindications and warnings, missing indications, adverse effects, drug-drug interactions, dosing and pharmacokinetics. conclusion: the transformation of spc data to a database-driven 'effect objects' structure permits decoupling between the cdss functions and different underlying data sources and supports the design of reusable, stable and verified cdss functions. © 2014 european federation for medical informatics and ios press.</t>
  </si>
  <si>
    <t xml:space="preserve">Antecedentes: Em muitos países, as informações de medicamentos oficialmente aprovadas conhecidas como resumo das características do produto (SPC) estão disponíveis principalmente em forma de texto, que não podem ser usadas para sistemas de suporte à decisão clínica (CDSS). Pode ser essencial, no entanto, substanciar conselhos do CDSS com snippets de texto tão vinculativos. Na tentativa de vincular várias fontes de dados de medicamentos, incluindo o SPC a um CDSS para apoiar a segurança dos medicamentos em pacientes psiquiátricos, chegamos à noção de um objeto de efeito. Métodos: Uma análise de requisitos revelou itens de dados e estrutura de dados necessários do paciente e da fonte de informação do medicamento para a funcionalidade do CDSS. As abordagens publicadas de modelagem de dados de medicamentos foram analisadas e consideradas inadequadas. Foi realizada uma abordagem de modelagem de banco de dados conceitual usando a modelagem de cima para baixo e de baixo para cima. Resultados: O modelo de dados baseado em esquema implementado na estrutura do Django centrou -se nos objetos de efeito SPC, que compreendem todos os dados do SPC necessários para a função CDSS respectiva, como a busca de contra -indicações no medicamento proposto. Hoje, seis objetos de efeito foram definidos para contra-indicações e avisos, falta de indicações, efeitos adversos, interações medicamentosas, dosagem e farmacocinética. Conclusão: A transformação dos dados do SPC em uma estrutura de 'Objetos de Efeito' orientada ao banco de dados permite a dissociação entre as funções CDSS e diferentes fontes de dados subjacentes e suporta o design das funções CDSS reutilizáveis, estáveis ​​e verificadas. © 2014 Federação Europeia para Informática Médica e IOS Press. </t>
  </si>
  <si>
    <t>https://www.scopus.com/inward/record.uri?eid=2-s2.0-84929504116&amp;doi=10.3233%2f978-1-61499-432-9-1065&amp;partnerID=40&amp;md5=0652bce4b21a8f412e8a036320cd01d5</t>
  </si>
  <si>
    <t>2-s2.0-84979503522</t>
  </si>
  <si>
    <t>10.1093/nar/gkv1075</t>
  </si>
  <si>
    <t>the sider database of drugs and side effects</t>
  </si>
  <si>
    <t xml:space="preserve">O banco de dados Sider de drogas e efeitos colaterais </t>
  </si>
  <si>
    <t>unwanted side effects of drugs are a burden on patients and a severe impediment in the development of new drugs. at the same time, adverse drug reactions (adrs) recorded during clinical trials are an important source of human phenotypic data. it is therefore essential to combine data on drugs, targets and side effects into a more complete picture of the therapeutic mechanism of actions of drugs and the ways in which they cause adverse reactions. to this end, we have created the sider ('side effect resource', http://sideeffects.embl.de) database of drugs and adrs. the current release, sider 4, contains data on 1430 drugs, 5880 adrs and 140 064 drug-adr pairs, which is an increase of 40% compared to the previous version. for more fine-grained analyses, we extracted the frequency with which side effects occur from the package inserts. this information is available for 39% of drug-adr pairs, 19% of which can be compared to the frequency under placebo treatment. sider furthermore contains a data set of drug indications, extracted from the package inserts using natural language processing. these drug indications are used to reduce the rate of false positives by identifying medical terms that do not correspond to adrs. © the author(s) 2015.</t>
  </si>
  <si>
    <t xml:space="preserve">Os efeitos colaterais indesejados dos medicamentos são um fardo para os pacientes e um impedimento grave no desenvolvimento de novos medicamentos. Ao mesmo tempo, as reações adversas dos medicamentos (ADRs) registrados durante os ensaios clínicos são uma fonte importante de dados fenotípicos humanos. Portanto, é essencial combinar dados sobre medicamentos, metas e efeitos colaterais em uma imagem mais completa do mecanismo terapêutico das ações dos medicamentos e as maneiras pelas quais causam reações adversas. Para esse fim, criamos o banco de dados Sider ('Effect Resource', http://sideeffects.embl.de) de medicamentos e ADRs. A versão atual, Sider 4, contém dados em 1430 medicamentos, 5880 ADRs e 140 064 pares de medicamentos-ADR, o que é um aumento de 40% em comparação com a versão anterior. Para análises mais refinadas, extraímos a frequência com que os efeitos colaterais ocorrem das inserções de embalagem. Essas informações estão disponíveis para 39% dos pares de Drug-ADR, 19% dos quais podem ser comparados à frequência no tratamento com placebo. Além disso, contém um conjunto de dados de indicações de medicamentos, extraídas das inserções do pacote usando o processamento de linguagem natural. Essas indicações de medicamentos são usadas para reduzir a taxa de falsos positivos, identificando termos médicos que não correspondem aos ADRs. © O (s) autor (s) 2015. </t>
  </si>
  <si>
    <t>https://www.scopus.com/inward/record.uri?eid=2-s2.0-84979503522&amp;doi=10.1093%2fnar%2fgkv1075&amp;partnerID=40&amp;md5=63e6505c9f41cf7864542d1cebcd694d</t>
  </si>
  <si>
    <t>2-s2.0-0034233257</t>
  </si>
  <si>
    <t>10.1016/s1386-5056(00)00062-9</t>
  </si>
  <si>
    <t>the use of a medical dictionary for regulatory activities terminology (meddra) in prescription event monitoring in japan (j pem)</t>
  </si>
  <si>
    <t xml:space="preserve">O uso de um dicionário médico para terminologia de atividades regulatórias (Meddra) no monitoramento de eventos de prescrição no Japão (J PEM) </t>
  </si>
  <si>
    <t>the medical dictionary for regulatory activities terminology (meddra) version 2.1 (v2.1) was released in march 1999 accompanied by the meddra/j v2.1j specifically for japanese users. in prescription-event monitoring in japan (j-pem), we have employed the meddra/j for data entry, signal generation and event listing. in j-pem, the lowest level terms (llts) in the meddra/j are used in data entry because the richness of llts is judged to be advantageous. a signal is generated normally at the preferred term (pt) level, but it has been found that various reporters describe the same event using descriptions that are potentially encoded by llts under different pts. in addition, some pts are considered too specific to generate the proper signal. in the system used in j-pem, when an llt is selected as a candidate to encode an event, another llt under a different pt, if any, is displayed on the computer screen so that it may be coded instead of, or in addition to, the candidate llt. the five-level structure of the meddra is used when listing events but some modification is required to generate a functional event list.</t>
  </si>
  <si>
    <t xml:space="preserve">O Dicionário Médico para Terminologia das Atividades Regulatórias (MedDRA) versão 2.1 (v2.1) foi lançado em março de 1999, acompanhado pelo Meddra/J v2.1J especificamente para usuários japoneses. No monitoramento de eventos de prescrição no Japão (J-PEM), empregamos o Meddra/J para entrada de dados, geração de sinais e listagem de eventos. No J-Pem, os termos de nível mais baixo (LLTs) no Meddra/J são usados ​​na entrada de dados porque a riqueza dos LLTs é considerada vantajosa. Um sinal é gerado normalmente no nível do termo preferido (PT), mas foi descoberto que vários repórteres descrevem o mesmo evento usando descrições que são potencialmente codificadas pelos LLTs sob diferentes pts. Além disso, alguns PTs são considerados muito específicos para gerar o sinal adequado. No sistema usado no J-Pem, quando um LLT é selecionado como candidato para codificar um evento, outro LLT sob um PT diferente, se houver, é exibido na tela do computador para que possa ser codificado em vez de ou além de para o candidato llt. A estrutura de cinco níveis do Meddra é usada ao listar eventos, mas é necessária alguma modificação para gerar uma lista de eventos funcionais. </t>
  </si>
  <si>
    <t>https://www.scopus.com/inward/record.uri?eid=2-s2.0-0034233257&amp;doi=10.1016%2fS1386-5056%2800%2900062-9&amp;partnerID=40&amp;md5=68b7bb31f2fd4666b3d0720fa3b2419d</t>
  </si>
  <si>
    <t>2-s2.0-85064319415</t>
  </si>
  <si>
    <t>10.1016/j.ijmedinf.2019.04.009</t>
  </si>
  <si>
    <t>the use of natural language processing to identify tdap related local reactions at five health care systems in the vaccine safety datalink</t>
  </si>
  <si>
    <t xml:space="preserve">O uso do processamento de linguagem natural para identificar reações locais relacionadas ao TDAP em cinco sistemas de saúde no datalink de segurança da vacina </t>
  </si>
  <si>
    <t>objective: local reactions are the most common vaccine-related adverse event. there is no specific diagnosis code for local reaction due to vaccination. previous vaccine safety studies used non-specific diagnosis codes to identify potential local reaction cases and confirmed the cases through manual chart review. in this study, a natural language processing (nlp) algorithm was developed to identify local reaction associated with tetanus-diphtheria-acellular pertussis (tdap) vaccine in the vaccine safety datalink. methods: presumptive cases of local reactions were identified among members ≥ 11 years of age using icd-9-cm codes in all care settings in the 1–6 days following a tdap vaccination between 2012 and 2014. the clinical notes were searched for signs and symptoms consistent with local reaction. information on the timing and the location of a sign or symptom was also extracted to help determine whether or not the sign or symptom was vaccine related. reactions triggered by causes other than tdap vaccination were excluded. the nlp algorithm was developed at the lead study site and validated on a stratified random sample of 500 patients from five institutions. results: the nlp algorithm achieved an overall weighted sensitivity of 87.9%, specificity of 92.8%, positive predictive value of 82.7%, and negative predictive value of 95.1%. in addition, using data at one site, the nlp algorithm identified 3326 potential tdap-related local reactions that were not identified through diagnosis codes. conclusion: the nlp algorithm achieved high accuracy, and demonstrated the potential of nlp to reduce the efforts of manual chart review in vaccine safety studies. © 2019 elsevier b.v.</t>
  </si>
  <si>
    <t xml:space="preserve">Objetivo: as reações locais são o evento adverso mais comum relacionado à vacina. Não existe um código de diagnóstico específico para a reação local devido à vacinação. Estudos anteriores de segurança da vacina usaram códigos de diagnóstico não específicos para identificar possíveis casos de reação local e confirmaram os casos por meio da revisão manual do gráfico. Neste estudo, um algoritmo de processamento de linguagem natural (PNL) foi desenvolvido para identificar a reação local associada à vacina contra a vacina contra a pertussis acelular de tetanus-difteria (TDAP) no link de dados de segurança da vacina. Métodos: Casos presuntivos de reações locais foram identificados entre os membros ≥ 11 anos de idade usando códigos da CID-9-CM em todas as configurações de atendimento nos 1-6 dias após uma vacinação com TDAP entre 2012 e 2014. As notas clínicas foram pesquisadas por sinais e sintomas consistentes com a reação local. As informações sobre o tempo e a localização de um sinal ou sintoma também foram extraídas para ajudar a determinar se o sinal ou sintoma estava ou não relacionado à vacina. As reações desencadeadas por causas diferentes da vacinação com TDAP foram excluídas. O algoritmo PNL foi desenvolvido no local do estudo principal e validado em uma amostra aleatória estratificada de 500 pacientes de cinco instituições. Resultados: O algoritmo PNL alcançou uma sensibilidade ponderada geral de 87,9%, especificidade de 92,8%, valor preditivo positivo de 82,7%e valor preditivo negativo de 95,1%. Além disso, usando dados em um local, o algoritmo NLP identificou 3326 reações locais potenciais relacionadas ao TDAP que não foram identificadas através de códigos de diagnóstico. Conclusão: O algoritmo PNL alcançou alta precisão e demonstrou o potencial da PNL para reduzir os esforços da revisão manual dos gráficos em estudos de segurança da vacina. © 2019 Elsevier B.V. </t>
  </si>
  <si>
    <t>https://www.scopus.com/inward/record.uri?eid=2-s2.0-85064319415&amp;doi=10.1016%2fj.ijmedinf.2019.04.009&amp;partnerID=40&amp;md5=b7ce39e844b4dda8a93085fb7700a8cb</t>
  </si>
  <si>
    <t>2-s2.0-85076097288</t>
  </si>
  <si>
    <t>10.1002/pds.4919</t>
  </si>
  <si>
    <t>the use of natural language processing to identify vaccine related anaphylaxis at five health care systems in the vaccine safety datalink</t>
  </si>
  <si>
    <t xml:space="preserve">O uso do processamento de linguagem natural para identificar anafilaxia relacionada à vacina em cinco sistemas de saúde no datalink de segurança da vacina </t>
  </si>
  <si>
    <t>purpose: the objective was to develop a natural language processing (nlp) algorithm to identify vaccine-related anaphylaxis from plain-text clinical notes, and to implement the algorithm at five health care systems in the vaccine safety datalink. methods: the nlp algorithm was developed using an internal nlp tool and training dataset of 311 potential anaphylaxis cases from kaiser permanente southern california (kpsc). we applied the algorithm to the notes of another 731 potential cases (423 from kpsc; 308 from other sites) with relevant codes (icd-9-cm diagnosis codes for anaphylaxis, vaccine adverse reactions, and allergic reactions; healthcare common procedure coding system codes for epinephrine administration). nlp results were compared against a reference standard of chart reviewed and adjudicated cases. the algorithm was then separately applied to the notes of 6 427 359 kpsc vaccination visits (9 402 194 vaccine doses) without relevant codes. results: at kpsc, nlp identified 12 of 16 true vaccine-related cases and achieved a sensitivity of 75.0%, specificity of 98.5%, positive predictive value (ppv) of 66.7%, and negative predictive value of 99.0% when applied to notes of patients with relevant diagnosis codes. nlp did not identify the five true cases at other sites. when nlp was applied to the notes of kpsc patients without relevant codes, it captured eight additional true cases confirmed by chart review and adjudication. conclusions: the current study demonstrated the potential to apply rule-based nlp algorithms to clinical notes to identify anaphylaxis cases. increasing the size of training data, including clinical notes from all participating study sites in the training data, and preprocessing the clinical notes to handle special characters could improve the performance of the nlp algorithms. we recommend adding an nlp process followed by manual chart review in future vaccine safety studies to improve sensitivity and efficiency. © 2019 john wiley &amp; sons, ltd.</t>
  </si>
  <si>
    <t xml:space="preserve">Objetivo: O objetivo era desenvolver um algoritmo de processamento de linguagem natural (PNL) para identificar anafilaxia relacionada à vacina a partir de notas clínicas de texto simples e implementar o algoritmo em cinco sistemas de saúde no datalink de segurança da vacina. Métodos: O algoritmo PNL foi desenvolvido usando uma ferramenta interna de PNL e conjunto de dados de treinamento de 311 casos potenciais de anafilaxia do sul da Califórnia do Kaiser Permanente (KPSC). Aplicamos o algoritmo às notas de outros 731 casos em potencial (423 da KPSC; 308 de outros locais) com códigos relevantes (Codos de diagnóstico da CID-9-CM para anafilaxia, reações adversas de vacina e reações alérgicas; codificação de codificação de procedimentos comuns de procedimentos comuns Códigos de codificação para administração de epinefrina). Os resultados da PNL foram comparados com um padrão de referência de casos revisados ​​e adjudicados. O algoritmo foi então aplicado separadamente às notas de 6 427 visitas à vacinação de 359 kpsc (9 402 194 doses de vacina) sem códigos relevantes. Resultados: No KPSC, a PNL identificou 12 de 16 casos relacionados à vacina verdadeira e alcançou uma sensibilidade de 75,0%, especificidade de 98,5%, valor preditivo positivo (PPV) de 66,7%e valor preditivo negativo de 99,0%quando aplicado às notas de Pacientes com códigos de diagnóstico relevantes. A PNL não identificou os cinco casos verdadeiros em outros sites. Quando a PNL foi aplicada às notas de pacientes com KPSC sem códigos relevantes, capturou oito casos verdadeiros adicionais confirmados por revisão e adjudicação do gráfico. Conclusões: O presente estudo demonstrou o potencial de aplicar algoritmos de PNL baseados em regras a notas clínicas para identificar casos de anafilaxia. Aumentar o tamanho dos dados de treinamento, incluindo notas clínicas de todos os locais de estudo participantes nos dados de treinamento, e o pré -processamento das notas clínicas para lidar com caracteres especiais pode melhorar o desempenho dos algoritmos da PNL. Recomendamos adicionar um processo de PNL seguido de revisão manual dos gráficos em futuros estudos de segurança da vacina para melhorar a sensibilidade e a eficiência. © 2019 John Wiley &amp; Sons, Ltd. </t>
  </si>
  <si>
    <t>https://www.scopus.com/inward/record.uri?eid=2-s2.0-85076097288&amp;doi=10.1002%2fpds.4919&amp;partnerID=40&amp;md5=900d43af0ad36e3a720e8b6048e16876</t>
  </si>
  <si>
    <t>2-s2.0-85109166512</t>
  </si>
  <si>
    <t>10.2196/30137</t>
  </si>
  <si>
    <t>the use of social media in detecting drug safety related new black box warnings labeling changes or withdrawals scoping review</t>
  </si>
  <si>
    <t xml:space="preserve">O uso de mídias sociais na detecção de segurança de segurança de medicamentos novos avisos de caixa preta que rotula as mudanças ou retiradas de revisão de escopo </t>
  </si>
  <si>
    <t>background: social media has become a new source for obtaining real-world data on adverse drug reactions. many studies have investigated the use of social media to detect early signals of adverse drug reactions. however, the trustworthiness of signals derived from social media is questionable. to confirm this, a confirmatory study with a positive control (eg, new black box warnings, labeling changes, or withdrawals) is required. objective: this study aimed to evaluate the use of social media in detecting new black box warnings, labeling changes, or withdrawals in advance. methods: this scoping review adhered to the preferred reporting items for systematic reviews and meta-analyses extension for scoping reviews checklist. a researcher searched pubmed and embase in january 2021. original studies analyzing black box warnings, labeling changes, or withdrawals from social media were selected, and the results of the studies were summarized. results: a total of 14 studies were included in this scoping review. most studies (8/14, 57.1%%) collected data from a single source, and 10 (71.4%) used specialized health care social networks and forums. the analytical methods used in these studies varied considerably. three studies (21.4%) manually annotated posts, while 5 (35.7%) adopted machine learning algorithms. nine studies (64.2%) concluded that social media could detect signals 3 months to 9 years before action from regulatory authorities. most of these studies (8/9, 88.9%) were conducted on specialized health care social networks and forums. on the contrary, 5 (35.7%) studies yielded modest or negative results. of these, 2 (40%) used generic social networking sites, 2 (40%) used specialized health care networks and forums, and 1 (20%) used both generic social networking sites and specialized health care social networks and forums. the most recently published study recommends not using social media for pharmacovigilance. several challenges remain in using social media for pharmacovigilance regarding coverage, data quality, and analytic processing. conclusions: social media, along with conventional pharmacovigilance measures, can be used to detect signals associated with new black box warnings, labeling changes, or withdrawals. several challenges remain; however, social media will be useful for signal detection of frequently mentioned drugs in specialized health care social networks and forums. further studies are required to advance natural language processing and mine real-world data on social media. © 2021 jmir publications inc.. all rights reserved.</t>
  </si>
  <si>
    <t xml:space="preserve">Antecedentes: A mídia social se tornou uma nova fonte para obter dados do mundo real sobre reações adversas a medicamentos. Muitos estudos investigaram o uso de mídias sociais para detectar sinais precoces de reações adversas a medicamentos. No entanto, a confiabilidade dos sinais derivados das mídias sociais é questionável. Para confirmar isso, é necessário um estudo confirmatório com controle positivo (por exemplo, novos avisos de caixa preta, alterações de rotulagem ou saques). Objetivo: Este estudo teve como objetivo avaliar o uso de mídias sociais na detecção de novos avisos de caixa preta, rotulando alterações ou retiradas com antecedência. Métodos: Esta revisão de escopo aderdada aos itens de relatório preferidos para revisões sistemáticas e extensão de metanálises para revisões de escopo. Um pesquisador pesquisou o PubMed e o EMBASE em janeiro de 2021. Estudos originais que analisam avisos de caixas pretas, mudanças de rotulagem ou saques das mídias sociais foram selecionadas, e os resultados dos estudos foram resumidos. Resultados: Um total de 14 estudos foram incluídos nesta revisão do escopo. A maioria dos estudos (8/14, 57,1 %%) coletou dados de uma única fonte e 10 (71,4%) usaram redes e fóruns sociais de saúde especializados. Os métodos analíticos utilizados nesses estudos variaram consideravelmente. Três estudos (21,4%) anotaram manualmente postos, enquanto 5 (35,7%) adotaram algoritmos de aprendizado de máquina. Nove estudos (64,2%) concluíram que as mídias sociais poderiam detectar sinais de 3 meses a 9 anos antes da ação das autoridades reguladoras. A maioria desses estudos (8/9, 88,9%) foi realizada em redes e fóruns sociais de assistência médica especializados. Pelo contrário, 5 (35,7%) estudos produziram resultados modestos ou negativos. Destes, 2 (40%) usaram sites genéricos de redes sociais, 2 (40%) usaram redes e fóruns especializados de assistência médica e 1 (20%) usou sites genéricos de redes sociais e redes e fóruns sociais de assistência médica especializados. O estudo publicado mais recentemente recomenda não usar as mídias sociais para farmacovigilância. Vários desafios permanecem no uso das mídias sociais para farmacovigilância em relação à cobertura, qualidade dos dados e processamento analítico. Conclusões: As mídias sociais, juntamente com as medidas convencionais de farmacovigilância, podem ser usadas para detectar sinais associados a novos avisos de caixa preta, alterações de rotulagem ou saques. Vários desafios permanecem; No entanto, as mídias sociais serão úteis para a detecção de sinal de medicamentos frequentemente mencionados em redes e fóruns especializados em assistência médica. Mais estudos são necessários para promover o processamento de linguagem natural e minas dados do mundo real nas mídias sociais. © 2021 Jmir Publications Inc .. Todos os direitos reservados. </t>
  </si>
  <si>
    <t>https://www.scopus.com/inward/record.uri?eid=2-s2.0-85109166512&amp;doi=10.2196%2f30137&amp;partnerID=40&amp;md5=8d8222e60e05cbd9c8c39e58829b8f3f</t>
  </si>
  <si>
    <t>2-s2.0-85088490352</t>
  </si>
  <si>
    <t>10.1093/jamia/ocaa058</t>
  </si>
  <si>
    <t>time event ontology (teo) to support semantic representation and reasoning of complex temporal relations of clinical events</t>
  </si>
  <si>
    <t xml:space="preserve">Time Event Ontology (TEO) para apoiar a representação semântica e o raciocínio de relações temporais complexas de eventos clínicos </t>
  </si>
  <si>
    <t>objective: the goal of this study is to develop a robust time event ontology (teo), which can formally represent and reason both structured and unstructured temporal information. materials and methods: using our previous clinical narrative temporal relation ontology 1.0 and 2.0 as a starting point, we redesigned concept primitives (clinical events and temporal expressions) and enriched temporal relations. specifically, 2 sets of temporal relations (allen's interval algebra and a novel suite of basic time relations) were used to specify qualitative temporal order relations, and a temporal relation statement was designed to formalize quantitative temporal relations. moreover, a variety of data properties were defined to represent diversified temporal expressions in clinical narratives. results: teo has a rich set of classes and properties (object, data, and annotation). when evaluated with real electronic health record data from the mayo clinic, it could faithfully represent more than 95% of the temporal expressions. its reasoning ability was further demonstrated on a sample drug adverse event report annotated with respect to teo. the results showed that our java-based teo reasoner could answer a set of frequently asked time-related queries, demonstrating that teo has a strong capability of reasoning complex temporal relations. conclusion: teo can support flexible temporal relation representation and reasoning. our next step will be to apply teo to the natural language processing field to facilitate automated temporal information annotation, extraction, and timeline reasoning to better support time-based clinical decision-making. © 2020 the author(s) 2020. published by oxford university press on behalf of the american medical informatics association. all rights reserved.</t>
  </si>
  <si>
    <t xml:space="preserve">Objetivo: O objetivo deste estudo é desenvolver uma robusta ontologia de eventos de tempo (TEO), que pode representar e raciocinar formalmente informações temporais estruturadas e não estruturadas. Materiais e métodos: Usando nossa relação temporal narrativa clínica anterior Ontologia 1.0 e 2.0 como ponto de partida, redesenhamos primitivos conceituais (eventos clínicos e expressões temporais) e relações temporais enriquecidas. Especificamente, 2 conjuntos de relações temporais (álgebra de intervalo de Allen e um novo conjunto de relações de tempo básicas) foram usadas para especificar relações qualitativas de ordem temporal, e uma declaração de relação temporal foi projetada para formalizar as relações temporais quantitativas. Além disso, uma variedade de propriedades de dados foi definida para representar expressões temporais diversificadas em narrativas clínicas. Resultados: O TEO possui um rico conjunto de classes e propriedades (objeto, dados e anotação). Quando avaliados com dados reais de registro eletrônico de saúde da clínica Mayo, ele poderia representar fielmente mais de 95% das expressões temporais. Sua capacidade de raciocínio foi demonstrada em um relatório de eventos adversos de medicamentos de amostra anotado em relação ao TEO. Os resultados mostraram que nosso Teo Razoer, com sede em Java, poderia responder a um conjunto de consultas relacionadas ao tempo frequentemente feitas, demonstrando que o TEO tem uma forte capacidade de raciocinar relações temporais complexas. Conclusão: O TEO pode apoiar a representação e o raciocínio da relação temporal flexível. Nosso próximo passo será aplicar o Teo ao campo de processamento de linguagem natural para facilitar a anotação, extração e raciocínio da linha do tempo automatizadas para melhorar melhor a tomada de decisão clínica baseada no tempo. © 2020 O Autor (s) 2020. Publicado pela Oxford University Press em nome da American Medical Informatics Association. todos os direitos reservados. </t>
  </si>
  <si>
    <t>https://www.scopus.com/inward/record.uri?eid=2-s2.0-85088490352&amp;doi=10.1093%2fjamia%2focaa058&amp;partnerID=40&amp;md5=1f9be82c1c3eb4964acd62f04a068b84</t>
  </si>
  <si>
    <t>2-s2.0-85122044452</t>
  </si>
  <si>
    <t>tmunsw identification of disorders and normalization to snomed ct terminology in unstructured clinical notes</t>
  </si>
  <si>
    <t xml:space="preserve">Identificação de distúrbios e normalização da terminologia de TC snomed em notas clínicas não estruturadas </t>
  </si>
  <si>
    <t>unstructured clinical notes are rich sources for valuable patient information. information extraction techniques can be employed to extract this valuable information, which in turn can be used to discover new knowledge. named entity recognition and normalization are the basic tasks involved in information extraction. in this paper, identification of disorder named entities and the mapping of identified disorder entities to snomed-ct terminology using umls metathesaurus is presented. a supervised linear chain conditional random field model based on sets of features to predict disorder mentions is used in conjunction with metamap to identify and normalize disorders. error analysis conclude that recall of the developed system can be significantly increased by adding more features during model development and also by using a frame based approach for handling disjoint entities. © 2015 association for computational linguistics</t>
  </si>
  <si>
    <t xml:space="preserve">Notas clínicas não estruturadas são fontes ricas para obter informações valiosas para o paciente. As técnicas de extração de informações podem ser empregadas para extrair essas informações valiosas, que por sua vez podem ser usadas para descobrir novos conhecimentos. O reconhecimento de entidade e a normalização nomeados são as tarefas básicas envolvidas na extração de informações. Neste artigo, a identificação de distúrbios nomeados e o mapeamento de entidades de distúrbios identificados para a terminologia de Snomed-CT usando o metatessauro UMLS é apresentado. Um modelo de campo aleatório condicional da cadeia linear supervisionado com base em conjuntos de recursos para prever menções de distúrbios é usado em conjunto com o Metamap para identificar e normalizar distúrbios. A análise de erros conclui que a recordação do sistema desenvolvida pode ser significativamente aumentada adicionando mais recursos durante o desenvolvimento do modelo e também usando uma abordagem baseada em quadros para lidar com entidades disjuntas. © 2015 Association for Computational Linguistics </t>
  </si>
  <si>
    <t>https://www.scopus.com/inward/record.uri?eid=2-s2.0-85122044452&amp;partnerID=40&amp;md5=a00292ea3a40f9a896b22224ce166b78</t>
  </si>
  <si>
    <t>9th International Workshop on Semantic Evaluation, SemEval 2015</t>
  </si>
  <si>
    <t>4 June 2015 through 5 June 2015</t>
  </si>
  <si>
    <t>2-s2.0-84930706290</t>
  </si>
  <si>
    <t>10.1016/j.jbi.2015.04.006</t>
  </si>
  <si>
    <t>toward a complete dataset of drug drug interaction information from publicly available sources</t>
  </si>
  <si>
    <t xml:space="preserve">em direção a um conjunto de dados completo de informações de interação medicamentosa de fontes publicamente disponíveis </t>
  </si>
  <si>
    <t>although potential drug-drug interactions (pddis) are a significant source of preventable drug-related harm, there is currently no single complete source of pddi information. in the current study, all publically available sources of pddi information that could be identified using a comprehensive and broad search were combined into a single dataset. the combined dataset merged fourteen different sources including 5 clinically-oriented information sources, 4 natural language processing (nlp) corpora, and 5 bioinformatics/pharmacovigilance information sources. as a comprehensive pddi source, the merged dataset might benefit the pharmacovigilance text mining community by making it possible to compare the representativeness of nlp corpora for pddi text extraction tasks, and specifying elements that can be useful for future pddi extraction purposes.an analysis of the overlap between and across the data sources showed that there was little overlap. even comprehensive pddi lists such as drugbank, kegg, and the ndf-rt had less than 50% overlap with each other. moreover, all of the comprehensive lists had incomplete coverage of two data sources that focus on pddis of interest in most clinical settings. based on this information, we think that systems that provide access to the comprehensive lists, such as apis into rxnorm, should be careful to inform users that the lists may be incomplete with respect to pddis that drug experts suggest clinicians be aware of. in spite of the low degree of overlap, several dozen cases were identified where pddi information provided in drug product labeling might be augmented by the merged dataset. moreover, the combined dataset was also shown to improve the performance of an existing pddi nlp pipeline and a recently published pddi pharmacovigilance protocol. future work will focus on improvement of the methods for mapping between pddi information sources, identifying methods to improve the use of the merged dataset in pddi nlp algorithms, integrating high-quality pddi information from the merged dataset into wikidata, and making the combined dataset accessible as semantic web linked data. © 2015 the authors.</t>
  </si>
  <si>
    <t xml:space="preserve">Embora as possíveis interações medicamentosas (PDDIs) sejam uma fonte significativa de danos evitáveis ​​relacionados a medicamentos, atualmente não existe uma única fonte completa de informações sobre PDDI. No presente estudo, todas as fontes publicamente disponíveis de informações do PDDI que poderiam ser identificadas usando uma pesquisa abrangente e ampla foram combinadas em um único conjunto de dados. O conjunto de dados combinado mesclou quatorze fontes diferentes, incluindo 5 fontes de informação orientadas clinicamente, 4 corpora de processamento de linguagem natural (NLP) e 5 fontes de informação de bioinformática/farmacovigilância. Como uma fonte abrangente de PDDI, o conjunto de dados mesclado pode beneficiar a comunidade de mineração de texto da farmacovigilância, possibilitando comparar a representatividade do NLP Corpora para tarefas de extração de texto PDDI e especificar elementos que podem ser úteis para futuros propósitos de extração de PDDI. A sobreposição entre e através das fontes de dados mostrou que havia pouca sobreposição. Até listas abrangentes de PDDI, como DrugBank, Kegg e NDF-RT, tiveram menos de 50% de sobreposição entre si. Além disso, todas as listas abrangentes tinham cobertura incompleta de duas fontes de dados que se concentram nos PDDIs de interesse na maioria dos ambientes clínicos. Com base nessas informações, achamos que os sistemas que fornecem acesso às listas abrangentes, como as APIs no RXNorm, devem ter cuidado ao informar os usuários de que as listas podem estar incompletas com relação aos PDDIs que os especialistas em medicamentos sugerem que os médicos estão cientes. Apesar do baixo grau de sobreposição, várias dezenas de casos foram identificadas onde as informações do PDDI fornecidas na rotulagem de medicamentos podem ser aumentadas pelo conjunto de dados mesclado. Além disso, o conjunto de dados combinado também demonstrou melhorar o desempenho de um pipeline PDDI NLP existente e um protocolo de farmacovigilância PDDI publicado recentemente. Trabalhos futuros se concentrarão na melhoria dos métodos para o mapeamento entre fontes de informação do PDDI, identificando métodos para melhorar o uso do conjunto de dados mesclado nos algoritmos PDDI NLP, integrando informações de PDDI de alta qualidade do conjunto de dados mesclado no Wikidata e tornando o DataSet combinado acessível como dados vinculados da Web semântica. © 2015 Os autores. </t>
  </si>
  <si>
    <t>https://www.scopus.com/inward/record.uri?eid=2-s2.0-84930706290&amp;doi=10.1016%2fj.jbi.2015.04.006&amp;partnerID=40&amp;md5=09fb29e2c9f2e32459d11a23d56114f8</t>
  </si>
  <si>
    <t>2-s2.0-79953247617</t>
  </si>
  <si>
    <t>10.1016/j.irbm.2011.01.037</t>
  </si>
  <si>
    <t>towards a better signal detection and knowledge management in pharmacovigilance the vigitermes project [vers une meilleure détection du signal et gestion des connaissances en pharmacovigilance le projet vigitermes]</t>
  </si>
  <si>
    <t xml:space="preserve">Para uma melhor detecção de sinais e gerenciamento de conhecimento em farmacovigilância, o projeto Vigitermes [para melhor detecção de sinais e gerenciamento de conhecimento na farmacovigilância do projeto Vigitermes] </t>
  </si>
  <si>
    <t>objectives: prevention of adverse drug reactions (adrs) has become an important public health issue. pharmacovigilance is dedicated to the identification, analysis and prevention of risks related to adrs. the objective of the vigiterms project is to develop innovative methods for earlier detection of adrs. material and methods: we used methods related to knowledge engineering, multi lingual engineering, natural language processing and text mining. results: the main result of the project is a software architecture for search and analysis of articles describing adrs on the pubmed server. this is the first implementation of such an application for pharmacovigilance. other results are related to statistical signal detection, modelling of drugs and adrs with ontologies, information retrieval in pharmacovigilance databases and natural language processing applied to case reports in japanese. discussion: developments are underway to make the results of the project in operational form for use by regulatory authorities and pharmaceutical companies. improved graphical user interface should facilitate decision support for professionals in charge of pharmacovigilance issues. conclusion: our ambition is to continue the integration of components on the common platform to offer pharmacovigilance teams the most complete and effective tools for detecting, tracking and consolidation of pharmacovigilance signals. © 2011 elsevier masson sas. all rights reserved.</t>
  </si>
  <si>
    <t xml:space="preserve">Objetivos: A prevenção de reações adversas a medicamentos (ADRs) tornou -se um importante problema de saúde pública. A farmacovigilância é dedicada à identificação, análise e prevenção de riscos relacionados às RAMs. O objetivo do projeto Vigiterms é desenvolver métodos inovadores para a detecção anterior de ADRs. Material e Métodos: Utilizamos métodos relacionados à engenharia do conhecimento, engenharia multi -lingual, processamento de linguagem natural e mineração de texto. Resultados: O principal resultado do projeto é uma arquitetura de software para pesquisa e análise de artigos que descrevem os ADRs no servidor PubMed. Esta é a primeira implementação de tal aplicação de farmacovigilância. Outros resultados estão relacionados à detecção estatística de sinal, modelagem de medicamentos e ADRs com ontologias, recuperação de informações em bancos de dados de farmacovigilância e processamento de linguagem natural aplicado a relatos de casos em japonês. Discussão: Os desenvolvimentos estão em andamento para fazer os resultados do projeto em forma operacional para uso por autoridades reguladoras e empresas farmacêuticas. A interface gráfica de usuário aprimorada deve facilitar o suporte à decisão para profissionais responsáveis ​​por problemas de farmacovigilância. Conclusão: Nossa ambição é continuar a integração de componentes na plataforma comum para oferecer às equipes de farmacovigilância as ferramentas mais completas e eficazes para detectar, rastrear e consolidação de sinais de farmacovigilância. © 2011 Elsevier Masson Sas. todos os direitos reservados. </t>
  </si>
  <si>
    <t>https://www.scopus.com/inward/record.uri?eid=2-s2.0-79953247617&amp;doi=10.1016%2fj.irbm.2011.01.037&amp;partnerID=40&amp;md5=4662ae4608ee0f75df1c842f075f551b</t>
  </si>
  <si>
    <t>Elsevier Masson SAS</t>
  </si>
  <si>
    <t>French</t>
  </si>
  <si>
    <t>2-s2.0-85095565943</t>
  </si>
  <si>
    <t>10.1186/s40545-020-00276-6</t>
  </si>
  <si>
    <t>towards a symbiotic relationship between big data artificial intelligence and hospital pharmacy</t>
  </si>
  <si>
    <t xml:space="preserve">Rumo a uma relação simbiótica entre inteligência artificial de big data e farmácia hospitalar </t>
  </si>
  <si>
    <t>the digitalization of health and medicine and the growing availability of electronic health records (ehrs) has encouraged healthcare professionals and clinical researchers to adopt cutting-edge methodologies in the realms of artificial intelligence (ai) and big data analytics to exploit existing large medical databases. in hospital and health system pharmacies, the application of natural language processing (nlp) and machine learning to access and analyze the unstructured, free-text information captured in millions of ehrs (e.g., medication safety, patients’ medication history, adverse drug reactions, interactions, medication errors, therapeutic outcomes, and pharmacokinetic consultations) may become an essential tool to improve patient care and perform real-time evaluations of the efficacy, safety, and comparative effectiveness of available drugs. this approach has an enormous potential to support share-risk agreements and guide decision-making in pharmacy and therapeutics (p&amp;t) committees. © 2020, the author(s).</t>
  </si>
  <si>
    <t xml:space="preserve">A digitalização da saúde e medicina e a crescente disponibilidade de registros eletrônicos de saúde (EHRs) incentivaram profissionais de saúde e pesquisadores clínicos a adotar metodologias de ponta nos domínios da inteligência artificial (IA) e análises de big data para explorar grandes bancos de dados médicos existentes. Nas farmácias hospitalares e do sistema de saúde, a aplicação de processamento de linguagem natural (PNL) e aprendizado de máquina para acessar e analisar as informações não estruturadas e de texto livre capturadas em milhões de EHRs (por exemplo, segurança de medicamentos, histórico de medicamentos dos pacientes, reações adversas de medicamentos, interações, erros de medicação, resultados terapêuticos e consultas farmacocinéticas) podem se tornar uma ferramenta essencial para melhorar o atendimento ao paciente e realizar avaliações em tempo real da eficácia, segurança e eficácia comparativa dos medicamentos disponíveis. Essa abordagem tem um enorme potencial para apoiar acordos de risco de ações e orientar a tomada de decisões em comitês de farmácia e terapêutica (P&amp;T). © 2020, o (s) autor (s). </t>
  </si>
  <si>
    <t>https://www.scopus.com/inward/record.uri?eid=2-s2.0-85095565943&amp;doi=10.1186%2fs40545-020-00276-6&amp;partnerID=40&amp;md5=8ccd2d82a2d192530dc826895aa1bb1a</t>
  </si>
  <si>
    <t>2-s2.0-84973489463</t>
  </si>
  <si>
    <t>10.1016/j.bdr.2016.04.001</t>
  </si>
  <si>
    <t>towards human machine collaboration in creating an evaluation corpus for adverse drug events in discharge summaries of electronic medical records</t>
  </si>
  <si>
    <t xml:space="preserve">Para a colaboração de máquinas humanas na criação de um corpus de avaliação para eventos adversos a medicamentos em resumos de alta de registros médicos eletrônicos </t>
  </si>
  <si>
    <t>adverse drug events (ades) contribute significantly to morbidity and mortality in the healthcare system. the availability of digitalised hospitals' narrative clinical data offers a potentially rich resource to enhance pharmacovigilance efforts to manage potential safety issues arising from real-world use of drugs. the goal of this paper was to establish a foundation for creating an evaluation corpus by developing a set of annotation guidelines to achieve high inter-annotator agreement (iaa) and to evaluate the performance of basic entity identification tools for drugs, adverse events (aes) and drug-ae relationships from 100 discharge summaries of a tertiary hospital in singapore. two teams of three annotators worked independently on text annotation using knowtator. three-way iaa of 86%, 70% and 49% were achieved for drugs, aes and drug-ae relationships respectively. the performance of the machine algorithm was evaluated against annotations made by at least two annotators, with a recall of 84% and precision of 73% for drugs and a recall of 67% and precision of 53% for aes. the high recall and precision for drug entity extraction suggests that machine pre-annotation of drugs followed by human annotation of aes and drug-ae relationships could be a feasible approach in expediting the process of creating a larger evaluation corpus. non-matches between machine and human annotations were examined to identify ways to further refine the algorithm. when successfully implemented, the identification of ades could greatly support pharmacovigilance work in characterising the magnitude and scope of ades and prioritising interventions to improve the drug safety. © 2016 elsevier inc.</t>
  </si>
  <si>
    <t xml:space="preserve">Eventos adversos a medicamentos (ADES) contribuem significativamente para a morbimortalidade no sistema de saúde. A disponibilidade dos dados clínicos narrativos dos hospitais digitalizados oferece um recurso potencialmente rico para aprimorar os esforços de farmacovigilância para gerenciar questões potenciais de segurança decorrentes do uso do mundo real dos medicamentos. O objetivo deste artigo foi estabelecer uma base para a criação de um corpus de avaliação, desenvolvendo um conjunto de diretrizes de anotação para obter um alto contrato entre anotadores (IAA) e avaliar o desempenho de ferramentas de identificação de entidades básicas para medicamentos, eventos adversos (EAs) e relações com drogas a partir de 100 resumos de alta de um hospital terciário em Cingapura. Duas equipes de três anotadores trabalharam de forma independente na anotação de texto usando o Knowtator. IAA de três vias de 86%, 70% e 49% foram alcançados para relações com drogas, EAs e ae-ae de drogas, respectivamente. O desempenho do algoritmo da máquina foi avaliado em relação às anotações feitas por pelo menos dois anotadores, com um recall de 84% e precisão de 73% para medicamentos e um recall de 67% e precisão de 53% para os EAs. A alta recordação e a precisão da extração de entidades de drogas sugerem que a pré-antação da máquina de medicamentos, seguida pela anotação humana das relações EAs e de drogas, pode ser uma abordagem viável para acelerar o processo de criação de um corpus de avaliação maior. Os não partidas entre as anotações da máquina e do humano foram examinadas para identificar maneiras de refinar ainda mais o algoritmo. Quando implementado com sucesso, a identificação de ADEs pode apoiar bastante o trabalho de farmacovigilância na caracterização da magnitude e escopo dos ADEs e priorizando intervenções para melhorar a segurança do medicamento. © 2016 Elsevier inc. </t>
  </si>
  <si>
    <t>https://www.scopus.com/inward/record.uri?eid=2-s2.0-84973489463&amp;doi=10.1016%2fj.bdr.2016.04.001&amp;partnerID=40&amp;md5=e937938612c11cdc2921d70daffbef90</t>
  </si>
  <si>
    <t>2-s2.0-84870431352</t>
  </si>
  <si>
    <t>10.1145/2389707.2389713</t>
  </si>
  <si>
    <t>towards large scale twitter mining for drug related adverse events</t>
  </si>
  <si>
    <t xml:space="preserve">Rumo à mineração em larga escala no Twitter para eventos adversos relacionados a drogas </t>
  </si>
  <si>
    <t>drug-related adverse events pose substantial risks to patients who consume post-market or drug-related adverse events pose substantial risks to patients who consume post- market or investigational drugs. early detection of adverse events benefits not only the drug regulators, but also the manufacturers for pharmacovigilance. existing methods rely on patients' "spontaneous" self-reports that attest problems. the increasing popularity of social media platforms like the twitter presents us a new information source for finding potential adverse events. given the high frequency of user updates, mining twitter messages can lead us to real-time pharmacovigilance. in this paper, we describe an approach to find drug users and potential adverse events by analyzing the content of twitter messages utilizing natural language processing (nlp) and to build support vector machine (svm) classifiers. due to the size nature of the dataset (i.e., 2 billion tweets), the experiments were conducted on a high performance computing (hpc) platform using mapreduce, which exhibits the trend of big data analytics. the results suggest that daily-life social networking data could help early detection of important patient safety issues. copyright © 2012 acm.</t>
  </si>
  <si>
    <t xml:space="preserve">Eventos adversos relacionados a medicamentos representam riscos substanciais para pacientes que consomem eventos adversos pós-mercado ou relacionados a medicamentos representam riscos substanciais para pacientes que consomem medicamentos pós-mercado ou investigacionais. A detecção precoce de eventos adversos beneficia não apenas os reguladores de medicamentos, mas também os fabricantes de farmacovigilância. Os métodos existentes dependem dos autorrelatos "espontâneos" dos pacientes que atestam os problemas. A crescente popularidade de plataformas de mídia social como o Twitter nos apresenta uma nova fonte de informação para encontrar possíveis eventos adversos. Dada a alta frequência das atualizações do usuário, as mensagens de mineração do Twitter podem nos levar à farmacovigilância em tempo real. Neste artigo, descrevemos uma abordagem para encontrar usuários de medicamentos e possíveis eventos adversos, analisando o conteúdo das mensagens do Twitter que utilizam o processamento de linguagem natural (PNL) e para criar classificadores de suporte a vetores de suporte (SVM). Devido ao tamanho da natureza do conjunto de dados (ou seja, 2 bilhões de tweets), os experimentos foram realizados em uma plataforma de computação de alto desempenho (HPC) usando o MapReduce, que exibe a tendência de análise de big data. Os resultados sugerem que os dados de redes sociais da vida diária podem ajudar a detecção precoce de importantes problemas de segurança do paciente. Copyright © 2012 ACM. </t>
  </si>
  <si>
    <t>https://www.scopus.com/inward/record.uri?eid=2-s2.0-84870431352&amp;doi=10.1145%2f2389707.2389713&amp;partnerID=40&amp;md5=d9f9fbc01035dc468da0764adb92a853</t>
  </si>
  <si>
    <t>2012 ACM International Workshop on Smart Health and Wellbeing, SHB 2012 - Co-located with CIKM 2012</t>
  </si>
  <si>
    <t>29 October 2012 through 29 October 2012</t>
  </si>
  <si>
    <t>Maui, HI</t>
  </si>
  <si>
    <t>2-s2.0-0345604428</t>
  </si>
  <si>
    <t>10.1016/j.jbi.2003.09.017</t>
  </si>
  <si>
    <t>towards linking patients and clinical information detecting umls concepts in e mail</t>
  </si>
  <si>
    <t xml:space="preserve">para vincular pacientes e informações clínicas Detectando conceitos de UMLS em e -mail </t>
  </si>
  <si>
    <t>the purpose of this project is to explore the feasibility of detecting terms within the electronic messages of patients that could be used to effectively search electronic knowledge resources and bring health information resources into the hands of patients. our team is exploring the application of the natural language processing (nlp) tools built within the lister hill center at the national library of medicine (nlm) to the challenge of detecting relevant concepts from the unified medical language system (umls) within the free text of lay people's electronic messages (e-mail). we obtained a sample of electronic messages sent by patients participating in a randomized field evaluation of an internet-based home care support service to the project nurse, and we subjected elements of these messages to a series of analyses using several vocabularies from the umls metathesaurus and the selected nlp tools. the nursing vocabularies provide an excellent starting point for this exercise because their domain encompasses patient's responses to health challenges. in successive runs we augmented six nursing vocabularies (nanda nursing diagnosis, nursing interventions classification, nursing outcomes classification, home health classification, omaha system, and the patient care data set) with selected sets of clinical terminologies (international classification of primary care; international classification of primary care- american english; micromedex drugdex; national drug data file; thesaurus of psychological terms; who adverse drug reaction terminology) and then additionally with either medical subject heading (mesh) or snomed international terms. the best performance was obtained when the nursing vocabularies were complemented with selected clinical terminologies. these findings have implications not only for facilitating lay people's access to electronic knowledge resources but may also be of assistance in developing new tools to aid in linking free text (e.g., clinical notes) to lexically complex knowledge resources such as those emerging from the human genome project. © 2003 elsevier inc. all rights reserved.</t>
  </si>
  <si>
    <t xml:space="preserve">O objetivo deste projeto é explorar a viabilidade de detectar termos nas mensagens eletrônicas dos pacientes que podem ser usadas para pesquisar efetivamente os recursos eletrônicos de conhecimento e trazer recursos de informação em saúde para as mãos dos pacientes. Nossa equipe está explorando a aplicação das ferramentas de processamento de linguagem natural (PNL) construídas no Lister Hill Center na Biblioteca Nacional de Medicina (NLM) para o desafio de detectar conceitos relevantes do sistema de linguagem médica unificada (UMLS) dentro do texto livre das mensagens eletrônicas dos leigos (e-mail). Obtivemos uma amostra de mensagens eletrônicas enviadas por pacientes que participam de uma avaliação randomizada de campo de um serviço de suporte à Internet baseado em atendimento domiciliar à enfermeira do projeto, e submetemos elementos dessas mensagens a uma série de análises usando vários vocabulários do MeTathesaurus da UMLS e as ferramentas de PNL selecionadas. Os vocabulários de enfermagem fornecem um excelente ponto de partida para este exercício, porque seu domínio abrange as respostas do paciente aos desafios de saúde. Em corridas sucessivas, aumentamos seis vocabulários de enfermagem (diagnóstico de enfermagem de Nanda, classificação de intervenções de enfermagem, classificação de resultados de enfermagem, classificação de saúde em casa, sistema Omaha e conjunto de dados de atendimento ao paciente) com conjuntos selecionados de terminologias clínicas (classificação internacional da atenção primária; classificação internacional; da atenção primária- inglês americano; microMedex DrugDex; National Drug Data File; Thesaurus de termos psicológicos; OMS terminologia adversa de reação de drogas) e, em seguida, adicionalmente com o cabeçalho do sujeito médico (malha) ou termos internacionais snomed. O melhor desempenho foi obtido quando os vocabulários de enfermagem foram complementados com terminologias clínicas selecionadas. Esses achados têm implicações não apenas para facilitar o acesso dos leigos aos recursos de conhecimento eletrônico, mas também podem ser úteis no desenvolvimento de novas ferramentas para ajudar a vincular o texto livre (por exemplo, notas clínicas) a recursos de conhecimento complexos lexicamente, como os que emergem do genoma humano projeto. © 2003 Elsevier inc. todos os direitos reservados. </t>
  </si>
  <si>
    <t>https://www.scopus.com/inward/record.uri?eid=2-s2.0-0345604428&amp;doi=10.1016%2fj.jbi.2003.09.017&amp;partnerID=40&amp;md5=d03a2ca301f16b1e02cecc6029555652</t>
  </si>
  <si>
    <t>2-s2.0-85075927166</t>
  </si>
  <si>
    <t>10.1109/ichi.2019.8904835</t>
  </si>
  <si>
    <t>towards safer prescription for gestational use</t>
  </si>
  <si>
    <t xml:space="preserve">para prescrição mais segura para uso gestacional </t>
  </si>
  <si>
    <t>pharmacovigilance captures the safety profile of drugs used by the mass market. the wealth of clinical and administrative data can inform drug safety on a populational level. we propose studying the prescriptions for pregnant women whose tolerance and response to drugs are not typically studied in clinical trials. a case-control study design will be used to identify possible prescriptions related to preterm deliveries. trimesterspecific information will be explored using visualization, natural language processing and machine learning techniques. © 2019 ieee.</t>
  </si>
  <si>
    <t xml:space="preserve">A farmacovigilância captura o perfil de segurança dos medicamentos usados pelo mercado de massa. A riqueza de dados clínicos e administrativos pode informar a segurança dos medicamentos em um nível populacional. Propomos o estudo das prescrições para mulheres grávidas cuja tolerância e resposta a medicamentos não são normalmente estudadas em ensaios clínicos. Um projeto de estudo de caso-controle será usado para identificar possíveis prescrições relacionadas a entregas prematuras. Informações específicas para trimesters serão exploradas usando visualização, processamento de linguagem natural e técnicas de aprendizado de máquina. © 2019 IEEE. </t>
  </si>
  <si>
    <t>https://www.scopus.com/inward/record.uri?eid=2-s2.0-85075927166&amp;doi=10.1109%2fICHI.2019.8904835&amp;partnerID=40&amp;md5=d5cfa46b39ee2da0305a4a982ce04791</t>
  </si>
  <si>
    <t>7th IEEE International Conference on Healthcare Informatics, ICHI 2019</t>
  </si>
  <si>
    <t>10 June 2019 through 13 June 2019</t>
  </si>
  <si>
    <t>2-s2.0-85057277215</t>
  </si>
  <si>
    <t>10.1007/s40290-018-0251-9</t>
  </si>
  <si>
    <t>training augmented intelligent capabilities for pharmacovigilance applying deep learning approaches to individual case safety report processing</t>
  </si>
  <si>
    <t xml:space="preserve">O treinamento aumentou as capacidades inteligentes para a farmacovigilância, aplicando abordagens de aprendizado profundo ao processamento de relatórios de segurança de casos individuais </t>
  </si>
  <si>
    <t>introduction: regulations are increasing the scope of activities that fall under the remit of drug safety. currently, individual case safety report (icsr) collection and collation is done manually, requiring pharmacovigilance professionals to perform many transactional activities before data are available for assessment and aggregated analyses. for a biopharmaceutical company to meet its responsibilities to patients and regulatory bodies regarding the safe use and distribution of its products, improved business processes must be implemented to drive the industry forward in the best interest of patients globally. augmented intelligent capabilities have already demonstrated success in capturing adverse events from diverse data sources. it has potential to provide a scalable solution for handling the ever-increasing icsr volumes experienced within the industry by supporting pharmacovigilance professionals’ decision-making. objective: the aim of this study was to train and evaluate a consortium of cognitive services to identify key characteristics of spontaneous icsrs satisfying an acceptable level of accuracy determined by considering business requirements and effective use in a real-world setting. the results of this study will serve as supporting evidence for or against implementing augmented intelligence in case processing to increase operational efficiency and data quality consistency. methods: a consortium of ten cognitive services to augment aspects of icsr processing were identified and trained through deep-learning approaches. the input data for model training were 20,000 icsrs received by celgene drug safety over a 2-year period. the data were manually made machine-readable through the process of transcription, which converts images into text. the machine-readable documents were manually annotated for pharmacovigilance data elements to facilitate the training and testing of the cognitive services. once trained by cognitive developers, the cognitive services’ output was reviewed by pharmacovigilance subject-matter experts against the accepted ground-truth for correctness and completeness. to be considered adequately trained and functional, each cognitive service was required to reach a threshold of f1 or accuracy score ≥ 75%. results: all ten cognitive services under development have reached an evaluative score ≥ 75% for spontaneous icsrs. conclusion: all cognitive services under development have achieved the minimum evaluative threshold to be considered adequately trained, demonstrating how machine-learning and natural language processing techniques together provide accurate outputs that may augment pharmacovigilance professionals’ processing of spontaneous icsrs quickly and accurately. the intention of augmented intelligence is not to replace the pharmacovigilance professional, but rather support them in their consistent decision-making so that they may better handle the overwhelming amount of data otherwise manually curated and monitored for ongoing drug surveillance requirements. through this supported decision-making, pharmacovigilance professionals may have more time to apply their knowledge in assessing the case rather than spending it performing transactional tasks to simply capture the pertinent data within a safety database. by capturing data consistently and efficiently, we begin to build a corpus of data upon which analyses may be conducted and insights gleaned. cognitive services may be key to an organization’s transformation to more proactive decision-making needed to meet regulatory requirements and enhance patient safety. © 2018, the author(s).</t>
  </si>
  <si>
    <t xml:space="preserve">INTRODUÇÃO: Os regulamentos estão aumentando o escopo das atividades que se enquadram na missão de segurança dos medicamentos. Atualmente, a coleta e o agrupamento do relatório de segurança de casos individuais (ICSR) são feitos manualmente, exigindo que os profissionais de farmacovigilância realizassem muitas atividades transacionais antes que os dados estejam disponíveis para avaliação e análises agregadas. Para que uma empresa biofarmacêutica cumpra suas responsabilidades com pacientes e órgãos regulatórios em relação ao uso e distribuição seguros de seus produtos, os processos de negócios aprimorados devem ser implementados para impulsionar o setor no melhor interesse dos pacientes em todo o mundo. Os recursos inteligentes aumentados já demonstraram sucesso na captura de eventos adversos de diversas fontes de dados. Ele tem potencial para fornecer uma solução escalável para lidar com os volumes cada vez maiores do ICSR experimentados no setor, apoiando a tomada de decisão dos profissionais de farmacovigilância. Objetivo: O objetivo deste estudo foi treinar e avaliar um consórcio de serviços cognitivos para identificar as principais características dos ICSRs espontâneos que satisfazem um nível aceitável de precisão determinado considerando os requisitos de negócios e o uso eficaz em um ambiente do mundo real. Os resultados deste estudo servirão como evidência de suporte a favor ou contra a implementação da inteligência aumentada no processamento de casos para aumentar a eficiência operacional e a consistência da qualidade dos dados. Métodos: Um consórcio de dez serviços cognitivos para aumentar aspectos do processamento do ICSR foi identificado e treinado por meio de abordagens de aprendizado profundo. Os dados de entrada para o treinamento de modelos foram 20.000 ICSRs recebidos pela Celgene Drug Safety durante um período de 2 anos. Os dados foram fabricados manualmente com a máquina através do processo de transcrição, que converte imagens em texto. Os documentos legíveis por máquina foram anotados manualmente para elementos de dados de farmacovigilância para facilitar o treinamento e o teste dos serviços cognitivos. Uma vez treinados pelos desenvolvedores cognitivos, a produção dos Serviços Cognitivos foi revisada por especialistas em questão da farmacovigilância contra a verdadeira verdadeira-verdade por correção e integridade. Para ser considerado adequadamente treinado e funcional, era necessário um serviço cognitivo para atingir um limiar de F1 ou escore de precisão ≥ 75%. Resultados: Todos os dez serviços cognitivos em desenvolvimento atingiram uma pontuação avaliativa ≥ 75% para o ICSRS espontâneo. CONCLUSÃO: Todos os serviços cognitivos em desenvolvimento alcançaram o limiar de avaliação mínimo a ser considerado adequadamente treinado, demonstrando como as técnicas de aprendizado de máquina e processamento de idiomas naturais fornecem resultados precisos que podem aumentar o processamento de ICSs espontâneos de farmacovigilância de farmacovigilância de ICSRs espontâneos de maneira rápida e precisa. A intenção da inteligência aumentada não é substituir o profissional de farmacovigilância, mas apoiá-los em sua tomada de decisão consistente, para que eles possam lidar melhor com a quantidade esmagadora de dados, de outra forma, com curadoria manual e monitorada para os requisitos contínuos de vigilância de medicamentos. Através dessa tomada de decisão suportada, os profissionais de farmacovigilância podem ter mais tempo para aplicar seus conhecimentos na avaliação do caso, em vez de gastar tarefas transacionais para simplesmente capturar os dados pertinentes em um banco de dados de segurança. Ao capturar dados de forma consistente e eficiente, começamos a construir um corpus de dados sobre os quais as análises podem ser conduzidas e as idéias obtidas. Os serviços cognitivos podem ser fundamentais para a transformação de uma organização para a tomada de decisão mais proativa necessária para atender aos requisitos regulatórios e aumentar a segurança do paciente. © 2018, o (s) autor (s). </t>
  </si>
  <si>
    <t>https://www.scopus.com/inward/record.uri?eid=2-s2.0-85057277215&amp;doi=10.1007%2fs40290-018-0251-9&amp;partnerID=40&amp;md5=96cbb41af3191509dbc3dea0352a7b53</t>
  </si>
  <si>
    <t>2-s2.0-85084299441</t>
  </si>
  <si>
    <t>training data augmentation for detecting adverse drug reactions in user generated content</t>
  </si>
  <si>
    <t xml:space="preserve">Aumento dos dados de treinamento para detectar reações adversas a medicamentos no conteúdo gerado pelo usuário </t>
  </si>
  <si>
    <t>social media provides a timely yet challenging data source for adverse drug reaction (adr) detection. existing dictionary-based, semi-supervised learning approaches are intrinsically limited by the coverage and maintainability of laymen health vocabularies. in this paper, we introduce a data augmentation approach that leverages variational autoencoders to learn high-quality data distributions from a large unlabeled dataset, and subsequently, to automatically generate a large labeled training set from a small set of labeled samples. this allows for efficient social-media adr detection with low training and re-training costs to adapt to the changes and emergence of informal medical laymen terms. an extensive evaluation performed on twitter and reddit data shows that our approach matches the performance of fully-supervised approaches while requiring only 25% of training data. © 2019 association for computational linguistics</t>
  </si>
  <si>
    <t xml:space="preserve">A mídia social fornece uma fonte de dados oportuna, mas desafiadora, para a detecção adversa de reação de medicamentos (ADR). As abordagens de aprendizagem semi-supervisionadas baseadas no dicionário existentes são intrinsecamente limitadas pela cobertura e manutenção dos vocabulários de saúde leigos. Neste artigo, introduzimos uma abordagem de aumento de dados que aproveita os autoencoders variacionais para aprender distribuições de dados de alta qualidade a partir de um grande conjunto de dados não marcados e, posteriormente, para gerar automaticamente um grande conjunto de treinamento rotulado a partir de um pequeno conjunto de amostras marcadas. Isso permite a detecção eficiente de ADR de mídia social com baixo treinamento e re-treinamento para se adaptar às mudanças e ao surgimento de termos informais de leigos médicos. Uma extensa avaliação realizada nos dados do Twitter e do Reddit mostra que nossa abordagem corresponde ao desempenho de abordagens totalmente supervisionadas, exigindo apenas 25% dos dados de treinamento. © 2019 Association for Computational Linguistics </t>
  </si>
  <si>
    <t>https://www.scopus.com/inward/record.uri?eid=2-s2.0-85084299441&amp;partnerID=40&amp;md5=994c1c09b4d4c8610ac73cf27b7ddb73</t>
  </si>
  <si>
    <t>Association for Computational Linguistics</t>
  </si>
  <si>
    <t>2019 Conference on Empirical Methods in Natural Language Processing and 9th International Joint Conference on Natural Language Processing, EMNLP-IJCNLP 2019</t>
  </si>
  <si>
    <t>3 November 2019 through 7 November 2019</t>
  </si>
  <si>
    <t>2-s2.0-85072883722</t>
  </si>
  <si>
    <t>transfer learning for biomedical named entity recognition with biobert</t>
  </si>
  <si>
    <t xml:space="preserve">Transferir aprendizado </t>
  </si>
  <si>
    <t>we apply a transfer learning approach to biomedical named entity recognition and compare it with traditional approaches (dictionary, crf, biltsm). specifically, we build models for adverse drug reaction recognition on three datasets. we tune a pre-trained transformer model, biobert, on these datasets and observe the absolute f1-score improvements of 6.93, 10.46 and 13.31. this shows that, with a relatively small amount of annotated data, transfer learning can help in specialized information extraction tasks. copyright © 2019 for this paper by its authors. use permitted under creative commons license attribution 4.0 international (cc by 4.0).</t>
  </si>
  <si>
    <t xml:space="preserve">Aplicamos uma abordagem de aprendizado de transferência ao reconhecimento biomédico de entidade nomeado e a comparamos com as abordagens tradicionais (Dicionário, CRF, Biltsm). Especificamente, criamos modelos para reconhecimento adverso da reação de medicamentos em três conjuntos de dados. Ajustamos um modelo de transformador pré-treinado, BioBert, nesses conjuntos de dados e observamos as melhorias absolutas de escore F1 de 6,93, 10,46 e 13.31. Isso mostra que, com uma quantidade relativamente pequena de dados anotados, o aprendizado de transferência pode ajudar em tarefas especializadas de extração de informações. Copyright © 2019 para este artigo por seus autores. Uso permitido no Creative Commons Commons License Attribution 4.0 International (CC por 4.0). </t>
  </si>
  <si>
    <t>https://www.scopus.com/inward/record.uri?eid=2-s2.0-85072883722&amp;partnerID=40&amp;md5=a63c751f4ac4f3b9be3116b574ae427d</t>
  </si>
  <si>
    <t>15th International Conference on Semantic Systems, SEMPDS 2019</t>
  </si>
  <si>
    <t>9 September 2019 through 12 September 2019</t>
  </si>
  <si>
    <t>2-s2.0-85042426155</t>
  </si>
  <si>
    <t>10.2196/publichealth.6396</t>
  </si>
  <si>
    <t>twimed twitter and pubmed comparable corpus of drugs diseases symptoms and their relations</t>
  </si>
  <si>
    <t xml:space="preserve">Twimed Twitter e PubMed Comparável Corpus de Drogas Doenças Sintomas e suas relações </t>
  </si>
  <si>
    <t>background: work on pharmacovigilance systems using texts from pubmed and twitter typically target at different elements and use different annotation guidelines resulting in a scenario where there is no comparable set of documents from both twitter and pubmed annotated in the same manner. objective: this study aimed to provide a comparable corpus of texts from pubmed and twitter that can be used to study drug reports from these two sources of information, allowing researchers in the area of pharmacovigilance using natural language processing (nlp) to perform experiments to better understand the similarities and differences between drug reports in twitter and pubmed. methods: we produced a corpus comprising 1000 tweets and 1000 pubmed sentences selected using the same strategy and annotated at entity level by the same experts (pharmacists) using the same set of guidelines. results: the resulting corpus, annotated by two pharmacists, comprises semantically correct annotations for a set of drugs, diseases, and symptoms. this corpus contains the annotations for 3144 entities, 2749 relations, and 5003 attributes. conclusions: we present a corpus that is unique in its characteristics as this is the first corpus for pharmacovigilance curated from twitter messages and pubmed sentences using the same data selection and annotation strategies. we believe this corpus will be of particular interest for researchers willing to compare results from pharmacovigilance systems (eg, classifiers and named entity recognition systems) when using data from twitter and from pubmed. we hope that given the comprehensive set of drug names and the annotated entities and relations, this corpus becomes a standard resource to compare results from different pharmacovigilance studies in the area of nlp. © nestor alvaro, yusuke miyao, nigel collier. originally published in jmir public health and surveillance (http://publichealth.jmir.org), 03.05.2017. this is an open-access article distributed under the terms of the creative commons attribution license (http://creativecommons.org/licenses/by/2.0/)</t>
  </si>
  <si>
    <t xml:space="preserve">Antecedentes: Trabalho em sistemas de farmacovigilância usando textos do PubMed e do Twitter normalmente segmentam em diferentes elementos e usam diferentes diretrizes de anotação, resultando em um cenário em que não há conjunto comparável de documentos do Twitter e do PubMed anotados da mesma maneira. Objetivo: Este estudo teve como objetivo fornecer um corpus comparável de textos do PubMed e Twitter que pode ser usado para estudar relatórios de medicamentos dessas duas fontes de informação, permitindo que pesquisadores na área de farmacovigilância usando processamento de linguagem natural (PNL) realizem experimentos para melhorar Entenda as semelhanças e diferenças entre os relatórios de drogas no Twitter e no PubMed. Métodos: Produzimos um corpus compreendendo 1000 tweets e 1000 sentenças PubMed selecionadas usando a mesma estratégia e anotadas no nível da entidade pelos mesmos especialistas (farmacêuticos) usando o mesmo conjunto de diretrizes. Resultados: O corpus resultante, anotado por dois farmacêuticos, compreende anotações semanticamente corretas para um conjunto de medicamentos, doenças e sintomas. Este corpus contém as anotações para 3144 entidades, 2749 relações e 5003 atributos. Conclusões: Apresentamos um corpus único em suas características, pois este é o primeiro corpus para farmacovigilância com curadoria de mensagens do Twitter e frases no PubMed usando as mesmas estratégias de seleção e anotação de dados. Acreditamos que esse corpus será de particular interesse para pesquisadores dispostos a comparar os resultados de sistemas de farmacovigilância (por exemplo, classificadores e sistemas de reconhecimento de entidades nomeados) ao usar dados do Twitter e do PubMed. Esperamos que, dado o conjunto abrangente de nomes de medicamentos e as entidades e relações anotadas, esse corpus se torne um recurso padrão para comparar os resultados de diferentes estudos de farmacovigilância na área da PNL. © Nestor Alvaro, Yusuke Miyao, Nigel Collier. Publicado originalmente em JMIR Public Health and Vigillance (http://publichealth.jmir.org), 03.05.2017. Este é um artigo de acesso aberto distribuído sob os termos da Licença de Atribuição do Creative Commons (http://creativecommons.org/license/by/2.0/) </t>
  </si>
  <si>
    <t>https://www.scopus.com/inward/record.uri?eid=2-s2.0-85042426155&amp;doi=10.2196%2fpublichealth.6396&amp;partnerID=40&amp;md5=654c06b0ad2b4e4f35f90378d89ac92c</t>
  </si>
  <si>
    <t>uarizona at the made1 0 nlp challenge</t>
  </si>
  <si>
    <t xml:space="preserve">UARIZONA no desafio Made1 0 NLP </t>
  </si>
  <si>
    <t>2018/11/24</t>
  </si>
  <si>
    <t>2-s2.0-84949154492</t>
  </si>
  <si>
    <t>ucm at clef ehealth 2013 shared task 1</t>
  </si>
  <si>
    <t xml:space="preserve">UCM no clef eHealth 2013 Shared Task 1 </t>
  </si>
  <si>
    <t>we are developing a system that analyzes medical reports and extracts a snomed-ct based concept representation. the more interesting characteristic of our system is not only that it can detect the concepts. it also takes into account if they appear in an affirmative, nega tive or speculative context. the system also separates the concept repre sentation according to the structure of the document. our system takes these steps: automatic orthographic correction, acronyms and abbrevi ation detection, negation and speculation phrase detection and medical concepts detection. for participating in task 1 we have adapted our system in order to obtain the mentions that belongs to the disorder se mantic group defined in the guidelines. the approach is based on using metamap to detect the concepts and the spans. our aim was to identify which was the best way to use metamap in our system to solve the task 1.</t>
  </si>
  <si>
    <t xml:space="preserve">Estamos desenvolvendo um sistema que analisa relatórios médicos e extrai uma representação conceitual baseada em Snomed-CT. A característica mais interessante do nosso sistema não é apenas que pode detectar os conceitos. Também leva em consideração se eles aparecerem em um contexto afirmativo, negativo ou especulativo. O sistema também separa a representação conceitual de acordo com a estrutura do documento. Nosso sistema toma estas etapas: correção ortográfica automática, acrônimos e detecção de detecção, negação e frase de especulação e detecção de conceitos médicos. Para participar da Tarefa 1, adaptamos nosso sistema para obter as menções que pertencem ao distúrbio Se Mantic Group definido nas diretrizes. A abordagem é baseada no uso do Metamap para detectar os conceitos e os vãos. Nosso objetivo era identificar qual era a melhor maneira de usar o Metamap em nosso sistema para resolver a tarefa 1. </t>
  </si>
  <si>
    <t>https://www.scopus.com/inward/record.uri?eid=2-s2.0-84949154492&amp;partnerID=40&amp;md5=9e247380b01f86be6223c7d4490b0412</t>
  </si>
  <si>
    <t>2-s2.0-85128740318</t>
  </si>
  <si>
    <t>understanding covid 19 news coverage using medical nlp</t>
  </si>
  <si>
    <t xml:space="preserve">Entendendo a cobertura do CoVID 19 News usando a PND médica </t>
  </si>
  <si>
    <t>being a global pandemic, the covid-19 outbreak received global media attention. in this study, we analyze news publications from cnn and the guardian - two of the world's most influential media organizations. the dataset includes more than 36,000 articles, analyzed using the clinical and biomedical natural language processing (nlp) models from the spark nlp for healthcare library, which enables a deeper analysis of medical concepts than previously achieved. the analysis covers key entities and phrases, observed biases, and change over time in news coverage by correlating mined medical symptoms, procedures, drugs, and guidance with commonly mentioned demographic and occupational groups. another analysis is of extracted adverse drug events about drug and vaccine manufacturers, which when reported by major news outlets has an impact on vaccine hesitancy. © 2021 copyright for this paper by its authors</t>
  </si>
  <si>
    <t xml:space="preserve">Sendo uma pandemia global, o surto Covid-19 recebeu atenção global da mídia. Neste estudo, analisamos publicações de notícias da CNN e The Guardian - duas das organizações de mídia mais influentes do mundo. O conjunto de dados inclui mais de 36.000 artigos, analisados usando os modelos clínicos e biomédicos de processamento de linguagem natural (PNL) da Biblioteca Spark PNL for Healthcare, o que permite uma análise mais profunda dos conceitos médicos do que o alcançado anteriormente. A análise abrange entidades e frases -chave, vieses observados e mudanças ao longo do tempo na cobertura de notícias, correlacionando sintomas médicos extraídos, procedimentos, medicamentos e orientações com grupos demográficos e ocupacionais comumente mencionados. Outra análise é de eventos adversos extraídos de medicamentos sobre fabricantes de medicamentos e vacinas, que quando relatados pelos principais meios de comunicação têm um impacto na hesitação da vacina. © 2021 Copyright para este artigo por seus autores </t>
  </si>
  <si>
    <t>https://www.scopus.com/inward/record.uri?eid=2-s2.0-85128740318&amp;partnerID=40&amp;md5=b2c1befae0fef10ec517fb1c54ab0057</t>
  </si>
  <si>
    <t>5th Workshop on Narrative Extraction From Texts, Text2Story 2022</t>
  </si>
  <si>
    <t>10 April 2022</t>
  </si>
  <si>
    <t>2-s2.0-85054935923</t>
  </si>
  <si>
    <t>uned at diann 2018 unsupervised system for automatic disabilities labeling in medical scientific documents</t>
  </si>
  <si>
    <t xml:space="preserve">Uned no sistema Diann 2018 não supervisionado para rotulagem de deficiências automáticas em documentos científicos médicos </t>
  </si>
  <si>
    <t>this paper introduces the lsi system participating in diann (disability annotation on documents from the biomedical domain) task, framed in the ibereval 2018 evaluation workshop. the identification of medical concepts in documents and, especially, the identification of disabilities, is a complex task mainly due to the variety of expressions that can make reference to the same problem. our proposal implements an automatic annotation tool similar to umls metamap transfer (mmtx) for extracting biomedical concepts. as metamap, our system generates different variants of the same disability aiming to improve coverage, and adapting them to the kind of entity considered. the first results of the system on a evaluation corpus of 500 scientific papers manually annotated indicate the potential of the proposal. © 2018 ceur-ws. all rights reserved.</t>
  </si>
  <si>
    <t xml:space="preserve">Este artigo apresenta o sistema LSI que participa da tarefa de Diann (anotação por invalidez em documentos do domínio biomédico), enquadrado no workshop de avaliação do iBereval 2018. A identificação de conceitos médicos em documentos e, especialmente, a identificação de deficiências, é uma tarefa complexa principalmente devido à variedade de expressões que podem fazer referência ao mesmo problema. Nossa proposta implementa uma ferramenta de anotação automática semelhante ao UMLS Metamap Transfer (MMTX) para extrair conceitos biomédicos. Como metamap, nosso sistema gera diferentes variantes da mesma deficiência com o objetivo de melhorar a cobertura e adaptá -las ao tipo de entidade considerada. Os primeiros resultados do sistema em um corpus de avaliação de 500 artigos científicos anotados manualmente indicam o potencial da proposta. © 2018 CEUR-WS. todos os direitos reservados. </t>
  </si>
  <si>
    <t>https://www.scopus.com/inward/record.uri?eid=2-s2.0-85054935923&amp;partnerID=40&amp;md5=bd396a0b8b6be6cdfc98d29572054f77</t>
  </si>
  <si>
    <t>2-s2.0-84978441841</t>
  </si>
  <si>
    <t>unlocking information in electronic health records using natural language processing a case study in medication information extraction</t>
  </si>
  <si>
    <t xml:space="preserve">Desbloqueando informações em registros eletrônicos de saúde usando o processamento de linguagem natural um estudo de caso em extração de informações sobre medicamentos </t>
  </si>
  <si>
    <t>clinical natural language processing (nlp), which can unlock detailed patient information from clinical narratives stored in electronic health records, has been frequently used to support clinical research and operations. this chapter introduces the state-of-the-art work in clinical nlp. using medication information extraction as a use case, we describe different methods to build clinical nlp systems, including rule-based, machine learning-based, and hybrid approaches. applications of medication information extraction systems, such as pharmacovigilance (post-market surveillance of drugs) research, are also discussed in this chapter. © 2014 walter de gruyter inc., boston/berlin. all rights reserved.</t>
  </si>
  <si>
    <t xml:space="preserve">O processamento clínico de linguagem natural (PNL), que pode desbloquear informações detalhadas dos pacientes de narrativas clínicas armazenadas em registros eletrônicos de saúde, tem sido frequentemente usada para apoiar a pesquisa e operações clínicas. Este capítulo apresenta o trabalho de ponta na PNL clínica. Usando a extração de informações sobre medicamentos como caso de uso, descrevemos diferentes métodos para criar sistemas clínicos de PNL, incluindo abordagens baseadas em regras, aprendizado de máquina e híbridas. As aplicações de sistemas de extração de informações sobre medicamentos, como a pesquisa em farmacovigilância (vigilância pós-mercado de medicamentos), também são discutidas neste capítulo. © 2014 Walter de Gruyter Inc., Boston/Berlin. todos os direitos reservados. </t>
  </si>
  <si>
    <t>https://www.scopus.com/inward/record.uri?eid=2-s2.0-84978441841&amp;partnerID=40&amp;md5=edeb5d96f3473844e23e2c307e900235</t>
  </si>
  <si>
    <t>2-s2.0-77958052050</t>
  </si>
  <si>
    <t>10.1145/1854776.1854820</t>
  </si>
  <si>
    <t>unsupervised mapping of sentences to biomedical concepts based on integrated information retrieval model and clustering</t>
  </si>
  <si>
    <t xml:space="preserve">Mapeamento não supervisionado de frases para conceitos biomédicos com base no modelo de recuperação de informações integradas e em clustering </t>
  </si>
  <si>
    <t>structured information revealed by manual annotation of disease descriptions with umls meta-thesaurus concepts, can provide high-quality reliable data sources for the research community. while progress in both extent and annotation has been made, only a limited scope of diseases has been annotated, largely because of the required human resources. since annotating text is time consuming and the variation of disease descriptions makes the annotation task difficult, it is useful to develop systems for automatic mapping of biomedical sentences into an ontology. our goal is to automatically map biomedical sentences into umls disease concepts. previous methods including statistical methods, are still weaker than dictionary-based simple matching methods. to consider an alternative to both, we demonstrate how the mapping problem can be viewed as a document retrieval problem: under this perspective, the mapping integrates information based on a language model, document frequency, and distance measures. our improvements are based on a three-step method using information retrieval and clustering. in the first step, we retrieve the top-10 ranked relevant umls concept entries using an integrated information retrieval model. in the second step, we cluster the retrieved concept entries according to shared words. in the final step, we select one answer for each cluster using a threshold. our experiments are promising, and on typical data show a precision of 73.28%, recall of 77.51%, and f-measure of 75.34% significantly outperforming previous methods based on statistics, dictionaries, and the metamap by 6.95 to 9.95 percent. copyright © 2010 acm.</t>
  </si>
  <si>
    <t xml:space="preserve">Informações estruturadas reveladas pela anotação manual de descrições de doenças com conceitos de meta-tesauros da UMLS podem fornecer fontes de dados confiáveis ​​de alta qualidade para a comunidade de pesquisa. Embora o progresso em extensão e na anotação tenha sido feito, apenas um escopo limitado de doenças foi anotado, principalmente por causa dos recursos humanos exigidos. Como a anotação do texto consome tempo e a variação das descrições de doenças dificulta a tarefa de anotação, é útil desenvolver sistemas para o mapeamento automático de frases biomédicas em uma ontologia. Nosso objetivo é mapear automaticamente frases biomédicas nos conceitos de doença da UMLS. Métodos anteriores, incluindo métodos estatísticos, ainda são mais fracos que os métodos de correspondência simples baseados no dicionário. Para considerar uma alternativa a ambos, demonstramos como o problema do mapeamento pode ser visto como um problema de recuperação de documentos: sob essa perspectiva, o mapeamento integra informações com base em um modelo de idioma, frequência de documentos e medidas de distância. Nossas melhorias são baseadas em um método de três etapas usando a recuperação de informações e o cluster. Na primeira etapa, recuperamos as 10 principais entradas de conceito REMLS RELAVENTE RELEVANTE, usando um modelo de recuperação de informações integradas. Na segunda etapa, agrupamos as entradas conceituais recuperadas de acordo com palavras compartilhadas. Na etapa final, selecionamos uma resposta para cada cluster usando um limite. Nossas experiências são promissoras e, em dados típicos, mostram uma precisão de 73,28%, recall de 77,51%e medida F de 75,34%superando significativamente os métodos anteriores baseados em estatísticas, dicionários e o Metamap em 6,95 a 9,95%. Copyright © 2010 ACM. </t>
  </si>
  <si>
    <t>https://www.scopus.com/inward/record.uri?eid=2-s2.0-77958052050&amp;doi=10.1145%2f1854776.1854820&amp;partnerID=40&amp;md5=90bdf36c11b3d1648d3eb95a32d0caf5</t>
  </si>
  <si>
    <t>2010 ACM International Conference on Bioinformatics and Computational Biology, ACM-BCB 2010</t>
  </si>
  <si>
    <t>2 August 2010 through 4 August 2010</t>
  </si>
  <si>
    <t>Niagara Falls, NY</t>
  </si>
  <si>
    <t>2-s2.0-84963717080</t>
  </si>
  <si>
    <t>10.1093/jamia/ocv063</t>
  </si>
  <si>
    <t>use of data mining at the food and drug administration</t>
  </si>
  <si>
    <t xml:space="preserve">Uso da mineração de dados na Food and Drug Administration </t>
  </si>
  <si>
    <t>objectives this article summarizes past and current data mining activities at the united states food and drug administration (fda). target audience we address data miners in all sectors, anyone interested in the safety of products regulated by the fda (predominantly medical products, food, veterinary products and nutrition, and tobacco products), and those interested in fda activities. scope topics include routine and developmental data mining activities, short descriptions of mined fda data, advantages and challenges of data mining at the fda, and future directions of data mining at the fda. © the author 2015.</t>
  </si>
  <si>
    <t xml:space="preserve">Objetivos Este artigo resume as atividades de mineração de dados passadas e atuais na Administração de Alimentos e Medicamentos dos Estados Unidos (FDA). Público -alvo, abordamos os mineradores de dados em todos os setores, qualquer pessoa interessada na segurança dos produtos regulamentados pelo FDA (produtos predominantemente médicos, alimentos, produtos veterinários e nutrição e produtos de tabaco) e os interessados em atividades do FDA. Os tópicos do escopo incluem atividades de mineração de dados de rotina e de desenvolvimento, descrições curtas de dados, vantagens e desafios da Mineração de dados no FDA e direções futuras de mineração de dados no FDA. © The Author 2015. </t>
  </si>
  <si>
    <t>https://www.scopus.com/inward/record.uri?eid=2-s2.0-84963717080&amp;doi=10.1093%2fjamia%2focv063&amp;partnerID=40&amp;md5=58e3041b0687a991bd4aa17a339b455a</t>
  </si>
  <si>
    <t>2-s2.0-84979695848</t>
  </si>
  <si>
    <t>10.1016/j.jbi.2016.07.017</t>
  </si>
  <si>
    <t>use of off the shelf information extraction algorithms in clinical informatics a feasibility study of metamap annotation of italian medical notes</t>
  </si>
  <si>
    <t xml:space="preserve">Uso de algoritmos de extração de informações fora da prateleira em informática clínica Um estudo de viabilidade da anotação de metamap de notas médicas italianas </t>
  </si>
  <si>
    <t>information extraction from narrative clinical notes is useful for patient care, as well as for secondary use of medical data, for research or clinical purposes. many studies focused on information extraction from english clinical texts, but less dealt with clinical notes in languages other than english. this study tested the feasibility of using “off the shelf” information extraction algorithms to identify medical concepts from italian clinical notes. among all the available and well-established information extraction algorithms, we used metamap to map medical concepts to the unified medical language system (umls). the study addressed two questions: (q1) to understand if it would be possible to properly map medical terms found in clinical notes and related to the semantic group of “disorders” to the italian umls resources; (q2) to investigate if it would be feasible to use metamap as it is to extract these medical concepts from italian clinical notes. we performed three experiments: in exp1, we investigated how many medical concepts of the “disorders” semantic group found in a set of clinical notes written in italian could be mapped to the umls italian medical sources; in exp2 we assessed how the different processing steps used by metamap, which are english dependent, could be used in italian texts to map the original clinical notes on the italian umls sources; in exp3 we automatically translated the clinical notes from italian to english using google translator, and then we used metamap to map the translated texts. results in exp1 showed that the italian umls metathesaurus sources covered 91% of the medical terms of the “disorders” semantic group, as found in the studied dataset. we observed that even if metamap was built to analyze texts written in english, most of its processing steps worked properly also with texts written in italian. metamap identified correctly about half of the concepts in the italian clinical notes. using metamap's annotation on italian clinical notes instead of a simple text search improved our results of about 15 percentage points. metamap's annotation of italian clinical notes showed recall, precision and f-measure equal to 0.53, 0.98 and 0.69, respectively. most of the failures were due to the impossibility for metamap to generate meaningful variants for the italian language, suggesting that modifying metamap to allow generating italian variants could improve the performance. metamap's performance in annotating automatically translated english clinical notes was in line with findings in the literature, with similar recall (0.75), f-measure (0.83) and even higher precision (0.95). most of the failures were due to a bad italian to english translation of medical terms, suggesting that using an automatic translation tool specialized in translating medical concepts might be useful to obtain better performances. in conclusion, performances obtained using metamap on the fully automatic translation of the italian text are good enough to allow to use metamap “as it is” in clinical practice. © 2016 elsevier inc.</t>
  </si>
  <si>
    <t xml:space="preserve">A extração de informações de notas clínicas narrativas é útil para o atendimento ao paciente, bem como para o uso secundário de dados médicos, para fins de pesquisa ou clínica. Muitos estudos se concentraram na extração de informações dos textos clínicos em inglês, mas menos tratados com notas clínicas em outros idiomas que não o inglês. Este estudo testou a viabilidade de usar algoritmos de extração de informações "fora da prateleira" para identificar conceitos médicos de notas clínicas italianas. Entre todos os algoritmos de extração de informações disponíveis e bem estabelecidos, usamos o Metamap para mapear conceitos médicos para o Sistema de Língua Médica Unificada (UMLS). O estudo abordou duas questões: (Q1) para entender se seria possível mapear adequadamente os termos médicos encontrados em notas clínicas e relacionadas ao grupo semântico de "distúrbios" aos recursos italianos da UMLS; (Q2) Investigar se seria viável usar o Metamap e extrair esses conceitos médicos de notas clínicas italianas. Realizamos três experimentos: no EXP1, investigamos quantos conceitos médicos do grupo semântico “distúrbios” encontrados em um conjunto de notas clínicas escritas em italiano podem ser mapeadas para as fontes médicas italianas da UMLS; No EXP2, avaliamos como as diferentes etapas de processamento usadas pelo Metamap, que dependem do inglês, poderiam ser usadas em textos italianos para mapear as notas clínicas originais sobre as fontes italianas da UMLS; No Exp3, traduzimos automaticamente as notas clínicas de italiano para inglês usando o Google Translator e, em seguida, usamos o Metamap para mapear os textos traduzidos. Os resultados da EXP1 mostraram que as fontes italianas de metathesauros da UMLS cobriram 91% dos termos médicos do grupo semântico "distúrbios", conforme encontrado no conjunto de dados estudados. Observamos que, mesmo que o Metamap tenha sido construído para analisar textos escritos em inglês, a maioria de suas etapas de processamento funcionou corretamente com textos escritos em italiano. O Metamap identificou corretamente cerca de metade dos conceitos nas notas clínicas italianas. O uso da anotação do Metamap em notas clínicas italianas em vez de uma simples pesquisa de texto melhorou nossos resultados de cerca de 15 pontos percentuais. A anotação de Metamap das notas clínicas italianas mostrou recall, precisão e medida F iguais a 0,53, 0,98 e 0,69, respectivamente. A maioria das falhas foi devida à impossibilidade de o Metamap gerar variantes significativas para o idioma italiano, sugerindo que a modificação do metamap para permitir a geração de variantes italianas poderia melhorar o desempenho. O desempenho da Metamap na anotação de notas clínicas em inglês traduzido automaticamente estava alinhado com os achados na literatura, com recall semelhante (0,75), medida F (0,83) e precisão ainda mais alta (0,95). A maioria das falhas foi devida a um mau italiano para a tradução em inglês de termos médicos, sugerindo que o uso de uma ferramenta de tradução automática especializada na tradução de conceitos médicos pode ser útil para obter melhores desempenhos. Em conclusão, as performances obtidas usando o Metamap na tradução totalmente automática do texto italiano são boas o suficiente para permitir o uso do metamap "como é" na prática clínica. © 2016 Elsevier inc. </t>
  </si>
  <si>
    <t>https://www.scopus.com/inward/record.uri?eid=2-s2.0-84979695848&amp;doi=10.1016%2fj.jbi.2016.07.017&amp;partnerID=40&amp;md5=6f4112a04de8f7db51c1d1d635ec5406</t>
  </si>
  <si>
    <t>2-s2.0-85061090937</t>
  </si>
  <si>
    <t>10.1007/978-3-030-06149-4_8</t>
  </si>
  <si>
    <t>use of sentiment analysis techniques in healthcare domain</t>
  </si>
  <si>
    <t xml:space="preserve">Uso de técnicas de análise de sentimentos no domínio da saúde </t>
  </si>
  <si>
    <t>every day a large amount of subjective information is generated through social networks such as facebook® and twitter®. the subjective information implies the opinions, beliefs, feelings and attitudes that people express towards different topics of interest. moreover, this type of information is of great importance for companies, organizations or individuals, because it allows them to carry out actions that benefit them. besides, sentiment analysis is the field that studies subjective information through natural language processing, computational linguistics, information retrieval and data mining techniques. sentiment analysis is very useful in various domains, such as politics, marketing, tourism, among others. actually, healthcare domain implies a large area of opportunity to obtain benefits using sentiment analysis, such as obtaining information about the patients’ mood, diseases, adverse drug reactions, epidemics, among others. however, healthcare domain has been very little explored. therefore, in this chapter we propose a module based on sentiment analysis to obtain sentiments and emotions at the comment and entity levels from texts related to the healthcare domain. also, different case studies are presented to validate the proposed module. © 2019, springer nature switzerland ag.</t>
  </si>
  <si>
    <t xml:space="preserve">Todos os dias, uma grande quantidade de informações subjetivas é gerada através de redes sociais como Facebook® e Twitter®. A informação subjetiva implica as opiniões, crenças, sentimentos e atitudes que as pessoas expressam em relação a diferentes tópicos de interesse. Além disso, esse tipo de informação é de grande importância para empresas, organizações ou indivíduos, porque permite que eles realizem ações que os beneficiem. Além disso, a análise de sentimentos é o campo que estuda informações subjetivas por meio de processamento de linguagem natural, lingüística computacional, recuperação de informações e técnicas de mineração de dados. A análise de sentimentos é muito útil em vários domínios, como política, marketing, turismo, entre outros. Na verdade, o domínio da saúde implica uma grande área de oportunidade para obter benefícios usando análise de sentimentos, como obter informações sobre o humor dos pacientes, doenças, reações adversas a medicamentos, epidemias, entre outras. No entanto, o domínio da saúde tem sido muito pouco explorado. Portanto, neste capítulo, propomos um módulo baseado na análise de sentimentos para obter sentimentos e emoções nos níveis de comentário e entidade dos textos relacionados ao domínio da saúde. Além disso, diferentes estudos de caso são apresentados para validar o módulo proposto. © 2019, Springer Nature Switzerland AG. </t>
  </si>
  <si>
    <t>https://www.scopus.com/inward/record.uri?eid=2-s2.0-85061090937&amp;doi=10.1007%2f978-3-030-06149-4_8&amp;partnerID=40&amp;md5=1ccc001865b58f0f97ee964cd6563175</t>
  </si>
  <si>
    <t>2-s2.0-85122786355</t>
  </si>
  <si>
    <t>10.3390/vaccines10010103</t>
  </si>
  <si>
    <t>using a machine learning approach to monitor covid 19 vaccine adverse events (vae) from twitter data</t>
  </si>
  <si>
    <t xml:space="preserve">Usando uma abordagem de aprendizado de máquina para monitorar os eventos adversos da vacina CoVID 19 (VAE) a partir de dados do Twitter </t>
  </si>
  <si>
    <t>social media can be used to monitor the adverse effects of vaccines. the goal of this project is to develop a machine learning and natural language processing approach to identify covid-19 vaccine adverse events (vae) from twitter data. based on covid-19 vaccine-related tweets (1 december 2020–1 august 2021), we built a machine learning-based pipeline to identify tweets containing personal experiences with covid-19 vaccinations and to extract and normalize vae-related entities, including dose(s); vaccine types (pfizer, moderna, and johnson &amp; johnson); and symptom(s) from tweets. we further analyzed the extracted vae data based on the location, time, and frequency. we found that the four most populous states (california, texas, florida, and new york) in the us witnessed the most vae discussions on twitter. the frequency of twitter discussions of vae coincided with the progress of the covid-19 vaccinations. sore to touch, fatigue, and headache are the three most common adverse effects of all three covid-19 vaccines in the us. our findings demonstrate the feasibility of using social media data to monitor vaes. to the best of our knowledge, this is the first study to identify covid-19 vaccine adverse event signals from social media. it can be an excellent supplement to the existing vaccine pharmacovigilance systems. © 2022 by the authors. licensee mdpi, basel, switzerland.</t>
  </si>
  <si>
    <t xml:space="preserve">A mídia social pode ser usada para monitorar os efeitos adversos das vacinas. O objetivo deste projeto é desenvolver uma abordagem de aprendizado de máquina e processamento de linguagem natural para identificar eventos adversos da vacina CoVID-19 (VAE) a partir dos dados do Twitter. Com base em tweets relacionados à vacina CoVID-19 (1 de dezembro de 2020–1 de agosto de 2021), construímos um pipeline baseado em aprendizado de máquina para identificar tweets contendo experiências pessoais com vacinas com Covid-19 e extrair e normalizar entidades relacionadas à VAE, incluindo dose (s); Tipos de vacinas (Pfizer, Moderna e Johnson &amp; Johnson); e sintomas de tweets. Analisamos ainda os dados extraídos da VAE com base na localização, hora e frequência. Descobrimos que os quatro estados mais populosos (Califórnia, Texas, Flórida e Nova York) nos EUA testemunharam o maior número de discussões da VAE no Twitter. A frequência das discussões no Twitter sobre VAE coincidiu com o progresso das vacinas covid-19. Dor para toque, fadiga e dor de cabeça são os três efeitos adversos mais comuns das três vacinas covid-19 nos EUA. Nossas descobertas demonstram a viabilidade de usar dados de mídia social para monitorar VAEs. Até onde sabemos, este é o primeiro estudo a identificar os sinais de eventos adversos da vacina CoVid-19 das mídias sociais. Pode ser um excelente suplemento aos sistemas de farmacovigilância de vacinas existentes. © 2022 pelos autores. Licenciado MDPI, Basileia, Suíça. </t>
  </si>
  <si>
    <t>https://www.scopus.com/inward/record.uri?eid=2-s2.0-85122786355&amp;doi=10.3390%2fvaccines10010103&amp;partnerID=40&amp;md5=47812feca83d65a63d79e3fdd3b38e20</t>
  </si>
  <si>
    <t>2-s2.0-79959655291</t>
  </si>
  <si>
    <t>10.1016/j.jbi.2011.04.005</t>
  </si>
  <si>
    <t>using a shallow linguistic kernel for drug drug interaction extraction</t>
  </si>
  <si>
    <t xml:space="preserve">Usando um kernel linguístico raso para extração de interação com drogas </t>
  </si>
  <si>
    <t>a drug-drug interaction (ddi) occurs when one drug influences the level or activity of another drug. information extraction (ie) techniques can provide health care professionals with an interesting way to reduce time spent reviewing the literature for potential drug-drug interactions. nevertheless, no approach has been proposed to the problem of extracting ddis in biomedical texts. in this article, we study whether a machine learning-based method is appropriate for ddi extraction in biomedical texts and whether the results provided are superior to those obtained from our previously proposed pattern-based approach [1]. the method proposed here for ddi extraction is based on a supervised machine learning technique, more specifically, the shallow linguistic kernel proposed in giuliano et al. (2006) [2]. since no benchmark corpus was available to evaluate our approach to ddi extraction, we created the first such corpus, drugddi, annotated with 3169 ddis. we performed several experiments varying the configuration parameters of the shallow linguistic kernel. the model that maximizes the f-measure was evaluated on the test data of the drugddi corpus, achieving a precision of 51.03%, a recall of 72.82% and an f-measure of 60.01%.to the best of our knowledge, this work has proposed the first full solution for the automatic extraction of ddis from biomedical texts. our study confirms that the shallow linguistic kernel outperforms our previous pattern-based approach. additionally, it is our hope that the drugddi corpus will allow researchers to explore new solutions to the ddi extraction problem. © 2011 elsevier inc.</t>
  </si>
  <si>
    <t xml:space="preserve">Uma interação medicamentosa (DDI) ocorre quando um medicamento influencia o nível ou atividade de outro medicamento. As técnicas de extração de informações (IE) podem fornecer aos profissionais de saúde uma maneira interessante de reduzir o tempo gasto revisando a literatura para possíveis interações medicamentosas. No entanto, nenhuma abordagem foi proposta ao problema de extrair DDIs em textos biomédicos. Neste artigo, estudamos se um método baseado em aprendizado de máquina é apropriado para a extração de DDI em textos biomédicos e se os resultados fornecidos são superiores aos obtidos de nossa abordagem baseada em padrões proposta anteriormente [1]. O método proposto aqui para extração DDI é baseado em uma técnica de aprendizado de máquina supervisionado, mais especificamente, o kernel linguístico superficial proposto em Giuliano et al. (2006) [2]. Como nenhum corpus de referência estava disponível para avaliar nossa abordagem à extração do DDI, criamos o primeiro corpus, Drugddi, anotado com 3169 DDIs. Realizamos várias experiências que variam os parâmetros de configuração do kernel linguístico raso. O modelo que maximiza a medida F foi avaliado nos dados de teste do DrugDDI Corpus, alcançando uma precisão de 51,03%, um recall de 72,82%e uma medida F de 60,01%. Para o melhor de nosso conhecimento, este trabalho tem um trabalho tem propuseram a primeira solução completa para a extração automática de DDIs de textos biomédicos. Nosso estudo confirma que o núcleo lingüístico superficial supera nossa abordagem anterior baseada em padrões. Além disso, espera -se que o Drugddi Corpus permita que os pesquisadores explorem novas soluções para o problema de extração do DDI. © 2011 Elsevier inc. </t>
  </si>
  <si>
    <t>https://www.scopus.com/inward/record.uri?eid=2-s2.0-79959655291&amp;doi=10.1016%2fj.jbi.2011.04.005&amp;partnerID=40&amp;md5=e94aa6eb3cf903b74c7b6757fee3e79c</t>
  </si>
  <si>
    <t>2-s2.0-85061965987</t>
  </si>
  <si>
    <t>10.1055/s-0039-1677738</t>
  </si>
  <si>
    <t>using electronic health records to identify adverse drug events in ambulatory care a systematic review</t>
  </si>
  <si>
    <t xml:space="preserve">Usando registros eletrônicos de saúde para identificar eventos adversos a medicamentos em cuidados ambulatoriais uma revisão sistemática </t>
  </si>
  <si>
    <t>objective we identified the methods used and determined the roles of electronic health records (ehrs) in detecting and assessing adverse drug events (ades) in the ambulatory setting. methods we performed a systematic literature review by searching pubmed and google scholar for studies on ades detected in the ambulatory setting involving any ehr use published before june 2017.we extracted study characteristics from included studies related to ade detection methods for analysis. results we identified 30 studies that evaluated ades in an ambulatory settingwith an ehr. in 27 studies, ehrs were used only as the data source for ade identification. in two studies, the ehr was used as both a data source and to deliver decision support to providers during order entry. in one study, the ehr was a source of data and generated patient safety reports that researchers used in the process of identifying ades. methods of identification included manual chart review by trained nurses, pharmacists, and/or physicians; prescription review; computer monitors; electronic triggers; international classification of diseases codes; natural language processing of clinical notes; and patient phone calls and surveys. seven studies provided examples of search phrases, laboratory values, and rules used to identify ades. conclusion the majority of studies examined used ehrs as sources of data for ade detection. this retrospective approach is appropriate to measure incidence rates of ades but not adequate to detect preventable ades before patient harm occurs. new methods involving computer monitors and electronic triggers will enable researchers to catch preventable ades and take corrective action. © 2019 georg thieme verlag kg stuttgart. new york.</t>
  </si>
  <si>
    <t xml:space="preserve">Objetivo Identificamos os métodos utilizados e determinamos os papéis dos registros eletrônicos de saúde (EHRs) na detecção e avaliação de eventos adversos a medicamentos (ADES) no ambiente ambulatorial. Métodos Realizamos uma revisão sistemática da literatura pesquisando o PubMed e o Google Scholar por estudos sobre ADES detectados no ambiente ambulatorial envolvendo qualquer uso de EHR publicado antes de junho de 2017. Extraímos características do estudo de estudos incluídos relacionados aos métodos de detecção da ADE para análise. Resultados Identificamos 30 estudos que avaliaram Ades em um ambiente ambulatorial com um EHR. Em 27 estudos, os EHRs foram utilizados apenas como fonte de dados para identificação ADE. Em dois estudos, o EHR foi usado como fonte de dados e para fornecer suporte à decisão aos provedores durante a entrada de pedidos. Em um estudo, o EHR foi uma fonte de dados e gerou relatórios de segurança do paciente que os pesquisadores usaram no processo de identificação de ADEs. Os métodos de identificação incluíram revisão manual de gráficos por enfermeiros treinados, farmacêuticos e/ou médicos; revisão de prescrição; monitores de computador; gatilhos eletrônicos; Classificação Internacional de Códigos de Doenças; Processamento da linguagem natural de notas clínicas; e telefonemas e pesquisas de pacientes. Sete estudos forneceram exemplos de frases de pesquisa, valores laboratoriais e regras usadas para identificar Ades. CONCLUSÃO A maioria dos estudos examinados usou EHRs como fontes de dados para detecção de ADE. Essa abordagem retrospectiva é apropriada para medir as taxas de incidência de ADEs, mas não é adequado para detectar ADEs evitáveis ​​antes que ocorram danos ao paciente. Novos métodos envolvendo monitores de computadores e gatilhos eletrônicos permitirão que os pesquisadores captem ades evitáveis ​​e tomem medidas corretivas. © 2019 Georg Thieme Verlag KG Stuttgart. Nova york. </t>
  </si>
  <si>
    <t>https://www.scopus.com/inward/record.uri?eid=2-s2.0-85061965987&amp;doi=10.1055%2fs-0039-1677738&amp;partnerID=40&amp;md5=e50b83d4ba377883513c72fad18537a1</t>
  </si>
  <si>
    <t>2-s2.0-84894333282</t>
  </si>
  <si>
    <t>10.3233/978-1-61499-289-9-682</t>
  </si>
  <si>
    <t>using linked data for mining drug drug interactions in electronic health records</t>
  </si>
  <si>
    <t xml:space="preserve">Usando dados vinculados para mineração de interações medicamentosas em registros eletrônicos de saúde </t>
  </si>
  <si>
    <t>by nature, healthcare data is highly complex and voluminous. while on one hand, it provides unprecedented opportunities to identify hidden and unknown relationships between patients and treatment outcomes, or drugs and allergic reactions for given individuals, representing and querying large network datasets poses significant technical challenges. in this research, we study the use of semantic web and linked data technologies for identifying drug-drug interaction (ddi) information from publicly available resources, and determining if such interactions were observed using real patient data. specifically, we apply linked data principles and technologies for representing patient data from electronic health records (ehrs) at mayo clinic as resource description framework (rdf), and identify potential drug-drug interactions (pddis) for widely prescribed cardiovascular and gastroenterology drugs. our results from the proof-of-concept study demonstrate the potential of applying such a methodology to study patient health outcomes as well as enabling genome-guided drug therapies and treatment interventions. © 2013 imia and ios press.</t>
  </si>
  <si>
    <t xml:space="preserve">Por natureza, os dados de saúde são altamente complexos e volumosos. Enquanto, por um lado, oferece oportunidades sem precedentes para identificar relações ocultas e desconhecidas entre os pacientes e os resultados do tratamento, ou medicamentos e reações alérgicas para determinados indivíduos, representando e consultando grandes conjuntos de dados de rede, apresenta desafios técnicos significativos. Nesta pesquisa, estudamos o uso da Web semântica e tecnologias de dados vinculadas para identificar informações de interação com drogas medicamentosas (DDI) de recursos disponíveis ao público e determinar se essas interações foram observadas usando dados reais do paciente. Especificamente, aplicamos princípios e tecnologias de dados vinculados para representar dados de pacientes de registros eletrônicos de saúde (EHRs) na Mayo Clinic como estrutura de descrição de recursos (RDF) e identificamos possíveis interações medicamentosas (PDDIs) para medicamentos cardiovasculares e gastroenterológicos amplamente prescritos. Nossos resultados do estudo de prova de conceito demonstram o potencial de aplicar essa metodologia para estudar os resultados da saúde do paciente, além de permitir terapias medicamentosas guiadas por genoma e intervenções de tratamento. © 2013 IMIA e IOS Press. </t>
  </si>
  <si>
    <t>https://www.scopus.com/inward/record.uri?eid=2-s2.0-84894333282&amp;doi=10.3233%2f978-1-61499-289-9-682&amp;partnerID=40&amp;md5=eaf5e30282b51e35e4111aaf6edcc9d3</t>
  </si>
  <si>
    <t>2-s2.0-85124076227</t>
  </si>
  <si>
    <t>10.3390/pharmaceutics14020266</t>
  </si>
  <si>
    <t>using machine learning for pharmacovigilance a systematic review</t>
  </si>
  <si>
    <t xml:space="preserve">Usando aprendizado de máquina para farmacovigilância Uma revisão sistemática </t>
  </si>
  <si>
    <t>pharmacovigilance is a science that involves the ongoing monitoring of adverse drug reactions to existing medicines. traditional approaches in this field can be expensive and time-consuming. the application of natural language processing (nlp) to analyze user-generated content is hypothesized as an effective supplemental source of evidence. in this systematic review, a broad and multi-disciplinary literature search was conducted involving four databases. a total of 5318 publications were initially found. studies were considered relevant if they reported on the application of nlp to understand user-generated text for pharmacovigilance. a total of 16 relevant publications were included in this systematic review. all studies were evaluated to have medium reliability and validity. for all types of drugs, 14 publications reported positive findings with respect to the identi-fication of adverse drug reactions, providing consistent evidence that natural language processing can be used effectively and accurately on user-generated textual content that was published to the internet to identify adverse drug reactions for the purpose of pharmacovigilance. the evidence presented in this review suggest that the analysis of textual data has the potential to complement the traditional system of pharmacovigilance. © 2022 by the authors. licensee mdpi, basel, switzerland.</t>
  </si>
  <si>
    <t xml:space="preserve">A farmacovigilância é uma ciência que envolve o monitoramento contínuo das reações adversas a medicamentos aos medicamentos existentes. As abordagens tradicionais neste campo podem ser caras e demoradas. A aplicação do processamento de linguagem natural (PNL) para analisar o conteúdo gerado pelo usuário é levantada como uma fonte suplementar eficaz de evidência. Nesta revisão sistemática, uma pesquisa de literatura ampla e multidisciplinar foi realizada envolvendo quatro bancos de dados. Foram encontradas 5318 publicações. Os estudos foram considerados relevantes se relataram a aplicação da PNL para entender o texto gerado pelo usuário para farmacovigilância. Um total de 16 publicações relevantes foram incluídas nesta revisão sistemática. Todos os estudos foram avaliados para ter confiabilidade e validade média. Para todos os tipos de medicamentos, 14 publicações relataram descobertas positivas em relação à identificação de reações adversas, fornecendo evidências consistentes de que o processamento de linguagem natural pode ser usado de maneira eficaz e precisa do conteúdo textual gerado pelo usuário que foi publicado na Internet para identificar Reações adversas a medicamentos para fins de farmacovigilância. As evidências apresentadas nesta revisão sugerem que a análise dos dados textuais tem o potencial de complementar o sistema tradicional de farmacovigilância. © 2022 pelos autores. Licenciado MDPI, Basileia, Suíça. </t>
  </si>
  <si>
    <t>https://www.scopus.com/inward/record.uri?eid=2-s2.0-85124076227&amp;doi=10.3390%2fpharmaceutics14020266&amp;partnerID=40&amp;md5=e1d2a13f532e328afa3169c44c877250</t>
  </si>
  <si>
    <t>2-s2.0-85128135291</t>
  </si>
  <si>
    <t>10.2196/33919</t>
  </si>
  <si>
    <t>using named entity recognition to identify substances used in the self medication of opioid withdrawal natural language processing study of reddit data</t>
  </si>
  <si>
    <t xml:space="preserve">Usando o reconhecimento de entidade nomeado para identificar substâncias usadas na auto -medicação da retirada de opióides, estudo de processamento de linguagem natural dos dados do Reddit </t>
  </si>
  <si>
    <t>background: the cessation of opioid use can cause withdrawal symptoms. people often continue opioid misuse to avoid these symptoms. many people who use opioids self-treat withdrawal symptoms with a range of substances. little is known about the substances that people use or their effects. objective: the aim of this study is to validate a methodology for identifying the substances used to treat symptoms of opioid withdrawal by a community of people who use opioids on the social media site reddit. methods: we developed a named entity recognition model to extract substances and effects from nearly 4 million comments from the r/opiates and r/opiatesrecovery subreddits. to identify effects that are symptoms of opioid withdrawal and substances that are potential remedies for these symptoms, we deduplicated substances and effects by using clustering and manual review, then built a network of substance and effect co-occurrence. for each of the 16 effects identified as symptoms of opioid withdrawal in the diagnostic and statistical manual of mental disorders, fifth edition, we identified the 10 most strongly associated substances. we classified these pairs as follows: substance is a food and drug administration-approved or commonly used treatment for the symptom, substance is not often used to treat the symptom but could be potentially useful given its pharmacological profile, substance is a home or natural remedy for the symptom, substance can cause the symptom, or other or unclear. we developed the withdrawal remedy explorer application to facilitate the further exploration of the data. results: our named entity recognition model achieved f1 scores of 92.1 (substances) and 81.7 (effects) on hold-out data. we identified 458 unique substances and 235 unique effects. of the 130 potential remedies strongly associated with withdrawal symptoms, 54 (41.5%) were food and drug administration-approved or commonly used treatments for the symptom, 17 (13.1%) were not often used to treat the symptom but could be potentially useful given their pharmacological profile, 13 (10%) were natural or home remedies, 7 (5.4%) were causes of the symptom, and 39 (30%) were other or unclear. we identified both potentially promising remedies (eg, gabapentin for body aches) and potentially common but harmful remedies (eg, antihistamines for restless leg syndrome). conclusions: many of the withdrawal remedies discussed by reddit users are either clinically proven or potentially useful. these results suggest that this methodology is a valid way to study the self-treatment behavior of a web-based community of people who use opioids. our withdrawal remedy explorer application provides a platform for using these data for pharmacovigilance, the identification of new treatments, and the better understanding of the needs of people undergoing opioid withdrawal. furthermore, this approach could be applied to many other disease states for which people self-manage their symptoms and discuss their experiences on the web. © 2022 jmir publications inc.. all rights reserved.</t>
  </si>
  <si>
    <t xml:space="preserve">Antecedentes: A cessação do uso de opióides pode causar sintomas de retirada. As pessoas geralmente continuam o uso indevido de opióides para evitar esses sintomas. Muitas pessoas que usam opióides de auto-tratamento com sintomas de abstinência com uma variedade de substâncias. Pouco se sabe sobre as substâncias que as pessoas usam ou seus efeitos. Objetivo: O objetivo deste estudo é validar uma metodologia para identificar as substâncias usadas para tratar os sintomas da retirada de opióides por uma comunidade de pessoas que usam opióides no site de mídia social Reddit. Métodos: Desenvolvemos um modelo de reconhecimento de entidade nomeado para extrair substâncias e efeitos de quase 4 milhões de comentários dos subreddits R/Opiates e R/OpiatesRecovery. Para identificar efeitos que são sintomas de retirada de opióides e substâncias que são remédios potenciais para esses sintomas, deduzimos substâncias e efeitos usando o agrupamento e a revisão manual, construímos uma rede de substância e co-ocorrência de efeitos. Para cada um dos 16 efeitos identificados como sintomas de retirada de opióides no manual diagnóstico e estatístico de transtornos mentais, quinta edição, identificamos as 10 substâncias mais fortemente associadas. Classificamos esses pares da seguinte forma: a substância é um tratamento aprovado ou comumente usado para a Administração de Alimentos e Druges para o sintoma, a substância não é frequentemente usada para tratar o sintoma, mas pode ser potencialmente útil, dado seu perfil farmacológico, a substância é um lar ou remédio natural Para o sintoma, a substância pode causar o sintoma, ou outro ou pouco claro. Desenvolvemos o aplicativo Explorer Remedy Remedy para facilitar a exploração adicional dos dados. Resultados: Nosso modelo de reconhecimento de entidade nomeado alcançou pontuações de F1 de 92.1 (substâncias) e 81.7 (efeitos) nos dados de espera. Identificamos 458 substâncias únicas e 235 efeitos únicos. Dos 130 remédios potenciais fortemente associados a sintomas de abstinência, 54 (41,5%) foram tratados de Food and Drug Administration ou comumente usados ​​para o sintoma, 17 (13,1%) não eram frequentemente usados ​​para tratar o sintoma, mas poderiam ser potencialmente úteis dadas dadas Seu perfil farmacológico, 13 (10%) eram remédios naturais ou domésticos, 7 (5,4%) eram causas do sintoma e 39 (30%) eram outro ou pouco claro. Identificamos remédios potencialmente promissores (por exemplo, gabapentina para dores corporais) e remédios potencialmente comuns, mas nocivos (por exemplo, anti -histamínicos para síndrome das pernas inquietas). Conclusões: Muitos dos recursos de retirada discutidos pelos usuários do Reddit são clinicamente comprovados ou potencialmente úteis. Esses resultados sugerem que essa metodologia é uma maneira válida de estudar o comportamento de auto-tratamento de uma comunidade baseada na Web de pessoas que usam opióides. Nosso aplicativo Explorer Remedy Remedy de retirada fornece uma plataforma para usar esses dados para a farmacovigilância, a identificação de novos tratamentos e a melhor compreensão das necessidades das pessoas submetidas a retirada de opióides. Além disso, essa abordagem pode ser aplicada a muitos outros estados de doenças para os quais as pessoas gerenciam seus sintomas e discutem suas experiências na Web. © 2022 Jmir Publications Inc .. Todos os direitos reservados. </t>
  </si>
  <si>
    <t>https://www.scopus.com/inward/record.uri?eid=2-s2.0-85128135291&amp;doi=10.2196%2f33919&amp;partnerID=40&amp;md5=24facfe00e23af49a0440f0f408c5a46</t>
  </si>
  <si>
    <t>2-s2.0-85059240221</t>
  </si>
  <si>
    <t>10.1186/s12859-018-2466-x</t>
  </si>
  <si>
    <t>using natural language processing and machine learning to identify breast cancer local recurrence</t>
  </si>
  <si>
    <t xml:space="preserve">Usando processamento de linguagem natural e aprendizado de máquina para identificar a recorrência local do câncer de mama </t>
  </si>
  <si>
    <t>background: identifying local recurrences in breast cancer from patient data sets is important for clinical research and practice. developing a model using natural language processing and machine learning to identify local recurrences in breast cancer patients can reduce the time-consuming work of a manual chart review. methods: we design a novel concept-based filter and a prediction model to detect local recurrences using ehrs. in the training dataset, we manually review a development corpus of 50 progress notes and extract partial sentences that indicate breast cancer local recurrence. we process these partial sentences to obtain a set of unified medical language system (umls) concepts using metamap, and we call it positive concept set. we apply metamap on patients' progress notes and retain only the concepts that fall within the positive concept set. these features combined with the number of pathology reports recorded for each patient are used to train a support vector machine to identify local recurrences. results: we compared our model with three baseline classifiers using either full metamap concepts, filtered metamap concepts, or bag of words. our model achieved the best auc (0.93 in cross-validation, 0.87 in held-out testing). conclusions: compared to a labor-intensive chart review, our model provides an automated way to identify breast cancer local recurrences. we expect that by minimally adapting the positive concept set, this study has the potential to be replicated at other institutions with a moderately sized training dataset. © 2018 the author(s).</t>
  </si>
  <si>
    <t xml:space="preserve">Antecedentes: A identificação de recorrências locais no câncer de mama dos conjuntos de dados de pacientes é importante para a pesquisa e a prática clínica. O desenvolvimento de um modelo usando processamento de linguagem natural e aprendizado de máquina para identificar recorrências locais em pacientes com câncer de mama pode reduzir o trabalho demorado de uma revisão manual do gráfico. Métodos: Projetamos um novo filtro baseado em conceito e um modelo de previsão para detectar recorrências locais usando EHRs. No conjunto de dados de treinamento, revisamos manualmente um corpus de desenvolvimento de 50 notas de progresso e extraímos frases parciais que indicam a recorrência local do câncer de mama. Processamos essas frases parciais para obter um conjunto de conceitos de sistema de linguagem médica (UMLS) usando o Metamap, e o chamamos de conjunto de conceitos positivos. Aplicamos metamap nas notas de progresso dos pacientes e mantemos apenas os conceitos que se enquadram no conjunto de conceitos positivos. Esses recursos combinados com o número de relatórios de patologia registrados para cada paciente são usados ​​para treinar uma máquina vetorial de suporte para identificar recorrências locais. Resultados: Comparamos nosso modelo com três classificadores de linha de base usando conceitos completos de metamap, conceitos de metamap filtrados ou saco de palavras. Nosso modelo alcançou a melhor AUC (0,93 em validação cruzada, 0,87 em testes de retirada). Conclusões: Comparado a uma revisão de gráficos intensivos em mão-de-obra, nosso modelo fornece uma maneira automatizada de identificar recorrências locais do câncer de mama. Esperamos que, ao adaptar minimamente o conjunto de conceitos positivos, este estudo tenha o potencial de ser replicado em outras instituições com um conjunto de dados de treinamento de tamanho moderado. © 2018 O (s) autor (s). </t>
  </si>
  <si>
    <t>https://www.scopus.com/inward/record.uri?eid=2-s2.0-85059240221&amp;doi=10.1186%2fs12859-018-2466-x&amp;partnerID=40&amp;md5=bde8ec01c19cd590f82204fc34ae06b2</t>
  </si>
  <si>
    <t>2-s2.0-85027437950</t>
  </si>
  <si>
    <t>using natural language processing and network analysis to develop a conceptual framework for medication therapy management research</t>
  </si>
  <si>
    <t xml:space="preserve">Usando processamento de linguagem natural e análise de rede para desenvolver uma estrutura conceitual para pesquisa de gerenciamento de terapia medicamentosa </t>
  </si>
  <si>
    <t>this paper describes a theory derivation process used to develop a conceptual framework for medication therapy management (mtm) research. the mtm service model and chronic care model were selected as parent theories. review article abstracts targeting medication therapy management in chronic disease care were retrieved from ovid medline (2000-2016). unique concepts in each abstract were extracted using metamap and their pairwise cooccurrence determined. the information was used to construct a network graph of concept co-occurrence that was analyzed to identify content for the new conceptual model. 142 abstracts were analyzed. medication adherence is the most studied drug therapy problem and co-occurred with concepts related to patient-centered interventions targeting self-management. the enhanced model consists of 65 concepts clustered into 14 constructs. the framework requires additional refinement and evaluation to determine its relevance and applicability across a broad audience including underserved settings.</t>
  </si>
  <si>
    <t xml:space="preserve">Este artigo descreve um processo de derivação da teoria usado para desenvolver uma estrutura conceitual para a pesquisa de gerenciamento de terapia medicamentosa (MTM). O modelo de serviço MTM e o modelo de cuidados crônicos foram selecionados como teorias dos pais. Revisão do artigo Abstracts direcionados ao manejo da terapia de medicamentos em cuidados crônicos de doenças foram recuperados de Ovídio Medline (2000-2016). Os conceitos únicos em cada resumo foram extraídos usando metamap e sua coocorrência em pares determinada. As informações foram usadas para construir um gráfico de rede de co-ocorrência conceitual que foi analisado para identificar conteúdo para o novo modelo conceitual. 142 resumos foram analisados. A adesão à medicação é o problema de terapia medicamentosa mais estudada e co-ocorre com conceitos relacionados a intervenções centradas no paciente direcionadas ao autogestão. O modelo aprimorado consiste em 65 conceitos agrupados em 14 construções. A estrutura requer refinamento e avaliação adicionais para determinar sua relevância e aplicabilidade em um público amplo, incluindo configurações carentes. </t>
  </si>
  <si>
    <t>https://www.scopus.com/inward/record.uri?eid=2-s2.0-85027437950&amp;partnerID=40&amp;md5=4787162faca9170f0ef16a53430f8fc1</t>
  </si>
  <si>
    <t>2-s2.0-85050810293</t>
  </si>
  <si>
    <t>10.1186/s12911-018-0626-6</t>
  </si>
  <si>
    <t>using natural language processing methods to classify use status of dietary supplements in clinical notes</t>
  </si>
  <si>
    <t xml:space="preserve">Usando métodos de processamento de linguagem natural para classificar o status de uso de suplementos alimentares em notas clínicas </t>
  </si>
  <si>
    <t>background: despite widespread use, the safety of dietary supplements is open to doubt due to the fact that they can interact with prescribed medications, leading to dangerous clinical outcomes. electronic health records (ehrs) provide a potential way for active pharmacovigilance on dietary supplements since a fair amount of dietary supplement information, especially those on use status, can be found in clinical notes. extracting such information is extremely significant for subsequent supplement safety research. methods: in this study, we collected 2500 sentences for 25 commonly used dietary supplements and annotated into four classes: continuing (c), discontinued (d), started (s) and unclassified (u). both rule-based and machine learning-based classifiers were developed on the same training set and evaluated using the hold-out test set. the performances of the two classifiers were also compared. results: the rule-based classifier achieved f-measure of 0.90, 0.85, 0.90, and 0.86 in c, d, s, and u status, respectively. the optimal machine learning-based classifier (maximum entropy) achieved f-measure of 0.90, 0.92, 0.91 and 0.88 in c, d, s, and u status, respectively. the comparison result shows that the machine learning-based classifier has a better performance, which is more efficient and scalable especially when the sample size doubles. conclusions: machine learning-based classifier outperforms rule-based classifier in categorization of the use status of dietary supplements in clinical notes. future work includes applying deep learning methods and developing a hybrid system to approach use status classification task. © 2018 the author(s).</t>
  </si>
  <si>
    <t xml:space="preserve">Antecedentes: Apesar do uso generalizado, a segurança dos suplementos alimentares está aberta à dúvida devido ao fato de que eles podem interagir com medicamentos prescritos, levando a resultados clínicos perigosos. Os registros eletrônicos de saúde (EHRs) fornecem uma maneira potencial de farmacovigilância ativa em suplementos alimentares, uma vez que uma quantidade razoável de informações sobre suplementos alimentares, especialmente aqueles sobre o status de uso, pode ser encontrada em notas clínicas. Extrair essas informações é extremamente significativo para a pesquisa de segurança de suplementos subsequente. Métodos: Neste estudo, coletamos 2500 frases para 25 suplementos alimentares comumente usados ​​e anotamos em quatro classes: continuando (c), descontinuado (d), iniciado (s) e não classificado (U). Os classificadores baseados em regras e com base em máquinas foram desenvolvidos no mesmo conjunto de treinamento e avaliados usando o conjunto de testes de espera. As performances dos dois classificadores também foram comparadas. Resultados: O classificador baseado em regras alcançou a medida F de 0,90, 0,85, 0,90 e 0,86 em status C, D, S e U, respectivamente. O classificador ideal baseado em aprendizado de máquina (entropia máxima) alcançou a medida F de 0,90, 0,92, 0,91 e 0,88 em status C, D, S e U, respectivamente. O resultado da comparação mostra que o classificador baseado em aprendizado de máquina tem um melhor desempenho, que é mais eficiente e escalável, especialmente quando o tamanho da amostra dobra. Conclusões: O classificador baseado em aprendizado de máquina supera o classificador baseado em regras na categorização do status de uso de suplementos alimentares em notas clínicas. Trabalhos futuros incluem a aplicação de métodos de aprendizado profundo e o desenvolvimento de um sistema híbrido para abordar a tarefa de classificação de status de uso. © 2018 O (s) autor (s). </t>
  </si>
  <si>
    <t>https://www.scopus.com/inward/record.uri?eid=2-s2.0-85050810293&amp;doi=10.1186%2fs12911-018-0626-6&amp;partnerID=40&amp;md5=2488141c25144d9122c760fce3bf32cd</t>
  </si>
  <si>
    <t>2-s2.0-85067473767</t>
  </si>
  <si>
    <t>10.1002/pds.4810</t>
  </si>
  <si>
    <t>using natural language processing of clinical text to enhance identification of opioid related overdoses in electronic health records data</t>
  </si>
  <si>
    <t xml:space="preserve">Usando o processamento da linguagem natural do texto clínico para aprimorar a identificação de overdoses relacionadas a opióides em dados eletrônicos de registros de saúde </t>
  </si>
  <si>
    <t>purpose: to enhance automated methods for accurately identifying opioid-related overdoses and classifying types of overdose using electronic health record (ehr) databases. methods: we developed a natural language processing (nlp) software application to code clinical text documentation of overdose, including identification of intention for self-harm, substances involved, substance abuse, and error in medication usage. using datasets balanced with cases of suspected overdose and records of individuals at elevated risk for overdose, we developed and validated the application using kaiser permanente northwest data, then tested portability of the application using kaiser permanente washington data. datasets were chart-reviewed to provide a gold standard for comparison and evaluation of the automated method. results: the method performed well in identifying overdose (sensitivity = 0.80, specificity = 0.93), intentional overdose (sensitivity = 0.81, specificity = 0.98), and involvement of opioids (excluding heroin, sensitivity = 0.72, specificity = 0.96) and heroin (sensitivity = 0.84, specificity = 1.0). the method performed poorly at identifying adverse drug reactions and overdose due to patient error and fairly at identifying substance abuse in opioid-related unintentional overdose (sensitivity = 0.67, specificity = 0.96). evaluation using validation datasets yielded significant reductions, in specificity and negative predictive values only, for many classifications mentioned above. however, these measures remained above 0.80, thus, performance observed during development was largely maintained during validation. similar results were obtained when evaluating portability, although there was a significant reduction in sensitivity for unintentional overdose that was attributed to missing text clinical notes in the database. conclusions: methods that process text clinical notes show promise for improving accuracy and fidelity at identifying and classifying overdoses according to type using ehr data. © 2019 the authors pharmacoepidemiology and drug safety published by john wiley &amp; sons ltd</t>
  </si>
  <si>
    <t xml:space="preserve">Objetivo: aprimorar os métodos automatizados para identificar com precisão overdoses relacionadas a opióides e classificar tipos de overdose usando bancos de dados de registro de saúde eletrônico (EHR). Métodos: Desenvolvemos um aplicativo de software de processamento de linguagem natural (PNL) para codificar a documentação de overdose de texto clínico, incluindo a identificação da intenção de auto-mutilação, substâncias envolvidas, abuso de substâncias e erro no uso de medicamentos. Usando conjuntos de dados equilibrados com casos de suspeita de overdose e registros de indivíduos com risco elevado de overdose, desenvolvemos e validamos o aplicativo usando dados do Northwest Kaiser Permanente e testamos a portabilidade do aplicativo usando dados Kaiser Permanente Washington. Os conjuntos de dados foram revisados ​​para fornecer um padrão-ouro para comparação e avaliação do método automatizado. Resultados: O método teve um bom desempenho na identificação de overdose (sensibilidade = 0,80, especificidade = 0,93), overdose intencional (sensibilidade = 0,81, especificidade = 0,98) e envolvimento de opioides (excluindo heroína, sensibilidade = 0,72, especificidade = 0,96) e HERINA ( Sensibilidade = 0,84, especificidade = 1,0). O método teve um desempenho ruim na identificação de reações adversas de medicamentos e overdose devido a erro do paciente e de maneira justa na identificação do abuso de substâncias em overdose não intencional relacionada a opióides (sensibilidade = 0,67, especificidade = 0,96). A avaliação usando conjuntos de dados de validação produziu reduções significativas, apenas em especificidade e valores preditivos negativos, para muitas classificações mencionadas acima. No entanto, essas medidas permaneceram acima de 0,80, portanto, o desempenho observado durante o desenvolvimento foi amplamente mantido durante a validação. Resultados semelhantes foram obtidos ao avaliar a portabilidade, embora houve uma redução significativa na sensibilidade para overdose não intencional que foi atribuída à falta de notas clínicas de texto no banco de dados. Conclusões: Métodos que processam notas clínicas de texto mostram promessas para melhorar a precisão e a fidelidade em identificar e classificar overdoses de acordo com o tipo usando dados de EHR. © 2019 The Authors Pharmacoepidemiology and Drug Safety Publicado por John Wiley &amp; Sons Ltd </t>
  </si>
  <si>
    <t>https://www.scopus.com/inward/record.uri?eid=2-s2.0-85067473767&amp;doi=10.1002%2fpds.4810&amp;partnerID=40&amp;md5=75827654dfe809f32a1593ac2660b7ea</t>
  </si>
  <si>
    <t>2-s2.0-85127196745</t>
  </si>
  <si>
    <t>10.1177/11769351221085064</t>
  </si>
  <si>
    <t>using natural language processing techniques to detect adverse events from progress notes due to chemotherapy</t>
  </si>
  <si>
    <t xml:space="preserve">Usando técnicas de processamento de linguagem natural para detectar eventos adversos de notas de progresso devido à quimioterapia </t>
  </si>
  <si>
    <t>objective: in recent years, natural language processing (nlp) techniques have progressed, and their application in the medical field has been tested. however, the use of nlp to detect symptoms from medical progress notes written in japanese, remains limited. we aimed to detect 2 gastrointestinal symptoms that interfere with the continuation of chemotherapy—nausea/vomiting and diarrhea—from progress notes using nlp, and then to analyze factors affecting nlp. materials and methods: in this study, 200 patients were randomly selected from 5277 patients who received intravenous injections of cytotoxic anticancer drugs at kagawa university hospital, japan, between january 2011 and december 2018. we aimed to detect the first occurrence of nausea/vomiting (group a) and diarrhea (group b) using nlp. the nlp performance was evaluated by the concordance with a review of the physicians’ progress notes used as the gold standard. results: both groups showed high concordance: 83.5% (95% confidence interval [ci] 74.1-90.1) in group a and 97.7% (95% ci 91.3-99.9) in group b. however, the concordance was significantly better in group b (p =.0027). there were significantly more misdetection cases in group a than in group b (15.3% in group a; 1.2% in group b, p =.0012) due to negative findings or past history. conclusion: we detected occurrences of nausea/vomiting and diarrhea accurately using nlp. however, there were more misdetection cases in group a due to negative findings or past history, which may have been influenced by the physicians’ more frequent documentation of nausea/vomiting. © the author(s) 2022.</t>
  </si>
  <si>
    <t xml:space="preserve">OBJETIVO: Nos últimos anos, as técnicas de processamento de linguagem natural (PNL) progrediram e sua aplicação na área médica foi testada. No entanto, o uso da PNL para detectar sintomas de notas de progresso médico escritos em japonês permanece limitado. Nosso objetivo foi detectar 2 sintomas gastrointestinais que interferem na continuação da quimioterapia - nausea/vômito e diarréia - das notas de progresso usando PNL e depois analisar fatores que afetam a PNL. MATERIAIS E MÉTODOS: Neste estudo, 200 pacientes foram selecionados aleatoriamente em 5277 pacientes que receberam injeções intravenosas de medicamentos anticâncer citotóxicos no Hospital Universitário de Kagawa, Japão, entre janeiro de 2011 e dezembro de 2018. Nosso objetivo é detectar a primeira ocorrência de náusea/vômito ( Grupo A) e Diarréia (Grupo B) usando PNL. O desempenho da PNL foi avaliado pela concordância com uma revisão das notas de progresso dos médicos usados ​​como padrão -ouro. Resultados: Ambos os grupos apresentaram alta concordância: 83,5% (intervalo de confiança de 95% [IC] 74.1-90.1) no grupo A e 97,7% (IC 95% 91,3-99,9) no grupo B. No entanto, a concordância foi significativamente melhor no grupo B (p = 0,0027). Houve significativamente mais casos de detecção no grupo A do que no grupo B (15,3% no grupo A; 1,2% no grupo B, p = 0,0012) devido a achados negativos ou histórico passado. Conclusão: Detectamos ocorrências de náusea/vômito e diarréia usando com precisão a PNL. No entanto, houve mais casos de desvio no grupo A devido a achados negativos ou história passada, que podem ter sido influenciados pela documentação mais frequente dos médicos sobre náusea/vômito. © O (s) autor (s) 2022. </t>
  </si>
  <si>
    <t>https://www.scopus.com/inward/record.uri?eid=2-s2.0-85127196745&amp;doi=10.1177%2f11769351221085064&amp;partnerID=40&amp;md5=cde41871ea07cf1b205f6889e596dca3</t>
  </si>
  <si>
    <t>2-s2.0-85015203844</t>
  </si>
  <si>
    <t>10.1007/s40264-017-0523-4</t>
  </si>
  <si>
    <t>using probabilistic record linkage of structured and unstructured data to identify duplicate cases in spontaneous adverse event reporting systems</t>
  </si>
  <si>
    <t xml:space="preserve">Usando a ligação de registro probabilístico de dados estruturados e não estruturados para identificar casos duplicados em sistemas espontâneos de relatórios de eventos adversos </t>
  </si>
  <si>
    <t>introduction: duplicate case reports in spontaneous adverse event reporting systems pose a challenge for medical reviewers to efficiently perform individual and aggregate safety analyses. duplicate cases can bias data mining by generating spurious signals of disproportional reporting of product-adverse event pairs. objective: we have developed a probabilistic record linkage algorithm for identifying duplicate cases in the us vaccine adverse event reporting system (vaers) and the us food and drug administration adverse event reporting system (faers). methods: in addition to using structured field data, the algorithm incorporates the non-structured narrative text of adverse event reports by examining clinical and temporal information extracted by the event-based text-mining of health electronic records system, a natural language processing tool. the final component of the algorithm is a novel duplicate confidence value that is calculated by a rule-based empirical approach that looks for similarities in a number of criteria between two case reports. results: for vaers, the algorithm identified 77% of known duplicate pairs with a precision (or positive predictive value) of 95%. for faers, it identified 13% of known duplicate pairs with a precision of 100%. the textual information did not improve the algorithm’s automated classification for vaers or faers. the empirical duplicate confidence value increased performance on both vaers and faers, mainly by reducing the occurrence of false-positives. conclusions: the algorithm was shown to be effective at identifying pre-linked duplicate vaers reports. the narrative text was not shown to be a key component in the automated detection evaluation; however, it is essential for supporting the semi-automated approach that is likely to be deployed at the food and drug administration, where medical reviewers will perform some manual review of the most highly ranked reports identified by the algorithm. © 2017, springer international publishing switzerland 2017(outside the usa).</t>
  </si>
  <si>
    <t xml:space="preserve">INTRODUÇÃO: Os relatos de casos duplicados em sistemas espontâneos de relatórios de eventos adversos representam um desafio para os revisores médicos realizarem análises de segurança individuais e agregadas. Os casos duplicados podem influenciar a mineração de dados gerando sinais espúrios de relatórios desproporcionais de pares de eventos de adverso do produto. Objetivo: Desenvolvemos um algoritmo probabilístico de ligação de registro para identificar casos duplicados no sistema de relatórios de eventos adversos da vacina nos EUA (VAERS) e no Sistema de Relatórios de Eventos Adversos da Administração de Alimentos e Medicamentos dos EUA (FAERS). Métodos: Além de usar dados de campo estruturados, o algoritmo incorpora o texto narrativo não estruturado de relatórios de eventos adversos, examinando informações clínicas e temporais extraídas pela mineração de texto baseada em eventos do sistema de registros eletrônicos de saúde, uma ferramenta de processamento de linguagem natural. O componente final do algoritmo é um novo valor de confiança duplicado que é calculado por uma abordagem empírica baseada em regras que procura semelhanças em vários critérios entre dois relatos de casos. Resultados: Para Vaers, o algoritmo identificou 77% dos pares duplicados conhecidos com uma precisão (ou valor preditivo positivo) de 95%. Para as Faers, identificou 13% dos pares duplicados conhecidos com uma precisão de 100%. As informações textuais não melhoraram a classificação automatizada do algoritmo para Vaers ou Faers. O valor empírico de confiança duplicado aumentou o desempenho em Vaers e Faers, principalmente reduzindo a ocorrência de falsos positivos. Conclusões: O algoritmo demonstrou ser eficaz na identificação de relatórios de Vaers duplicados pré-ligados. O texto narrativo não demonstrou ser um componente essencial na avaliação automatizada de detecção; No entanto, é essencial para apoiar a abordagem semi-automatizada que provavelmente será implantada na Food and Drug Administration, onde os revisores médicos realizarão alguma revisão manual dos relatórios mais classificados identificados pelo algoritmo. © 2017, Springer International Publishing Switzerland 2017 (fora dos EUA). </t>
  </si>
  <si>
    <t>https://www.scopus.com/inward/record.uri?eid=2-s2.0-85015203844&amp;doi=10.1007%2fs40264-017-0523-4&amp;partnerID=40&amp;md5=b05cc96c8c2f4b40d9ebc8d9928cf2e2</t>
  </si>
  <si>
    <t>2-s2.0-84882760954</t>
  </si>
  <si>
    <t>10.1136/amiajnl-2012-001173</t>
  </si>
  <si>
    <t>using rule based natural language processing to improve disease normalization in biomedical text</t>
  </si>
  <si>
    <t xml:space="preserve">Usando o processamento de linguagem natural baseado em regras para melhorar a normalização da doença em texto biomédico </t>
  </si>
  <si>
    <t>background and objective: in order for computers to extract useful information from unstructured text, a concept normalization system is needed to link relevant concepts in a text to sources that contain further information about the concept. popular concept normalization tools in the biomedical field are dictionarybased. in this study we investigate the usefulness of natural language processing (nlp) as an adjunct to dictionary-based concept normalization. methods: we compared the performance of two biomedical concept normalization systems, metamap and peregrine, on the arizona disease corpus, with and without the use of a rule-based nlp module. performance was assessed for exact and inexact boundary matching of the system annotations with those of the gold standard and for concept identifier matching. results: without the nlp module, metamap and peregrine attained f-scores of 61.0% and 63.9%, respectively, for exact boundary matching, and 55.1% and 56.9% for concept identifier matching. with the aid of the nlp module, the f-scores of metamap and peregrine improved to 73.3% and 78.0% for boundary matching, and to 66.2% and 69.8% for concept identifier matching. for inexact boundary matching, performances further increased to 85.5% and 85.4%, and to 73.6% and 73.3% for concept identifier matching. conclusions: we have shown the added value of nlp for the recognition and normalization of diseases with metamap and peregrine. the nlp module is general and can be applied in combination with any concept normalization system. whether its use for concept types other than disease is equally advantageous remains to be investigated.</t>
  </si>
  <si>
    <t xml:space="preserve">Antecedentes e objetivos: para que os computadores extraem informações úteis do texto não estruturado, é necessário um sistema de normalização do conceito para vincular conceitos relevantes em um texto a fontes que contêm mais informações sobre o conceito. As ferramentas de normalização do conceito popular no campo biomédico são baseadas em dicionário. Neste estudo, investigamos a utilidade do processamento de linguagem natural (PNL) como um complemento à normalização do conceito baseado em dicionário. Métodos: Comparamos o desempenho de dois sistemas de normalização do conceito biomédico, Metamap e Peregrine, no Corpus da doença do Arizona, com e sem o uso de um módulo PNL baseado em regras. O desempenho foi avaliado quanto à correspondência de limites exata e inexata das anotações do sistema com as do padrão -ouro e para a correspondência de identificadores conceituais. Resultados: Sem o módulo PNL, o metamap e o peregrino atingiram as escores F de 61,0% e 63,9%, respectivamente, para correspondência exata de limites e 55,1% e 56,9% para correspondência de identificadores conceituais. Com o auxílio do módulo PNL, os escores F de metamap e peregrine melhoraram para 73,3% e 78,0% para correspondência de limites e para 66,2% e 69,8% para correspondência de identificadores de conceito. Para correspondência de limites inexatos, o desempenho aumentou ainda mais para 85,5% e 85,4% e para 73,6% e 73,3% para correspondência de identificador de conceito. Conclusões: Mostramos o valor agregado da PNL para o reconhecimento e normalização de doenças com metamap e peregrino. O módulo PNL é geral e pode ser aplicado em combinação com qualquer sistema de normalização do conceito. Se seu uso para outros tipos de conceito, exceto a doença, é igualmente vantajoso, ainda precisa ser investigado. </t>
  </si>
  <si>
    <t>https://www.scopus.com/inward/record.uri?eid=2-s2.0-84882760954&amp;doi=10.1136%2famiajnl-2012-001173&amp;partnerID=40&amp;md5=1bd7f508625b8ef9f31134c792ae0350</t>
  </si>
  <si>
    <t>2-s2.0-85030536579</t>
  </si>
  <si>
    <t>10.2196/publichealth.6174</t>
  </si>
  <si>
    <t>using social listening data to monitor misuse and nonmedical use of bupropion a content analysis</t>
  </si>
  <si>
    <t xml:space="preserve">Usando dados de escuta social para monitorar o uso indevido e o uso não médica de bupropiona uma análise de conteúdo </t>
  </si>
  <si>
    <t>background: the nonmedical use of pharmaceutical products has become a significant public health concern. traditionally, the evaluation of nonmedical use has focused on controlled substances with addiction risk. currently, there is no effective means of evaluating the nonmedical use of noncontrolled antidepressants. objective: social listening, in the context of public health sometimes called infodemiology or infoveillance, is the process of identifying and assessing what is being said about a company, product, brand, or individual, within forms of electronic interactive media. the objectives of this study were (1) to determine whether content analysis of social listening data could be utilized to identify posts discussing potential misuse or nonmedical use of bupropion and two comparators, amitriptyline and venlafaxine, and (2) to describe and characterize these posts. methods: social listening was performed on all publicly available posts cumulative through july 29, 2015, from two harm-reduction web forums, bluelight and opiophile, which mentioned the study drugs. the acquired data were stripped of personally identifiable identification (pii). a set of generic, brand, and vernacular product names was used to identify product references in posts. posts were obtained using natural language processing tools to identify vernacular references to drug misuse-related preferred terms from the english medical dictionary for regulatory activities (meddra) version 18 terminology. posts were reviewed manually by coders, who extracted relevant details. results: a total of 7756 references to at least one of the study antidepressants were identified within posts gathered for this study. of these posts, 668 (8.61%, 668/7756) referenced misuse or nonmedical use of the drug, with bupropion accounting for 438 (65.6%, 438/668). of the 668 posts, nonmedical use was discouraged by 40.6% (178/438), 22% (22/100), and 18.5% (24/130) and encouraged by 12.3% (54/438), 10% (10/100), and 10.8% (14/130) for bupropion, amitriptyline, and venlafaxine, respectively. the most commonly reported desired effects were similar to stimulants with bupropion, sedatives with amitriptyline, and dissociatives with venlafaxine. the nasal route of administration was most frequently reported for bupropion, whereas the oral route was most frequently reported for amitriptyline and venlafaxine. bupropion and venlafaxine were most commonly procured from health care providers, whereas amitriptyline was most commonly obtained or stolen from a third party. the fleiss kappa for interrater agreement among 20 items with 7 categorical response options evaluated by all 11 raters was 0.448 (95% ci 0.421-0.457). conclusions: social listening, conducted in collaboration with harm-reduction web forums, offers a valuable new data source that can be used for monitoring nonmedical use of antidepressants. additional work on the capabilities of social listening will help further delineate the benefits and limitations of this rapidly evolving data source. © laurie s anderson, heidi g bell, michael gilbert, julie e davidson, christina winter, monica j barratt, beta win, jeffery l painter, christopher menone, jonathan sayegh, nabarun dasgupta. originally published in jmir public health and surveillance (http://publichealth.jmir.org), 01.02.2017. this is an open-access article distributed under the terms of the creative commons</t>
  </si>
  <si>
    <t xml:space="preserve">Antecedentes: O uso não médica de produtos farmacêuticos tornou -se uma preocupação significativa em saúde pública. Tradicionalmente, a avaliação do uso não médica se concentra em substâncias controladas com risco de dependência. Atualmente, não há meio eficaz de avaliar o uso não médica de antidepressivos não controlados. Objetivo: A escuta social, no contexto da saúde pública, às vezes chamada de infodemiologia ou infoveillance, é o processo de identificação e avaliação do que está sendo dito sobre uma empresa, produto, marca ou indivíduo, dentro de formas de mídia interativa eletrônica. Os objetivos deste estudo foram (1) para determinar se a análise de conteúdo dos dados de escuta social poderia ser utilizada para identificar postagens discutindo potencial uso indevido ou uso não médica de bupropiona e dois comparadores, amitriptilina e venlafaxina e (2) para descrever e caracterizar essas postagens . Métodos: A escuta social foi realizada em todas as postagens publicamente disponíveis cumulativas até 29 de julho de 2015, de dois fóruns da web de redução de danos, Bluelight e Opiófilos, que mencionaram os medicamentos do estudo. Os dados adquiridos foram despojados da identificação pessoalmente identificável (PII). Um conjunto de nomes de produtos genéricos, de marca e vernacular foi usado para identificar referências de produtos nas postagens. As postagens foram obtidas usando ferramentas de processamento de linguagem natural para identificar referências vernaculares a termos preferidos relacionados a uso indevido de drogas do Dicionário Médico Inglês para Atividades Regulatórias (Meddra) Versão 18 Terminologia. As postagens foram revisadas manualmente por codificadores, que extraíram detalhes relevantes. Resultados: Um total de 7756 referências a pelo menos um dos antidepressivos do estudo foi identificado nos cargos reunidos para este estudo. Desses postos, 668 (8,61%, 668/7756) referenciaram o uso indevido ou o uso não médica do medicamento, com bupropiona representando 438 (65,6%, 438/668). Dos 668 postos, o uso não médica foi desencorajado em 40,6% (178/438), 22% (22/100) e 18,5% (24/130) e incentivado por 12,3% (54/438), 10% (10/ 100) e 10,8% (14/130) para bupropiona, amitriptilina e venlafaxina, respectivamente. Os efeitos desejados mais comumente relatados foram semelhantes aos estimulantes com bupropiona, sedativos com amitriptilina e dissociativos com venlafaxina. A via nasal de administração foi relatada com mais frequência para bupropiona, enquanto a rota oral foi relatada com mais frequência para amitriptilina e venlafaxina. A bupropiona e a venlafaxina foram mais comumente adquiridas de prestadores de serviços de saúde, enquanto a amitriptilina foi mais comumente obtida ou roubada de terceiros. O FLELISS KAPPA para concordância entre avaliadores entre 20 itens com 7 opções de resposta categórica avaliadas por todos os 11 avaliadores foi de 0,448 (IC 95% 0,421-0,457). Conclusões: A escuta social, realizada em colaboração com os fóruns da Web de redução de danos, oferece uma nova fonte de dados valiosa que pode ser usada para monitorar o uso não médica de antidepressivos. Trabalho adicional sobre os recursos da escuta social ajudará a delinear ainda mais os benefícios e limitações dessa fonte de dados em rápida evolução. © Laurie S Anderson, Heidi G Bell, Michael Gilbert, Julie E Davidson, Christina Winter, Monica J Barratt, Beta Win, Jeffery L Painter, Christopher Menone, Jonathan Sayegh, Nabarun Dasgupta. Publicado originalmente em JMIR Public Health and Valveillance (http://publichealth.jmir.org), 01.02.2017. Este é um artigo de acesso aberto distribuído sob os termos do Creative Commons </t>
  </si>
  <si>
    <t>https://www.scopus.com/inward/record.uri?eid=2-s2.0-85030536579&amp;doi=10.2196%2fpublichealth.6174&amp;partnerID=40&amp;md5=be7b357e2ce5dbec0ead4a9052e39ffd</t>
  </si>
  <si>
    <t>2-s2.0-84859405925</t>
  </si>
  <si>
    <t>10.1111/j.1365-2125.2011.04153.x</t>
  </si>
  <si>
    <t>using text mining techniques in electronic patient records to identify adrs from medicine use</t>
  </si>
  <si>
    <t xml:space="preserve">Usando técnicas de mineração de texto em registros eletrônicos de pacientes para identificar ADRs do uso de medicamentos </t>
  </si>
  <si>
    <t>this literature review included studies that use text-mining techniques in narrative documents stored in electronic patient records (eprs) to investigate adrs. we searched pubmed, embase, web of science and international pharmaceutical abstracts without restrictions from origin until july 2011. we included empirically based studies on text mining of electronic patient records (eprs) that focused on detecting adrs, excluding those that investigated adverse events not related to medicine use. we extracted information on study populations, epr data sources, frequencies and types of the identified adrs, medicines associated with adrs, text-mining algorithms used and their performance. seven studies, all from the united states, were eligible for inclusion in the review. studies were published from 2001, the majority between 2009 and 2010. text-mining techniques varied over time from simple free text searching of outpatient visit notes and inpatient discharge summaries to more advanced techniques involving natural language processing (nlp) of inpatient discharge summaries. performance appeared to increase with the use of nlp, although many adrs were still missed. due to differences in study design and populations, various types of adrs were identified and thus we could not make comparisons across studies. the review underscores the feasibility and potential of text mining to investigate narrative documents in eprs for adrs. however, more empirical studies are needed to evaluate whether text mining of eprs can be used systematically to collect new information about adrs. © 2011 the authors. british journal of clinical pharmacology © 2011 the british pharmacological society.</t>
  </si>
  <si>
    <t xml:space="preserve">Essa revisão da literatura incluiu estudos que usam técnicas de mineração de texto em documentos narrativos armazenados em registros eletrônicos de pacientes (EPRs) para investigar as RAMs. Pesquisamos no PubMed, Embase, Web de ciências e resumos farmacêuticos internacionais sem restrições de origem até julho de 2011. Incluímos estudos empiricamente baseados na mineração de texto de registros eletrônicos de pacientes (EPRs) que se concentraram na detecção de ADRs, excluindo aqueles que investigaram eventos adversos não relacionados para uso da medicina. Extraímos informações sobre populações de estudo, fontes de dados EPR, frequências e tipos de ADRs identificados, medicamentos associados a ADRs, algoritmos de mineração de texto utilizados e seu desempenho. Sete estudos, todos dos Estados Unidos, eram elegíveis para inclusão na revisão. Os estudos foram publicados a partir de 2001, a maioria entre 2009 e 2010. As técnicas de mineração de texto variaram ao longo do tempo, desde a pesquisa simples de texto livre de notas de visita ambulatorial e resumos de descarga de pacientes internados a técnicas mais avançadas que envolvem processamento de linguagem natural (PNL) dos resumos de descarga de pacientes internados. O desempenho parecia aumentar com o uso da PNL, embora muitos ADRs ainda fossem perdidos. Devido a diferenças no desenho e populações do estudo, vários tipos de ADRs foram identificados e, portanto, não podíamos fazer comparações entre os estudos. A revisão ressalta a viabilidade e o potencial da mineração de texto para investigar documentos narrativos em EPRs para RADS. No entanto, são necessários mais estudos empíricos para avaliar se a mineração de texto de EPRs pode ser usada sistematicamente para coletar novas informações sobre os ADRs. © 2011 Os autores. British Journal of Clinical Pharmacology © 2011 The British Pharmacological Society. </t>
  </si>
  <si>
    <t>https://www.scopus.com/inward/record.uri?eid=2-s2.0-84859405925&amp;doi=10.1111%2fj.1365-2125.2011.04153.x&amp;partnerID=40&amp;md5=69a9265abd3280f255d59dfc2137f309</t>
  </si>
  <si>
    <t>2-s2.0-85122032304</t>
  </si>
  <si>
    <t>uth ccb the participation of the semeval 2015 challenge task 14</t>
  </si>
  <si>
    <t xml:space="preserve">UTH CCB A participação da tarefa de desafio semeval 2015 14 </t>
  </si>
  <si>
    <t>this paper describes the system developed by the university of texas health science center at houston (uthealth), for the 2015 semeval shared task on “analysis of clinical text” (task 14). we participated in both sub-tasks: task 1 for “disorder identification”, which aims to detect disorder entities and encode them to umls (unified medial language system) cui (concept unique identifier) and task 2 for disorder slot filling, where the task is to identify normalized value for modifiers of disorders. for task 1, we developed an ensemble approach that combined machine learning based named entity recognition classifiers with metamap, an existing symbolic biomedical nlp system, to recognize disorder entities, and we used a general vector space model-based approach for disorder encoding to umls cuis. to identify modifiers of disorders (task 2), we developed support vector machines-based classifiers for each type of modifier, by exploring various types of features. our system was ranked 3rd for task 1 and 1st for the task 2 (both 2a and 2b), demonstrating the effectiveness of machine learning-based approaches for extracting clinical entities and their modifiers from clinical narratives. © 2015 association for computational linguistics</t>
  </si>
  <si>
    <t xml:space="preserve">Este artigo descreve o sistema desenvolvido pelo Centro de Ciências da Saúde da Universidade do Texas em Houston (Uthealth), para a tarefa compartilhada semeval de 2015 em "Análise do texto clínico" (Tarefa 14). Participamos de ambas as subjugas: Tarefa 1 para “Identificação de Distúrbios”, que visa detectar entidades de desordem e codificá-las a UMLs (sistema de linguagem medial unificada) CUI (conceito de identificador exclusivo) e tarefa 2 para enchimento de slots de distúrbios, onde a tarefa é identificar o valor normalizado para modificadores de distúrbios. Para a Tarefa 1, desenvolvemos uma abordagem de conjunto que combinou classificadores de reconhecimento de entidade de aprendizado de máquina com Metamap, um sistema simbólico de PNL simbólica existente, para reconhecer entidades de desordem, e usamos uma abordagem baseada em modelo de espaço vetorial geral para codificação de distúrbios para UMLS cozinha . Para identificar modificadores de distúrbios (Tarefa 2), desenvolvemos classificadores baseados em máquinas vetoriais de suporte para cada tipo de modificador, explorando vários tipos de recursos. Nosso sistema foi classificado em terceiro para a Tarefa 1 e 1ª para a Tarefa 2 (2a e 2b), demonstrando a eficácia das abordagens baseadas em aprendizado de máquina para extrair entidades clínicas e seus modificadores de narrativas clínicas. © 2015 Association for Computational Linguistics </t>
  </si>
  <si>
    <t>https://www.scopus.com/inward/record.uri?eid=2-s2.0-85122032304&amp;partnerID=40&amp;md5=d5467965b030d07f049739901a0bfc5d</t>
  </si>
  <si>
    <t>2-s2.0-84964284479</t>
  </si>
  <si>
    <t>10.1109/taai.2015.7407070</t>
  </si>
  <si>
    <t>utilizing different word representation methods for twitter data in adverse drug reactions extraction</t>
  </si>
  <si>
    <t xml:space="preserve">Utilizando diferentes métodos de representação de palavras para dados do Twitter em Extração de Reações de Medicamentos Adversos </t>
  </si>
  <si>
    <t>with the advancement of technology and development of social media, patients discuss medications and other related information including adverse drug reactions (adrs) with their friends, family or other patients. although, there are various pros and cons of using social media for automatic adr monitoring, information on social media provided by patients about drugs are widely considered a valuable resource for post-marketing drug surveillance. in this study, we developed a named entity recognition (ner) system based on conditional random fields to identify adrs-related information from twitter data. the representation of words for the input text is one of the crucial steps in supervised learning. recently, the word vector representation is becoming popular, which uses unlabeled data to provide a generalization for reducing the data sparsity in word representation. this study examines different word representation methods for the adr recognition task, including token normalization, and two state-of-the-art word embedding methods, namely word2vec and the global vectors (glove). the experimental results demonstrate that all of the studied representation scheme can improve the recall rate and overall f-measure with the cost of the reduced precision. the manual analysis of the generated clusters demonstrates that word2vec has stronger cluster trends compared to glove. © 2015 ieee.</t>
  </si>
  <si>
    <t xml:space="preserve">Com o avanço da tecnologia e o desenvolvimento das mídias sociais, os pacientes discutem medicamentos e outras informações relacionadas, incluindo reações adversas de medicamentos (RAMs) com seus amigos, familiares ou outros pacientes. Embora existam vários prós e contras de usar as mídias sociais para monitoramento automático de ADR, as informações sobre as mídias sociais fornecidas pelos pacientes sobre medicamentos são amplamente consideradas um recurso valioso para a vigilância de medicamentos pós-comercialização. Neste estudo, desenvolvemos um sistema de reconhecimento de entidade nomeado (NER) baseado em campos aleatórios condicionais para identificar informações relacionadas ao ADRS dos dados do Twitter. A representação das palavras para o texto de entrada é uma das etapas cruciais na aprendizagem supervisionada. Recentemente, a representação do Word Vector está se tornando popular, que usa dados não marcados para fornecer uma generalização para reduzir a escassez de dados na representação de palavras. Este estudo examina diferentes métodos de representação de palavras para a tarefa de reconhecimento de ADR, incluindo normalização do token e dois métodos de incorporação de palavras de ponta, ou seja, Word2Vec e os vetores globais (luva). Os resultados experimentais demonstram que todo o esquema de representação estudado pode melhorar a taxa de recall e a medida F geral com o custo da precisão reduzida. A análise manual dos clusters gerados demonstra que o Word2Vec tem tendências mais fortes de cluster em comparação com a luva. © 2015 IEEE. </t>
  </si>
  <si>
    <t>https://www.scopus.com/inward/record.uri?eid=2-s2.0-84964284479&amp;doi=10.1109%2fTAAI.2015.7407070&amp;partnerID=40&amp;md5=85f9d7058f4cd2079734b674afe33474</t>
  </si>
  <si>
    <t>Conference on Technologies and Applications of Artificial Intelligence, TAAI 2015</t>
  </si>
  <si>
    <t>20 November 2015 through 22 November 2015</t>
  </si>
  <si>
    <t>2-s2.0-84954171988</t>
  </si>
  <si>
    <t>10.1145/2783258.2788608</t>
  </si>
  <si>
    <t>utilizing text mining on online medical forums to predict label change due to adverse drug reactions</t>
  </si>
  <si>
    <t xml:space="preserve">Utilizando a mineração de texto em fóruns médicos on -line para prever a mudança de rótulo devido a reações adversas a medicamentos </t>
  </si>
  <si>
    <t>we present an end-to-end text mining methodology for relation extraction of adverse drug reactions (adrs) from medical forums on the web. our methodology is novel in that it combines three major characteristics: (i) an underlying concept of using a head-driven phrase structure grammar (hpsg) based parser; (ii) domain-specific relation patterns, the acquisition of which is done primarily using unsupervised methods applied to a large, unlabeled text corpus; and (iii) automated post-processing algorithms for enhancing the set of extracted relations. we empirically demonstrate the ability of our proposed approach to predict adrs prior to their reporting by the food and drug administration (fda). put differently, we put our approach to a predictive test by demonstrating that our methodology can credibly point to adrs that were not uncovered in clinical trials for evaluating new drugs that come to market but were only reported later on by the fda as a label change. © 2015 acm.</t>
  </si>
  <si>
    <t xml:space="preserve">Apresentamos uma metodologia de mineração de texto de ponta a ponta para extração de relação de reações adversas a medicamentos (ADRs) de fóruns médicos na Web. Nossa metodologia é nova, pois combina três características principais: (i) um conceito subjacente de usar um analisador baseado em estrutura de frase orientado pela cabeça (HPSG); (ii) padrões de relação específicos do domínio, cuja aquisição é feita principalmente usando métodos não supervisionados aplicados a um corpus de texto grande e não marcado; e (iii) algoritmos automatizados de pós-processamento para melhorar o conjunto de relações extraídas. Demonstramos empiricamente a capacidade de nossa abordagem proposta de prever RACs antes de seus relatórios pela Food and Drug Administration (FDA). Em outras palavras, colocamos nossa abordagem a um teste preditivo, demonstrando que nossa metodologia pode apontar com credibilidade para os ADRs que não foram descobertos em ensaios clínicos para avaliar novos medicamentos que chegam ao mercado, mas foram relatados apenas mais tarde pelo FDA como uma mudança de etiqueta. © 2015 ACM. </t>
  </si>
  <si>
    <t>https://www.scopus.com/inward/record.uri?eid=2-s2.0-84954171988&amp;doi=10.1145%2f2783258.2788608&amp;partnerID=40&amp;md5=ce90b7a30f2787fbc4da454812232ca5</t>
  </si>
  <si>
    <t>21st ACM SIGKDD Conference on Knowledge Discovery and Data Mining, KDD 2015</t>
  </si>
  <si>
    <t>10 August 2015 through 13 August 2015</t>
  </si>
  <si>
    <t>2-s2.0-85054782777</t>
  </si>
  <si>
    <t>10.1016/j.ijmedinf.2018.10.002</t>
  </si>
  <si>
    <t>utilizing twitter data for analysis of chemotherapy</t>
  </si>
  <si>
    <t xml:space="preserve">Utilizando dados do Twitter para análise de quimioterapia </t>
  </si>
  <si>
    <t>objective: twitter has become one of the most popular social media platforms that offers real-world insights to healthy behaviors. the purpose of this study was to assess and compare perceptions about chemotherapy of patients and health-care providers through analysis of chemo-related tweets. materials and methods: cancer-related twitter accounts and their tweets were obtained through using tweepy (python library). multiple text classification algorithms were tested to identify the models with best performance in classifying the accounts into individual and organization. chemotherapy-specific tweets were extracted from historical tweetset, and the content of these tweets was analyzed using topic model, sentiment analysis and word co-occurrence network. results: using the description in twitter users’ profiles, the accounts related with cancer were collected and coded as individual or organization. we employed long short term memory (lstm) network with glove word embeddings to identify the user into individuals and organizations with accuracy of 85.2%. 13, 273 and 14,051 publicly available chemotherapy-related tweets were retrieved from individuals and organizations, respectively. the content of the chemo-related tweets was analyzed by text mining approaches. the tweets from individual accounts pertained to personal chemotherapy experience and emotions. in contrast with the personal users, professional accounts had a higher proportion of neutral tweets about side effects. the information about the assessment of response to chemotherapy was deficient from organizations on twitter. discussion: examining chemotherapy discussions on twitter provide new lens into content and behavioral patterns associated with treatments for cancer patients. the methodology described herein allowed us to collect relatively large number of health-related tweets over a greater time period and exploit the potential power of social media, which provide comprehensive view on patients’ perceptions of chemotherapy. conclusion: this study sheds light on using twitter data as a valuable healthcare data source for helping oncologists (organizations) in understanding patients’ experiences while undergoing chemotherapy, in developing personalize therapy plans, and a supplement to the clinical electronic medical records (emrs). © 2018</t>
  </si>
  <si>
    <t xml:space="preserve">Objetivo: o Twitter se tornou uma das plataformas de mídia social mais populares que oferecem informações do mundo real para comportamentos saudáveis. O objetivo deste estudo foi avaliar e comparar percepções sobre quimioterapia de pacientes e profissionais de saúde através da análise de tweets relacionados a quimioterapia. Materiais e Métodos: Contas do Twitter relacionadas ao câncer e seus tweets foram obtidos através do uso do Tweepy (Python Library). Vários algoritmos de classificação de texto foram testados para identificar os modelos com melhor desempenho na classificação das contas em individual e organização. Os tweets específicos da quimioterapia foram extraídos do tweetset histórico, e o conteúdo desses tweets foi analisado usando o modelo de tópico, análise de sentimentos e rede de co-ocorrência de palavras. Resultados: Usando a descrição nos perfis dos usuários do Twitter, as contas relacionadas ao câncer foram coletadas e codificadas como indivíduo ou organização. Empregamos rede de memória de curto prazo (LSTM) com incorporação de Word Word para identificar o usuário em indivíduos e organizações com precisão de 85,2%. 13, 273 e 14.051 tweets relacionados à quimioterapia disponíveis publicamente foram recuperados de indivíduos e organizações, respectivamente. O conteúdo dos tweets relacionados a quimioterapia foi analisado por abordagens de mineração de texto. Os tweets de contas individuais pertencem à experiência e emoções de quimioterapia pessoal. Em contraste com os usuários pessoais, as contas profissionais tiveram uma proporção maior de tweets neutros sobre efeitos colaterais. As informações sobre a avaliação da resposta à quimioterapia foram deficientes nas organizações no Twitter. Discussão: Examinando as discussões de quimioterapia no Twitter fornecem novas lentes sobre conteúdo e padrões comportamentais associados a tratamentos para pacientes com câncer. A metodologia aqui descrita nos permitiu coletar um número relativamente grande de tweets relacionados à saúde por um período maior de tempo e explorar o poder potencial das mídias sociais, que fornecem visão abrangente das percepções de quimioterapia dos pacientes. Conclusão: Este estudo esclarece o uso dos dados do Twitter como uma valiosa fonte de dados da saúde para ajudar oncologistas (organizações) a entender as experiências dos pacientes enquanto passam por quimioterapia, no desenvolvimento de planos de terapia personalizados e um suplemento aos registros médicos eletrônicos clínicos (EMRs). © 2018 </t>
  </si>
  <si>
    <t>https://www.scopus.com/inward/record.uri?eid=2-s2.0-85054782777&amp;doi=10.1016%2fj.ijmedinf.2018.10.002&amp;partnerID=40&amp;md5=f140e535ed664e6da67fddde64ddf592</t>
  </si>
  <si>
    <t>10.13063/2327-9214.1228</t>
  </si>
  <si>
    <t>v3nlp framework tools to build applications for extracting concepts from clinical text</t>
  </si>
  <si>
    <t xml:space="preserve">Ferramentas de estrutura V3NLP para criar aplicativos para extrair conceitos de texto clínico </t>
  </si>
  <si>
    <t>2016/09/30</t>
  </si>
  <si>
    <t>2-s2.0-84867670536</t>
  </si>
  <si>
    <t>10.1136/amiajnl-2012-000881</t>
  </si>
  <si>
    <t>vaccine adverse event text mining system for extracting features from vaccine safety reports</t>
  </si>
  <si>
    <t xml:space="preserve">Sistema de mineração de texto adverso à vacina para extrair recursos de relatórios de segurança de vacinas </t>
  </si>
  <si>
    <t>objective to develop and evaluate a text mining system for extracting key clinical features from vaccine adverse event reporting system (vaers) narratives to aid in the automated review of adverse event reports. design based upon clinical significance to vaers reviewing physicians, we defined the primary (diagnosis and cause of death) and secondary features (eg, symptoms) for extraction. we built a novel vaccine adverse event text mining (vaetm) system based on a semantic text mining strategy. the performance of vaetm was evaluated using a total of 300 vaers reports in three sequential evaluations of 100 reports each. moreover, we evaluated the vaetm contribution to case classification; an information retrieval-based approach was used for the identification of anaphylaxis cases in a set of reports and was compared with two other methods: a dedicated text classifier and an online tool. measurements the performance metrics of vaetm were text mining metrics: recall, precision and f-measure. we also conducted a qualitative difference analysis and calculated sensitivity and specificity for classification of anaphylaxis cases based on the above three approaches. results vaetm performed best in extracting diagnosis, second level diagnosis, drug, vaccine, and lot number features (lenient f-measure in the third evaluation: 0.897, 0.817, 0.858, 0.874, and 0.914, respectively). in terms of case classification, high sensitivity was achieved (83.1%); this was equal and better compared to the text classifier (83.1%) and the online tool (40.7%), respectively. conclusion our vaetm implementation of a semantic text mining strategy shows promise in providing accurate and efficient extraction of key features from vaers narratives.</t>
  </si>
  <si>
    <t xml:space="preserve">Objetivo Desenvolver e avaliar um sistema de mineração de texto para extrair características clínicas importantes das narrativas do sistema de relatórios de eventos adversos da vacina (Vaers) para ajudar na revisão automatizada de relatórios de eventos adversos. Projeto baseado no significado clínico para os Vaers que revisam os médicos, definimos o primário (diagnóstico e causa da morte) e características secundárias (por exemplo, sintomas) para extração. Construímos um novo sistema de mineração de texto adverso a vacinas (VAETM) com base em uma estratégia de mineração de texto semântica. O desempenho do VAETM foi avaliado usando um total de 300 relatórios Vaers em três avaliações seqüenciais de 100 relatórios cada. Além disso, avaliamos a contribuição do VAETM para a classificação de casos; Uma abordagem baseada em recuperação de informações foi usada para a identificação de casos de anafilaxia em um conjunto de relatórios e foi comparada com outros dois métodos: um classificador de texto dedicado e uma ferramenta online. Medições As métricas de desempenho do VAETM foram métricas de mineração de texto: recall, precisão e medida F. Também realizamos uma análise de diferença qualitativa e sensibilidade e especificidade calculada para classificação de casos de anafilaxia com base nas três abordagens acima. Os resultados VAETM tiveram melhor desempenho no diagnóstico de extração, diagnóstico de segundo nível, medicamentos, vacinas e recursos de número do lote (medição filiente na terceira avaliação: 0,897, 0,817, 0,858, 0,874 e 0,914, respectivamente). Em termos de classificação de casos, foi alcançada alta sensibilidade (83,1%); Isso foi igual e melhor em comparação com o classificador de texto (83,1%) e a ferramenta online (40,7%), respectivamente. Conclusão Nossa implementação VAETM de uma estratégia de mineração de texto semântica mostra a promessa de fornecer extração precisa e eficiente dos principais recursos das narrativas de Vaers. </t>
  </si>
  <si>
    <t>https://www.scopus.com/inward/record.uri?eid=2-s2.0-84867670536&amp;doi=10.1136%2famiajnl-2012-000881&amp;partnerID=40&amp;md5=d684902e26209b7d7fa28e4505496c25</t>
  </si>
  <si>
    <t>10.1007/s40264-022-01153-8</t>
  </si>
  <si>
    <t>validation of artificial intelligence to support the automatic coding of patient adverse drug reaction reports using nationwide pharmacovigilance data</t>
  </si>
  <si>
    <t xml:space="preserve">Validação da inteligência artificial para apoiar a codificação automática de relatórios adversos de reação de medicamentos para pacientes usando dados nacionais de farmacovigilância </t>
  </si>
  <si>
    <t>2-s2.0-85038857519</t>
  </si>
  <si>
    <t>10.1016/j.jbi.2017.12.006</t>
  </si>
  <si>
    <t>vector representations of multi word terms for semantic relatedness</t>
  </si>
  <si>
    <t xml:space="preserve">Representações vetoriais de termos de várias palavras para relação semântica </t>
  </si>
  <si>
    <t>this paper presents a comparison between several multi-word term aggregation methods of distributional context vectors applied to the task of semantic similarity and relatedness in the biomedical domain. we compare the multi-word term aggregation methods of summation of component word vectors, mean of component word vectors, direct construction of compound term vectors using the compoundify tool, and direct construction of concept vectors using the metamap tool. dimensionality reduction is critical when constructing high quality distributional context vectors, so these baseline co-occurrence vectors are compared against dimensionality reduced vectors created using singular value decomposition (svd), and word2vec word embeddings using continuous bag of words (cbow), and skip-gram models. we also find optimal vector dimensionalities for the vectors produced by these techniques. our results show that none of the tested multi-word term aggregation methods is statistically significantly better than any other. this allows flexibility when choosing a multi-word term aggregation method, and means expensive corpora preprocessing may be avoided. results are shown with several standard evaluation datasets, and state of the results are achieved. © 2017 elsevier inc.</t>
  </si>
  <si>
    <t xml:space="preserve">Este artigo apresenta uma comparação entre vários métodos de agregação de termos de várias palavras de vetores de contexto distributiva aplicados à tarefa de similaridade e relação semântica no domínio biomédico. Comparamos os métodos de agregação de termos de várias palavras de soma de vetores de palavras componentes, médio de vetores de palavras componentes, construção direta de vetores de termos compostos usando a ferramenta Composty e a construção direta de vetores conceituais usando a ferramenta Metamap. A redução da dimensionalidade é fundamental ao construir vetores de contexto de distribuição de alta qualidade; portanto, esses vetores de co-ocorrência basais são comparados com a dimensionalidade reduziu os vetores criados usando a decomposição do valor singular (SVD) e as incorporações de palavras do Word2vec usando saco contínuo de palavras (CBOW) e pular- modelos de grama. Também encontramos dimensões vetoriais ideais para os vetores produzidos por essas técnicas. Nossos resultados mostram que nenhum dos métodos de agregação de termos de várias palavras testados é estatisticamente significativamente melhor do que qualquer outro. Isso permite flexibilidade ao escolher um método de agregação de termos de várias palavras e significa que o pré-processamento corporal caro pode ser evitado. Os resultados são mostrados com vários conjuntos de dados de avaliação padrão e o estado dos resultados são alcançados. © 2017 Elsevier inc. </t>
  </si>
  <si>
    <t>https://www.scopus.com/inward/record.uri?eid=2-s2.0-85038857519&amp;doi=10.1016%2fj.jbi.2017.12.006&amp;partnerID=40&amp;md5=52c0c16f40ba681ba56b7ebb96ad19c9</t>
  </si>
  <si>
    <t>2-s2.0-85076631326</t>
  </si>
  <si>
    <t>10.1145/3184558.3191542</t>
  </si>
  <si>
    <t>verification of the expected answer type for biomedical question answering</t>
  </si>
  <si>
    <t xml:space="preserve">Verificação do tipo de resposta esperado para resposta a perguntas biomédicas </t>
  </si>
  <si>
    <t>extractive question answering (qa) focuses on extracting precise answers from a given paragraph to questions posed in natural language. deep learning models are widely used to address this problem and can fetch good results, provided there exists enough data for learning. such large datasets have been released in open domain, but not in specific domains, such as the medical domain. however, the medical domain has a great amount of resources such as umls thesaurus, ontologies such as snomed ct, and tools such as metamap etc that could be useful. in this paper, we apply transfer learning for getting a dnn baseline system on biomedical questions and we study if structured resources can help in selecting the answers based on the recognition of the expected answer type (eat), which has been proved useful in open domain qa systems. this study relies on different representations for lat and we study if gold standard answers and answers of our model have some positive impact from the lat. © 2018 iw3c2 (international world wide web conference committee), published under creative commons cc by 4.0 license.</t>
  </si>
  <si>
    <t xml:space="preserve">A resposta a perguntas extrativas (QA) se concentra na extração de respostas precisas de um determinado parágrafo para perguntas colocadas na linguagem natural. Os modelos de aprendizado profundo são amplamente utilizados para resolver esse problema e podem obter bons resultados, desde que exista dados suficientes para o aprendizado. Esses conjuntos de dados grandes foram lançados em domínio aberto, mas não em domínios específicos, como o domínio médico. No entanto, o domínio médico possui uma grande quantidade de recursos, como o Thesaurus UMLS, ontologias como Snomed CT e ferramentas como metamap etc. que podem ser úteis. Neste artigo, aplicamos o aprendizado de transferência para obter um sistema de linha de base da DNN em perguntas biomédicas e estudamos se os recursos estruturados podem ajudar a selecionar as respostas com base no reconhecimento do tipo de resposta esperado (EAT), que foi comprovado em domínio aberto em domínio aberto sistemas de controle de qualidade. Este estudo depende de diferentes representações para LAT e estudamos se as respostas e respostas padrão do nosso modelo tiverem algum impacto positivo do LAT. © 2018 IW3C2 (Comitê Internacional da Conferência da World Wide Web), publicado sob a licença Creative Commons CC por 4.0. </t>
  </si>
  <si>
    <t>https://www.scopus.com/inward/record.uri?eid=2-s2.0-85076631326&amp;doi=10.1145%2f3184558.3191542&amp;partnerID=40&amp;md5=d9797d834f1de5198c172a477e300480</t>
  </si>
  <si>
    <t>27th International World Wide Web, WWW 2018</t>
  </si>
  <si>
    <t>23 April 2018 through 27 April 2018</t>
  </si>
  <si>
    <t>10.3233/shti210368</t>
  </si>
  <si>
    <t>visualising patterns associated with adverse drug reactions in french forums</t>
  </si>
  <si>
    <t xml:space="preserve">Visualizando padrões associados a reações adversas de medicamentos em fóruns franceses </t>
  </si>
  <si>
    <t>2021/05/27</t>
  </si>
  <si>
    <t>10.3233/SHTI210368</t>
  </si>
  <si>
    <t>2-s2.0-65449121107</t>
  </si>
  <si>
    <t>10.1197/jamia.m2940</t>
  </si>
  <si>
    <t>voice capture of medical residents' clinical information needs during an inpatient rotation</t>
  </si>
  <si>
    <t xml:space="preserve">Captura de voz das necessidades de informação clínica dos residentes médicos durante uma rotação hospitalar </t>
  </si>
  <si>
    <t>objective: to identify some of the challenges that medical residents face in addressing their information needs in an inpatient setting, by examining how voice capture in natural language of clinical questions fits into workflow, and by characterizing the focus, format, and semantic content and complexity of their questions. design: internal medicine residents captured information needs on a digital recorder while on a hospital inpatient service and then participated in semi-structured interviews. measurements: interviews were analyzed to identify emergent themes. recorded questions were analyzed for focus (diagnosis, treatment, or epidemiology) and format, either foreground (specific knowledge relating to an individual patient) or background (general knowledge about a condition). semantic concepts and types were identified using metamap (umls - unified medical language system) and manually. results: voice recording of questions appeared to unmask residents' latent information needs. although residents were able to record questions during workflow, there was a delay from the time questions materialized to when they were recorded. question focus was distributed among diagnosis (32%), treatment (40%), and epidemiology (28%), and the majority of questions were background (69%). questions were semantically complex; foreground and background questions averaged 12.6 (sd 6.0) and 9.1 (sd 6.0) umls concepts, respectively. metamap failed to recognize concepts when residents used acronyms or abbreviations or omitted key terms. conclusions: we found that it is feasible for residents to capture their clinical questions in natural language during workflow and that recording questions may prompt awareness of previously unrecognized information needs. however, the semantic complexity of typical questions and mapping failures due to residents' use of acronyms and abbreviations present challenges to machine-based extraction of semantic content. © 2009 j am med inform assoc.</t>
  </si>
  <si>
    <t xml:space="preserve">Objetivo: Identificar alguns dos desafios que os residentes médicos enfrentam ao atender às suas necessidades de informação em um ambiente hospitalar, examinando como a captura de voz na linguagem natural das questões clínicas se encaixa no fluxo de trabalho e caracterizando o foco, o formato e o conteúdo semântico e a complexidade de suas perguntas. Projeto: Os residentes de medicina interna capturaram as necessidades de informações em um gravador digital enquanto em um serviço de internação hospitalar e depois participaram de entrevistas semiestruturadas. Medições: as entrevistas foram analisadas para identificar temas emergentes. Perguntas registradas foram analisadas quanto ao foco (diagnóstico, tratamento ou epidemiologia) e formato, em primeiro plano (conhecimento específico relacionado a um paciente individual) ou antecedentes (conhecimento geral sobre uma condição). Os conceitos e tipos semânticos foram identificados usando Metamap (UMLS - Sistema de Língua Médica Unificada) e manualmente. Resultados: O registro de voz das perguntas parecia desmascarar as necessidades de informações latentes dos residentes. Embora os moradores tenham conseguido registrar perguntas durante o fluxo de trabalho, houve um atraso desde o momento em que as perguntas se materializaram até quando foram registradas. O foco da pergunta foi distribuído entre o diagnóstico (32%), o tratamento (40%) e a epidemiologia (28%) e a maioria das questões foi de fundo (69%). As perguntas eram semanticamente complexas; As perguntas em primeiro plano e fundo tiveram a média de 12,6 (DP 6.0) e 9.1 (SD 6.0) UMLS Concepts, respectivamente. O Metamap não reconheceu conceitos quando os moradores usaram acrônimos ou abreviações ou omitiram termos -chave. Conclusões: Descobrimos que é viável para os residentes capturar suas questões clínicas na linguagem natural durante o fluxo de trabalho e que as perguntas de gravação podem levar a conscientização das necessidades de informações anteriormente não reconhecidas. No entanto, a complexidade semântica de questões típicas e falhas de mapeamento devido ao uso de acrônimos e abreviações dos residentes apresentam desafios à extração baseada em máquina de conteúdo semântico. © 2009 J Am Med Inform Assoc. </t>
  </si>
  <si>
    <t>https://www.scopus.com/inward/record.uri?eid=2-s2.0-65449121107&amp;doi=10.1197%2fjamia.M2940&amp;partnerID=40&amp;md5=e37256f362c70bd0a70d9568e6f0ecff</t>
  </si>
  <si>
    <t>2-s2.0-85077506999</t>
  </si>
  <si>
    <t>10.1007/s13721-019-0216-2</t>
  </si>
  <si>
    <t>web information extraction for finding remedy based on a patient authored text a study on homeopathy</t>
  </si>
  <si>
    <t xml:space="preserve">Extração de informações da Web para encontrar remédio com base em um texto de autor de um paciente um estudo sobre homeopatia </t>
  </si>
  <si>
    <t>automatic medical diagnosis and remedy finding is an active research area for decades. the increasing trend of finding health remedies through the internet emerged the necessity of research on the analysis of the patient-authored text. focussed analysis of the patient-authored text can also help in automatic remedy finding. as the web contains a huge amount of medicine and diagnosis-related information, an intelligent system can extract the relevant information to provide a health remedy given a patient-authored text query. in this paper, we attempted to develop such a system. as the patients’ description of suffering plays a key role in homeopathy remedy finding, here we focussed on the homeopathy domain. as per the best of our knowledge, this is the first attempt in this domain. for the development, first, the patient-authored text is processed to identify the disease name and characteristic symptoms. then a query is formed and a set of relevant web pages is retrieved. the retrieved pages are then processed in multiple levels to extract the medicine names. the appropriateness of the medicines is computed using a hybrid similarity scoring technique. the medicine having the highest similarity is suggested to the user. the system is tested using a set of real questions collected from various relevant websites. the evaluation results demonstrate that the system recommends a relevant remedy in 96.33% of cases. © 2020, springer-verlag gmbh austria, part of springer nature.</t>
  </si>
  <si>
    <t xml:space="preserve">O diagnóstico médico automático e a descoberta de remédios são uma área de pesquisa ativa por décadas. A tendência crescente de encontrar remédios para a saúde na Internet surgiu a necessidade de pesquisa sobre a análise do texto autorizado pelo paciente. A análise focada do texto com autoria de paciente também pode ajudar na descoberta automática de remédios. Como a Web contém uma enorme quantidade de informações relacionadas ao medicamento e diagnóstico, um sistema inteligente pode extrair as informações relevantes para fornecer um remédio para a saúde, dada uma consulta de texto de autoria de paciente. Neste artigo, tentamos desenvolver esse sistema. Como a descrição do sofrimento dos pacientes desempenha um papel fundamental na descoberta do remédio para homeopatia, aqui nos concentramos no domínio da homeopatia. De acordo com o melhor de nosso conhecimento, esta é a primeira tentativa neste domínio. Para o desenvolvimento, primeiro, o texto de autoria de paciente é processado para identificar o nome da doença e os sintomas característicos. Em seguida, uma consulta é formada e um conjunto de páginas da Web relevante é recuperado. As páginas recuperadas são então processadas em vários níveis para extrair os nomes dos medicamentos. A adequação dos medicamentos é calculada usando uma técnica de pontuação de similaridade híbrida. O medicamento com a maior semelhança é sugerido ao usuário. O sistema é testado usando um conjunto de perguntas reais coletadas em vários sites relevantes. Os resultados da avaliação demonstram que o sistema recomenda um remédio relevante em 96,33% dos casos. © 2020, Springer-Verlag GmbH Áustria, parte da natureza de Springer. </t>
  </si>
  <si>
    <t>https://www.scopus.com/inward/record.uri?eid=2-s2.0-85077506999&amp;doi=10.1007%2fs13721-019-0216-2&amp;partnerID=40&amp;md5=f5f0fb3300cc48fc2ecbf12f4c25beeb</t>
  </si>
  <si>
    <t>2-s2.0-84982860486</t>
  </si>
  <si>
    <t>wi enre in clef ehealth evaluation lab 2015 clinical named entity recognition based on crf</t>
  </si>
  <si>
    <t xml:space="preserve">Wi Enre em Clef eHealth Avaluation Lab 2015 Clinical nomeado reconhecimento de entidade baseado em CRF </t>
  </si>
  <si>
    <t>named entity recognition of biomedical text is the shared task 1b of the 2015 clef ehealth evaluation lab, which focuses on making biomedical text easier to understand for patients and clinical workers. in this paper, we propose a novel method to recognize clinical entities based on conditional random fields (crf). the biomedical texts are split into sections and paragraphs. then the nlp tools are used for pos tagging and parsing, and four groups of features are ex-tracted to train the entity recognition model. in the subsequent phase for entity normalization, the metamap of unified medical language system (umls) tool is used to search for concept unique identifiers (cuis) category. in addition, crf++ package is adopted to recognize clinical entities in another phase for en-tity recognition. the experiments show that our system named as wi-enre, is effective in the named entity recognition of biomedical texts. the fmeasure of emea and medline reach to 0.56 and 0.45 respectively in exact match.</t>
  </si>
  <si>
    <t xml:space="preserve">O reconhecimento de entidade nomeado do texto biomédico é a tarefa compartilhada 1b do Laboratório de Avaliação da Clef eHealth de 2015, que se concentra em facilitar o entendimento do texto biomédico para pacientes e trabalhadores clínicos. Neste artigo, propomos um novo método para reconhecer entidades clínicas baseadas em campos aleatórios condicionais (CRF). Os textos biomédicos são divididos em seções e parágrafos. Em seguida, as ferramentas de PNL são usadas para marcação e análise de POS, e quatro grupos de recursos são extraídos para treinar o modelo de reconhecimento de entidades. Na fase subsequente para a normalização da entidade, a ferramenta Metamap da Ferramenta Sistema de Língua Médica (UMLS) é usada para procurar categoria Conceito de Identificadores Únicos (CUIs). Além disso, o pacote CRF ++ é adotado para reconhecer entidades clínicas em outra fase para o reconhecimento de ensino. Os experimentos mostram que nosso sistema nomeado como Wi-enre, é eficaz no reconhecimento de entidade nomeado de textos biomédicos. O Fmeasure of EMEA e Medline alcança para 0,56 e 0,45, respectivamente, na correspondência exata. </t>
  </si>
  <si>
    <t>https://www.scopus.com/inward/record.uri?eid=2-s2.0-84982860486&amp;partnerID=40&amp;md5=cfbe3fd564f80b7194bdc4730d8bff7a</t>
  </si>
  <si>
    <t>2-s2.0-84922021355</t>
  </si>
  <si>
    <t>word indexing versus conceptual indexing in medical image retrieval (redcad participation at imageclef medical image retrieval 2012)</t>
  </si>
  <si>
    <t xml:space="preserve">Indexação de palavras versus indexação conceitual na recuperação de imagens médicas (participação do Redcad na Recuperação de Imagem Médica de ImageClef 2012) </t>
  </si>
  <si>
    <t>this paper presents our participation in medical image retrieval task of imageclef 2012. our aim is to study the effectiveness of using conceptual indexing comparing to word indexing in medical image retrieval. for this aim, we have used in the one hand the terrier tool for textual indexing and for textual retrieval, and on another hand, the metamap tool for conceptual indexing and vector model for conceptual retrieval. more precisely, the run of the bm25 model is considered as a baseline. for textual indexing, we tried to compare different weighting formulas. however, for conceptual indexing, we used bm25 model results to extract concepts and rerank results using vector model. results show that the use of the textual indexing is more useful than the conceptual indexing. however, the conceptual indexing improves the result of some queries, which encourages us to continue the study of conceptual indexing and retrieval.</t>
  </si>
  <si>
    <t xml:space="preserve">Este artigo apresenta nossa participação na tarefa de recuperação de imagens médicas do ImageClef 2012. Nosso objetivo é estudar a eficácia do uso da indexação conceitual em comparação com a indexação de palavras na recuperação de imagens médicas. Para esse objetivo, usamos, por um lado, a ferramenta Terrier para indexação textual e para recuperação textual e, por outro lado, a ferramenta Metamap para indexação conceitual e modelo vetorial para recuperação conceitual. Mais precisamente, a execução do modelo BM25 é considerada uma linha de base. Para indexação textual, tentamos comparar diferentes fórmulas de ponderação. No entanto, para indexação conceitual, usamos os resultados do modelo BM25 para extrair conceitos e resultados de re -marcar usando o modelo vetorial. Os resultados mostram que o uso da indexação textual é mais útil que a indexação conceitual. No entanto, a indexação conceitual melhora o resultado de algumas consultas, o que nos incentiva a continuar o estudo da indexação e recuperação conceitual. </t>
  </si>
  <si>
    <t>https://www.scopus.com/inward/record.uri?eid=2-s2.0-84922021355&amp;partnerID=40&amp;md5=10f623268aff1b9f4a97dcf4a3bef804</t>
  </si>
  <si>
    <t>2012 Cross Language Evaluation Forum Conference, CLEF 2012</t>
  </si>
  <si>
    <t>17 September 2012 through 20 September 2012</t>
  </si>
  <si>
    <t>status_resumo</t>
  </si>
  <si>
    <t>citado_no_trabalho</t>
  </si>
  <si>
    <t>leitura_introducao</t>
  </si>
  <si>
    <t>Ler-artigo-completo?</t>
  </si>
  <si>
    <t>obs_introducao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</si>
</sst>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u/>
      <sz val="11"/>
      <name val="Calibri"/>
      <family val="2"/>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xf numFmtId="0" fontId="1" fillId="0" borderId="2" xfId="0" applyFont="1" applyFill="1" applyBorder="1" applyAlignment="1">
      <alignment horizontal="center" vertical="top"/>
    </xf>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ses_filtradas_traduzida-26-09-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_traduzida"/>
    </sheetNames>
    <sheetDataSet>
      <sheetData sheetId="0">
        <row r="1">
          <cell r="C1" t="str">
            <v>titulo_artigo</v>
          </cell>
          <cell r="D1" t="str">
            <v>titulo_artigo_scopus</v>
          </cell>
          <cell r="E1" t="str">
            <v>titulo_artigo_scopus_traduzido</v>
          </cell>
          <cell r="F1" t="str">
            <v>titulo_artigo_pubmed</v>
          </cell>
          <cell r="G1" t="str">
            <v>titulo_artigo_pubmed_traduzido</v>
          </cell>
          <cell r="H1" t="str">
            <v>ano_publicacao_scopus</v>
          </cell>
          <cell r="I1" t="str">
            <v>quantidade_citacoes</v>
          </cell>
          <cell r="J1" t="str">
            <v>documentos_6+</v>
          </cell>
          <cell r="K1" t="str">
            <v>documentos_94+</v>
          </cell>
          <cell r="L1" t="str">
            <v>fonte</v>
          </cell>
          <cell r="M1" t="str">
            <v>jornal_book_pubmed</v>
          </cell>
          <cell r="N1" t="str">
            <v>autores_pubmed</v>
          </cell>
          <cell r="O1" t="str">
            <v>ano_publicacao_pubmed</v>
          </cell>
          <cell r="P1" t="str">
            <v>idioma_original</v>
          </cell>
          <cell r="Q1" t="str">
            <v>tipo_documento</v>
          </cell>
          <cell r="R1" t="str">
            <v>pdf_baixado</v>
          </cell>
          <cell r="S1" t="str">
            <v>acesso_livre</v>
          </cell>
          <cell r="T1" t="str">
            <v>autores_scopus</v>
          </cell>
          <cell r="U1" t="str">
            <v>titulo_fonte</v>
          </cell>
          <cell r="V1" t="str">
            <v>volume</v>
          </cell>
          <cell r="W1" t="str">
            <v>publicado</v>
          </cell>
          <cell r="X1" t="str">
            <v>numero_artigo</v>
          </cell>
          <cell r="Y1" t="str">
            <v>doi</v>
          </cell>
          <cell r="Z1" t="str">
            <v>doi_scopus</v>
          </cell>
          <cell r="AA1" t="str">
            <v>doi_pubmed</v>
          </cell>
          <cell r="AB1" t="str">
            <v>link_scopus</v>
          </cell>
          <cell r="AC1" t="str">
            <v>afiliacoes</v>
          </cell>
          <cell r="AD1" t="str">
            <v>autores_com_filiacoes</v>
          </cell>
          <cell r="AE1" t="str">
            <v>nomes_comerciais</v>
          </cell>
          <cell r="AF1" t="str">
            <v>fabricantes</v>
          </cell>
          <cell r="AG1" t="str">
            <v>quimica</v>
          </cell>
          <cell r="AH1" t="str">
            <v>detalhes_financiamento</v>
          </cell>
          <cell r="AI1" t="str">
            <v>texto_financiamento_1</v>
          </cell>
          <cell r="AJ1" t="str">
            <v>texto_financiamento_2</v>
          </cell>
          <cell r="AK1" t="str">
            <v>texto_financiamento_3</v>
          </cell>
          <cell r="AL1" t="str">
            <v>referencias</v>
          </cell>
          <cell r="AM1" t="str">
            <v>endereco_correspondencia</v>
          </cell>
          <cell r="AN1" t="str">
            <v>editores</v>
          </cell>
          <cell r="AO1" t="str">
            <v>patrocinadores</v>
          </cell>
          <cell r="AP1" t="str">
            <v>editor</v>
          </cell>
          <cell r="AQ1" t="str">
            <v>nome_conferencia</v>
          </cell>
          <cell r="AR1" t="str">
            <v>data_conferencia</v>
          </cell>
          <cell r="AS1" t="str">
            <v>local_conferencia</v>
          </cell>
          <cell r="AT1" t="str">
            <v>codigo_conferencia</v>
          </cell>
          <cell r="AU1" t="str">
            <v>isbn</v>
          </cell>
          <cell r="AV1" t="str">
            <v>coden</v>
          </cell>
          <cell r="AW1" t="str">
            <v>titulo_abreviado_fonte</v>
          </cell>
          <cell r="AX1" t="str">
            <v>etapa_publicacao</v>
          </cell>
          <cell r="AY1" t="str">
            <v>eid</v>
          </cell>
          <cell r="AZ1" t="str">
            <v>quantidade_paginas_</v>
          </cell>
          <cell r="BA1" t="str">
            <v>data_criacao_pubmed</v>
          </cell>
          <cell r="BB1" t="str">
            <v>primeiro_autor_pubmed</v>
          </cell>
          <cell r="BC1" t="str">
            <v>id_pmc_pubmed</v>
          </cell>
          <cell r="BD1" t="str">
            <v>id_nihms_pubmed</v>
          </cell>
          <cell r="BE1" t="str">
            <v>citacao_pubmed</v>
          </cell>
          <cell r="BF1" t="str">
            <v>palavras_chaves_autor</v>
          </cell>
          <cell r="BG1" t="str">
            <v>palavras_chave_index</v>
          </cell>
          <cell r="BH1" t="str">
            <v>palavras_chaves_titulo</v>
          </cell>
          <cell r="BI1" t="str">
            <v>palavras_chaves_resumo</v>
          </cell>
          <cell r="BJ1" t="str">
            <v>resumo</v>
          </cell>
          <cell r="BK1" t="str">
            <v>resumo_traduzido</v>
          </cell>
          <cell r="BL1" t="str">
            <v>resumo_traduzido_google_translator</v>
          </cell>
          <cell r="BM1" t="str">
            <v>introducao</v>
          </cell>
          <cell r="BN1" t="str">
            <v>Ler-artigo-completo?</v>
          </cell>
          <cell r="BO1" t="str">
            <v>obs_introducao</v>
          </cell>
          <cell r="BP1" t="str">
            <v>leitura_introducao</v>
          </cell>
          <cell r="BQ1" t="str">
            <v>leitura_completa</v>
          </cell>
          <cell r="BR1" t="str">
            <v>leitura_resumo</v>
          </cell>
          <cell r="BS1" t="str">
            <v>leitura_conclusao</v>
          </cell>
          <cell r="BT1" t="str">
            <v>conclusao_traduzida</v>
          </cell>
          <cell r="BU1" t="str">
            <v>conceituar_metamap</v>
          </cell>
          <cell r="BV1" t="str">
            <v>conceituar_farmacovigilancia</v>
          </cell>
          <cell r="BW1" t="str">
            <v>conceituar_Reacao_adversa_medicamentos_RAM</v>
          </cell>
          <cell r="BX1" t="str">
            <v>conceituar_reconhecimento_entidades_nomeadas_REN</v>
          </cell>
          <cell r="BY1" t="str">
            <v>conceituar_UMLS</v>
          </cell>
          <cell r="BZ1" t="str">
            <v>conceituar_metamap_data_file_builder_DFB</v>
          </cell>
          <cell r="CA1" t="str">
            <v>conceituar_ferramenta_lexicos_LVG</v>
          </cell>
          <cell r="CB1" t="str">
            <v>conceituar_MetamorphoSys</v>
          </cell>
          <cell r="CC1" t="str">
            <v>conceituar_NLP</v>
          </cell>
          <cell r="CD1" t="str">
            <v>conceituar_outros</v>
          </cell>
          <cell r="CE1" t="str">
            <v>observacao</v>
          </cell>
          <cell r="CF1" t="str">
            <v>status_resumo</v>
          </cell>
          <cell r="CG1" t="str">
            <v>data_leitura_resumo</v>
          </cell>
          <cell r="CH1" t="str">
            <v>data_leitura_completa</v>
          </cell>
          <cell r="CI1" t="str">
            <v>sincronizado_mendely</v>
          </cell>
          <cell r="CJ1" t="str">
            <v>nota_artigo</v>
          </cell>
          <cell r="CK1" t="str">
            <v>artigo_leitura</v>
          </cell>
          <cell r="CL1" t="str">
            <v>artigo_referencia_dissertacao</v>
          </cell>
          <cell r="CN1" t="str">
            <v>citado_no_trabalho</v>
          </cell>
        </row>
        <row r="2">
          <cell r="C2" t="str">
            <v>pattern mining for extraction of mentions of adverse drug reactions from user comments</v>
          </cell>
          <cell r="D2" t="str">
            <v>Pattern mining for extraction of mentions of Adverse Drug Reactions from user comments.</v>
          </cell>
          <cell r="E2" t="str">
            <v xml:space="preserve">Mineração de padrão para extração de menções de reações adversas de medicamentos a partir dos comentários do usuário. </v>
          </cell>
          <cell r="G2" t="str">
            <v xml:space="preserve">macho </v>
          </cell>
          <cell r="H2">
            <v>2011</v>
          </cell>
          <cell r="I2">
            <v>88</v>
          </cell>
          <cell r="J2">
            <v>0</v>
          </cell>
          <cell r="K2">
            <v>1</v>
          </cell>
          <cell r="L2" t="str">
            <v>Scopus</v>
          </cell>
          <cell r="P2" t="str">
            <v>English</v>
          </cell>
          <cell r="Q2" t="str">
            <v>Article</v>
          </cell>
          <cell r="R2">
            <v>1</v>
          </cell>
          <cell r="T2" t="str">
            <v>Nikfarjam A., Gonzalez G.H.</v>
          </cell>
          <cell r="U2" t="str">
            <v>AMIA ... Annual Symposium proceedings / AMIA Symposium. AMIA Symposium</v>
          </cell>
          <cell r="V2" t="str">
            <v>2011</v>
          </cell>
          <cell r="AB2" t="str">
            <v>https://www.scopus.com/inward/record.uri?eid=2-s2.0-84874210162&amp;partnerID=40&amp;md5=772b437a438d214e97a66089f5d90bd4</v>
          </cell>
          <cell r="AC2" t="str">
            <v>Biomedical Informatics Department, Arizona State University, Phoenix, AZ, United States</v>
          </cell>
          <cell r="AD2" t="str">
            <v>Nikfarjam, A., Biomedical Informatics Department, Arizona State University, Phoenix, AZ, United States; Gonzalez, G.H.</v>
          </cell>
          <cell r="AM2" t="str">
            <v>Nikfarjam, A.</v>
          </cell>
          <cell r="AW2" t="str">
            <v>AMIA Annu Symp Proc</v>
          </cell>
          <cell r="AX2" t="str">
            <v>Final</v>
          </cell>
          <cell r="AY2" t="str">
            <v>2-s2.0-84874210162</v>
          </cell>
          <cell r="AZ2">
            <v>7</v>
          </cell>
          <cell r="BG2" t="str">
            <v>algorithm; article; automated pattern recognition; data mining; drug toxicity; human; methodology; natural language processing; Algorithms; Data Mining; Drug Toxicity; Humans; Natural Language Processing; Pattern Recognition, Automated</v>
          </cell>
          <cell r="BI2" t="str">
            <v>twitter|metamap|nlp</v>
          </cell>
          <cell r="BJ2" t="str">
            <v>rapid growth of online health social networks has enabled patients to communicate more easily with each other. this way of exchange of opinions and experiences has provided a rich source of information about drugs and their effectiveness and more importantly, their possible adverse reactions. we developed a system to automatically extract mentions of adverse drug reactions (adrs) from user reviews about drugs in social network websites by mining a set of language patterns. the system applied association rule mining on a set of annotated comments to extract the underlying patterns of colloquial expressions about adverse effects. the patterns were tested on a set of unseen comments to evaluate their performance. we reached to precision of 70.01% and recall of 66.32% and f-measure of 67.96%.</v>
          </cell>
          <cell r="BK2" t="str">
            <v>O rápido crescimento das redes sociais de saúde online permitiu que os pacientes se comunicassem mais facilmente. Essa forma de troca de opiniões e experiências tem fornecido uma rica fonte de informações sobre medicamentos e sua eficácia e, mais importante, suas possíveis reações adversas.
Desenvolvemos um sistema para extrair automaticamente menções de Reações Adversas a Medicamentos (RAMs) de avaliações de usuários sobre drogas em sites de redes sociais, explorando um conjunto de padrões de linguagem.
O sistema aplicou a mineração de regras de associação em um conjunto de comentários anotados para extrair os padrões subjacentes de expressões coloquiais sobre efeitos adversos. Os padrões foram testados em um conjunto de comentários invisíveis para avaliar seu desempenho. Alcançamos precisão de 70,01% e recall de 66,32% e medida F de 67,96%.</v>
          </cell>
          <cell r="BL2" t="str">
            <v xml:space="preserve">O rápido crescimento das redes sociais de saúde on-line permitiu que os pacientes se comuniquem mais facilmente entre si. Essa maneira de troca de opiniões e experiências forneceu uma rica fonte de informações sobre drogas e sua eficácia e, mais importante, suas possíveis reações adversas. Desenvolvemos um sistema para extrair automaticamente menções de reações adversas (ADRs) de revisões de usuários sobre drogas em sites de rede social, minando um conjunto de padrões de linguagem. A mineração de regras de associação aplicada ao sistema em um conjunto de comentários anotados para extrair os padrões subjacentes de expressões coloquiais sobre efeitos adversos. Os padrões foram testados em um conjunto de comentários invisíveis para avaliar seu desempenho. Chegamos a precisão de 70,01% e recall de 66,32% e f-medida de 67,96%. </v>
          </cell>
          <cell r="BN2">
            <v>1</v>
          </cell>
          <cell r="BO2" t="str">
            <v>Leitura completa: sim - verificar parece traumatizado</v>
          </cell>
          <cell r="BP2">
            <v>1</v>
          </cell>
          <cell r="BQ2">
            <v>0</v>
          </cell>
          <cell r="BR2">
            <v>1</v>
          </cell>
          <cell r="BS2">
            <v>0</v>
          </cell>
          <cell r="BU2">
            <v>0</v>
          </cell>
          <cell r="BV2">
            <v>0</v>
          </cell>
          <cell r="BW2">
            <v>0</v>
          </cell>
          <cell r="BX2">
            <v>0</v>
          </cell>
          <cell r="BY2">
            <v>0</v>
          </cell>
          <cell r="BZ2">
            <v>0</v>
          </cell>
          <cell r="CA2">
            <v>0</v>
          </cell>
          <cell r="CB2">
            <v>0</v>
          </cell>
          <cell r="CC2">
            <v>0</v>
          </cell>
          <cell r="CD2">
            <v>0</v>
          </cell>
          <cell r="CE2" t="str">
            <v>Entra ou ñ para leitura: sim</v>
          </cell>
          <cell r="CF2" t="str">
            <v>Bom</v>
          </cell>
          <cell r="CI2">
            <v>0</v>
          </cell>
          <cell r="CK2">
            <v>0</v>
          </cell>
          <cell r="CL2">
            <v>0</v>
          </cell>
        </row>
        <row r="3">
          <cell r="C3" t="str">
            <v>a generic retrieval system for biomedical literatures ustb at bioasq2015 question answering task</v>
          </cell>
          <cell r="D3" t="str">
            <v>A generic retrieval system for biomedical literatures: USTB at BioASQ2015 Question Answering Task</v>
          </cell>
          <cell r="E3" t="str">
            <v xml:space="preserve">Um sistema de recuperação genérico para literaturas biomédicas: USTB na pergunta de resposta a bioastes215 </v>
          </cell>
          <cell r="G3" t="str">
            <v xml:space="preserve">macho </v>
          </cell>
          <cell r="H3">
            <v>2015</v>
          </cell>
          <cell r="J3">
            <v>0</v>
          </cell>
          <cell r="K3">
            <v>0</v>
          </cell>
          <cell r="L3" t="str">
            <v>Scopus</v>
          </cell>
          <cell r="P3" t="str">
            <v>English</v>
          </cell>
          <cell r="Q3" t="str">
            <v>Conference Paper</v>
          </cell>
          <cell r="R3">
            <v>0</v>
          </cell>
          <cell r="T3" t="str">
            <v>Zhang Z.-J., Liu T.-T., Zhang B.-W., Li Y., Zhao C.-H., Feng S.-H., Yin X.-C., Zhou F.</v>
          </cell>
          <cell r="U3" t="str">
            <v>CEUR Workshop Proceedings</v>
          </cell>
          <cell r="V3" t="str">
            <v>1391</v>
          </cell>
          <cell r="AB3" t="str">
            <v>https://www.scopus.com/inward/record.uri?eid=2-s2.0-84982806193&amp;partnerID=40&amp;md5=7ae7c2ea0e462807d183d5e348df8489</v>
          </cell>
          <cell r="AC3" t="str">
            <v>Department of Computer Science and Technology, University of Science and Technology Beijing (USTB), Beijing, 100083, China</v>
          </cell>
          <cell r="AD3" t="str">
            <v>Zhang, Z.-J., Department of Computer Science and Technology, University of Science and Technology Beijing (USTB), Beijing, 100083, China; Liu, T.-T., Department of Computer Science and Technology, University of Science and Technology Beijing (USTB), Beijing, 100083, China; Zhang, B.-W., Department of Computer Science and Technology, University of Science and Technology Beijing (USTB), Beijing, 100083, China; Li, Y., Department of Computer Science and Technology, University of Science and Technology Beijing (USTB), Beijing, 100083, China; Zhao, C.-H., Department of Computer Science and Technology, University of Science and Technology Beijing (USTB), Beijing, 100083, China; Feng, S.-H., Department of Computer Science and Technology, University of Science and Technology Beijing (USTB), Beijing, 100083, China; Yin, X.-C., Department of Computer Science and Technology, University of Science and Technology Beijing (USTB), Beijing, 100083, China; Zhou, F., Department of Computer Science and Technology, University of Science and Technology Beijing (USTB), Beijing, 100083, China</v>
          </cell>
          <cell r="AL3" t="str">
            <v>Balikas, G., Partalas, I., Ngonga Ngomo, A., Krithara, A., Paliouras, G., (2014) Results of the BioASQ Track of the Question Answering Lab at CLEF 2014 CLEF (Working Notes), pp. 1181-1193; Aronson, A.R., (2006) MetaMap: Mapping Text to the UMLS Metathesaurus[J], , Bethesda; Aronson, A.R., Lang, F.M., An overview of MetaMap: Historical perspective and recent advances[J] (2010) J Am Med Inform Assoc, 17 (3), p. 229C236; Metzler, D., Croft, W.B., A Markov random field model for term dependencies[C] (2005) Proceedings of SIGIR 2005, pp. 472-479; Choi, S., Choi, J., Classification and retrieval of biomedical literatures: SNUMedinfo at CLEF QA track BioASQ 2014 (2014) CLEF (Working Notes), pp. 1283-1295; Zhang, B.-W., Yin, X.-C., Cui, X.-P., Geng, B., Qu, J., Zhou, F., Song, L., Hao, H.-W., Social book search reranking with generalized contentbased filtering CIKM14, , Submitted to; Zhang, B.-W., Yin, X.-C., Cui, X.-P., Qu, J., Geng, B., Zhou, F., Hao, H.-W., USTB at INEX2014: Social book search track (2014) CLEF (Working Notes), pp. 536-554; Buckley, C., (1999) Trec Eval IR Evaluation Package; Manning, C.D., Raghavan, P., Schutze, H., (2008) Introduction to Information Retrieval, 1. , Cambridge University Press Cambridge;; Buckley, C., Voorhees, E.M., Evaluating evaluation measure stability (2000) Proceedings of the 23rd Annual International ACM SIGIR Conference on Research and Development in Information Retrieval, p. 33C40. , Athens, Greece: ACM</v>
          </cell>
          <cell r="AM3" t="str">
            <v>Zhang, B.-W.; Department of Computer Science and Technology, China; email: zbw292@126.com</v>
          </cell>
          <cell r="AN3" t="str">
            <v>Jones G.J.F.Cappellato L.Ferro N.San Juan E.</v>
          </cell>
          <cell r="AP3" t="str">
            <v>CEUR-WS</v>
          </cell>
          <cell r="AQ3" t="str">
            <v>16th Conference and Labs of the Evaluation Forum, CLEF 2015</v>
          </cell>
          <cell r="AR3" t="str">
            <v>8 September 2015 through 11 September 2015</v>
          </cell>
          <cell r="AT3">
            <v>122644</v>
          </cell>
          <cell r="AW3" t="str">
            <v>CEUR Workshop Proc.</v>
          </cell>
          <cell r="AX3" t="str">
            <v>Final</v>
          </cell>
          <cell r="AY3" t="str">
            <v>2-s2.0-84982806193</v>
          </cell>
          <cell r="BF3" t="str">
            <v>Banner; Generic retrieval; MetaMap; Ranking; Sequential dependence model; Word Em-bedding</v>
          </cell>
          <cell r="BG3" t="str">
            <v>Natural language processing systems; Banner; Dependence model; Generic retrieval; MetaMap; Ranking; Word Em-bedding; Information retrieval</v>
          </cell>
          <cell r="BI3" t="str">
            <v>twitter|metamap|nlp</v>
          </cell>
          <cell r="BJ3" t="str">
            <v>in this paper we describe our participation in the 2015 bioasq challenge task on question answering (phase a). participants need to respond to the natural language questions in the format of documents, snippets, concepts and rdf triplets. in document retrieval, we build a generic retrieval model based on the sequential dependence model, word embedding and ranking model. in addition, from the view of the special significance of titles(title significance validation), we re-rank the top-k results by counting the meaningful nouns in the titles. the top-k documents are split into sentences and indexed for snippets retrieval. the similar models of document retrieval are applied for this part. to extract the biomedical concepts and corresponding rdf triplets, we use concept recognition tools metamap and banner 1. statistics indicate that our systems outperform other results.</v>
          </cell>
          <cell r="BL3" t="str">
            <v xml:space="preserve">Neste artigo descrevemos nossa participação na tarefa de 2015 Bioasq Challenge sobre a resposta de perguntas (Fase A). Os participantes precisam responder às questões de linguagem natural no formato de documentos, trechos, conceitos e trigêmeos RDF. Na recuperação do documento, construímos um modelo de recuperação genérico com base no modelo sequencial de dependência, incorporação de palavras e modelo de classificação. Além disso, a partir da visão do significado especial dos títulos (validação de significância do título), reavaliamos os resultados Top-K, contando os substantivos significativos nos títulos. Os documentos Top-K são divididos em frases e indexados para recuperação de trechos. Os modelos semelhantes de recuperação de documentos são aplicados para esta parte. Para extrair os conceitos biomédicos e os trigêmeos RDF correspondentes, usamos ferramentas de reconhecimento de conceito metamap e banner 1. As estatísticas indicam que nossos sistemas superam outros resultados. </v>
          </cell>
          <cell r="BQ3">
            <v>0</v>
          </cell>
          <cell r="BR3">
            <v>0</v>
          </cell>
          <cell r="BS3">
            <v>0</v>
          </cell>
          <cell r="BU3">
            <v>0</v>
          </cell>
          <cell r="BV3">
            <v>0</v>
          </cell>
          <cell r="BW3">
            <v>0</v>
          </cell>
          <cell r="BX3">
            <v>0</v>
          </cell>
          <cell r="BY3">
            <v>0</v>
          </cell>
          <cell r="BZ3">
            <v>0</v>
          </cell>
          <cell r="CA3">
            <v>0</v>
          </cell>
          <cell r="CB3">
            <v>0</v>
          </cell>
          <cell r="CC3">
            <v>0</v>
          </cell>
          <cell r="CK3">
            <v>0</v>
          </cell>
          <cell r="CL3">
            <v>0</v>
          </cell>
        </row>
        <row r="4">
          <cell r="C4" t="str">
            <v>towards large scale twitter mining for drug related adverse events</v>
          </cell>
          <cell r="D4" t="str">
            <v>Towards large-scale twitter mining for drug-related adverse events</v>
          </cell>
          <cell r="E4" t="str">
            <v xml:space="preserve">Em direção a mineração de mineração de grandes escala para eventos adversos relacionados a drogas </v>
          </cell>
          <cell r="G4" t="str">
            <v xml:space="preserve">macho </v>
          </cell>
          <cell r="H4">
            <v>2012</v>
          </cell>
          <cell r="I4">
            <v>132</v>
          </cell>
          <cell r="J4">
            <v>0</v>
          </cell>
          <cell r="K4">
            <v>1</v>
          </cell>
          <cell r="L4" t="str">
            <v>Scopus</v>
          </cell>
          <cell r="P4" t="str">
            <v>English</v>
          </cell>
          <cell r="Q4" t="str">
            <v>Conference Paper</v>
          </cell>
          <cell r="R4">
            <v>1</v>
          </cell>
          <cell r="S4" t="str">
            <v>All Open Access, Green</v>
          </cell>
          <cell r="T4" t="str">
            <v>Bian J., Topaloglu U., Yu F.</v>
          </cell>
          <cell r="U4" t="str">
            <v>International Conference on Information and Knowledge Management, Proceedings</v>
          </cell>
          <cell r="Y4" t="str">
            <v>10.1145/2389707.2389713</v>
          </cell>
          <cell r="Z4" t="str">
            <v>10.1145/2389707.2389713</v>
          </cell>
          <cell r="AB4" t="str">
            <v>https://www.scopus.com/inward/record.uri?eid=2-s2.0-84870431352&amp;doi=10.1145%2f2389707.2389713&amp;partnerID=40&amp;md5=d9f9fbc01035dc468da0764adb92a853</v>
          </cell>
          <cell r="AC4" t="str">
            <v>Division of Biomedical Informatics, University of Arkansas for Medical Sciences, Little Rock, AR, United States; Research Systems, Information Technology, University of Arkansas for Medical Sciences, Little Rock, AR, United States</v>
          </cell>
          <cell r="AD4" t="str">
            <v>Bian, J., Division of Biomedical Informatics, University of Arkansas for Medical Sciences, Little Rock, AR, United States; Topaloglu, U., Division of Biomedical Informatics, University of Arkansas for Medical Sciences, Little Rock, AR, United States; Yu, F., Research Systems, Information Technology, University of Arkansas for Medical Sciences, Little Rock, AR, United States</v>
          </cell>
          <cell r="AL4" t="str">
            <v>Aramaki, E., Maskawa, S., Morita, M., Twitter catches the flu: Detecting influenza epidemics using twitter (2011) Proceedings of the Conference on Empirical Methods in Natural Language Processing, EMNLP '11, pp. 1568-1576. , Stroudsburg, PA, USA, Association for Computational Linguistics; Aronson, A.R., Effective mapping of biomedical text to the UMLS Metathesaurus: The MetaMap program (2001) Proc AMIA Symp, pp. 17-21; Boser, B.E., Guyon, I.M., Vapnik, V.N., A training algorithm for optimal margin classifiers (1992) Proceedings of the Fifth Annual Workshop on Computational Learning Theory, COLT '92, pp. 144-152. , New York, NY, USA, ACM; Chang, C.-C., Lin, C.-J., Libsvm: A library for support vector machines (2011) ACM Trans. Intell. Syst. Technol., 2. , 27:1-27:27, May; Chee, B.W., Berlin, R., Schatz, B., Predicting adverse drug events from personal health messages (2011) AMIA Annu Symp Proc, pp. 217-226. , 2011; Chen, Y., Lin, C., Combining svms with various feature selection strategies (2006) Feature Extraction, pp. 315-324; Chen, Y.-W., Lin, C.-J., Combining SVMs with various feature selection strategies (2006) Feature Extraction, Foundations and Applications, , I. Guyon, S. Gunn, M. Nikravesh, and L. Zadeh, editors, Springer; Cobb, N.K., Online social networks and smoking cessation: A scientific research agenda (2011) J. Med. Internet Res., 13, pp. e119; Cortes, C., Vapnik, V., Support-vector networks (1995) Mach. Learn., 273-297, 20. , September; Lomax, R.G., Hahs-Vaughn, D.L., (2007) Statistical Concepts: A Second Course, , S. C. A. S. Course., 3 edition; Culotta, A., Towards detecting influenza epidemics by analyzing twitter messages (2010) Proceedings of the First Workshop on Social Media Analytics, pp. 115-122. , SOMA '10, New York, NY, USA, ACM; (2012) Eudravigilance - Pharmacovigilance in Eea, , http://eudravigilance.ema.europa.eu/human/index.asp, European Medicines Agency., March; Friedman, C., Discovering novel adverse drug events using natural language processing and mining of the electronic health record (2009) Proceedings of the 12th Conference on Artificial Intelligence in Medicine: Artificial Intelligence in Medicine, AIME '09, pp. 1-5. , Berlin, Heidelberg, Springer-Verlag; Golder, S.A., Macy, M.W., Diurnal and seasonal mood vary with work, sleep, and daylength across diverse cultures (2011) Science, 333 (6051), pp. 1878-1881. , Sep; Hsu, C.W., Chang, C.C., Lin, C.J., (2003) A Practical Guide to Support Vector Classification, , Department of Computer Science and Information Engineering, National Taiwan University, Taipei, Taiwan; Iyengar, A., Finin, T., Joshi, A., Content-based prediction of temporal boundaries for events in twitter (2011) SocialCom/PASSAT, pp. 186-191; Juergens, J.P., Szeinbach, S.L., Janssen, M.J., Brown, T.R., Garner, D.D., An evaluation of interventions designed to stimulate physician reporting of adverse drug events (1992) Top Hosp Pharm Manage, 12 (2), pp. 12-18. , Jul; Kuhn, M., Campillos, M., Letunic, I., Jensen, L.J., Bork, P., A side effect resource to capture phenotypic effects of drugs (2010) Mol. Syst. Biol., 6, p. 343; McCandless, M., (2012) Chromium-Compact-Language-Detector, , http://code.google.com/p/chromium-compact-language-detector/, March; McCray, A.T., Burgun, A., Bodenreider, O., Aggregating UMLS semantic types for reducing conceptual complexity (2001) Stud Health Technol Inform, 84, pp. 216-220; Millman, E.A., Pronovost, P.J., Makary, M.A., Wu, A.W., Patient-assisted incident reporting: Including the patient in patient safety (2011) J Patient Saf, 7 (2), pp. 106-108. , Jun; O'connor, B., Balasubramanyan, R., Routledge, B.R., Smith, N.A., From tweets to polls: Linking text sentiment to public opinion time series (2010) Proceedings of the Fourth International Conference on Weblogs and Social Media; Paul, M.J., Dredze, M., You are what you tweet : Analyzing twitter for public health (2011) Artificial Intelligence, 38, pp. 265-272; Prier, K.W., Smith, M.S., Giraud-Carrier, C., Hanson, C.L., Identifying health-related topics on twitter: An exploration of tobacco-related tweets as a test topic (2011) Proceedings of the 4th International Conference on Social Computing, Behavioral-cultural Modeling and Prediction, SBP'11, pp. 18-25. , Berlin, Heidelberg, Springer-Verlag; Scharf, O., Colevas, A.D., Adverse event reporting in publications compared with sponsor database for cancer clinical trials (2006) Journal of Clinical Oncology, 24 (24), pp. 3933-3938. , DOI 10.1200/JCO.2005.05.3959; Schuyler, P.L., Hole, W.T., Tuttle, M.S., Sherertz, D.D., The UMLS metathesaurus: Representing different views of biomedical concepts (1993) Bulletin of the Medical Library Association, 81 (2), pp. 217-222; (2012) Apache Lucene Core, , The Apache Software Foundation., March; Tumasjan, A., Sprenger, T.O., Sandner, P.G., Welpe, I.M., Predicting elections with twitter: What 140 characters reveal about political sentiment (2010) ICWSM, , W. W. Cohen and S. Gosling, editors, The AAAI Press; (2012) Rest Api Resources, , https://dev.twitter.com/docs/api, March; (2012) Adverse Event Reporting System (Aers), , http://www.fda.gov/drugs/, March; (2012) Clinicaltrails.gov., , http://clinicaltrials.gov/, U.S. National Institutes of Health., March; Current Semantic Types, , http://www.nlm.nih.gov/research/umls/META3_current_semantic_types.html, March 2012; Wang, W., Haerian, K., Salmasian, H., Harpaz, R., Chase, H., Friedman, C., A drug-adverse event extraction algorithm to support pharmacovigilance knowledge mining from PubMed citations (2011) AMIA Annu Symp Proc, pp. 1464-1470</v>
          </cell>
          <cell r="AM4" t="str">
            <v>Bian, J.; Division of Biomedical Informatics, , Little Rock, AR, United States; email: jbian@uams.edu</v>
          </cell>
          <cell r="AO4" t="str">
            <v>Special Interest Group on Information Retrieval (ACM SIGIR);ACM SIGWEB</v>
          </cell>
          <cell r="AQ4" t="str">
            <v>2012 ACM International Workshop on Smart Health and Wellbeing, SHB 2012 - Co-located with CIKM 2012</v>
          </cell>
          <cell r="AR4" t="str">
            <v>29 October 2012 through 29 October 2012</v>
          </cell>
          <cell r="AS4" t="str">
            <v>Maui, HI</v>
          </cell>
          <cell r="AT4">
            <v>94130</v>
          </cell>
          <cell r="AU4" t="str">
            <v>9781450317122</v>
          </cell>
          <cell r="AW4" t="str">
            <v>Int Conf Inf Knowledge Manage</v>
          </cell>
          <cell r="AX4" t="str">
            <v>Final</v>
          </cell>
          <cell r="AY4" t="str">
            <v>2-s2.0-84870431352</v>
          </cell>
          <cell r="AZ4">
            <v>7</v>
          </cell>
          <cell r="BF4" t="str">
            <v>Big-data analytic; Drug-related adverse events; High performance computing; Mapreduce; Natural language processing; Public health; Twitter mining</v>
          </cell>
          <cell r="BG4" t="str">
            <v>Adverse events; Big-data analytic; High performance computing; Map-reduce; NAtural language processing; Commerce; Natural language processing systems; Public health; Social networking (online); Support vector machines; Drug products</v>
          </cell>
          <cell r="BH4" t="str">
            <v>twitter|metamap|nlp</v>
          </cell>
          <cell r="BI4" t="str">
            <v>twitter|metamap|nlp</v>
          </cell>
          <cell r="BJ4" t="str">
            <v>drug-related adverse events pose substantial risks to patients who consume post-market or drug-related adverse events pose substantial risks to patients who consume post- market or investigational drugs. early detection of adverse events benefits not only the drug regulators, but also the manufacturers for pharmacovigilance. existing methods rely on patients' "spontaneous" self-reports that attest problems. the increasing popularity of social media platforms like the twitter presents us a new information source for finding potential adverse events. given the high frequency of user updates, mining twitter messages can lead us to real-time pharmacovigilance. in this paper, we describe an approach to find drug users and potential adverse events by analyzing the content of twitter messages utilizing natural language processing (nlp) and to build support vector machine (svm) classifiers. due to the size nature of the dataset (i.e., 2 billion tweets), the experiments were conducted on a high performance computing (hpc) platform using mapreduce, which exhibits the trend of big data analytics. the results suggest that daily-life social networking data could help early detection of important patient safety issues. copyright © 2012 acm.</v>
          </cell>
          <cell r="BK4" t="str">
            <v>Eventos adversos relacionados a medicamentos representam riscos substanciais para pacientes que consomem pós-comercialização ou eventos adversos relacionados a medicamentos apresentam riscos substanciais para pacientes que consomem medicamentos pós-comercialização ou em investigação. A detecção precoce de eventos adversos beneficia não apenas os reguladores de medicamentos, mas também os fabricantes de farmacovigilância. Os métodos existentes baseiam-se nos autorrelatos "espontâneos" dos pacientes, que atestam os problemas. 
A crescente popularidade de plataformas de mídia social como o Twitter nos apresenta uma nova fonte de informação para encontrar potenciais eventos adversos. Dada a alta frequência de atualizações do usuário, a mineração de mensagens do Twitter pode nos levar à farmacovigilância em tempo real. Neste artigo, descrevemos uma abordagem para encontrar usuários de drogas e eventos adversos em potencial, analisando o conteúdo das mensagens do Twitter utilizando Processamento de Linguagem Natural (PNL) e para construir classificadores Support Vector Machine (SVM). Devido à natureza do tamanho do conjunto de dados (ou seja, 2 bilhões de tweets), os experimentos foram conduzidos em uma plataforma de computação de alto desempenho (HPC) usando MapReduce, que exibe a tendência de análises de big data. Os resultados sugerem que os dados das redes sociais da vida diária podem ajudar na detecção precoce de questões importantes para a segurança do paciente.</v>
          </cell>
          <cell r="BL4" t="str">
            <v xml:space="preserve">Eventos adversos relacionados a medicamentos representam riscos substanciais para pacientes que consomem eventos adversos relacionados ao pós-mercado ou drogas representam riscos substanciais para pacientes que consomem drogas pós-mercado ou investigacionais. A detecção precoce de eventos adversos beneficia não apenas os reguladores de drogas, mas também os fabricantes de farmacovigilância. Os métodos existentes dependem dos auto-relatos "espontâneos" dos pacientes que atestam problemas. A crescente popularidade das plataformas de mídia social, como o Twitter nos apresenta uma nova fonte de informação para encontrar possíveis eventos adversos. Dada a alta frequência de atualizações de usuários, as mensagens do Twitter de mineração podem nos levar a farmacovilância em tempo real. Neste artigo, descrevemos uma abordagem para encontrar usuários de drogas e possíveis eventos adversos analisando o conteúdo das mensagens do Twitter utilizando processamento de linguagem natural (NLP) e construir classificadores de suporte de vetor de suporte (SVM). Devido à natureza do tamanho do conjunto de dados (isto é, 2 bilhões de tweets), os experimentos foram conduzidos em uma plataforma de computação de alto desempenho (HPC) usando o MapReduce, que exibe a tendência de grandes análises de dados. Os resultados sugerem que os dados de rede social da vida cotidiana podem ajudar a detecção precoce de importantes problemas de segurança do paciente. Copyright © 2012 ACM. </v>
          </cell>
          <cell r="BN4">
            <v>1</v>
          </cell>
          <cell r="BO4" t="str">
            <v>Leitura completa: sim - interessante pra fundmentacao em EA</v>
          </cell>
          <cell r="BP4">
            <v>1</v>
          </cell>
          <cell r="BQ4">
            <v>0</v>
          </cell>
          <cell r="BR4">
            <v>1</v>
          </cell>
          <cell r="BS4">
            <v>0</v>
          </cell>
          <cell r="BU4">
            <v>0</v>
          </cell>
          <cell r="BV4">
            <v>0</v>
          </cell>
          <cell r="BW4">
            <v>0</v>
          </cell>
          <cell r="BX4">
            <v>0</v>
          </cell>
          <cell r="BY4">
            <v>0</v>
          </cell>
          <cell r="BZ4">
            <v>0</v>
          </cell>
          <cell r="CA4">
            <v>0</v>
          </cell>
          <cell r="CB4">
            <v>0</v>
          </cell>
          <cell r="CC4">
            <v>0</v>
          </cell>
          <cell r="CD4">
            <v>1</v>
          </cell>
          <cell r="CE4" t="str">
            <v>Entra ou ñ para leitura: sim</v>
          </cell>
          <cell r="CF4" t="str">
            <v>Bom</v>
          </cell>
          <cell r="CI4">
            <v>0</v>
          </cell>
          <cell r="CK4">
            <v>0</v>
          </cell>
          <cell r="CL4">
            <v>0</v>
          </cell>
        </row>
        <row r="5">
          <cell r="C5" t="str">
            <v>a comparative study of current clinical natural language processing systems on handling abbreviations in discharge summaries</v>
          </cell>
          <cell r="D5" t="str">
            <v>A comparative study of current Clinical Natural Language Processing systems on handling abbreviations in discharge summaries.</v>
          </cell>
          <cell r="E5" t="str">
            <v xml:space="preserve">Um estudo comparativo dos sistemas atuais de processamento de linguagem natural clínica na manipulação de abreviaturas nos resumos de alta. </v>
          </cell>
          <cell r="G5" t="str">
            <v xml:space="preserve">macho </v>
          </cell>
          <cell r="H5">
            <v>2012</v>
          </cell>
          <cell r="I5">
            <v>46</v>
          </cell>
          <cell r="J5">
            <v>0</v>
          </cell>
          <cell r="K5">
            <v>0</v>
          </cell>
          <cell r="L5" t="str">
            <v>Scopus</v>
          </cell>
          <cell r="P5" t="str">
            <v>English</v>
          </cell>
          <cell r="Q5" t="str">
            <v>Article</v>
          </cell>
          <cell r="R5">
            <v>0</v>
          </cell>
          <cell r="T5" t="str">
            <v>Wu Y., Denny J.C., Rosenbloom S.T., Miller R.A., Giuse D.A., Xu H.</v>
          </cell>
          <cell r="U5" t="str">
            <v>AMIA ... Annual Symposium proceedings / AMIA Symposium. AMIA Symposium</v>
          </cell>
          <cell r="V5" t="str">
            <v>2012</v>
          </cell>
          <cell r="AB5" t="str">
            <v>https://www.scopus.com/inward/record.uri?eid=2-s2.0-84880829935&amp;partnerID=40&amp;md5=7cfbe7d3c1e4e31724fc0031d6bb344d</v>
          </cell>
          <cell r="AC5" t="str">
            <v>Department of Biomedical Informatics, School of Medicine, Vanderbilt University, Nashville, TN, United States</v>
          </cell>
          <cell r="AD5" t="str">
            <v>Wu, Y., Department of Biomedical Informatics, School of Medicine, Vanderbilt University, Nashville, TN, United States; Denny, J.C.; Rosenbloom, S.T.; Miller, R.A.; Giuse, D.A.; Xu, H.</v>
          </cell>
          <cell r="AH5" t="str">
            <v>U.S. National Library of Medicine, NLM: R01LM010681
National Center for Research Resources, NCRR: UL1RR024975</v>
          </cell>
          <cell r="AM5" t="str">
            <v>Wu, Y.</v>
          </cell>
          <cell r="AW5" t="str">
            <v>AMIA Annu Symp Proc</v>
          </cell>
          <cell r="AX5" t="str">
            <v>Final</v>
          </cell>
          <cell r="AY5" t="str">
            <v>2-s2.0-84880829935</v>
          </cell>
          <cell r="AZ5">
            <v>6</v>
          </cell>
          <cell r="BG5" t="str">
            <v>article; automated pattern recognition; comparative study; electronic medical record; hospital discharge; human; natural language processing; nomenclature; Abbreviations as Topic; Electronic Health Records; Humans; Natural Language Processing; Patient Discharge; Pattern Recognition, Automated</v>
          </cell>
          <cell r="BH5" t="str">
            <v>twitter|metamap|nlp</v>
          </cell>
          <cell r="BI5" t="str">
            <v>twitter|metamap|nlp</v>
          </cell>
          <cell r="BJ5" t="str">
            <v>clinical natural language processing (nlp) systems extract clinical information from narrative clinical texts in many settings. previous research mentions the challenges of handling abbreviations in clinical texts, but provides little insight into how well current nlp systems correctly recognize and interpret abbreviations. in this paper, we compared performance of three existing clinical nlp systems in handling abbreviations: metamap, medlee, and ctakes. the evaluation used an expert-annotated gold standard set of clinical documents (derived from from 32 de-identified patient discharge summaries) containing 1,112 abbreviations. the existing nlp systems achieved suboptimal performance in abbreviation identification, with f-scores ranging from 0.165 to 0.601. medlee achieved the best f-score of 0.601 for all abbreviations and 0.705 for clinically relevant abbreviations. this study suggested that accurate identification of clinical abbreviations is a challenging task and that more advanced abbreviation recognition modules might improve existing clinical nlp systems.</v>
          </cell>
          <cell r="BL5" t="str">
            <v xml:space="preserve">Os sistemas de processamento clínico de linguagem natural (NLP) extraem informações clínicas de textos clínicos narrativos em muitas configurações. Pesquisas anteriores mencionam os desafios de lidar com abreviações em textos clínicos, mas fornece pouca visão sobre como os sistemas de NLP atuais reconhecem corretamente e interpretam abreviações. Neste artigo, comparamos o desempenho de três sistemas de NLP clínicos existentes na manipulação de abreviaturas: Metamap, Medlee e Ctekes. A avaliação utilizou um conjunto de documentos clínicos de ouro anotados especializados (derivado de 32 resumos de descarga de pacientes de identificação) contendo 1.112 abreviações. Os sistemas NLP existentes alcançaram desempenho suboptimal na identificação de abreviação, com pontuação fidentais que variam de 0,165 a 0,601. A Medlee conseguiu o melhor escore F de 0,601 para todas as abreviações e 0,705 para abreviações clinicamente relevantes. Este estudo sugeriu que a identificação precisa de abreviaturas clínicas é uma tarefa desafiadora e que os módulos de reconhecimento de abreviação mais avançados podem melhorar os sistemas de NLP clínicos existentes. </v>
          </cell>
          <cell r="BQ5">
            <v>0</v>
          </cell>
          <cell r="BR5">
            <v>0</v>
          </cell>
          <cell r="BS5">
            <v>0</v>
          </cell>
          <cell r="BU5">
            <v>0</v>
          </cell>
          <cell r="BV5">
            <v>0</v>
          </cell>
          <cell r="BW5">
            <v>0</v>
          </cell>
          <cell r="BX5">
            <v>0</v>
          </cell>
          <cell r="BY5">
            <v>0</v>
          </cell>
          <cell r="BZ5">
            <v>0</v>
          </cell>
          <cell r="CA5">
            <v>0</v>
          </cell>
          <cell r="CB5">
            <v>0</v>
          </cell>
          <cell r="CC5">
            <v>0</v>
          </cell>
          <cell r="CK5">
            <v>0</v>
          </cell>
          <cell r="CL5">
            <v>0</v>
          </cell>
        </row>
        <row r="6">
          <cell r="C6" t="str">
            <v>a comparison of machine learning techniques for detection of drug target articles</v>
          </cell>
          <cell r="D6" t="str">
            <v>A comparison of machine learning techniques for detection of drug target articles</v>
          </cell>
          <cell r="E6" t="str">
            <v xml:space="preserve">Uma comparação de técnicas de aprendizagem de máquina para detecção de artigos alvo de drogas </v>
          </cell>
          <cell r="G6" t="str">
            <v xml:space="preserve">macho </v>
          </cell>
          <cell r="H6">
            <v>2010</v>
          </cell>
          <cell r="I6">
            <v>10</v>
          </cell>
          <cell r="J6">
            <v>0</v>
          </cell>
          <cell r="K6">
            <v>0</v>
          </cell>
          <cell r="L6" t="str">
            <v>Scopus</v>
          </cell>
          <cell r="P6" t="str">
            <v>English</v>
          </cell>
          <cell r="Q6" t="str">
            <v>Article</v>
          </cell>
          <cell r="R6">
            <v>0</v>
          </cell>
          <cell r="S6" t="str">
            <v>All Open Access, Green</v>
          </cell>
          <cell r="T6" t="str">
            <v>Danger R., Segura-Bedmar I., Martínez P., Rosso P.</v>
          </cell>
          <cell r="U6" t="str">
            <v>Journal of Biomedical Informatics</v>
          </cell>
          <cell r="V6" t="str">
            <v>43</v>
          </cell>
          <cell r="W6" t="str">
            <v>6</v>
          </cell>
          <cell r="Y6" t="str">
            <v>10.1016/j.jbi.2010.07.010</v>
          </cell>
          <cell r="Z6" t="str">
            <v>10.1016/j.jbi.2010.07.010</v>
          </cell>
          <cell r="AB6" t="str">
            <v>https://www.scopus.com/inward/record.uri?eid=2-s2.0-78649321651&amp;doi=10.1016%2fj.jbi.2010.07.010&amp;partnerID=40&amp;md5=1ddf05c773a2375ba492d5e88ec5a2c0</v>
          </cell>
          <cell r="AC6" t="str">
            <v>Natural Language Engineering Lab. - ELiRF, Dpto. de Sistemas Informáticos y Computación, Universidad Politécnica de Valencia, Valencia, Spain; Dpto. de Informática, Universidad Carlos III de Madrid, Leganés, Madrid, Spain</v>
          </cell>
          <cell r="AD6" t="str">
            <v>Danger, R., Natural Language Engineering Lab. - ELiRF, Dpto. de Sistemas Informáticos y Computación, Universidad Politécnica de Valencia, Valencia, Spain; Segura-Bedmar, I., Dpto. de Informática, Universidad Carlos III de Madrid, Leganés, Madrid, Spain; Martínez, P., Dpto. de Informática, Universidad Carlos III de Madrid, Leganés, Madrid, Spain; Rosso, P., Natural Language Engineering Lab. - ELiRF, Dpto. de Sistemas Informáticos y Computación, Universidad Politécnica de Valencia, Valencia, Spain</v>
          </cell>
          <cell r="AG6" t="str">
            <v>amiodarone, 1951-25-3, 19774-82-4, 62067-87-2; aripiprazole, 129722-12-9; azelnidipine, 123524-52-7; lopinavir, 192725-17-0; minocycline, 10118-90-8, 11006-27-2, 13614-98-7; Pharmaceutical Preparations</v>
          </cell>
          <cell r="AH6" t="str">
            <v>Ministerio de Ciencia e Innovación, MICINN: TEXT-ENTERPRISE 2.0 TIN2009-13391-C04-03</v>
          </cell>
          <cell r="AI6" t="str">
            <v>This research paper is supported by Projects TIN2007-67407-C03-01, S-0505/TIC-0267 and MICINN project TEXT-ENTERPRISE 2.0 TIN2009-13391-C04-03 (Plan I + D + i), as well as for the Juan de la Cierva program of the MICINN of Spain. The authors are grateful to María Segura Bedmar, manager of the Drug Information Center of the Mostoles University Hospital, Spain, for her valuable assistance in the creation and evaluation of the corpus.</v>
          </cell>
          <cell r="AL6" t="str">
            <v>Imming, P., Sinning, C., Meyer, A., Drugs, their targets and the nature and number of drug targets (2006) Nat Rev Drug Discov, 5 (10), pp. 821-834; Hopkins, A.L., Groom, C.R., The druggable genome (2002) Nat Rev Drug Discov, 1 (9), pp. 727-730; Wishart, D.S., Knox, C., Guo, A.C., Shrivastava, S., Hassanali, M., Stothard, P., (2006), http://www.drugbank.ca, DrugBank: a comprehensive resource for in silico drug discovery and exploration. Nucleic Acids Research; Adler, A.J., Mechanisms of T cell tolerance and suppression in cancer mediated by tumor-associated antigens and hormones (2007) Curr Cancer Drug Targets, 7 (1), p. 3; Bean, P., New drug targets for HIV (2005) Clin Infect Dis, 41 (1), pp. 96-100; Di Matteo, V., Esposito, E., Biochemical and therapeutic effects of antioxidants in the treatment of Alzheimer's disease, Parkinson's disease, and amyotrophic lateral sclerosis (2003) Curr Drug Targets CNS Neurolog Disord, 2 (2), p. 95; Zheng, C., Han, L., Yap, C., Ji, Z., Cao, Z., Chen, Y., Therapeutic targets: progress of their exploration and investigation of their characteristics (2006) Pharmacolog Rev, 58 (2), pp. 259-279; Bolcskei, H., Farkas, B., Kocsis, P., Tarnawa, I., Recent advancements in anti-migraine drug research: focus on attempts to decrease neuronal hyperexcitability (2009) Recent Patents CNS Drug Discov, 4 (1), p. 14; Sauve, A., Pharmaceutical strategies for activating sirtuins (2009) Curr Pharm Des, 15 (1), p. 45; Deal, C., (2009) Potential new drug targets for osteoporosis, , Nature Publishing Group; Chen, X., Ji, Z., Chen, Y., TTD: therapeutic target database (2002) Nucleic Acids Res, 30 (1), p. 412; Aguero, F., Al-Lazikani, B., Aslett, M., Berriman, M., Buckner, F.S., Campbell, R.K., Genomic-scale prioritization of drug targets: the TDR Targets database (2008) Nat Rev Drug Discov, 7 (11), pp. 900-907; Gunther, S., Kuhn, M., Dunkel, M., Campillos, M., Senger, C., Petsalaki, E., SuperTarget and Matador: resources for exploring drug-target relationships (2007) Nucleic Acids Res; Rebholz-Schuhmann, D., Kirsch, H., Arregui, M., Gaudan, S., Riethoven, M., Stoehr, P., EBIMed - text crunching to gather facts for proteins from Medline (2007) Bioinformatics, 23 (2), pp. e237; Boutet, E., Lieberherr, D., Tognolli, M., Schneider, M., Bairoch, A., UniProtKB/Swiss-Prot (2007) Meth Mol Biol, 406, pp. 89-112; Harris, M., Clark, J., Ireland, A., Lomax, J., Ashburner, M., Foulger, R., The Gene Ontology (GO) database and informatics resource (2004) Nucleic Acids Res, 32, pp. D258. , (Database issue); Lindberg, D.A., Humphreys, B.L., McCray, A.T., The Unified Medical Language System (1993) Meth Inform Med, 32 (4), p. 281. , http://www.nlm.nih.gov/research/umls/; Lipscomb, C.E., Medical subject headings (MeSH) (2000) Bull Med Libr Assoc, 88 (3), p. 265. , http://www.ncbi.nlm.nih.gov/mesh; Aronson, A., (2001), p. 17. , Effective mapping of biomedical text to the UMLS Metathesaurus: the MetaMap program. In: Proceedings of the AMIA Symposium. American Medical Informatics Association; Wishart, D.S., Knox, C., Guo, A.C., Cheng, D., Shrivastava, S., Tzur, D., DrugBank: a knowledgebase for drugs, drug actions and drug targets (2008) Nucleic Acids Res, 36, pp. D901-D906. , (Database issue); Hoffmann, R., Valencia, A., Implementing the iHOP concept for navigation of biomedical literature (2005) Bioinformatics, 21. , 90002; Yeh, A., Hirschman, L., Morgan, A., Background and overview for KDD Cup 2002 task 1: information extraction from biomedical articles (2002) ACM SIGKDD Explorations Newslett, 4 (2), pp. 87-89; Eppig, J.T., Bult, C.J., Kadin, J.A., Richardson, J.E., Blake, J.A., The Mouse Genome Database (MGD): from genes to mice - a community resource for mouse biology (2005) Nucleic Acids Res, 33, pp. D471. , Database Issue; Hersh, W., Bhuptiraju, R.T., Ross, L., Johnson, P., Cohen, A.M., Kraemer, D.F., (2004), http://ir.ohsu.edu/genomics/, TREC 2004 genomics track overview. In: Proceedings of the 13th text retrieval conference; Hersh, W., Cohen, A., Yang, J., Bhupatiraju, R.T., Roberts, P., Hearst, M., (2005), TREC 2005 genomics track overview. In: Proceedings of the 14th text retrieval conference (TREC 2005); Dayanik, A., Fradkin, D., Genkin, A., Kantor, P., Lewis, D.D., Madigan, D., (2004), DIMACS at the TREC 2004 genomics track. In: Proceedings of the 13th text retrieval conference (TREC 2004); Nakov, P., Schwartz, A., Stoica, E., Hearst, M., (2004), BioText Team experiments for the TREC 2004 Genomics track. In: Proceedings of the the thirteenth text retrieval conference, TREC; Cohen, A., Bhupatiraju, R., Hersh, W., (2004), Feature generation, feature selection, classifiers, and conceptual drift for biomedical document triage. In: Proceedings of the thirteenth text retrieval conference: TREC; Ando, R.K., Dredze, M., Zhang, T., (2005), TREC 2005 genomics track experiments at IBM Watson. In: Proceedings of the fourteenth text retrieval conference proceedings (TREC 2005); Krallinger, M., Valencia, A., (2007), pp. 29-39. , http://www.biocreative.org/news/chapter/biocreative-ii/, Evaluating the detection and ranking of protein interaction relevant articles: the BioCreative Challenge Interaction Article Sub-Task (IAS). In: Proceedings of second Biocreative challenge evaluation workshop; Krallinger, M., Leitner, F., Valencia, A., (2009), http://www.biocreative.org/news/biocreative-ii5/, The BioCreative II.5 challenge overview. In: Proceedings of the BioCreative II. 5 Workshop 2009 on Digital Annotations; Alex, B., Grover, C., Haddow, B., Kabadjov, M., Klein, E., Matthews, M., Automating curation using a natural language processing pipeline (2008) Genome Biol, 9 (SUPPL. 2), pp. S10; Kolchinsky, A., Abi-Haidar, A., Kaur, J., Hamed, A., Rocha, L.M., (2009), p. 34. , Classification of protein-protein interaction documents using text and citation network features. In: Proceedings of the BioCreative II. 5 Workshop 2009 on Digital Annotations; Duda, S., Aliferis, C., Miller, R., Statnikov, A., Johnson, K., (2005), 2005, p. 216. , Extracting drug-drug interaction articles from MEDLINE to improve the content of drug databases. In: AMIA annual symposium proceedings, American Medical Informatics Association; Zhang, X., Zhou, X., Hu, X., (2006), Semantic smoothing for model-based document clustering. In: IEEE international conference on data mining (ICDM'06); Drysdale, R.A., Crosby, M.A., FlyBase: genes and gene models (2005) Nucleic Acids Res, 33, pp. D390. , http://flybase.org/, Database Issue; Hermjakob, H., Montecchi-Palazzi, L., Lewington, C., Mudali, S., Kerrien, S., Orchard, S., IntAct: an open source molecular interaction database (2004) Nucleic Acids Res, 32, pp. D452. , http://www.ebi.ac.uk/intact/main.xhtml, Database Issue; Zanzoni, A., Montecchi-Palazzi, L., Quondam, M., Ausiello, G., Helmer-Citterich, M., Cesareni, G., MINT: a Molecular INTeraction database (2002) FEBS Lett, 513 (1), pp. 135-140. , http://mint.bio.uniroma2.it/mint/Welcome.do; McCray, A.T., Burgun, A., Bodenreider, O., (2001), 84, pp. 216-220. , Aggregating UMLS semantic types for reducing conceptual complexity. In: Proceedings of Medinfo 2001 world congress on medical informatics, IOS-Press; Segura-Bedmar, I., Martí nez, P., Segura-Bedmar, M., Drug name recognition and classification in biomedical texts. A case study outlining approaches underpinning automated systems (2008) Drug Discov Today, 13 (17-18), pp. 816-823; Drugs, E., Policy, M., (2007), The use of stems in the selection of International Nonproprietary Names (INN) for pharmaceutical substances; Quinlan, J.R., (1993) C4. 5: programs for machine learning, , Morgan Kaufmann; John, G.H., Langley, P., Estimating continuous distributions in Bayesian classifiers (1995) Proceedings of the 11th conference on uncertainty in artificial intelligence, pp. 338-345. , Morgan Kaufmann; Rennie, J.D., Shih, L., Teevan, J., Karger, D., (2003), pp. 616-23. , Tackling the poor assumptions of naive bayes text classifiers. In: Proceedings of the 20th international conference on machine learning; Bouckaert, R.R., Waikato, U., (2004), of Computer Science D. Bayesian network classifiers in weka. Dept. of Computer Science, University of Waikato; Su, J., Zhang, H., Ling, C.X., Matwin, S., Discriminative parameter learning for Bayesian networks (2008) Proceedings of the 25th international conference on machine learning, pp. 1016-1023. , ACM, New York (NY, USA); Wu, X., Kumar, V., Ross Ghosh, J., Yang, Q., Motoda, H., Additive logistic regression: a statistical view of boosting (2000) Ann Stat, 28 (2), pp. 337-374; Landwehr, N., Hall, M., Frank, E., Logistic model trees (2005) Mach Learn, 59 (1), pp. 161-205; Sumner, M., Frank, E., Hall, M., Speeding up logistic model tree induction (2005) Lect Notes Comput Sci, 3721, p. 675; Athanasiadis, I.N., Kaburlasos, V.G., Mitkas, P.A., Petridis, V., Applying machine learning techniques on air quality data for real-time decision support (2003) First international NAISO symposium on information technologies in environmental engineering (ITEE'2003), , Gdansk, Poland; Kaburlasos, V.G., Athanasiadis, I.N., Mitkas, P.A., Fuzzy lattice reasoning (FLR) classifier and its application for ambient ozone estimation (2007) Int J Approx Reason, 45 (1), pp. 152-188; Hsu, C.W., Chang, C.C., Lin, C.J., (2003), A practical guide to support vector classification; Witten, I.H., Frank, E., (2005) Data mining: practical machine learning tools and techniques with Java implementations, , Morgan Kaufmann; Chang, C.C., Lin, C.J., (2001), LIBSVM: a library for support vector machines; Fawcett, T., An introduction to ROC analysis (2006) Pattern Recogn Lett, 27 (8), pp. 861-874; Davis, J., Goadrich, M., (2006), pp. 240-248. , The relationship between precision-recall and ROC curves. In: 23rd international conference on Machine learning; Hall, M.A., (1999), Correlation-based feature selection for Machine Learning. University of Waikato, Department of Computer Science; Hall, M.A., Smith, L.A., Practical feature subset selection for machine learning (1998) Comput Sci, 98, pp. 4-6; Kaburlasos, V.G., Athanasiadis, I.N., Mitkas, P.A., Fuzzy lattice reasoning (FLR) classifier and its application for ambient ozone estimation (2007) Int J Approx Reason, (1), pp. 152-188; Piedra-Fernandez, J.A., Canton-Garbin, M., Guindos-Rojas, F., Application of fuzzy lattice neurocomputing (FLN) in ocean satellite images for pattern recognition (2007) Stud Comput Intell, 67, pp. 215-232; Dietterich, T.G., Approximate statistical tests for comparing supervised classification learning algorithms (1998) Neural Comput, 10 (7), pp. 1895-1923; Wu, X., Kumar, V., Quinlan, J.R., Ghosh, J., Yang, Q., Motoda, H., Top 10 algorithms in data mining (2008) Knowledge Inform Syst, 14 (1), pp. 1-37; Kononenko, I., Estimating attributes: analysis and extensions of RELIEF (1994) Lect Notes Comput Sci, 784, pp. 171-182; Robnik-Sikonja, M., Kononenko, I., (1997), pp. 296-304. , An adaptation of Relief for attribute estimation in regression. In: Proceedings in Machine learning International workshop THEN conference; Abramowitz, M., Stegun, I., (1964) Handbook of mathematical functions with formulas, graphs, and mathematical tables, , Dover, New York</v>
          </cell>
          <cell r="AM6" t="str">
            <v>Segura-Bedmar, I.; Dpto. de Informática, , Leganés, Madrid, Spain; email: isegura@inf.uc3m.es</v>
          </cell>
          <cell r="AV6" t="str">
            <v>JBIOB</v>
          </cell>
          <cell r="AW6" t="str">
            <v>J. Biomed. Informatics</v>
          </cell>
          <cell r="AX6" t="str">
            <v>Final</v>
          </cell>
          <cell r="AY6" t="str">
            <v>2-s2.0-78649321651</v>
          </cell>
          <cell r="AZ6">
            <v>11</v>
          </cell>
          <cell r="BF6" t="str">
            <v>Biomedical information retrieval; Biomedical text classification; Drug discovery; Drug target; Machine learning; MetaMap; Naïve Bayes; Support Vector Machines; Unified Medical Language System</v>
          </cell>
          <cell r="BG6" t="str">
            <v>Biomedical information retrieval; Biomedical text; Drug discovery; Drug targets; Machine-learning; MetaMap; Support vector; Unified medical language systems; Classifiers; Drug products plants; Learning algorithms; Natural language processing systems; Support vector machines; Text processing; Information retrieval; amiodarone; anesthetic agent; anticoagulant agent; antidepressant agent; aripiprazole; azelnidipine; lopinavir; minocycline; vasodilator agent; algorithm; article; automation; drug industry; drug mechanism; drug targeting; machine learning; medical information system; medical literature; nomenclature; patient care; priority journal; support vector machine; Algorithms; Artificial Intelligence; Data Mining; Drug Discovery; Pharmaceutical Preparations; Unified Medical Language System</v>
          </cell>
          <cell r="BJ6" t="str">
            <v>important progress in treating diseases has been possible thanks to the identification of drug targets. drug targets are the molecular structures whose abnormal activity, associated to a disease, can be modified by drugs, improving the health of patients. pharmaceutical industry needs to give priority to their identification and validation in order to reduce the long and costly drug development times. in the last two decades, our knowledge about drugs, their mechanisms of action and drug targets has rapidly increased. nevertheless, most of this knowledge is hidden in millions of medical articles and textbooks. extracting knowledge from this large amount of unstructured information is a laborious job, even for human experts. drug target articles identification, a crucial first step toward the automatic extraction of information from texts, constitutes the aim of this paper. a comparison of several machine learning techniques has been performed in order to obtain a satisfactory classifier for detecting drug target articles using semantic information from biomedical resources such as the unified medical language system. the best result has been achieved by a fuzzy lattice reasoning classifier, which reaches 98% of roc area measure. © 2010 elsevier inc.</v>
          </cell>
          <cell r="BL6" t="str">
            <v xml:space="preserve">Progresso importante no tratamento de doenças foi possível graças à identificação de alvos de drogas. Os alvos de drogas são as estruturas moleculares cuja atividade anormal, associadas a uma doença, podem ser modificadas por drogas, melhorando a saúde dos pacientes. A indústria farmacêutica precisa dar prioridade à sua identificação e validação, a fim de reduzir os longos e dispendiosos períodos de desenvolvimento de medicamentos. Nas duas últimas décadas, nosso conhecimento sobre drogas, seus mecanismos de ação e alvos de drogas aumentou rapidamente. No entanto, a maior parte desse conhecimento está escondida em milhões de artigos médicos e livros didáticos. Extraindo o conhecimento dessa grande quantidade de informações não estruturadas é um trabalho laborioso, mesmo para especialistas humanos. Identificação de artigos alvo de drogas, um primeiro passo crucial para a extração automática de informações dos textos, constitui o objetivo deste artigo. Uma comparação de várias técnicas de aprendizagem de máquina foi realizada para obter um classificador satisfatório para detectar artigos de alvo de medicamentos usando informações semânticas de recursos biomédicos, como o sistema de idioma médico unificado. O melhor resultado foi alcançado por um classificador de raciocínio de treliça difusa, que atinge 98% da medida da área de ROC. © 2010 Elsevier Inc. </v>
          </cell>
          <cell r="BQ6">
            <v>0</v>
          </cell>
          <cell r="BR6">
            <v>0</v>
          </cell>
          <cell r="BS6">
            <v>0</v>
          </cell>
          <cell r="BU6">
            <v>0</v>
          </cell>
          <cell r="BV6">
            <v>0</v>
          </cell>
          <cell r="BW6">
            <v>0</v>
          </cell>
          <cell r="BX6">
            <v>0</v>
          </cell>
          <cell r="BY6">
            <v>0</v>
          </cell>
          <cell r="BZ6">
            <v>0</v>
          </cell>
          <cell r="CA6">
            <v>0</v>
          </cell>
          <cell r="CB6">
            <v>0</v>
          </cell>
          <cell r="CC6">
            <v>0</v>
          </cell>
          <cell r="CK6">
            <v>0</v>
          </cell>
          <cell r="CL6">
            <v>0</v>
          </cell>
        </row>
        <row r="7">
          <cell r="C7" t="str">
            <v>a research framework for pharmacovigilance in health social media identification and evaluation of patient adverse drug event reports</v>
          </cell>
          <cell r="D7" t="str">
            <v>A research framework for pharmacovigilance in health social media: Identification and evaluation of patient adverse drug event reports</v>
          </cell>
          <cell r="E7" t="str">
            <v xml:space="preserve">Um quadro de pesquisa para a farmacovigilância nas mídias sociais de saúde: identificação e avaliação de relatórios de eventos adversos do paciente </v>
          </cell>
          <cell r="G7" t="str">
            <v xml:space="preserve">macho </v>
          </cell>
          <cell r="H7">
            <v>2015</v>
          </cell>
          <cell r="I7">
            <v>36</v>
          </cell>
          <cell r="J7">
            <v>0</v>
          </cell>
          <cell r="K7">
            <v>1</v>
          </cell>
          <cell r="L7" t="str">
            <v>Scopus</v>
          </cell>
          <cell r="P7" t="str">
            <v>English</v>
          </cell>
          <cell r="Q7" t="str">
            <v>Article</v>
          </cell>
          <cell r="R7">
            <v>1</v>
          </cell>
          <cell r="S7" t="str">
            <v>All Open Access, Bronze</v>
          </cell>
          <cell r="T7" t="str">
            <v>Liu X., Chen H.</v>
          </cell>
          <cell r="U7" t="str">
            <v>Journal of Biomedical Informatics</v>
          </cell>
          <cell r="V7" t="str">
            <v>58</v>
          </cell>
          <cell r="Y7" t="str">
            <v>10.1016/j.jbi.2015.10.011</v>
          </cell>
          <cell r="Z7" t="str">
            <v>10.1016/j.jbi.2015.10.011</v>
          </cell>
          <cell r="AB7" t="str">
            <v>https://www.scopus.com/inward/record.uri?eid=2-s2.0-84947939048&amp;doi=10.1016%2fj.jbi.2015.10.011&amp;partnerID=40&amp;md5=3a9ae9f73cd158503a77e8aa723ec89f</v>
          </cell>
          <cell r="AC7" t="str">
            <v>Department of Management Information Systems, The University of Arizona, Tucson, AZ, United States; Tsinghua National Laboratory for Info. Science and Technology, Tsinghua University, Beijing, China</v>
          </cell>
          <cell r="AD7" t="str">
            <v>Liu, X., Department of Management Information Systems, The University of Arizona, Tucson, AZ, United States; Chen, H., Department of Management Information Systems, The University of Arizona, Tucson, AZ, United States, Tsinghua National Laboratory for Info. Science and Technology, Tsinghua University, Beijing, China</v>
          </cell>
          <cell r="AH7" t="str">
            <v>IIP-1417181</v>
          </cell>
          <cell r="AI7" t="str">
            <v>This material is based upon work supported by a subcontract from Caduceus Intelligence Corporation with grant funds provided by the United States National Science Foundation ( IIP-1417181 ).</v>
          </cell>
          <cell r="AL7" t="str">
            <v>Miller, A.R., Tucker, C., Active social media management: the case of health care (2013) Inform. Syst. Res., 24 (1), pp. 52-70; Mao, J.J., Chung, A., Benton, A., Hill, S., Ungar, L., Leonard, C.E., Hennessy, S., Holmes, J.H., Online discussion of drug side effects and discontinuation among breast cancer survivors (2013) Pharmacoepidemiol. Drug Saf., 22 (3), pp. 256-262; Basch, E., The missing voice of patients in drug-safety reporting (2010) N. Engl. J. Med., 362 (10), pp. 865-869; Hauben, M., Bate, A., Decision support methods for the detection of adverse events in post-marketing data (2009) Drug Discov. Today, 14 (7), pp. 343-357; Bate, A., Evans, S., Quantitative signal detection using spontaneous ADR reporting (2009) Pharmacoepidemiol. Drug Saf., 18 (6), pp. 427-436; Edwards, I.R., Lindquist, M., Social media and networks in pharmacovigilance (2011) Drug Saf., 34 (4), pp. 267-271; Chunara, R., Andrews, J.R., Brownstein, J.S., Social and news media enable estimation of epidemiological patterns early in the 2010 Haitian cholera outbreak (2012) Am. J. Trop. Med. Hyg., 86 (1), pp. 39-45; Harpaz, R., DuMouchel, W., Shah, N.H., Madigan, D., Ryan, P., Friedman, C., Novel data-mining methodologies for adverse drug event discovery and analysis (2012) Clin. Pharmacol. Ther., 91 (6), pp. 1010-1021; Leaman, R., Wojtulewicz, L., Sullivan, R., Skariah, A., Yang, J., Gonzalez, G., Towards internet-age pharmacovigilance: extracting adverse drug reactions from user posts to health-related social networks (2010) Proceedings of the 2010 Workshop on Biomedical Natural Language Processing, pp. 117-125. , Association for Computational Linguistics; Benton, A., Ungar, L., Hill, S., Hennessy, S., Mao, J., Chung, A., Leonard, C.E., Holmes, J.H., Identifying potential adverse effects using the web: a new approach to medical hypothesis generation (2011) J. Biomed. Inform., 44 (6), pp. 989-996; Nikfarjam, A., Gonzalez, G.H., Pattern mining for extraction of mentions of adverse drug reactions from user comments (2011) AMIA Annual Symposium Proceedings, 2011, p. 1019. , American Medical Informatics Association; Yates, A., Goharian, N., Adrtrace: detecting expected and unexpected adverse drug reactions from user reviews on social media sites (2013) Advances in Information Retrieval, pp. 816-819. , Springer; Liu, X., Chen, H., Azdrugminer: an information extraction system for mining patient-reported adverse drug events in online patient forums (2013) Smart Health, pp. 134-150. , Springer; Bian, J., Topaloglu, U., Yu, F., Towards large-scale twitter mining for drug-related adverse events (2012) Proceedings of the 2012 International Workshop on Smart Health and Wellbeing, pp. 25-32. , ACM; Sarker, A., Gonzalez, G., Portable automatic text classification for adverse drug reaction detection via multi-corpus training (2015) J. Biomed. Inform., 53, pp. 196-207; Segura-Bedmar, I., Martínez, P., Revert, R., Moreno-Schneider, J., Exploring spanish health social media for detecting drug effects (2015) BMC Med. Inform. Decis. Making, 15, p. S6; Chee, B.W., Berlin, R., Schatz, B., Predicting adverse drug events from personal health messages (2011) AMIA Annual Symposium Proceedings, 2011, p. 217. , American Medical Informatics Association; Wu, H., Fang, H., Stanhope, S., Exploiting online discussions to discover unrecognized drug side effects (2013) Methods Inform. Med., 52 (2), pp. 152-159; Lindberg, D.A., Humphreys, B.L., McCray, A.T., The unified medical language system (1993) Methods Inform. Med., 32 (4), pp. 281-291; Hadzi-Puric, J., Grmusa, J., Automatic drug adverse reaction discovery from parenting websites using disproportionality methods (2012) Proceedings of the 2012 International Conference on Advances in Social Networks Analysis and Mining (ASONAM 2012), pp. 792-797. , IEEE Computer Society; Kuhn, M., Campillos, M., Letunic, I., Jensen, L.J., Bork, P., A side effect resource to capture phenotypic effects of drugs (2010) Mol. Syst. Biol., 6 (1), p. 343; Yang, C.C., Yang, H., Jiang, L., Zhang, M., Social media mining for drug safety signal detection (2012) Proceedings of the 2012 International Workshop on Smart Health and Wellbeing, pp. 33-40. , ACM; Gurulingappa, H., Toldo, L., Rajput, A.M., Kors, J.A., Taweel, A., Tayrouz, Y., Automatic detection of adverse events to predict drug label changes using text and data mining techniques (2013) Pharmacoepidemiol. Drug Saf., 22 (11), pp. 1189-1194; Bui, Q.-C., Katrenko, S., Sloot, P.M., A hybrid approach to extract protein-protein interactions (2011) Bioinformatics, 27 (2), pp. 259-265; Fundel, K., Küffner, R., Zimmer, R., Relex-relation extraction using dependency parse trees (2007) Bioinformatics, 23 (3), pp. 365-371; Zhu, Q., Freimuth, R.R., Pathak, J., Durski, M.J., Chute, C.G., Disambiguation of PharmGKB drug-disease relations with NDF-RT and SPL (2013) J. Biomed. Inform., 46 (4), pp. 690-696; Yang, Z., Lin, H., Li, Y., Bioppisvmextractor: a protein-protein interaction extractor for biomedical literature using SVM and rich feature sets (2010) J. Biomed. Inform., 43 (1), pp. 88-96; Segura-Bedmar, I., Martinez, P., de Pablo-Sánchez, C., Using a shallow linguistic kernel for drug-drug interaction extraction (2011) J. Biomed. Inform., 44 (5), pp. 789-804; Thomas, P., Neves, M., Solt, I., Tikk, D., Leser, U., Relation extraction for drug-drug interactions using ensemble learning (2011) Training, 4, pp. 21-425. , 2,402; Miwa, M., Sætre, R., Miyao, Y., Tsujii, J., Protein-protein interaction extraction by leveraging multiple kernels and parsers (2009) Int. J. Med. Inform., 78 (12), pp. e39-e46; Li, J., Zhang, Z., Li, X., Chen, H., Kernel-based learning for biomedical relation extraction (2008) J. Am. Soc. Inform. Sci. Technol., 59 (5), pp. 756-769; Zelenko, D., Aone, C., Richardella, A., Kernel methods for relation extraction (2003) J. Mach. Learn. Res., 3, pp. 1083-1106; Bunescu, R.C., Mooney, R.J., A shortest path dependency kernel for relation extraction (2005) Proceedings of the Conference on Human Language Technology and Empirical Methods in Natural Language Processing, pp. 724-731. , Association for Computational Linguistics; Liu, F., Antieau, L.D., Yu, H., Toward automated consumer question answering: automatically separating consumer questions from professional questions in the healthcare domain (2011) J. Biomed. Inform., 44 (6), pp. 1032-1038; Huh, J., Yetisgen-Yildiz, M., Pratt, W., Text classification for assisting moderators in online health communities (2013) J. Biomed. Inform., 46 (6), pp. 998-1005; Fu, T., Abbasi, A., Zeng, D., Chen, H., Sentimental spidering: leveraging opinion information in focused crawlers (2012) ACM Trans. Inform. Syst. (TOIS), 30 (4), p. 24; Joachims, T., Transductive inference for text classification using support vector machines (1999), 99, pp. 200-209. , ICML; Chapman, W., Negex Version 2: A Simple Algorithm for Identifying Pertinent Negatives in Textual Medical Records (2009); Chapman, W.W., Bridewell, W., Hanbury, P., Cooper, G.F., Buchanan, B.G., A simple algorithm for identifying negated findings and diseases in discharge summaries (2001) J. Biomed. Inform., 34 (5), pp. 301-310; Vincze, V., Szarvas, G., Farkas, R., Móra, G., Csirik, J., The bioscope corpus: biomedical texts annotated for uncertainty, negation and their scopes (2008) BMC Bioinform., 9, p. S9; Uzuner, Ö., Goldstein, I., Luo, Y., Kohane, I., Identifying patient smoking status from medical discharge records (2008) J. Am. Med. Inform. Assoc., 15 (1), pp. 14-24</v>
          </cell>
          <cell r="AM7" t="str">
            <v>Liu, X.; Department of Management Information Systems, United States; email: xiaoliu@email.arizona.edu</v>
          </cell>
          <cell r="AP7" t="str">
            <v>Academic Press Inc.</v>
          </cell>
          <cell r="AV7" t="str">
            <v>JBIOB</v>
          </cell>
          <cell r="AW7" t="str">
            <v>J. Biomed. Informatics</v>
          </cell>
          <cell r="AX7" t="str">
            <v>Final</v>
          </cell>
          <cell r="AY7" t="str">
            <v>2-s2.0-84947939048</v>
          </cell>
          <cell r="AZ7">
            <v>11</v>
          </cell>
          <cell r="BF7" t="str">
            <v>Adverse drug event extraction; Health social media analytics; Information search and retrieval; Knowledge acquisition; Pharmacovigilance; Text mining</v>
          </cell>
          <cell r="BG7" t="str">
            <v>Classification (of information); Extraction; Health; Information analysis; Information filtering; Information retrieval; Knowledge acquisition; Medical problems; Natural language processing systems; Patient treatment; Semantics; Social networking (online); Event extraction; Information search and retrieval; Pharmacovigilance; Social media analytics; Text mining; Data mining; Article; classification; data extraction; data mining; data processing; diabetes mellitus; drug safety; drug surveillance program; heart disease; language processing; machine learning; medical research; priority journal; semantics; social media; statistical model; United States; human; Adverse Drug Reaction Reporting Systems; Humans; Pharmacovigilance; Semantics; Social Media</v>
          </cell>
          <cell r="BH7" t="str">
            <v>twitter|metamap|nlp</v>
          </cell>
          <cell r="BI7" t="str">
            <v>twitter|metamap|nlp</v>
          </cell>
          <cell r="BJ7" t="str">
            <v>social media offer insights of patients' medical problems such as drug side effects and treatment failures. patient reports of adverse drug events from social media have great potential to improve current practice of pharmacovigilance. however, extracting patient adverse drug event reports from social media continues to be an important challenge for health informatics research. in this study, we develop a research framework with advanced natural language processing techniques for integrated and high-performance patient reported adverse drug event extraction. the framework consists of medical entity extraction for recognizing patient discussions of drug and events, adverse drug event extraction with shortest dependency path kernel based statistical learning method and semantic filtering with information from medical knowledge bases, and report source classification to tease out noise. to evaluate the proposed framework, a series of experiments were conducted on a test bed encompassing about postings from major diabetes and heart disease forums in the united states. the results reveal that each component of the framework significantly contributes to its verall effectiveness. our framework significantly outperforms prior work. © 2015.</v>
          </cell>
          <cell r="BK7" t="str">
            <v>A mídia social oferece informações sobre os problemas médicos dos pacientes, como efeitos colaterais dos medicamentos e falhas no tratamento. Relatos de pacientes sobre eventos adversos a medicamentos nas redes sociais têm grande potencial para melhorar a prática atual de farmacovigilância. No entanto, extrair relatórios de eventos adversos a medicamentos de pacientes das mídias sociais continua a ser um desafio importante para a pesquisa de informática em saúde. Neste estudo, desenvolvemos uma estrutura de pesquisa com técnicas avançadas de processamento de linguagem natural para extração integrada e de alto desempenho de eventos adversos de medicamentos relatados por pacientes. A estrutura consiste em extração de entidade médica para reconhecer discussões de pacientes sobre medicamentos e eventos, extração de eventos adversos de medicamentos com o método de aprendizado estatístico baseado em kernel do caminho de dependência mais curto e filtragem semântica com informações de bases de conhecimento médico e classificação de fonte de relatório para provocar ruídos. Para avaliar a estrutura proposta, uma série de experimentos foram conduzidos em um banco de ensaio abrangendo sobre postagens dos principais fóruns de diabetes e doenças cardíacas nos Estados Unidos. Os resultados revelam que cada componente da estrutura contribui significativamente para sua eficácia geral. Nosso framework supera significativamente o trabalho anterior.</v>
          </cell>
          <cell r="BL7" t="str">
            <v xml:space="preserve">A mídia social oferece insights dos problemas médicos dos pacientes, como efeitos colaterais de drogas e falhas de tratamento. Os relatos do paciente de eventos adversos da mídia social têm grande potencial para melhorar a prática atual da farmacovigilância. No entanto, a extração de relatórios de eventos adversos do paciente da mídia social continua a ser um desafio importante para a pesquisa de informática em saúde. Neste estudo, desenvolvemos um quadro de pesquisa com técnicas avançadas de processamento de linguagem natural para pacientes integrados e de alto desempenho relatou a extração adversa de eventos de drogas. A estrutura consiste na extração de entidade médica para reconhecer discussões de pacientes de fármaco e eventos, extracção adversa de eventos de drogas com o método de aprendizagem estatística de kernel de caminho de dependência mais curta e filtragem semântica com informações de bases de conhecimento médica, e relatam a classificação de origem para provocar o ruído. Para avaliar o quadro proposto, uma série de experimentos foi realizada em um leito de teste abrangendo as postagens de grandes diabetes e doenças cardíacas nos Estados Unidos. Os resultados revelam que cada componente da estrutura contribui significativamente para sua eficácia da verificação. Nossa estrutura supera significativamente o trabalho anterior. © 2015. </v>
          </cell>
          <cell r="BN7">
            <v>1</v>
          </cell>
          <cell r="BO7" t="str">
            <v>Leitura completa: sim</v>
          </cell>
          <cell r="BP7">
            <v>1</v>
          </cell>
          <cell r="BQ7">
            <v>0</v>
          </cell>
          <cell r="BR7">
            <v>1</v>
          </cell>
          <cell r="BS7">
            <v>0</v>
          </cell>
          <cell r="BU7">
            <v>0</v>
          </cell>
          <cell r="BV7">
            <v>0</v>
          </cell>
          <cell r="BW7">
            <v>0</v>
          </cell>
          <cell r="BX7">
            <v>0</v>
          </cell>
          <cell r="BY7">
            <v>0</v>
          </cell>
          <cell r="BZ7">
            <v>0</v>
          </cell>
          <cell r="CA7">
            <v>0</v>
          </cell>
          <cell r="CB7">
            <v>0</v>
          </cell>
          <cell r="CC7">
            <v>0</v>
          </cell>
          <cell r="CE7" t="str">
            <v>Entra ou ñ para leitura: sim - bom</v>
          </cell>
          <cell r="CF7" t="str">
            <v>Bom</v>
          </cell>
          <cell r="CG7">
            <v>44368</v>
          </cell>
          <cell r="CI7">
            <v>0</v>
          </cell>
          <cell r="CK7">
            <v>0</v>
          </cell>
          <cell r="CL7">
            <v>0</v>
          </cell>
        </row>
        <row r="8">
          <cell r="C8" t="str">
            <v>a conceptual model for word sense disambiguation in medical image retrieval</v>
          </cell>
          <cell r="D8" t="str">
            <v>A conceptual model for word sense disambiguation in medical image retrieval</v>
          </cell>
          <cell r="E8" t="str">
            <v xml:space="preserve">Um modelo conceitual para a desambiguação do sentido do sentido na recuperação da imagem médica </v>
          </cell>
          <cell r="G8" t="str">
            <v xml:space="preserve">macho </v>
          </cell>
          <cell r="H8">
            <v>2013</v>
          </cell>
          <cell r="I8">
            <v>2</v>
          </cell>
          <cell r="J8">
            <v>0</v>
          </cell>
          <cell r="K8">
            <v>0</v>
          </cell>
          <cell r="L8" t="str">
            <v>Scopus</v>
          </cell>
          <cell r="P8" t="str">
            <v>English</v>
          </cell>
          <cell r="Q8" t="str">
            <v>Conference Paper</v>
          </cell>
          <cell r="R8">
            <v>0</v>
          </cell>
          <cell r="T8" t="str">
            <v>Gasmi K., Torjmen Khemakhem M., Ben Jemaa M.</v>
          </cell>
          <cell r="U8" t="str">
            <v>Lecture Notes in Computer Science (including subseries Lecture Notes in Artificial Intelligence and Lecture Notes in Bioinformatics)</v>
          </cell>
          <cell r="V8" t="str">
            <v>8281 LNCS</v>
          </cell>
          <cell r="Y8" t="str">
            <v>10.1007/978-3-642-45068-6_26</v>
          </cell>
          <cell r="Z8" t="str">
            <v>10.1007/978-3-642-45068-6_26</v>
          </cell>
          <cell r="AB8" t="str">
            <v>https://www.scopus.com/inward/record.uri?eid=2-s2.0-84893274061&amp;doi=10.1007%2f978-3-642-45068-6_26&amp;partnerID=40&amp;md5=1829fcd159a5188c061034e1dd3ead65</v>
          </cell>
          <cell r="AC8" t="str">
            <v>ReDCAD Laboratory, University of Sfax, ENIS Soukra km 3,5, 1173-3000 Sfax, Tunisia</v>
          </cell>
          <cell r="AD8" t="str">
            <v>Gasmi, K., ReDCAD Laboratory, University of Sfax, ENIS Soukra km 3,5, 1173-3000 Sfax, Tunisia; Torjmen Khemakhem, M., ReDCAD Laboratory, University of Sfax, ENIS Soukra km 3,5, 1173-3000 Sfax, Tunisia; Ben Jemaa, M., ReDCAD Laboratory, University of Sfax, ENIS Soukra km 3,5, 1173-3000 Sfax, Tunisia</v>
          </cell>
          <cell r="AL8" t="str">
            <v>Agirre, E., Rigau, G., Word sense disambiguation using conceptual density (1996) Proceedings of the 16th Conference on Computational Linguistics, COLING 1996, 1, pp. 16-22. , Association for Computational Linguistics, Stroudsburg; Agirre, E., Soroa, A., Stevenson, M., Graph-based word sense disambiguation of biomedical documents (2010) Bioinformatics, 26 (22), pp. 2889-2896; Andreopoulos, B., Alexopoulou, D., Schroeder, M., Word sense disambiguation in biomedical ontologies with term co-occurrence analysis and document clustering (2008) Int. J. Data Min. Bioinformatics, 2 (3), pp. 193-215; Aronson, A.R., (1996) Metamap: Mapping Text to the Umls Metathesaurus, , http://ii.nlm.nih.gov/resources/metamap.pdf; Aronson, A.R., Effective mapping of biomedical text to the umls metathesaurus: The metamap program (2001) Proc. AMIA Symp., pp. 17-21; Boyd-Graber, J., Blei, D., Zhu, X., (2007) A Topic Model for Word Sense Disambiguation; Chen, P., Al-Mubaid, H., Context-based term disambiguation in biomedical literature (2006) Proceedings of the Nineteenth International Florida Artificial Intelligence Research Society Conference, FLAIRS 2006, pp. 62-67; Chevallet, J., Lim, J., Le, D.T.H., Domain knowledge conceptual inter-media indexing: Application to multilingual multimedia medical reports (2007) Proceedings of the Sixteenth ACM Conference on Information and Knowledge Management, CIKM 2007, pp. 495-504. , ACM, New York; Cimino, J.J., Min, H., Perl, Y., Consistency across the hierarchies of the umls semantic network and metathesaurus (2003) Journal of Biomedical Informatics, 36 (6), pp. 450-461; Hwang, M., Choi, C., Kim, P., Automatic enrichment of semantic relation network and its application to word sense disambiguation (2011) IEEE Trans. Knowl. Data Eng., 23 (6), pp. 845-858; Jimeno-Yepes, A.J., McInnes, B.T., Aronson, A.R., Exploiting mesh indexing in medline to generate a data set for word sense disambiguation (2011) BMC Bioinformatics, 12, p. 223; Joshi, M., Pedersen, T., Maclin, R., A comparative study of support vector machines applied to the supervised word sense disambiguation problem in the medical domain (2005) Proceedings of the 2nd Indian International Conference on Artificial Intelligence, IICAI 2005, pp. 3449-3468; Li, L., Roth, B., Sporleder, C., Topic models for word sense disambiguation and token-based idiom detection (2010) Proceedings of the 48th Annual Meeting of the Association for Computational Linguistics, ACL 2010, pp. 1138-1147. , Association for Computational Linguistics, Stroudsburg; Magnini, B., Pezzulo, G., Gliozzo, A., Using domain information for word sense disambiguation Proc. of SENSEVAL2 (2001); Plaza, L., Stevenson, M., Díaz, A., Resolving ambiguity in biomedical text to improve summarization (2012) Inf. Process. Manage., 48 (4), pp. 755-766; Salton, G., (1970) The Smart Retrieval System: Experiments in Automatic Document Processing; Salton, G., McGill, M., (1983) Introduction to Modern Information Retrieval; Ventresque, A., Cazalens, S., Lamarre, P., Valduriez, P., Improving interoperability using query interpretation in semantic vector spaces (2008) LNCS, 5021, pp. 539-553. , Bechhofer, S., Hauswirth, M., Hoffmann, J., Koubarakis, M. (eds.) ESWC 2008. Springer, Heidelberg; Weeber, M., Mork, J., Aronson, A., Developing a test collection for biomedical word sense disambiguation (2001) Proceedings of AMIA Annual Symposium, pp. 746-750</v>
          </cell>
          <cell r="AM8" t="str">
            <v>ReDCAD Laboratory, ENIS Soukra km 3,5, 1173-3000 Sfax, Tunisia</v>
          </cell>
          <cell r="AQ8" t="str">
            <v>9th Asia Information Retrieval Societies Conference on Information Retrieval Technology, AIRS 2013</v>
          </cell>
          <cell r="AR8" t="str">
            <v>9 December 2013 through 11 December 2013</v>
          </cell>
          <cell r="AS8" t="str">
            <v>Singapore</v>
          </cell>
          <cell r="AT8">
            <v>102221</v>
          </cell>
          <cell r="AU8" t="str">
            <v>9783642450679</v>
          </cell>
          <cell r="AW8" t="str">
            <v>Lect. Notes Comput. Sci.</v>
          </cell>
          <cell r="AX8" t="str">
            <v>Final</v>
          </cell>
          <cell r="AY8" t="str">
            <v>2-s2.0-84893274061</v>
          </cell>
          <cell r="AZ8">
            <v>11</v>
          </cell>
          <cell r="BF8" t="str">
            <v>medical image retrieval; semantic graph; word sense disambiguation and concept mapping</v>
          </cell>
          <cell r="BG8" t="str">
            <v>Concept mapping; Conceptual model; Information retrieval domain; NAtural language processing; Semantic graphs; Semantic relations; UMLS metathesaurus; Word-sense disambiguation; Image retrieval; Infrared devices; Medical imaging; Semantics; Natural language processing systems</v>
          </cell>
          <cell r="BI8" t="str">
            <v>twitter|metamap|nlp</v>
          </cell>
          <cell r="BJ8" t="str">
            <v>word sense disambiguation (wsd) is the task of determining the meaning of an ambiguous word. it is an open problem in natural language processing because effective wsd can improve the quality of related fields such as information retrieval. although wsd systems achieve sufficiently high levels of accuracy thanks to several technologies, it remains a challenging problem in the medical domain. in this paper, we propose a conceptual model to resolve the word sens ambiguity problem using the semantic relations between extracted concepts, through metamap tool and umls metathesaurus. the evaluation of our disambiguation model is done through the use of information retrieval domain. results carried out with clef medical image retrieval 2009 show that our wsd model improves the results that are obtained by the metamap wsd model. © 2013 springer-verlag.</v>
          </cell>
          <cell r="BL8" t="str">
            <v xml:space="preserve">Palavra Sense Desambigação (WSD) é a tarefa de determinar o significado de uma palavra ambígua. É um problema aberto no processamento de linguagem natural porque o WSD eficaz pode melhorar a qualidade dos campos relacionados, como a recuperação de informações. Embora os sistemas WSD atinjam níveis suficientemente altos de precisão graças a várias tecnologias, continua sendo um problema desafiador no domínio médico. Neste artigo, propomos um modelo conceitual para resolver o problema de ambigüidade da palavra Sens usando as relações semânticas entre conceitos extraídos, através da ferramenta de metamap e metathesaurus UMLS. A avaliação do nosso modelo de desambiguação é feita através do uso do domínio de recuperação de informações. Os resultados realizados com a Clef Medical Image Retrieval 2009 mostram que nosso modelo WSD melhora os resultados obtidos pelo modelo Metamap WSD. © 2013 Springer-Verlag. </v>
          </cell>
          <cell r="BQ8">
            <v>0</v>
          </cell>
          <cell r="BR8">
            <v>0</v>
          </cell>
          <cell r="BS8">
            <v>0</v>
          </cell>
          <cell r="BU8">
            <v>0</v>
          </cell>
          <cell r="BV8">
            <v>0</v>
          </cell>
          <cell r="BW8">
            <v>0</v>
          </cell>
          <cell r="BX8">
            <v>0</v>
          </cell>
          <cell r="BY8">
            <v>0</v>
          </cell>
          <cell r="BZ8">
            <v>0</v>
          </cell>
          <cell r="CA8">
            <v>0</v>
          </cell>
          <cell r="CB8">
            <v>0</v>
          </cell>
          <cell r="CC8">
            <v>0</v>
          </cell>
          <cell r="CK8">
            <v>0</v>
          </cell>
          <cell r="CL8">
            <v>0</v>
          </cell>
        </row>
        <row r="9">
          <cell r="C9" t="str">
            <v>mining twitter data for potential drug effects</v>
          </cell>
          <cell r="D9" t="str">
            <v>Mining Twitter data for potential drug effects</v>
          </cell>
          <cell r="E9" t="str">
            <v xml:space="preserve">Dados do Twitter de mineração para potenciais efeitos de drogas </v>
          </cell>
          <cell r="G9" t="str">
            <v xml:space="preserve">macho </v>
          </cell>
          <cell r="H9">
            <v>2013</v>
          </cell>
          <cell r="I9">
            <v>40</v>
          </cell>
          <cell r="J9">
            <v>1</v>
          </cell>
          <cell r="K9">
            <v>1</v>
          </cell>
          <cell r="L9" t="str">
            <v>Scopus</v>
          </cell>
          <cell r="P9" t="str">
            <v>English</v>
          </cell>
          <cell r="Q9" t="str">
            <v>Conference Paper</v>
          </cell>
          <cell r="R9">
            <v>1</v>
          </cell>
          <cell r="T9" t="str">
            <v>Jiang K., Zheng Y.</v>
          </cell>
          <cell r="U9" t="str">
            <v>Lecture Notes in Computer Science (including subseries Lecture Notes in Artificial Intelligence and Lecture Notes in Bioinformatics)</v>
          </cell>
          <cell r="V9" t="str">
            <v>8346 LNAI</v>
          </cell>
          <cell r="W9" t="str">
            <v>PART 1</v>
          </cell>
          <cell r="Y9" t="str">
            <v>10.1007/978-3-642-53914-5_37</v>
          </cell>
          <cell r="Z9" t="str">
            <v>10.1007/978-3-642-53914-5_37</v>
          </cell>
          <cell r="AB9" t="str">
            <v>https://www.scopus.com/inward/record.uri?eid=2-s2.0-84893075973&amp;doi=10.1007%2f978-3-642-53914-5_37&amp;partnerID=40&amp;md5=f8577c032a7d26e13a1ea5e3004d8b35</v>
          </cell>
          <cell r="AC9" t="str">
            <v>Department of Computer Information Technology and Graphics, Purdue University-Calumet, Hammond, IN, United States</v>
          </cell>
          <cell r="AD9" t="str">
            <v>Jiang, K., Department of Computer Information Technology and Graphics, Purdue University-Calumet, Hammond, IN, United States; Zheng, Y., Department of Computer Information Technology and Graphics, Purdue University-Calumet, Hammond, IN, United States</v>
          </cell>
          <cell r="AL9" t="str">
            <v>(2004) Pharmacovigilance: Ensuring the Safe Use of Medicines, , World Health Organization. Geneva, Switzerland: World Health Organization; Dal Pan, G.J., Monitoring the safety of medicines used off-label (2012) Clin. Pharmacol. Ther., 91 (5), pp. 787-795; Edwards, B.J., Gounder, M., McKoy, J.M., Boyd, I., Farrugia, M., Migliorati, C., Pharmacovigilance and reporting oversight in US FDA fast-track process: Bisphosphonates and osteonecrosis of the jaw (2008) Lancet Oncol., 9 (12), pp. 1166-1172; Pirmohamed, M., James, S., Meakin, S., Green, C., Scott, A.K., Walley, T.J., Adverse drug reactions as cause of admission to hospital: Prospective analysis of 18 820 patients (2004) BMJ, 329 (7456), pp. 15-19; Lazarou, J., Pomeranz, B.H., Corey, P.N., Incidence of adverse drug reactions in hospitalized patients: A meta-analysis of prospective studies (1998) JAMA, 279 (15), pp. 1200-1205; Moore, T.J., Cohen, M.R., Furberg, C.D., Serious adverse drug events reported to the Food and Drug Administration, 1998-2005 (2007) Arch. Intern. Med., 167 (16), pp. 1752-1759; Levinson, D.R., General, I., (2010) Adverse Events in Hospitals: National Incidence among Medicare Beneficiaries, , Department of Health &amp; Human Services; Landow, L., Monitoring adverse drug events: The Food and Drug Administration MedWatch reporting system (1998) Regional Anesthesia and Pain Medicine, 23 (6), pp. 190-193; Edwards, I.R., Pharmacovigilance (2012) Br. J. Clin. Pharmacol., 73 (6), pp. 979-982; Egberts, T.C., Smulders, M., De Koning, F.H., Meyboom, R.H., Leufkens, H., Can adverse drug reactions be detected earlier? A comparison of reports by patients and professionals (1996) BMJ, 313 (7056), pp. 530-531; Chunara, R., Andrews, J.R., Brownstein, J.S., Social and news media enable estimation of epidemiological patterns early in the, Haitian cholera outbreak (2010) Am J. Trop. Med. Hyg., 86 (1), pp. 39-45; Stone, B., (2013), https://blog.twitter.com/2009/whats-happening2009, cited; Signorini, A., Segre, A.M., Polgreen, P., The use of Twitter to track levels of disease activity and public concern in the U.S. During the influenza A H1N1 pandemic (2011) PLoS One, 6 (5), pp. e19467; Heaivilin, N., Gerbert, B., Page, J.E., Gibbs, J.L., Public health surveillance of dental pain via Twitter (2011) J. Dent. Res., 90 (9), pp. 1047-1051; Corley, C.D., Mikler, A.R., Singh, K.P., Cook, D.J., Monitoring influenza trends through mining social media International Conference on Bioinformatics &amp; Computational Biology (2009); Knezevic, M.Z., Bivolarevic, I.C., Peric, T.S., Jankovic, S.M., Using Facebook to increase spontaneous reporting of adverse drug reactions (2011) Drug Saf., 34 (4), pp. 351-352; Leaman, R., Wojtulewicz, L., Sullivan, R., Skariah, A., Yang, J., Gonzalez, G., Towards internet-age pharmacovigilance: Extracting adverse drug reactions from user posts to health-related social networks (2010) Proceedings of the 2010 Workshop on Biomedical Natural Language Processing, , Association for Computational Linguistics; Verma, S., Vieweg, S., Corvey, W.J., Palen, L., Martin, J.H., Palmer, M., Natural Language Processing to the Rescue?: Extracting 'Situational Awareness' Tweets During Mass Emergency Proc ICWSM (2011); Elgersma, E., De Rijke, M., Personal vs non-personal blogs: Initial classification experiments (2008) Proceedings of the 31st Annual International ACM SIGIR Conference on Research and Development in Information Retrieval, , ACM; Li, S., Huang, C.-R., Zhou, G., Lee, S., Employing personal/impersonal views in supervised and semi-supervised sentiment classification (2010) Proceedings of the 48th Annual Meeting of the Association for Computational Linguistics, , Association for Computational Linguistics; Bird, S., NLTK: The natural language toolkit (2006) Proceedings of the COLING/ACL on Interactive Presentation Sessions, , Association for Computational Linguistics; Aronson, A.R., Lang, F.M., An overview of MetaMap: Historical perspective and recent advances (2010) J. Am. Med. Inform. Assoc., 17 (3), pp. 229-236; Bian, J., Topaloglu, U., Yu, F., Towards large-scale twitter mining for drug-related adverse events (2012) Proceedings of the 2012 International Workshop on Smart Health and Wellbeing, pp. 25-32. , ACM</v>
          </cell>
          <cell r="AM9" t="str">
            <v>Department of Computer Information Technology and Graphics, , Hammond, IN, United States</v>
          </cell>
          <cell r="AO9" t="str">
            <v>Zhejiang University, College of Computer;Science and Technology;Taizhou University, College of Mathematics;and Information Engineering;University of Technology Sydney, Advanced;Analytics Institute</v>
          </cell>
          <cell r="AQ9" t="str">
            <v>9th International Conference on Advanced Data Mining and Applications, ADMA 2013</v>
          </cell>
          <cell r="AR9" t="str">
            <v>14 December 2013 through 16 December 2013</v>
          </cell>
          <cell r="AS9" t="str">
            <v>Hangzhou</v>
          </cell>
          <cell r="AT9">
            <v>102205</v>
          </cell>
          <cell r="AU9" t="str">
            <v>9783642539138</v>
          </cell>
          <cell r="AW9" t="str">
            <v>Lect. Notes Comput. Sci.</v>
          </cell>
          <cell r="AX9" t="str">
            <v>Final</v>
          </cell>
          <cell r="AY9" t="str">
            <v>2-s2.0-84893075973</v>
          </cell>
          <cell r="AZ9">
            <v>9</v>
          </cell>
          <cell r="BF9" t="str">
            <v>Big data; Drug effect identification; Natural language processing; Pharmacovigilance; Social media mining; Twitter</v>
          </cell>
          <cell r="BG9" t="str">
            <v>Big datum; Drug effects; NAtural language processing; Pharmacovigilance; Social media minings; Twitter; Natural language processing systems; Social networking (online)</v>
          </cell>
          <cell r="BH9" t="str">
            <v>twitter|metamap|nlp</v>
          </cell>
          <cell r="BI9" t="str">
            <v>twitter|metamap|nlp</v>
          </cell>
          <cell r="BJ9" t="str">
            <v>adverse drug reactions have become one of the top causes of deaths. for surveillance of adverse drug events, patients have gradually become involved in reporting their experiences with medications through the use of dedicated and structured systems. the emerging of social networking provides a way for patients to describe their drug experiences online in less-structured free text format. we developed a computational approach that collects, processes and analyzes twitter data for drug effects. our approach uses a machine-learning- based classifier to classify personal experience tweets, and use nlm's metamap software to recognize and extract word phrases that belong to drug effects. our results on 5 medications demonstrate the validity of our approach, and its ability to correctly extract potential drug effects from the twitter data. it is conceivable that social media data can serve to complement and/or supplement traditional time-consuming and costly surveillance methods. © springer-verlag 2013.</v>
          </cell>
          <cell r="BK9" t="str">
            <v>As reações adversas a medicamentos se tornaram uma das principais causas de mortes. Para a vigilância de eventos adversos a medicamentos</v>
          </cell>
          <cell r="BL9" t="str">
            <v xml:space="preserve">Reações adversas que se tornaram uma das principais causas das mortes. Para vigilância de eventos adversos, os pacientes se envolveram gradualmente em relatar suas experiências com medicamentos através do uso de sistemas dedicados e estruturados. O emergente de redes sociais fornece uma maneira de os pacientes descreverem suas experiências de drogas on-line em formato de texto livre menos estruturado. Desenvolvemos uma abordagem computacional que coleta, processos e analisa os dados do Twitter para efeitos de drogas. Nossa abordagem usa um classificador baseado em aprendizado de máquina para classificar tweets de experiência pessoal e usar o software Metamap da NLM para reconhecer e extrair frases de palavras que pertencem a efeitos de drogas. Nossos resultados em 5 medicamentos demonstram a validade de nossa abordagem, e sua capacidade de extrair corretamente potenciais efeitos de drogas dos dados do Twitter. É concebível que os dados de mídia social possam servir para complementar e / ou complementar métodos de vigilância demorados e dispendiosos e demorados. © Springer-verlag 2013. </v>
          </cell>
          <cell r="BN9">
            <v>1</v>
          </cell>
          <cell r="BO9" t="str">
            <v>Leitura completa: sim</v>
          </cell>
          <cell r="BP9">
            <v>1</v>
          </cell>
          <cell r="BQ9">
            <v>0</v>
          </cell>
          <cell r="BR9">
            <v>1</v>
          </cell>
          <cell r="BS9" t="str">
            <v>Interessante para introducao de num de EA nos EUA</v>
          </cell>
          <cell r="BT9" t="str">
            <v xml:space="preserve"> os pacientes gradualmente se envolveram no relato de suas experiências com medicamentos por meio do uso de sistemas dedicados e estruturados. O surgimento das redes sociais oferece aos pacientes uma maneira de descrever suas experiências com medicamentos on-line em um formato de texto livre menos estruturado.</v>
          </cell>
          <cell r="BU9">
            <v>0</v>
          </cell>
          <cell r="BV9">
            <v>0</v>
          </cell>
          <cell r="BW9">
            <v>0</v>
          </cell>
          <cell r="BX9">
            <v>0</v>
          </cell>
          <cell r="BY9">
            <v>0</v>
          </cell>
          <cell r="BZ9">
            <v>0</v>
          </cell>
          <cell r="CA9">
            <v>0</v>
          </cell>
          <cell r="CB9">
            <v>0</v>
          </cell>
          <cell r="CC9">
            <v>0</v>
          </cell>
          <cell r="CE9" t="str">
            <v>Entra ou ñ para leitura: sim</v>
          </cell>
          <cell r="CF9" t="str">
            <v>Bom</v>
          </cell>
          <cell r="CI9">
            <v>1</v>
          </cell>
          <cell r="CK9">
            <v>0</v>
          </cell>
          <cell r="CL9">
            <v>0</v>
          </cell>
        </row>
        <row r="10">
          <cell r="C10" t="str">
            <v>adapting phrase based machine translation to normalise medical terms in social media messages</v>
          </cell>
          <cell r="D10" t="str">
            <v>Adapting phrase-based machine translation to normalise medical terms in social media messages</v>
          </cell>
          <cell r="E10" t="str">
            <v xml:space="preserve">Adaptando a tradução automática baseada em frases para normalizar termos médicos em mensagens de mídia social </v>
          </cell>
          <cell r="G10" t="str">
            <v xml:space="preserve">macho </v>
          </cell>
          <cell r="H10">
            <v>2015</v>
          </cell>
          <cell r="I10">
            <v>17</v>
          </cell>
          <cell r="J10">
            <v>0</v>
          </cell>
          <cell r="K10">
            <v>1</v>
          </cell>
          <cell r="L10" t="str">
            <v>Scopus</v>
          </cell>
          <cell r="P10" t="str">
            <v>English</v>
          </cell>
          <cell r="Q10" t="str">
            <v>Conference Paper</v>
          </cell>
          <cell r="R10">
            <v>1</v>
          </cell>
          <cell r="S10" t="str">
            <v>All Open Access, Hybrid Gold, Green</v>
          </cell>
          <cell r="T10" t="str">
            <v>Limsopatham N., Collier N.</v>
          </cell>
          <cell r="U10" t="str">
            <v>Conference Proceedings - EMNLP 2015: Conference on Empirical Methods in Natural Language Processing</v>
          </cell>
          <cell r="Y10" t="str">
            <v>10.18653/v1/d15-1194</v>
          </cell>
          <cell r="Z10" t="str">
            <v>10.18653/v1/d15-1194</v>
          </cell>
          <cell r="AB10" t="str">
            <v>https://www.scopus.com/inward/record.uri?eid=2-s2.0-84959922139&amp;doi=10.18653%2fv1%2fd15-1194&amp;partnerID=40&amp;md5=877c942229800f3d91d520220dcbdd97</v>
          </cell>
          <cell r="AC10" t="str">
            <v>Department of Theoretical and Applied Linguistics, University of Cambridge, Cambridge, United Kingdom</v>
          </cell>
          <cell r="AD10" t="str">
            <v>Limsopatham, N., Department of Theoretical and Applied Linguistics, University of Cambridge, Cambridge, United Kingdom; Collier, N., Department of Theoretical and Applied Linguistics, University of Cambridge, Cambridge, United Kingdom</v>
          </cell>
          <cell r="AL10" t="str">
            <v>Baldwin, T., Cook, P., Lui, M., MacKinlay, A., Wang, L., How noisy social media text, how diffrnt social media sources (2013) Proceedings of the Sixth International Joint Conference on Natural Language Processing, pp. 356-364; Craswell, N., Mean reciprocal rank (2009) Encyclopedia of Database Systems, p. 1703. , Springer; Elkin, P.L., Froehling, D.A., Wahner-Roedler, D.L., Brown, S.H., Bailey, K.R., Comparison of natural language processing biosurveillance methods for identifying influenza from encounter notes (2012) Annals of Internal Medicine, 156 (1), pp. 11-18; Gobbel, G.T., Reeves, R., Jayaramaraja, S., Giuse, D., Speroff, T., Brown, S.H., Elkin, P.L., Matheny, M.E., Development and evaluation of raptat: A machine learning system for concept mapping of phrases from medical narratives (2014) Journal of Biomedical Informatics, 48, pp. 54-65; Hanson, C.L., Burton, S.H., Giraud-Carrier, C., West, J.H., Barnes, M.D., Hansen, B., Tweaking and tweeting: Exploring twitter for nonmedical use of a psychostimulant drug (adderall) among college students (2013) Journal of Medical Internet Research, 15 (4); Koehn, P., Josef Och, F., Marcu, D., Statistical phrase-based translation (2003) Proceedings of the 2003 Conference of the North American Chapter of the Association for Computational Linguistics on Human Language Technology, 1, pp. 48-54. , Association for Computational Linguistics; Koehn, P., Hoang, H., Birch, A., Callison-Burch, C., Federico, M., Bertoldi, N., Cowan, B., Zens, R., Moses: Open source toolkit for statistical machine translation (2007) Proceedings of the 45th Annual Meeting of the ACL on Interactive Poster and Demonstration Sessions, pp. 177-180. , Association for Computational Linguistics; Limsopatham, N., Collier, N., Towards the semantic interpretation of personal health messages from social media (2015) Proceedings of the 1st Workshop on Understanding the City with Urban Informatics (UCUI 2015) in Conjunction with CIKM 2015, , https://www.repository.cam.ac.uk/handle/1810/249275, in press; Mikolov, T., Le, Q.V., Sutskever, I., (2013) Exploiting Similarities Among Languages for Machine Translation, , arXiv preprint arXiv. 1309.4168; Mikolov, T., Sutskever, I., Chen, K., Corrado, G.S., Dean, J., Distributed representations of words and phrases and their compositionality (2013) Advances in Neural Information Processing Systems, pp. 3111-3119; Morgan, A.A., Lu, Z., Wang, X., Cohen, A.M., Fluck, J., Ruch, P., Divoli, A., Hakenberg, J., Overview of biocreative II gene normalization (2008) Genome Biology, 9, p. S3; Och, F.J., Ney, H., The alignment template approach to statistical machine translation (2004) Computational Linguistics, 30 (4), pp. 417-449; O'Connor, K., Pimpalkhute, P., Nikfarjam, A., Ginn, R., Smith, K.L., Gonzalez, G., Pharmacovigilance on twitter? Mining tweets for adverse drug reactions (2014) AMIA Annual Symposium Proceedings, 2014, p. 924. , American Medical Informatics Association; Passos, A., Kumar, V., Mc-Callum, A., (2014) Lexicon Infused Phrase Embeddings for Named Entity Resolution, , arXiv preprint arXiv: 1404.5 367; Pennington, J., Socher, R., Manning, C.D., Glove: Global vectors for word representation (2014) Proceedings of the Empiricial Methods in Natural Language Processing (EMNLP 2014), 12, pp. 1532-1543; Schneeweiss, S., Patrick, A.R., Solomon, D.H., Dormuth, C.R., Miller, M., Mehta, J., Lee, J.C., Wang, P.S., Comparative safety of antidepressant agents for children and adolescents regarding suicidal acts (2010) Pediatrics, p. 2009; Spackman, K.A., Campbell, K.E., Côte, R.A., Snomed rt: A reference terminology for health care (1997) Proceedings of the AMIA Annual Fall Symposium, p. 640. , American Medical Informatics Association; Turian, J., Ratinov, L., Bengio, Y., Word representations: A simple and general method for semi-supervised learning (2010) Proceedings of the 48th Annual Meeting of the Association for Computational Linguistics, pp. 384-394. , Association for Computational Linguistics; Wang, X., Hripcsak, G., Markatou, M., Friedman, C., Active computerized pharmacovigilance using natural language processing, statistics, and electronic health records: A feasibility study (2009) Journal of the American Medical Informatics Association, 16 (3), pp. 328-337</v>
          </cell>
          <cell r="AO10" t="str">
            <v>Baidu;Bloomberg;et al.;facebook;Google;Linkedin</v>
          </cell>
          <cell r="AP10" t="str">
            <v>Association for Computational Linguistics (ACL)</v>
          </cell>
          <cell r="AQ10" t="str">
            <v>Conference on Empirical Methods in Natural Language Processing, EMNLP 2015</v>
          </cell>
          <cell r="AR10" t="str">
            <v>17 September 2015 through 21 September 2015</v>
          </cell>
          <cell r="AT10">
            <v>116677</v>
          </cell>
          <cell r="AU10" t="str">
            <v>9781941643327</v>
          </cell>
          <cell r="AW10" t="str">
            <v>Conf. Empir. Methods Nat. Lang. Process., EMNLP</v>
          </cell>
          <cell r="AX10" t="str">
            <v>Final</v>
          </cell>
          <cell r="AY10" t="str">
            <v>2-s2.0-84959922139</v>
          </cell>
          <cell r="AZ10">
            <v>5</v>
          </cell>
          <cell r="BG10" t="str">
            <v>Character recognition; Computational linguistics; Computer aided language translation; Encoding (symbols); Health; Natural language processing systems; Pharmacodynamics; Adverse drug reactions; Health condition; Infectious disease; Medical concepts; Medical terms; Phrase-based machine translations; Text Normalisation; Vector representations; Social networking (online)</v>
          </cell>
          <cell r="BH10" t="str">
            <v>twitter|metamap|nlp</v>
          </cell>
          <cell r="BI10" t="str">
            <v>twitter|metamap|nlp</v>
          </cell>
          <cell r="BJ10" t="str">
            <v>previous studies have shown that health reports in social media, such as dailystrength and twitter, have potential for monitoring health conditions (e.g. adverse drug reactions, infectious diseases) in particular communities. however, in order for a machine to understand and make inferences on these health conditions, the ability to recognise when laymen's terms refer to a particular medical concept (i.e. text normalisation) is required. to achieve this, we propose to adapt an existing phrase-based machine translation (mt) technique and a vector representation of words to map between a social media phrase and a medical concept. we evaluate our proposed approach using a collection of phrases from tweets related to adverse drug reactions. our experimental results show that the combination of a phrase-based mt technique and the similarity between word vector representations outperforms the baselines that apply only either of them by up to 55%. © 2015 association for computational linguistics.</v>
          </cell>
          <cell r="BK10" t="str">
            <v>Estudos anteriores mostraram que os relatórios de saúde nas redes sociais, como DailyStrength e Twitter, têm potencial para monitorar as condições de saúde (por exemplo, reações adversas a medicamentos, doenças infecciosas) em comunidades específicas. No entanto, para que uma máquina compreenda e faça inferências sobre essas condições de saúde, é necessária a capacidade de reconhecer quando termos leigos se referem a um conceito médico específico (ou seja, normalização de texto). Para isso, propomos adaptar uma técnica existente de tradução automática baseada em frases (TA) e uma representação vetorial de palavras para mapear entre uma frase de mídia social e um conceito médico. Avaliamos nossa abordagem proposta usando uma coleção de frases de tweets relacionados a reações adversas a medicamentos. Nossos resultados experimentais mostram que a combinação de uma técnica de MT baseada em frase e a similaridade entre representações de vetores de palavras supera as linhas de base que se aplicam apenas a qualquer uma delas em até 55%.</v>
          </cell>
          <cell r="BL10" t="str">
            <v xml:space="preserve">Estudos anteriores mostraram que os relatórios de saúde nas mídias sociais, como Dailystength e Twitter, têm potencial para monitorar as condições de saúde (por exemplo, reações adversas de medicamentos, doenças infecciosas) em particular comunidades. No entanto, para uma máquina entender e fazer inferências nessas condições de saúde, a capacidade de reconhecer quando os termos dos leigos referem-se a um determinado conceito médico (isto é, a normalização de texto) é necessária. Para conseguir isso, propomos adaptar uma técnica de tradução (MT) baseada em frases existente e uma representação vetorial de palavras para mapear entre uma frase de mídia social e um conceito médico. Avaliamos nossa abordagem proposta usando uma coleção de frases de tweets relacionadas a reações adversas de medicamentos. Nossos resultados experimentais mostram que a combinação de uma técnica de MT baseada em frases e a similaridade entre as representações de vetor de palavras supera as linhas de base que aplicam apenas uma delas em até 55%. © 2015 Associação para Linguística Computacional. </v>
          </cell>
          <cell r="BN10">
            <v>1</v>
          </cell>
          <cell r="BO10" t="str">
            <v>Leitura completa: sim - ver como usam o Lucene</v>
          </cell>
          <cell r="BP10">
            <v>1</v>
          </cell>
          <cell r="BQ10">
            <v>0</v>
          </cell>
          <cell r="BR10">
            <v>1</v>
          </cell>
          <cell r="BS10">
            <v>0</v>
          </cell>
          <cell r="BU10">
            <v>0</v>
          </cell>
          <cell r="BV10">
            <v>0</v>
          </cell>
          <cell r="BW10">
            <v>0</v>
          </cell>
          <cell r="BX10">
            <v>0</v>
          </cell>
          <cell r="BY10">
            <v>0</v>
          </cell>
          <cell r="BZ10">
            <v>0</v>
          </cell>
          <cell r="CA10">
            <v>0</v>
          </cell>
          <cell r="CB10">
            <v>0</v>
          </cell>
          <cell r="CC10">
            <v>0</v>
          </cell>
          <cell r="CE10" t="str">
            <v>Entra ou ñ para leitura: sim - bom</v>
          </cell>
          <cell r="CF10" t="str">
            <v>Bom</v>
          </cell>
          <cell r="CG10">
            <v>44368</v>
          </cell>
          <cell r="CI10">
            <v>0</v>
          </cell>
          <cell r="CK10">
            <v>0</v>
          </cell>
          <cell r="CL10">
            <v>0</v>
          </cell>
        </row>
        <row r="11">
          <cell r="C11" t="str">
            <v>automagically encoding adverse drug reactions in meddra</v>
          </cell>
          <cell r="D11" t="str">
            <v>Automagically encoding adverse drug reactions in MedDRA</v>
          </cell>
          <cell r="E11" t="str">
            <v xml:space="preserve">Codificando automaticamente as reações adversas do medicamento no Meddra </v>
          </cell>
          <cell r="G11" t="str">
            <v xml:space="preserve">macho </v>
          </cell>
          <cell r="H11">
            <v>2015</v>
          </cell>
          <cell r="I11">
            <v>13</v>
          </cell>
          <cell r="J11">
            <v>0</v>
          </cell>
          <cell r="K11">
            <v>1</v>
          </cell>
          <cell r="L11" t="str">
            <v>Scopus</v>
          </cell>
          <cell r="P11" t="str">
            <v>English</v>
          </cell>
          <cell r="Q11" t="str">
            <v>Conference Paper</v>
          </cell>
          <cell r="R11">
            <v>1</v>
          </cell>
          <cell r="S11" t="str">
            <v>All Open Access, Green</v>
          </cell>
          <cell r="T11" t="str">
            <v>Zorzi M., Combi C., Lora R., Pagliarini M., Moretti U.</v>
          </cell>
          <cell r="U11" t="str">
            <v>Proceedings - 2015 IEEE International Conference on Healthcare Informatics, ICHI 2015</v>
          </cell>
          <cell r="X11" t="str">
            <v xml:space="preserve"> 7349679</v>
          </cell>
          <cell r="Y11" t="str">
            <v>10.1109/ichi.2015.18</v>
          </cell>
          <cell r="Z11" t="str">
            <v>10.1109/ICHI.2015.18</v>
          </cell>
          <cell r="AB11" t="str">
            <v>https://www.scopus.com/inward/record.uri?eid=2-s2.0-84966269132&amp;doi=10.1109%2fICHI.2015.18&amp;partnerID=40&amp;md5=5f7c10c10e47bf374236348c2cefd7d1</v>
          </cell>
          <cell r="AC11" t="str">
            <v>Department of Computer Science, University of Verona, Italy; Department of Public Health and Community Medicine, University of Verona, Italy</v>
          </cell>
          <cell r="AD11" t="str">
            <v>Zorzi, M., Department of Computer Science, University of Verona, Italy; Combi, C., Department of Computer Science, University of Verona, Italy; Lora, R., Department of Public Health and Community Medicine, University of Verona, Italy; Pagliarini, M., Department of Public Health and Community Medicine, University of Verona, Italy; Moretti, U., Department of Public Health and Community Medicine, University of Verona, Italy</v>
          </cell>
          <cell r="AL11" t="str">
            <v>Arthur, N., Bentsi-Enchill, A., Couper, R., (2002) The Importance of Pharmacovigilance - Safety Monitoring of Medicinal Products, , World Health Organization; Borg, J., Aislaitner, G., Pirozynski, M., Mifsud, S., Strengthening and rationalizing pharmacovigilance in the EU: Where is Europe heading to? A review of the new EU legislation on pharmacovigilance (2011) Data Safety, 34 (3), pp. 187-197; Aagaard, L., Strandell, J., Melskens, L., Petersen, P., Holme Hansen, E., Global patterns of adverse drug reactions over a decade: Analyses of spontaneous reports to vigibase (2012) Drug Safety, 35, pp. 1171-1182; Jurafsky, D., Martin, J.H., (2000) Speech and Language Processing: An Introduction to Natural Language Processing, Computational Linguistics, and Speech Recognition, , 1st ed. Upper Saddle River, NJ, USA: Prentice Hall PTR; Bate, A., Evans, S., Quantitative signal detection using spontaneous ADR reporting (2009) Pharmacoepidemiology and Drug Safety, 18 (6), pp. 427-436; Wang, X., Hripcsak, G., Markatou, M., Friedman, C., Active computerized pharmacovigilance using natural language processing, statistics, and electronic health records: A feasibility study (2009) JAMIA, 16 (3), pp. 328-337; Friedman, C., Discovering novel adverse drug events using natural language processing and mining of the electronic health record (2009) Artificial Intelligence in Medicine, Ser. Lecture Notes in Computer Science, 5651, pp. 1-5. , Springer Berlin Heidelberg; Aramaki, E., Miura, Y., Tonoike, M., Ohkuma, T., Masuichi, H., Waki, K., Extraction of adverse drug effects from clinical records (2012) Stud Health Technol Inform, 160, pp. 739-743; Reichley, M.G.R., Kilbridge, P., Noirot, L., Dunagan, W., Bailey, T., Natural language processing to identify adverse drug events (2008) AMIA Annu Symp Proc.; Kilbridge, P.M., Noirot, L.A., Reichley, R.M., Bailey, T.C., Computerized surveillance for adverse drug events in a pediatric hospital J Am Med Inform Assoc., 16 (5), pp. 607-612. , 09; Gurulingappa, H., Mateen-Rajput, A., Toldo, L., Extraction of potential adverse drug events from medical case reports (2012) Journal of Biomedical Semantics, 3 (15), pp. 1-10; Sarker, A., Gonzalez, G., Portable automatic text classification for adverse drug reaction detection via multi-corpus training (2015) Journal of Biomedical Informatics, 53, pp. 196-207; Yang, C.C., Yang, H., Jiang, L., Zhang, M., Social media mining for drug safety signal detection (2012) Proc. of the 2012 Int. Workshop on Smart Health and Wellbeing, SHB 2012, pp. 33-40; Harpaz, R., Chase, H.S., Friedman, C., Mining multi-item drug adverse effect associations in spontaneous reporting systems (2010) BMC Bioinformatics, 11 (S-9), p. S7; Nissim, N., Boland, M., Moskovitch, R., Tatonetti, N., Elovici, Y., Shahar, Y., Hripcsak, G., An active learning framework for efficient condition severity classification (2015) Artificial Intelligence in Medicine (AIME'15), Ser. Lecture Notes in Computer Science, 9105, pp. 13-24. , Springer; Dalhberg, G., (2010) Implementation and Evaluation of A Text Extraction Tool for Adverse Drug Reaction Information, , master Thesis, Uppsala University School of Engineering; Collins, M., Tutorial: Machine learning methods in natural language processing (2003) Computational Learning Theory and Kernel Machines, 16th Annual Conference on Computational Learning Theory, p. 655; Radhakrishna, P., Upversioning MedDRA dictionary - Insights from a seasoned coder (2014) Data Basics, 20 (3), pp. 1171-1182; Bauer, L., (2003) Introducing Linguistic Morphology; Kishida, K., Technical issues of cross-language information retrieval: A review (2005) Inf. Process. Manage., 41 (3), pp. 433-455. , May; Clark, A., Fox, C., Lappin, S., (2010) The Handbook of Computational Linguistics and Natural Language Processing, Ser. Blackwell Handbooks in Linguistics, , John Wiley &amp; Sons; Piskorski, J., Sydow, M.M., String distance metrics for reference matching and search query correction (2007) Business Information Systems, Ser. Lecture Notes in Computer Science, 4439, pp. 353-365. , W. Abramowicz, Ed. Springer Berlin Heidelberg; Sabaini, A., (2015) Temporal Data Analysis and Mining: A Multidimensional Approach and Its Application in A Medical Domain, , Ph.D. dissertation, Department of Computer Science, University of Verona - Italy</v>
          </cell>
          <cell r="AN11" t="str">
            <v>Fu W.-T.Balakrishnan P.Harabagiu S.Wang F.Srivatsava J.</v>
          </cell>
          <cell r="AP11" t="str">
            <v>Institute of Electrical and Electronics Engineers Inc.</v>
          </cell>
          <cell r="AQ11" t="str">
            <v>3rd IEEE International Conference on Healthcare Informatics, ICHI 2015</v>
          </cell>
          <cell r="AR11" t="str">
            <v>21 October 2015 through 23 October 2015</v>
          </cell>
          <cell r="AT11">
            <v>118816</v>
          </cell>
          <cell r="AU11" t="str">
            <v>9781467395489</v>
          </cell>
          <cell r="AW11" t="str">
            <v>Proc. - IEEE Int. Conf. Healthc. Inform., ICHI</v>
          </cell>
          <cell r="AX11" t="str">
            <v>Final</v>
          </cell>
          <cell r="AY11" t="str">
            <v>2-s2.0-84966269132</v>
          </cell>
          <cell r="AZ11">
            <v>9</v>
          </cell>
          <cell r="BF11" t="str">
            <v>Adverse reaction entry; Natural language processing; Pharmacovigilance</v>
          </cell>
          <cell r="BG11" t="str">
            <v>Classification (of information); Complex networks; Computational linguistics; Encoding (symbols); Health care; Information analysis; Information science; Natural language processing systems; Quality control; Terminology; Adverse drug reaction (ADRs); Adverse drug reactions; Adverse reaction entry; Efficient strategy; Extraction of information; NAtural language processing; Pharmacovigilance; WEB application; Pharmacodynamics</v>
          </cell>
          <cell r="BI11" t="str">
            <v>twitter|metamap|nlp</v>
          </cell>
          <cell r="BJ11" t="str">
            <v>pharmacovigilance is the field of science devoted to the collection, analysis, and prevention of adverse drug reactions (adrs). efficient strategies for the extraction of information about adrs from free text sources are essential to support the important task of detecting and classifying unexpected pathologies, possibly related to (therapy-related) drug use. narrative adr descriptions may be collected in different ways, e.g., either by monitoring social networks or through the so called 'spontaneous reporting, the main method pharmacovigilance adopts in order to identify adrs. the encoding of free-text adr descriptions according to meddra standard terminology is central for report analysis. it is a complex work, which has to be manually implemented by the pharmacovigilance experts. the manual encoding is expensive (in terms of time). moreover, a problem about the accuracy of the encoding may occur, since the number of reports is growing up day by day. in this paper, we propose magi coder, an efficient natural language processing algorithm able to automatically derive meddra terminologies from free text adr descriptions. magi coder is part of vigi work, a web application for online adr reporting and analysis. from a practical point of view, magi coder reduces the encoding time of adr reports. pharmacologists have simply to review and validate the meddra terms proposed by magi coder, instead of choosing the right terms among the 70k terms of meddra. such improvement in the efficiency of pharmacologists' work has a relevant impact also on the quality of the following data analysis. our proposal is based on a general approach, not depending on the considered language. indeed, we developed magi coder for the italian pharmacovigilance language, but preliminarily analyses show that it is robust to language and dictionary changes. © 2015 ieee.</v>
          </cell>
          <cell r="BK11" t="str">
            <v>Farmacovigilância é o campo da ciência dedicado à coleta, análise e prevenção de Reações Adversas a Medicamentos (RAMs). Estratégias eficientes para a extração de informações sobre RAMs de fontes de texto livre são essenciais para apoiar a importante tarefa de detectar e classificar patologias inesperadas, possivelmente relacionadas ao uso de drogas (relacionadas à terapia). As descrições narrativas de ADR podem ser coletadas de diferentes maneiras, por exemplo, por meio do monitoramento de redes sociais ou por meio da chamada 'notificação espontânea, o principal método que a farmacovigilância adota para identificar ADRs. A codificação de descrições de ADR em texto livre de acordo com a terminologia padrão MedDRA é central para a análise de relatórios. É um trabalho complexo, que deve ser executado manualmente pelos especialistas em farmacovigilância. A codificação manual é cara (em termos de tempo). Além disso, pode ocorrer um problema de precisão da codificação, uma vez que o número de relatórios aumenta a cada dia. Neste artigo, propomos Magi Coder, um algoritmo de processamento de linguagem natural eficiente capaz de derivar automaticamente terminologias MedDRA de descrições de ADR de texto livre. O Magi Coder faz parte do Vigi Work, um aplicativo da web para relatórios e análises online de ADR. De um ponto de vista prático, Magi Coder reduz o tempo de codificação de relatórios ADR. Os farmacologistas têm simplesmente de rever e validar os termos MedDRA propostos pelo Magi Coder, em vez de escolher os termos corretos entre os termos 70K do MedDRA. Essa melhoria na eficiência do trabalho dos farmacologistas tem um impacto relevante também na qualidade da análise de dados a seguir. Nossa proposta é baseada em uma abordagem geral, independente do idioma considerado. De fato, desenvolvemos Magi Coder para a linguagem italiana de farmacovigilância, mas análises preliminares mostram que ele é robusto a alterações de idioma e dicionário.</v>
          </cell>
          <cell r="BL11" t="str">
            <v xml:space="preserve">A farmacovigilância é o campo da ciência dedicado à coleta, análise e prevenção de reações adversas de medicamentos (ADRs). Estratégias eficientes para a extração de informações sobre ADRs de fontes de texto gratuitas são essenciais para apoiar a importante tarefa de detectar e classificar patologias inesperadas, possivelmente relacionadas ao uso de medicamentos (relacionados com terapia). As descrições de ADR narrativas podem ser coletadas de maneiras diferentes, por exemplo, monitorando redes sociais ou através do chamado "relatórios espontâneos, a farmacovilância do método principal adota para identificar ADRs. A codificação de descrições de ADR de texto livre de acordo com a terminologia padrão da MedDRA é central para análise de relatórios. É um trabalho complexo, que deve ser implementado manualmente pelos especialistas em farmacovigilância. A codificação manual é cara (em termos de tempo). Além disso, um problema sobre a precisão da codificação pode ocorrer, já que o número de relatórios está crescendo dia a dia. Neste artigo, propomos Magi Coder, um algoritmo de processamento de linguagem natural eficiente capaz de derivar automaticamente terminologias meddra de descrições de ADR de texto gratuitas. Magi Coder faz parte do trabalho Vigi, um aplicativo da Web para relatórios e análise on-line de ADR. Do ponto de vista prático, o Magi Coder reduz o tempo de codificação dos relatórios de ADR. Os farmacologistas simplesmente revisaram e validaram os termos da Meddra propostos pelo Magi Coder, em vez de escolher os termos certos entre os termos de 70k de Meddra. Tal melhoria na eficiência do trabalho dos farmacologistas tem um impacto relevante também na qualidade da seguinte análise de dados. Nossa proposta é baseada em uma abordagem geral, não dependendo da linguagem considerada. De fato, desenvolvemos Magi Coder para a linguagem de farmacovigilância italiana, mas preliminarmente análises mostram que é robusto para alterações de linguagem e dicionário. © 2015 IEEE. </v>
          </cell>
          <cell r="BN11">
            <v>1</v>
          </cell>
          <cell r="BO11" t="str">
            <v>Leitura completa: sim - fundamentar a RAM, estudo italianpo interessante</v>
          </cell>
          <cell r="BP11">
            <v>1</v>
          </cell>
          <cell r="BQ11">
            <v>0</v>
          </cell>
          <cell r="BR11">
            <v>1</v>
          </cell>
          <cell r="BS11">
            <v>0</v>
          </cell>
          <cell r="BU11">
            <v>0</v>
          </cell>
          <cell r="BV11">
            <v>0</v>
          </cell>
          <cell r="BW11">
            <v>0</v>
          </cell>
          <cell r="BX11">
            <v>0</v>
          </cell>
          <cell r="BY11">
            <v>0</v>
          </cell>
          <cell r="BZ11">
            <v>0</v>
          </cell>
          <cell r="CA11">
            <v>0</v>
          </cell>
          <cell r="CB11">
            <v>0</v>
          </cell>
          <cell r="CC11">
            <v>0</v>
          </cell>
          <cell r="CD11">
            <v>1</v>
          </cell>
          <cell r="CE11" t="str">
            <v>Entra ou ñ para leitura: sim - bom</v>
          </cell>
          <cell r="CF11" t="str">
            <v>Bom</v>
          </cell>
          <cell r="CG11">
            <v>44368</v>
          </cell>
          <cell r="CI11">
            <v>0</v>
          </cell>
          <cell r="CK11">
            <v>0</v>
          </cell>
          <cell r="CL11">
            <v>0</v>
          </cell>
          <cell r="CN11">
            <v>1</v>
          </cell>
        </row>
        <row r="12">
          <cell r="C12" t="str">
            <v>crowdsourcing twitter annotations to identify first hand experiences of prescription drug use</v>
          </cell>
          <cell r="D12" t="str">
            <v>Crowdsourcing Twitter annotations to identify first-hand experiences of prescription drug use</v>
          </cell>
          <cell r="E12" t="str">
            <v xml:space="preserve">Crowdsourcing Twitter Anotações para identificar experiências em primeira mão de uso de medicamentos prescritos </v>
          </cell>
          <cell r="G12" t="str">
            <v xml:space="preserve">macho </v>
          </cell>
          <cell r="H12">
            <v>2015</v>
          </cell>
          <cell r="I12">
            <v>39</v>
          </cell>
          <cell r="J12">
            <v>0</v>
          </cell>
          <cell r="K12">
            <v>1</v>
          </cell>
          <cell r="L12" t="str">
            <v>Scopus</v>
          </cell>
          <cell r="P12" t="str">
            <v>English</v>
          </cell>
          <cell r="Q12" t="str">
            <v>Article</v>
          </cell>
          <cell r="R12">
            <v>1</v>
          </cell>
          <cell r="S12" t="str">
            <v>All Open Access, Hybrid Gold</v>
          </cell>
          <cell r="T12" t="str">
            <v>Alvaro N., Conway M., Doan S., Lofi C., Overington J., Collier N.</v>
          </cell>
          <cell r="U12" t="str">
            <v>Journal of Biomedical Informatics</v>
          </cell>
          <cell r="V12" t="str">
            <v>58</v>
          </cell>
          <cell r="Y12" t="str">
            <v>10.1016/j.jbi.2015.11.004</v>
          </cell>
          <cell r="Z12" t="str">
            <v>10.1016/j.jbi.2015.11.004</v>
          </cell>
          <cell r="AB12" t="str">
            <v>https://www.scopus.com/inward/record.uri?eid=2-s2.0-84947918869&amp;doi=10.1016%2fj.jbi.2015.11.004&amp;partnerID=40&amp;md5=d3c16bcad04be9f479a105db18c89daa</v>
          </cell>
          <cell r="AC12" t="str">
            <v>Department of Informatics, National Institute of Informatics, Japan; The Graduate University for Advanced Studies, Japan; Department of Biomedical Informatics, University of Utah, United States; Medical Informatics, Kaiser Permanente Southern California, United States; Institute for Information Systems, Technische Universität Braunschweig, Germany; Stratified Medical, London, United Kingdom; Department of Theoretical and Applied Linguistics, University of Cambridge, United Kingdom; European Bioinformatics Institute (EMBL-EBI), Cambridge, United Kingdom</v>
          </cell>
          <cell r="AD12" t="str">
            <v>Alvaro, N., Department of Informatics, National Institute of Informatics, Japan, The Graduate University for Advanced Studies, Japan; Conway, M., Department of Biomedical Informatics, University of Utah, United States; Doan, S., Medical Informatics, Kaiser Permanente Southern California, United States; Lofi, C., Institute for Information Systems, Technische Universität Braunschweig, Germany; Overington, J., Stratified Medical, London, United Kingdom; Collier, N., Department of Theoretical and Applied Linguistics, University of Cambridge, United Kingdom, European Bioinformatics Institute (EMBL-EBI), Cambridge, United Kingdom</v>
          </cell>
          <cell r="AH12" t="str">
            <v>U.S. National Library of Medicine, NLM: R00LM011393
Engineering and Physical Sciences Research Council, EPSRC: EP/M005089/1
Ministry of Education, Culture, Sports, Science and Technology, MEXT: 301806</v>
          </cell>
          <cell r="AI12" t="str">
            <v>This research project was supported by a grant from the Japanese Ministry of Education, Culture, Sports, Science and Technology (MEXT). Nigel Collier was supported by a Marie Curie fellowship (PI: Phenominer, Grant No. 301806 ). We would also like to thank Dr. Danielle Mowery, University of Utah for helping in annotating the tweets. Finally, we want to thank Pascual Martínez-Gómez for useful discussions on the software implementation for evaluation, and also thank the anonymous reviewers who helped us in improving the quality of the paper with their comments and suggestions.</v>
          </cell>
          <cell r="AL12" t="str">
            <v>Kohn, L.T., Corrigan, J.M., Donaldson, M.S., (2000) To Err is Human: Building a Safer Health System, 627. , National Academies Press; Lazarou, J., Pomeranz, B.H., Corey, P.N., Incidence of adverse drug reactions in hospitalized patients: a meta-analysis of prospective studies (1998) JAMA: J. Am. Med. Assoc., 279 (15), pp. 1200-1205; Guideline for Good Clinical Practice e6(r1) (1996), http://private.ich.org/LOB/media/MEDIA482.pdf; (2014), http://www.fda.gov/Safety/MedWatch/default.htm, Medwatch: The FDA Safety Information and Adverse Event Reporting Program; Hazell, L., Shakir, S.A., Under-reporting of adverse drug reactions (2006) Drug Saf., 29 (5), pp. 385-396; Leaman, R., Wojtulewicz, L., Sullivan, R., Skariah, A., Yang, J., Gonzalez, G., Towards internet-age pharmacovigilance: extracting adverse drug reactions from user posts to health-related social networks (2010) Proceedings of the 2010 Workshop on Biomedical Natural Language Processing, pp. 117-125. , Association for Computational Linguistics; Hanson, C.L., Cannon, B., Burton, S., Giraud-Carrier, C., An exploration of social circles and prescription drug abuse through Twitter (2013) J. Med. Internet Res., 15 (9); Guidance for Industry Internet/Social Media Platforms with Character Space Limitations Presenting Risk and Benefit Information for Prescription Drugs and Medical Devices (2014), http://www.fda.gov/downloads/drugs/guidancecomplianceregulatoryinformation/guidances/ucm401087.pdf, June; Press Release: UK Regulator Leads Innovative EU Project on the use of Smartphones and Social Media for Drug Safety Information (2015) November, , http://www.imi.europa.eu/content/web-radr; Agency, E.M., European Medicines Agency (2013), http://www.ema.europa.eu/ema/index.jsp?curl=pages/regulation/document_listing/document_listing_000345.jsp, Guideline on Good Pharmacovigilance Practices,(GVP); Agency, E.M., Guideline on Good Pharmacovigilance Practices (GVP) Module VI Management and Reporting of Adverse Reactions to Medicinal Products (rev 1) (2014), http://www.ema.europa.eu/docs/en_GB/document_library/Scientific_guideline/2014/09/WC500172402.pdf; (2013), http://www.sec.gov/Archives/edgar/data/1418091/000119312513390321/d564001ds1.htm, Form s-1. Registration statement. Twitter, inc., October; Nikfarjam, A., Gonzalez, G.H., Pattern mining for extraction of mentions of adverse drug reactions from user comments (2011) AMIA Annual Symposium Proceedings, 2011, p. 1019. , American Medical Informatics Association; González-Rubio, F., Calderón-Larrañaga, A., Poblador-Plou, B., Navarro-Pemán, C., López-Cabañas, A., Prados-Torres, A., Underreporting of recognized adverse drug reactions by primary care physicians: an exploratory study (2011) Pharmacoepidem. Drug Saf., 20 (12), pp. 1287-1294; (2014), http://www.businessinsider.com/2014-social-media-demographics-update-2014-9, October; Schneeweiss, S., Patrick, A.R., Solomon, D.H., Dormuth, C.R., Miller, M., Mehta, J., Lee, J.C., Wang, P.S., Comparative safety of antidepressant agents for children and adolescents regarding suicidal acts (2010) Pediatrics, , peds-2009; Hanson, C.L., Burton, S.H., Giraud-Carrier, C., West, J.H., Barnes, M.D., Hansen, B., Tweaking and tweeting: exploring Twitter for nonmedical use of a psychostimulant drug (Adderall) among college students (2013) J. Med. Internet Res., 15 (4); Freifeld, C.C., Brownstein, J.S., Menone, C.M., Bao, W., Filice, R., Kass-Hout, T., Dasgupta, N., Digital drug safety surveillance: monitoring pharmaceutical products in Twitter (2014) Drug Saf., 37 (5), pp. 343-350; Food, U., Administration, D., FDA Adverse Event Reporting System (FAERS) (2015), http://www.fda.gov/Drugs/GuidanceComplianceRegulatoryInformation/Surveillance/AdverseDrugEffects/; Ragan, C.I., Bard, I., Singh, I., What should we do about student use of cognitive enhancers? An analysis of current evidence (2013) Neuropharmacology, 64, pp. 588-595; White, N.C., Litovitz, T., Clancy, C., Suicidal antidepressant overdoses: a comparative analysis by antidepressant type (2008) J. Med. Toxicol., 4 (4), pp. 238-250; (2014), http://https://dev.twitter.com/streaming/reference/get/statuses/sample, Get Statuses/Sample, September; Sell, D., (2012), http://articles.philly.com/2012-05-31/business/31900817_1_rogue-websites-and-distributors-generic-versions-adderall, FDA Warns of Counterfeit Adderall, October; O'Neil, D., (2012), http://seattletimes.com/html/seahawksblog/2019783660_adderall28.html, John Moffitt on Adderall: 'it was a total mistake', November; (2012), http://articles.economictimes.indiatimes.com/2012-09-28/news/34148290_1_aurolife-pharma-llc-usfda-nod-aurobindo-pharma, September; Cohen, J., A coefficient of agreement for nominal scales (1960) Educ. Psychol. Measur., 20 (1), pp. 37-46; Fleiss, J.L., Cohen, J., The equivalence of weighted kappa and the intraclass correlation coefficient as measures of reliability (1973) Educ. Psychol. Meas.; Gamer, M., (2012), http://cran.r-project.org/web/packages/irr/irr.pdf, Package 'irr'; Myslín, M., Zhu, S.-H., Chapman, W., Conway, M., Using Twitter to examine smoking behavior and perceptions of emerging tobacco products (2013) J. Med. Internet Res., 15 (8); Conway, M., Doan, S., Kawazoe, A., Collier, N., Classifying disease outbreak reports using n-grams and semantic features (2009) Int. J. Med. Inform., 78 (12), pp. e47-e58; Tewari, Y., Kawad, R., Real-Time Topic Modeling of Microblogs (2013), http://www.oracle.com/technetwork/articles/java/micro-1925135.html, March; Mehrotra, R., Sanner, S., Buntine, W., Xie, L., Improving LDA Topic Models for Microblogs via Tweet Pooling and Automatic Labeling (2013); Blei, D.M., Ng, A.Y., Jordan, M.I., Latent dirichlet allocation (2003) J. Mach. Learn. Res., 3, pp. 993-1022; Lau, J.H., Grieser, K., Newman, D., Baldwin, T., Automatic labelling of topic models (2011) Proceedings of the 49th Annual Meeting of the Association for Computational Linguistics: Human Language Technologies, vol. 1, pp. 1536-1545. , Association for Computational Linguistics; Yang, Y., Pedersen, J.O., A comparative study on feature selection in text categorization (1997), 97, pp. 412-420. , ICML; Hong, L., Davison, B.D., Empirical study of topic modeling in Twitter (2010) Proceedings of the First Workshop on Social Media Analytics, pp. 80-88. , ACM; Romanski, P., (2013), http://cran.r-project.org/web/packages/FSelector/FSelector.pdf, Package "FSelector, February; Spearman, C., The proof and measurement of association between two things (1904) Am. J. Psychol., 15 (1), pp. 72-101; Kendall, M.G., A new measure of rank correlation (1938) Biometrika, pp. 81-93; Dancy, C., Reidy, J., Statistics without maths for psychology, IEEE Statistics without maths for psychology (2004); Nowak, S., Rüger, S., How reliable are annotations via crowdsourcing: a study about inter-annotator agreement for multi-label image annotation (2010) Proceedings of the International Conference on Multimedia Information Retrieval, pp. 557-566. , ACM; Brown, L.D., Cai, T.T., DasGupta, A., Interval estimation for a binomial proportion (2001) Stat. Sci., pp. 101-117; How to Calculate a Confidence Score (2014), http://success.crowdflower.com/customer/portal/articles/1295977-how-to-calculate-a-confidence-score, July; (2015), http://https://success.crowdflower.com/hc/en-us/articles/201855939-Get-Results-How-to-Calculate-a-Confidence-Score, CrowdFlower, Get Results - How to Calculate a Confidence Score; Kuhn, M., (2014), http://cran.r-project.org/web/packages/caret/caret.pdf, Package 'caret', August; Powers, D.M., Evaluation: from Precision, Recall and F-measure to ROC, Informedness, Markedness and Correlation (2011)</v>
          </cell>
          <cell r="AM12" t="str">
            <v>Alvaro, N.; Department of Informatics, 2-1-2 Hitotsubashi, Chiyoda-ku, Japan; email: nestoralvaro@nii.ac.jp</v>
          </cell>
          <cell r="AP12" t="str">
            <v>Academic Press Inc.</v>
          </cell>
          <cell r="AV12" t="str">
            <v>JBIOB</v>
          </cell>
          <cell r="AW12" t="str">
            <v>J. Biomed. Informatics</v>
          </cell>
          <cell r="AX12" t="str">
            <v>Final</v>
          </cell>
          <cell r="AY12" t="str">
            <v>2-s2.0-84947918869</v>
          </cell>
          <cell r="AZ12">
            <v>7</v>
          </cell>
          <cell r="BF12" t="str">
            <v>Crowdsourcing; Natural language processing; Pharmacovigilance; Twitter</v>
          </cell>
          <cell r="BG12" t="str">
            <v>Artificial intelligence; Hospital data processing; Learning algorithms; Learning systems; Natural language processing systems; Supervised learning; Adverse drug reaction (ADRs); Crowdsourcing; Generalized linear model; Micro-blogging services; NAtural language processing; Pharmacovigilance; Supervised machine learning; Twitter; Social networking (online); adverse outcome; Article; Bayes theorem; computer interface; computer language; computer model; crowdsourcing; drug use; human computer interaction; machine learning; mathematical model; online system; prescription; priority journal; social media; human; Crowdsourcing; Drug Prescriptions; Humans; Social Media</v>
          </cell>
          <cell r="BH12" t="str">
            <v>twitter|metamap|nlp</v>
          </cell>
          <cell r="BI12" t="str">
            <v>twitter|metamap|nlp</v>
          </cell>
          <cell r="BJ12" t="str">
            <v>self-reported patient data has been shown to be a valuable knowledge source for post-market pharmacovigilance. in this paper we propose using the popular micro-blogging service twitter to gather evidence about adverse drug reactions (adrs) after firstly having identified micro-blog messages (also know as "tweets") that report first-hand experience. in order to achieve this goal we explore machine learning with data crowdsourced from laymen annotators. with the help of lay annotators recruited from crowdflower we manually annotated 1548 tweets containing keywords related to two kinds of drugs: ssris (eg. paroxetine), and cognitive enhancers (eg. ritalin). our results show that inter-annotator agreement (fleiss' kappa) for crowdsourcing ranks in moderate agreement with a pair of experienced annotators (spearman's rho. =. 0.471). we utilized the gold standard annotations from crowdflower for automatically training a range of supervised machine learning models to recognize first-hand experience. f-score values are reported for 6 of these techniques with the bayesian generalized linear model being the best (. f-score. =. 0.64 and informedness. =. 0.43) when combined with a selected set of features obtained by using information gain criteria. © 2015.</v>
          </cell>
          <cell r="BK12" t="str">
            <v>Os dados de pacientes autorrelatados demonstraram ser uma fonte valiosa de conhecimento para a farmacovigilância pós-comercialização. Neste artigo, propomos o uso do popular serviço de microblog Twitter para coletar evidências sobre reações adversas a medicamentos (RAMs), depois de primeiro termos identificado mensagens de microblog (também conhecidas como "tweets") que relatam experiências em primeira mão. Para atingir esse objetivo, exploramos o aprendizado de máquina com dados coletados por anotadores leigos. Com a ajuda de anotadores leigos recrutados na CrowdFlower, anotamos manualmente 1548 tweets contendo palavras-chave relacionadas a dois tipos de drogas: SSRIs (por exemplo, paroxetina) e intensificadores cognitivos (por exemplo, Ritalina). Nossos resultados mostram que a concordância entre anotadores (kappa de Fleiss) para crowdsourcing classifica-se em concordância moderada com um par de anotadores experientes (Rho de Spearman = 0,471). Utilizamos as anotações padrão ouro da CrowdFlower para treinar automaticamente uma variedade de modelos de aprendizado de máquina supervisionados para reconhecer a experiência em primeira mão. Os valores de F-Score são relatados para 6 dessas técnicas com o Modelo Linear Generalizado Bayesiano sendo o melhor (. F-Score. =. 0,64 e Informedness. =. 0,43) quando combinado com um conjunto selecionado de recursos obtidos usando critérios de ganho de informação.</v>
          </cell>
          <cell r="BL12" t="str">
            <v xml:space="preserve">Os dados do paciente autorreferidos demonstrou ser uma valiosa fonte de conhecimento para farmacovigilância pós-mercado. Neste artigo, propomos usar o popular serviço de micro-blogging Twitter para reunir evidências sobre reações adversas (ADRs) após primeiro, ter identificado mensagens de micro-blog (também conhecidas como "tweets") que relatam a experiência em primeira mão. Para atingir esse objetivo, exploramos a aprendizagem de máquina com os dados crowdsourced de anotadores de leigos. Com a ajuda de vários anotadores recrutados a partir do crowdflower, anotamos manualmente 1548 tweets contendo palavras-chave relacionadas a dois tipos de drogas: SSRIS (por exemplo, paroxetina) e intensificadores cognitivos (por exemplo, Ritalina). Nossos resultados mostram que o Contrato Inter-Annotator (Fleiss 'Kappa) para classificações de crowdsourcing em um acordo moderado com um par de anotadores experientes (RHO de Spearman. =. 0,471). Utilizamos as anotações padrão de ouro do crowdflower para treinar automaticamente uma gama de modelos de aprendizagem de máquina supervisionada para reconhecer a experiência em primeira mão. Os valores de pontuação F são relatados para 6 dessas técnicas com o modelo linear generalizado bayesiano sendo o melhor (. F-score. =. 0,64 e informedness. = 0,43) Quando combinado com um conjunto selecionado de recursos obtidos usando critérios de ganho de informações . © 2015. </v>
          </cell>
          <cell r="BN12">
            <v>1</v>
          </cell>
          <cell r="BO12" t="str">
            <v>Leitura completa: sim - Fundamentar mortes por RAMs</v>
          </cell>
          <cell r="BP12">
            <v>1</v>
          </cell>
          <cell r="BQ12">
            <v>0</v>
          </cell>
          <cell r="BR12">
            <v>1</v>
          </cell>
          <cell r="BS12">
            <v>0</v>
          </cell>
          <cell r="BU12">
            <v>0</v>
          </cell>
          <cell r="BV12">
            <v>0</v>
          </cell>
          <cell r="BW12">
            <v>0</v>
          </cell>
          <cell r="BX12">
            <v>0</v>
          </cell>
          <cell r="BY12">
            <v>0</v>
          </cell>
          <cell r="BZ12">
            <v>0</v>
          </cell>
          <cell r="CA12">
            <v>0</v>
          </cell>
          <cell r="CB12">
            <v>0</v>
          </cell>
          <cell r="CC12">
            <v>0</v>
          </cell>
          <cell r="CD12">
            <v>1</v>
          </cell>
          <cell r="CE12" t="str">
            <v>Entra ou ñ para leitura: sim - bom</v>
          </cell>
          <cell r="CF12" t="str">
            <v>Bom</v>
          </cell>
          <cell r="CG12">
            <v>44368</v>
          </cell>
          <cell r="CI12">
            <v>0</v>
          </cell>
          <cell r="CK12">
            <v>0</v>
          </cell>
          <cell r="CL12">
            <v>0</v>
          </cell>
        </row>
        <row r="13">
          <cell r="C13" t="str">
            <v>exploring spanish health social media for detecting drug effects</v>
          </cell>
          <cell r="D13" t="str">
            <v>Exploring Spanish health social media for detecting drug effects</v>
          </cell>
          <cell r="E13" t="str">
            <v xml:space="preserve">Explorando a mídia social da saúde espanhola para detectar efeitos de drogas </v>
          </cell>
          <cell r="G13" t="str">
            <v xml:space="preserve">macho </v>
          </cell>
          <cell r="H13">
            <v>2015</v>
          </cell>
          <cell r="I13">
            <v>37</v>
          </cell>
          <cell r="J13">
            <v>0</v>
          </cell>
          <cell r="K13">
            <v>1</v>
          </cell>
          <cell r="L13" t="str">
            <v>Scopus</v>
          </cell>
          <cell r="P13" t="str">
            <v>English</v>
          </cell>
          <cell r="Q13" t="str">
            <v>Article</v>
          </cell>
          <cell r="R13">
            <v>1</v>
          </cell>
          <cell r="S13" t="str">
            <v>All Open Access, Gold, Green</v>
          </cell>
          <cell r="T13" t="str">
            <v>Segura-Bedmar I., Martínez P., Revert R., Moreno-Schneider J.</v>
          </cell>
          <cell r="U13" t="str">
            <v>BMC Medical Informatics and Decision Making</v>
          </cell>
          <cell r="V13" t="str">
            <v>15</v>
          </cell>
          <cell r="W13" t="str">
            <v>2</v>
          </cell>
          <cell r="X13" t="str">
            <v xml:space="preserve"> S6</v>
          </cell>
          <cell r="Y13" t="str">
            <v>10.1186/1472-6947-15-s2-s6</v>
          </cell>
          <cell r="Z13" t="str">
            <v>10.1186/1472-6947-15-S2-S6</v>
          </cell>
          <cell r="AB13" t="str">
            <v>https://www.scopus.com/inward/record.uri?eid=2-s2.0-84977543021&amp;doi=10.1186%2f1472-6947-15-S2-S6&amp;partnerID=40&amp;md5=516ca66c7c8a5f1ed3022ac6c33ddf62</v>
          </cell>
          <cell r="AC13" t="str">
            <v>Computer Science Department, University Carlos III of Madrid, Leganés, Madrid, Spain</v>
          </cell>
          <cell r="AD13" t="str">
            <v>Segura-Bedmar, I., Computer Science Department, University Carlos III of Madrid, Leganés, Madrid, Spain; Martínez, P., Computer Science Department, University Carlos III of Madrid, Leganés, Madrid, Spain; Revert, R., Computer Science Department, University Carlos III of Madrid, Leganés, Madrid, Spain; Moreno-Schneider, J., Computer Science Department, University Carlos III of Madrid, Leganés, Madrid, Spain</v>
          </cell>
          <cell r="AH13" t="str">
            <v>Seventh Framework Programme, FP7: 287863</v>
          </cell>
          <cell r="AL13" t="str">
            <v>Wester, K., Jönsson, A.K., Spigset, O., Druid, H., Staffan, H., Incidence of fatal adverse drug reactions: A population based study (2008) Brit J Clin Pharmaco, 65 (4), pp. 573-579; Bond, C.A., Raehl, C.L., Adverse drug reactions in United States hospitals (2006) Pharmacotherapy, 26 (5), pp. 601-608; Van Der Hooft, C.S., Sturkenboom, M.C.J.M., Van Grootheest, K., Kingma, H.J., Stricker, B., Adverse drug reaction-related hospitalisations (2006) Drug Saf, 29 (2), pp. 161-168; Bates, D.W., Evans, R.C., Murff, H., Stetson, P.D., Pizziferri, L., Hripcsak, G., Detecting adverse events using information technology (2003) J Am Med Inform Assoc, 10 (2), pp. 115-128; McClellan, M., Drug Safety Reform at the FDA-Pendulum Swing or Systematic Improvement? (2007) N Engl J Med, 356 (17), pp. 1700-1702; Rawlins, M., Pharmacovigilance: Paradise lost, regained or postponed? the William Withering Lecture 1994 (1995) J R Coll Physicians Lond, 29 (1), pp. 41-49. , 1:STN:280:DyaK2M3lslaitQ%3D%3D 7738878; Herxheimer, A., Crombag, M.R., Alves, T.L., Direct patient reporting of adverse drug reactions. A twelve-country survey &amp; literature review (2010) Health Action International (HAI), , Europe Paper Series Reference 01-2010/01; Shawndra, H., Raina, M., Lile, U., Lessons Learned about Public Health from Online Crowd Surveillance (2013) Big Data, 1 (3), pp. 160-167; Van Mulligen, E.M., Fourrier-Reglat, A., Gurwitz, D., Molokhia, M., Nieto, A., Trifiro, G., Furlong, L.I., The EU-ADR corpus: Annotated drugs, diseases, targets, and their relationships (2012) Journal of Biomedical Informatics, 45 (5), pp. 879-884; Gurulingappa, H., Rajput, A.M., Roberts, A., Fluck, J., Hofmann-Apitius, M., Toldo, L., Development of a benchmark corpus to support the automatic extraction of drug-related adverse effects from medical case reports (2012) Journal of Biomedical Informatics, 45 (5), pp. 885-892; Gurulingappa, H., Toldo, L., Mateen-Rajput, A., Kors, J.A., Taweel, A., Tayrouz, Y., Automatic detection of adverse events to predict drug label changes using text and data mining techniques (2013) Pharmacoepidemiol Drug Saf, 22 (11), pp. 1189-1194; Li, Q., Deleger, L., Lingren, T., Zhai, H., Kaiser, M., Stoutenborough, L., Jegga, A.G., Solti, I., Mining FDA drug labels for medical conditions (2013) BMC Med Inform and Decis Mak, 13 (1), p. 53; Kuhn, M., Campillos, M., Letunic, I., Jensen, L.J., Bork, P., A side effect resource to capture phenotypic effects of drugs (2010) Mol Syst Biol, 6 (343), pp. 1-6; Xu, R., Wang, Q., Large-scale extraction of accurate drug-disease treatment pairs from biomedical literature for drug repurposing (2013) BMC Bioinformatics, 14 (1), p. 181; Gurulingappa, H., Mateen-Rajput, A., Toldo, L., Extraction of potential adverse drug events from medical case reports (2012) Journal of Biomed Semantics, 3 (1), p. 15; Friedman, C., Discovering novel adverse drug events using natural language processing and mining of the electronic health record (2009) Artificial Intelligence in Medicine, pp. 1-5. , 5651 LNAI; Sohn, S., Kocher, J.P.A., Chute, C.G., Savova, G.K., Drug side effect extraction from clinical narratives of psychiatry and psychology patients (2011) J Am Med Inform Assoc, 18, pp. i144-i149. , 3241172 21946242; Bouillot, F., Hai, P.N., Béchet, N., Bringay, S., Ienco, D., Matwin, S., Poncelet, P., Teisseire, M., How to Extract Relevant Knowledge from Tweets? (2013) Information Search, Integration and Personalization CCIS, 146, pp. 111-120; Neunerdt, M., Reyer, M., Mathar, R., A POS Tagger for Social Media Texts trained on Web Comments (2013) Polibits, 48, pp. 59-66; Moreira, S., Filgueiras, J., Martins, B., Couto, F., Silva, M.J., REACTION: A naive machine learning approach for sentiment classification (2013) Proceedings of SEM, 2, pp. 490-494; Balahur, A., Sentiment Analysis in Social Media Texts (2013) Proceedings WASSA, pp. 120-128; Segura-Bedmar, I., Martínez, P., Herrero-Zazo, M., SemEval-2013 Task 9: Extraction of Drug-Drug Interactions from Biomedical Texts (2013) Proceedings of DDIExtraction, 3206 (65), pp. 341-351; Krallinger, M., Leitner, F., Rabal, O., Vázquez, M., Oyarzabal, J., Valencia, A., Overview of the chemical compound and drug name recognition (CHEMDNER) task (2013) BioCreative Challenge Evaluation Workshop, 2, pp. 2-33; Uzuner, O., Solti, I., Cadag, E., Extracting medication information from clinical text (2010) J Am Med Inform Assoc, 17 (5), pp. 514-518; Leaman, R., Wojtulewicz, L., Sullivan, R., Skariah, A., Yang, J., González, G., Towards internet-age pharmacovigilance: Extracting adverse drug reactions from user posts to health-related social networks (2010) Proceedings of BioNLP, pp. 117-125; Nikfarjam, A., González, G.H., Pattern mining for extraction of mentions of adverse drug reactions from user comments (2011) Proceedings of AMIA Annual Symposium, pp. 1019-1026; Agrawal, R., Srikant, R., Fast algorithms for mining association rules (1994) Proc 20th Int Conf Very Large DataBases, 1215, pp. 487-499; Benton, A., Ungar, L., Hill, S., Hennessy, S., Mao, J., Chung, A., Leonarda, C.H., Holmes, J.H., Identifying potential adverse effects using the web: A new approach to medical hypothesis generation (2011) J Biomed Inform, 44 (6), pp. 989-996; Fisher, R.A., On the interpretation of χ2 from contingency tables, and the calculation of P (1922) Journal of the Royal Statistical Society, 85 (1), pp. 87-94; Bian, J., Topaloglu, U., Yu, F., Towards large-scale twitter mining for drug-related adverse events (2012) Proceedings of SHB, pp. 25-32; Aronson, A.R., Lang, F.M., An overview of MetaMap: Historical perspective and recent advances (2010) J Am Med Inform Assoc, 17 (3), pp. 229-236; Segura-Bedmar, I., Revert, R., Martínez, P., Detecting drugs and adverse events from Spanish social media streams (2014) Proceedings of LOUHI, pp. 106-115. , ACL; Segura-Bedmar, I., Peña-González, S., Martínez, P., Extracting drug indications and adverse drug reactions from Spanish health social media (2014) Proceedings of BioNLP, pp. 98-106; Mintz, M., Bills, S., Snow, R., Jurafsky, D., Distant supervision for relation extraction without labeled data (2009) Proceedings of the Joint Conference of the 47th Annual Meeting of the ACL and the 4th International Joint Conference on Natural Language Processing of the AFNLP, 2, pp. 1003-1011; Giuliano, C., Lavelli, A., Romano, L., Exploiting Shallow Linguistic Information for Relation Extraction from Biomedical Literature (2006) Proceedings of EACL, pp. 98-113; Giuliano, C., Lavelli, A., Romano, L., Relation extraction and the influence of automatic named-entity recognition (2007) ACM Trans Speech Lang Process (TSLP), 5, p. 2; Bunescu, R., Mooney, R.J., Subsequence kernels for relation extraction (2005) Proceedigns of NIPS; Shawe-Taylor, J., Cristianini, N., Kernel methods for pattern analysis (2004) Cambridge University Press; Craven, M., Kumlien, J., Constructing biological knowledge bases by extracting information from text sources (1999) Proceedings of ISMB, pp. 77-86; Min, B., Grishman, R., Wan, L., Wang, C., Gondek, D., Distant Supervision for Relation Extraction with an Incomplete Knowledge Base (2013) Proceedings of HLT-NAACL, pp. 777-782</v>
          </cell>
          <cell r="AM13" t="str">
            <v>Segura-Bedmar, I.; Computer Science Department, Spain; email: isegura@inf.uc3m.es</v>
          </cell>
          <cell r="AP13" t="str">
            <v>BioMed Central Ltd</v>
          </cell>
          <cell r="AW13" t="str">
            <v>BMC Med. Informatics Decis. Mak.</v>
          </cell>
          <cell r="AX13" t="str">
            <v>Final</v>
          </cell>
          <cell r="AY13" t="str">
            <v>2-s2.0-84977543021</v>
          </cell>
          <cell r="BG13" t="str">
            <v>adverse drug reaction; data mining; drug surveillance program; human; information dissemination; Internet; language; machine learning; natural language processing; procedures; social media; Data Mining; Drug-Related Side Effects and Adverse Reactions; Humans; Information Dissemination; Internet; Language; Machine Learning; Natural Language Processing; Pharmacovigilance; Social Media</v>
          </cell>
          <cell r="BH13" t="str">
            <v>twitter|metamap|nlp</v>
          </cell>
          <cell r="BI13" t="str">
            <v>twitter|metamap|nlp</v>
          </cell>
          <cell r="BJ13" t="str">
            <v>background: adverse drug reactions (adr) cause a high number of deaths among hospitalized patients in developed countries. major drug agencies have devoted a great interest in the early detection of adrs due to their high incidence and increasing health care costs. reporting systems are available in order for both healthcare professionals and patients to alert about possible adrs. however, several studies have shown that these adverse events are underestimated. our hypothesis is that health social networks could be a significant information source for the early detection of adrs as well as of new drug indications. methods: in this work we present a system for detecting drug effects (which include both adverse drug reactions as well as drug indications) from user posts extracted from a spanish health forum. texts were processed using meaningcloud, a multilingual text analysis engine, to identify drugs and effects. in addition, we developed the first spanish database storing drugs as well as their effects automatically built from drug package inserts gathered from online websites. we then applied a distant-supervision method using the database on a collection of 84,000 messages in order to extract the relations between drugs and their effects. to classify the relation instances, we used a kernel method based only on shallow linguistic information of the sentences. results: regarding relation extraction of drugs and their effects, the distant supervision approach achieved a recall of 0.59 and a precision of 0.48. conclusions: the task of extracting relations between drugs and their effects from social media is a complex challenge due to the characteristics of social media texts. these texts, typically posts or tweets, usually contain many grammatical errors and spelling mistakes. moreover, patients use lay terminology to refer to diseases, symptoms and indications that is not usually included in lexical resources in languages other than english. © 2015 segura-bedmar et al.; licensee biomed central ltd.</v>
          </cell>
          <cell r="BK13" t="str">
            <v>Introdução: As reações adversas a medicamentos (RAM) causam um alto número de mortes entre pacientes hospitalizados em países desenvolvidos. As principais agências de medicamentos têm dedicado grande interesse na detecção precoce de RAMs devido à sua alta incidência e ao aumento dos custos de saúde. Sistemas de relatórios estão disponíveis para que profissionais de saúde e pacientes alertem sobre possíveis RAMs. No entanto, vários estudos têm mostrado que esses eventos adversos são subestimados. Nossa hipótese é que as redes sociais de saúde podem ser uma fonte de informação significativa para a detecção precoce de RAMs, bem como de novas indicações de medicamentos. Métodos: Neste trabalho, apresentamos um sistema para detectar efeitos de drogas (que incluem tanto reações adversas quanto indicações de drogas) a partir de postagens de usuários extraídas de um fórum de saúde espanhol. Os textos foram processados ​​usando o MeaningCloud, um motor de análise de texto multilíngue, para identificar drogas e efeitos. Além disso, desenvolvemos o primeiro banco de dados espanhol que armazena medicamentos, bem como seus efeitos, criado automaticamente a partir de bulas de medicamentos coletadas em sites online. Em seguida, aplicamos um método de supervisão à distância usando o banco de dados em uma coleção de 84.000 mensagens para extrair as relações entre as drogas e seus efeitos. Para classificar as instâncias de relação, usamos um método kernel baseado apenas em informações linguísticas superficiais das sentenças. Resultados: Em relação à Extração de Relação de Fármacos e seus efeitos, a abordagem de supervisão à distância obteve recall de 0,59 e precisão de 0,48. Conclusões: A tarefa de extrair relações entre drogas e seus efeitos nas redes sociais é um desafio complexo devido às características dos textos nas redes sociais. Esses textos, geralmente postagens ou tweets, geralmente contêm muitos erros gramaticais e ortográficos. Além disso, os pacientes usam terminologia leiga para se referir a doenças, sintomas e indicações que geralmente não são incluídos em recursos lexicais em outros idiomas além do inglês.</v>
          </cell>
          <cell r="BL13" t="str">
            <v xml:space="preserve">Antecedentes: reacções adversas (ADR) causam um elevado número de óbitos entre os pacientes hospitalizados em países desenvolvidos. As principais agências de drogas dedicaram um grande interesse na detecção precoce de ADRs devido à sua alta incidência e aumentando os custos de saúde. Os sistemas de relatórios estão disponíveis para ambos os profissionais de saúde e pacientes para alertar sobre possíveis ADRs. No entanto, vários estudos mostraram que esses eventos adversos são subestimados. Nossa hipótese é que as redes sociais da saúde podem ser uma fonte de informação significativa para a detecção precoce de ADRs, bem como de novas indicações de drogas. Métodos: Neste trabalho, apresentamos um sistema para detectar efeitos de drogas (que incluem ambas as reações adversas de medicamentos, bem como indicações de drogas) de postos de usuário extraídos de um fórum de saúde espanhola. Textos foram processados ​​usando o significado, um motor de análise de texto multilíngüe, para identificar drogas e efeitos. Além disso, desenvolvemos o primeiro banco de dados espanhol armazenando drogas, bem como seus efeitos automaticamente construídos a partir de inserções de pacotes de medicamentos reunidos em sites on-line. Em seguida, aplicamos um método de supervisão distante usando o banco de dados em uma coleção de 84.000 mensagens, a fim de extrair as relações entre drogas e seus efeitos. Para classificar as instâncias de relação, usamos um método de kernel baseado apenas em informações lingüísticas rasas das frases. RESULTADOS: Quanto à relação de extracção de drogas e seus efeitos, a abordagem de supervisão distante alcançou uma recordação de 0,59 e uma precisão de 0,48. Conclusões: A tarefa de extrair as relações entre drogas e seus efeitos da mídia social é um desafio complexo devido às características dos textos de mídia social. Esses textos, tipicamente postagens ou tweets, geralmente contêm muitos erros gramaticais e erros de ortografia. Além disso, os pacientes usam a terminologia leiga para se referir a doenças, sintomas e indicações que geralmente não são incluídas em recursos lexicais em idiomas diferentes do inglês. © 2015 Segura-Bedmar et al.; Licenciado Biomed Central Ltd. </v>
          </cell>
          <cell r="BN13">
            <v>1</v>
          </cell>
          <cell r="BO13" t="str">
            <v>Leitura completa: sim - em espanhol, cria um corpus e bases para o espanhol</v>
          </cell>
          <cell r="BP13">
            <v>1</v>
          </cell>
          <cell r="BQ13">
            <v>0</v>
          </cell>
          <cell r="BR13">
            <v>1</v>
          </cell>
          <cell r="BS13">
            <v>0</v>
          </cell>
          <cell r="BU13">
            <v>0</v>
          </cell>
          <cell r="BV13">
            <v>0</v>
          </cell>
          <cell r="BW13">
            <v>0</v>
          </cell>
          <cell r="BX13">
            <v>0</v>
          </cell>
          <cell r="BY13">
            <v>0</v>
          </cell>
          <cell r="BZ13">
            <v>0</v>
          </cell>
          <cell r="CA13">
            <v>0</v>
          </cell>
          <cell r="CB13">
            <v>0</v>
          </cell>
          <cell r="CC13">
            <v>0</v>
          </cell>
          <cell r="CE13" t="str">
            <v>Entra ou ñ para leitura: sim - trabalhado texto em espanhol</v>
          </cell>
          <cell r="CF13" t="str">
            <v>Excelente</v>
          </cell>
          <cell r="CG13">
            <v>44368</v>
          </cell>
          <cell r="CI13">
            <v>0</v>
          </cell>
          <cell r="CK13">
            <v>0</v>
          </cell>
          <cell r="CL13">
            <v>0</v>
          </cell>
        </row>
        <row r="14">
          <cell r="C14" t="str">
            <v>pharmacovigilance from social media mining adverse drug reaction mentions using sequence labeling with word embedding cluster features</v>
          </cell>
          <cell r="D14" t="str">
            <v>Pharmacovigilance from social media: Mining adverse drug reaction mentions using sequence labeling with word embedding cluster features</v>
          </cell>
          <cell r="E14" t="str">
            <v xml:space="preserve">Farmacovigilância das mídias sociais: Mineração de reação de drogas adversas menciona usando a rotulagem de seqüência com recursos de cluster de incorporação de palavras </v>
          </cell>
          <cell r="G14" t="str">
            <v xml:space="preserve">macho </v>
          </cell>
          <cell r="H14">
            <v>2015</v>
          </cell>
          <cell r="I14">
            <v>278</v>
          </cell>
          <cell r="J14">
            <v>0</v>
          </cell>
          <cell r="K14">
            <v>1</v>
          </cell>
          <cell r="L14" t="str">
            <v>Scopus</v>
          </cell>
          <cell r="P14" t="str">
            <v>English</v>
          </cell>
          <cell r="Q14" t="str">
            <v>Article</v>
          </cell>
          <cell r="R14">
            <v>1</v>
          </cell>
          <cell r="S14" t="str">
            <v>All Open Access, Bronze, Green</v>
          </cell>
          <cell r="T14" t="str">
            <v>Nikfarjam A., Sarker A., O'Connor k., Ginn R., Gonzalez G.</v>
          </cell>
          <cell r="U14" t="str">
            <v>Journal of the American Medical Informatics Association</v>
          </cell>
          <cell r="V14" t="str">
            <v>22</v>
          </cell>
          <cell r="W14" t="str">
            <v>3</v>
          </cell>
          <cell r="Y14" t="str">
            <v>10.1093/jamia/ocu041</v>
          </cell>
          <cell r="Z14" t="str">
            <v>10.1093/jamia/ocu041</v>
          </cell>
          <cell r="AB14" t="str">
            <v>https://www.scopus.com/inward/record.uri?eid=2-s2.0-84927943705&amp;doi=10.1093%2fjamia%2focu041&amp;partnerID=40&amp;md5=dc955fbfee204d2b0dea451a25fe940e</v>
          </cell>
          <cell r="AC14" t="str">
            <v>Department of Biomedical Informatics, Arizona State University, Scottsdale, AZ, United States</v>
          </cell>
          <cell r="AD14" t="str">
            <v>Nikfarjam, A., Department of Biomedical Informatics, Arizona State University, Scottsdale, AZ, United States; Sarker, A., Department of Biomedical Informatics, Arizona State University, Scottsdale, AZ, United States; O'Connor, k., Department of Biomedical Informatics, Arizona State University, Scottsdale, AZ, United States; Ginn, R., Department of Biomedical Informatics, Arizona State University, Scottsdale, AZ, United States; Gonzalez, G., Department of Biomedical Informatics, Arizona State University, Scottsdale, AZ, United States</v>
          </cell>
          <cell r="AE14" t="str">
            <v>abilify; adderall; ambien; aspirin; ativan; effexor; paxil; seroquel</v>
          </cell>
          <cell r="AG14" t="str">
            <v>acetylsalicylic acid, 493-53-8, 50-78-2, 53663-74-4, 53664-49-6, 63781-77-1; aripiprazole, 129722-12-9; citalopram, 59729-33-8; lorazepam, 846-49-1; paroxetine, 61869-08-7; quetiapine, 111974-72-2; venlafaxine, 93413-69-5, 99300-78-4; zolpidem tartrate, 99294-93-6</v>
          </cell>
          <cell r="AH14" t="str">
            <v>National Institutes of Health, NIH
U.S. National Library of Medicine, NLM: R01LM011176</v>
          </cell>
          <cell r="AL14" t="str">
            <v>Pirmohamed, M., James, S., Meakin, S., Adverse drug reactions as cause of admission to hospital: prospective analysis of 18 820 patients (2004) BMJ, 329, pp. 15-19; Sultana, J., Cutroneo, P., Trifiro`, G., Clinical and economic burden of adverse drug reactions (2013) J Pharmacol Pharmacother., 4, pp. S73-S77; Aagaard, L., Nielsen, L.H., Hansen, E.H., Consumer reporting of adverse drug reactions: a retrospective analysis of the Danish adverse drug reaction database from 2004 to 2006 (2009) Drug Saf., 32, pp. 1067-1074; Avery, A.J., Anderson, C., Bond, C.M., Evaluation of patient reporting of adverse drug reactions to the UK "Yellow Card Scheme": literature review, descriptive and qualitative analyses, and questionnaire surveys (2011) Southampton: NIHR HTA; Van Geffen, E.C.G., van der Wal, S.W., van Hulten, R., Evaluation of patients' experiences with antidepressants reported by means of a medicine reporting system (2007) Eur J Clin Pharmacol., 63, pp. 1193-1199; Vilhelmsson, A., Svensson, T., Meeuwisse, A., What can we learn from consumer reports on psychiatric adverse drug reactions with antidepressant medication? Experiences from reports to a consumer association (2011) BMC Clin Pharmacol., 11, p. 16; Hazell, L., Shakir, S.A.W., Under-reporting of adverse drug reactions (2006) Drug Saf., 29, pp. 385-396; Ginn, R., Pimpalkhute, P., Nikfarjam, A., Mining Twitter for adverse drug reaction mentions: a corpus and classification benchmark (2014) proceedings of the Fourth Workshop on Building and Evaluating Resources for Health and Biomedical Text Processing (BioTxtM), , Reykjavik, Iceland; May; O'Connor, K., Nikfarjam, A., Ginn, R., Pharmacovigilance on Twitter? Mining Tweets for adverse drug reactions (2014) American Medical Informatics Association (AMIA) Annual Symposium, , November; (2014) DailyStrength, , http://www.dailystrength.org/, Accessed June; Leaman, R., Wojtulewicz, L., Sullivan, R., Towards internet-age pharmacovigilance: extracting adverse drug reactions from user posts to health-related social networks (2010) Proceedings of the 2010 Workshop on Biomedical Natural Language Processing, pp. 117-125. , July; Yates, A., Goharian, N., ADRTrace: detecting expected and unexpected adverse drug reactions from user reviews on social media sites (2013) Adv Inf Retr., 7814, pp. 816-819. , LNCS; Yang, C., Jiang, L., Yang, H., Detecting signals of adverse drug reactions from health consumer contributed content in social media (2012) Proceedings of ACM SIGKDD Workshop on Health Informatics, , Beijing, August; Benton, A., Ungar, L., Hill, S., Identifying potential adverse effects using the web: a new approach to medical hypothesis generation (2011) J Biomed Inform., 44, pp. 989-996; Turian, J., Ratinov, L., Bengio, Y., Word representations: a simple and general method for semi-supervised learning (2010) Proceedings of the 48th Annual Meeting of the Association for Computational Linguistics, pp. 384-394. , July; Deng, L., Yu, D., Deep Learning: Methods and Applications (2014) Foundations and Trends in Signal Processing, 7, pp. 197-387. , http://dx.doi.org/10.1561/2000000039; Collobert, R., Weston, J., Bottou, L., Natural language processing (almost) from scratch (2011) J Mach Learn Res., 1, pp. 2493-2537; Aramaki, E., Miura, Y., Tonoike, M., Extraction of adverse drug effects from clinical records (2010) Stud Heal Technol Inf., 160, pp. 739-743; Friedman, C., Discovering novel adverse drug events using natural language processing and mining of the electronic health record (2009) AIME '09 Proceedings of the 12th Conference on Artificial Intelligence in Medicine: Artificial Intelligence in Medicine, , Verona, Italy, July; Wang, W., Haerian, K., Salmasian, H., A drug-adverse event extraction algorithm to support pharmacovigilance knowledge mining from PubMed citations (2011) AMIA Annu Symp Proc., 2011, pp. 1464-1470; Gurulingappa, H., Rajput, A., Toldo, L., Extraction of adverse drug effects from medical case reports (2012) J Biomed Semantics, 3, p. 15; Toldo, L., Bhattacharya, S., Gurulingappa, H., Automated identification of adverse events from case reports using machine learning (2012) Proceedings XXIV Conference of the European Federation for Medical Informatics. Workshop on Computational Methods in Pharmacovigilance, pp. 26-29. , August; Harpaz, R., DuMouchel, W., Shah, N.H., Novel data-mining methodologies for adverse drug event discovery and analysis (2012) Clin Pharmacol Ther., 91, pp. 1010-1021; Polepalli Ramesh, B., Belknap, S.M., Li, Z., Automatically recognizing medication and adverse event information from food and drug administration's adverse event reporting system narratives (2014) JMIR Med Informatics., 2, p. e10; Nikfarjam, A., Gonzalez, G., Pattern mining for extraction of mentions of adverse drug reactions from user comments (2011) AMIA Annu Symp Proc., 2011, pp. 1019-1026; Liu, X., Chen, H., AZDrugMiner: an information extraction system for mining patient-reported adverse drug events (2013) Proceedings of the 2013 international conference on Smart Health, pp. 134-150. , August; Chee, B.W., Berlin, R., Schatz, B., Predicting adverse drug events from personal health messages (2011) AMIA Annu Symp Proc., 2011, pp. 217-226; Wicks, P., Vaughan, T.E., Massagli, M.P., Accelerated clinical discovery using self-reported patient data collected online and a patient-matching algorithm (2011) Nat Biotechnol., 29, pp. 411-414; Yang, C.C., Yang, H., Jiang, L., Social media mining for drug safety signal detection (2012) Proceedings of the 2012 international workshop on Smart health and wellbeing, pp. 33-40. , New York, USA: ACM Press; October; Sarker, A., Gonzalez, G., Portable automatic text classification for adverse drug reaction detection via multi-corpus training (2014) Journal of biomedical informatics, , Press; White, R.W., Tatonetti, N.P., Shah, N.H., Web-scale pharmacovigilance: listening to signals from the crowd (2013) J Am Med Inform Assoc., 20, pp. 404-408; Kuhn, M., Campillos, M., Letunic, I., A side effect resource to capture phenotypic effects of drugs. (2010) Mol Syst Biol., 6, p. 343; (2014) SIDER 2 - Side Effect Resource, , http://sideeffects.embl.de/, Accessed September; Zeng-Treitler, Q., Goryachev, S., Tse, T., Estimating consumer familiarity with health terminology: a contextbased approach (2008) J Am Med Informatics Assoc., 15, pp. 349-356; Mozzicato, P., MedDRA: an overview of the medical dictionary for regulatory activities (2009) Pharmaceut Med., 23, pp. 65-75; Liu, X., Liu, J., Chen, H., Identifying adverse drug events from health social media: a case study on heart disease discussion (2014) International Conference on Smart Health, pp. 25-36. , July; Gurulingappa, H., Rajput, A.M., Roberts, A., Development of a benchmark corpus to support the automatic extraction of drug-related adverse effects from medical case reports (2012) J Biomed Inform., 45, pp. 885-892; Jiang, L., Yang, C., Li, J., Discovering consumer health expressions from consumer-contributed content (2013) Proceedings of International Conference on Social Computing, Behavioral-Cultural Modeling, and Prediction. Washington, D.C., pp. 164-174. , April; Cohen, J., A coefficient of agreement for nominal scales (1960) Educ Psychol Meas., 20, pp. 37-46; Viera, A.J., Garrett, J.M., Understanding interobserver agreement: the kappa statistic (2005) Fam Med., 37, pp. 360-363; Ritter, A., Clark, S., Etzioni, O., Named entity recognition in tweets: an experimental study (2011) Proceedings of the Conference on Empirical Methods in Natural Language Processing, pp. 1524-1534. , July; Leaman, R., Gonzalez, G., BANNER: an executable survey of advances in biomedical named entity recognition (2008) Pacific Symp Biocomput., 13, pp. 652-663; Okazaki, N., (2007) CRFsuite: a fast implementation of Conditional Random Fields (CRFs), , http://www.chokkan.org/software/crfsuite/, Accessed July, 2014; (2014), http://lucene.apache.org/, Apache Lucene, Accessed November; Atkinson, K., (2014) SCOWL (Spell Checker Oriented Word Lists), , http://wordlist.aspell.net/, Accessed November; Zhou, X., Zhang, X., Hu, X., Dragon Toolkit: incorporating autolearned semantic knowledge into large-scale text retrieval and mining (2007) proceedings of the 19th IEEE International Conference on Tools with Artificial Intelligence (ICTAI), 2, pp. 197-201; Miller, G.A., WordNet: a lexical database for English (1995) Commun ACM., 38, pp. 39-41; Manning, C.D., Klein, D., Accurate unlexicalized parsing (2003) Proceedings of the 41st Meeting of the Association for Computational Linguistics, pp. 423-430. , July; Kilicoglu, H., Bergler, S., Syntactic dependency based heuristics for biological event extraction (2009) Proceedings of the Workshop on Current Trends in Biomedical Natural Language Processing: Shared Task, pp. 119-127; Nikfarjam, A., Emadzadeh, E., Gonzalez, G., A hybrid system for emotion extraction from suicide notes (2012) Biomed Inform Insights., 5, pp. 165-174; (2014), https://code.google.com/p/word2vec/, Accessed June; Bengio, Y., Ducharme, R., Vincent, P., Janvin, C., A neural probabilistic language model (2003) J Mach Learn Res., 3, pp. 1137-1155; Mikolov, T., Chen, K., Corrado, G., Efficient estimation of word representations in vector space (2013) Proceedings of International Conference on Learning Representations, , Scottsdale, Arizona, May; Aronson, A.R., Effective mapping of biomedical text to the UMLS Metathesaurus: the MetaMap program (2001) Proc AMIA Symp, pp. 17-21. , November; Lopez, V., Sabou, M., Motta, E., PowerMap: mapping the real semantic web on the fly (2006) Proceedings of the 5th International Semantic Web Conference, pp. 414-427. , November; Emadzadeh, E., Nikfarjam, A., Ginn, R., Unsupervised Gene Function Extraction using Semantic Vectors (2014) Database, 2014; Huang, M., Liu, J., Zhu, X., GeneTUKit: a software for document-level gene normalization (2011) Bioinformatics, 27, pp. 1032-1033; Joachims, T., Text categorization with support vector machines: learning with many relevant features (1998) Mach Learn ECML-98, 1398, pp. 137-142; Joachims, T., Making large scale SVM learning practical (1999) Advances in kernel methods - support vector learning., pp. 169-184. , Schölkopf B, Burges C, Smola A, Cambridge, MA, MIT Press; Tsai, R.T.-H., Wu, S.-H., Chou, W.-C., Various criteria in the evaluation of biomedical named entity recognition (2006) BMC Bioinformatics, 7, p. 92; Yeh, A., More accurate tests for the statistical significance of result differences (2000) Proceedings of the 18th Conference on Computational linguistics, pp. 947-953. , Saarbrueken, Germany, July; Pado, S., (2006) User's guide to sigf: significance testing by approximate randomisation, , http://www.nlpado.de/~sebastian/software/sigf.shtml, Accessed November; Jonnalagadda, S., Gonzalez, G., Sentence simplification aids protein-protein interaction extraction (2009) Proceedings of the 3rd International Symposium on Languages in Biology and Medicine, pp. 109-114. , November</v>
          </cell>
          <cell r="AM14" t="str">
            <v>Nikfarjam, A.; Department of Biomedical Informatics, Samuel C. Johnson Research Bldg, 13212 East Shea Boulevard, United States; email: anikfarj@asu.edu</v>
          </cell>
          <cell r="AP14" t="str">
            <v>Oxford University Press</v>
          </cell>
          <cell r="AV14" t="str">
            <v>JAMAF</v>
          </cell>
          <cell r="AW14" t="str">
            <v>J. Am. Med. Informatics Assoc.</v>
          </cell>
          <cell r="AX14" t="str">
            <v>Final</v>
          </cell>
          <cell r="AY14" t="str">
            <v>2-s2.0-84927943705</v>
          </cell>
          <cell r="AZ14">
            <v>10</v>
          </cell>
          <cell r="BF14" t="str">
            <v>ADR; Adverse drug reaction; Deep learning word embeddings; Machine learning; Natural language processing; Pharmacovigilance; Social media mining</v>
          </cell>
          <cell r="BG14" t="str">
            <v>acetylsalicylic acid; amphetamine plus dexamphetamine; aripiprazole; citalopram; lorazepam; paroxetine; quetiapine; venlafaxine; zolpidem tartrate; Article; data mining; drug surveillance program; hangover; headache; heartburn; human; machine learning; natural language processing; rash; semantics; social media; taste disorder; tremor; urticaria; artificial intelligence; data mining; procedures; Artificial Intelligence; Data Mining; Humans; Natural Language Processing; Pharmacovigilance; Semantics; Social Media</v>
          </cell>
          <cell r="BH14" t="str">
            <v>twitter|metamap|nlp</v>
          </cell>
          <cell r="BI14" t="str">
            <v>twitter|metamap|nlp</v>
          </cell>
          <cell r="BJ14" t="str">
            <v>objective social media is becoming increasingly popular as a platform for sharing personal health-related information. this information can be utilized for public health monitoring tasks, particularly for pharmacovigilance, via the use of natural language processing (nlp) techniques. however, the language in social media is highly informal, and userexpressed medical concepts are often nontechnical, descriptive, and challenging to extract. there has been limited progress in addressing these challenges, and thus far, advanced machine learning-based nlp techniques have been underutilized. our objective is to design a machine learning-based approach to extract mentions of adverse drug reactions (adrs) from highly informal text in social media. methods: we introduce adrmine, a machine learning-based concept extraction system that uses conditional random fields (crfs). adrmine utilizes a variety of features, including a novel feature for modeling words' semantic similarities. the similarities are modeled by clustering words based on unsupervised, pretrained word representation vectors (embeddings) generated from unlabeled user posts in social media using a deep learning technique. results: adrmine outperforms several strong baseline systems in the adr extraction task by achieving an f-measure of 0.82. feature analysis demonstrates that the proposed word cluster features significantly improve extraction performance. conclusion: it is possible to extract complex medical concepts, with relatively high performance, from informal, usergenerated content. our approach is particularly scalable, suitable for social media mining, as it relies on large volumes of unlabeled data, thus diminishing the need for large, annotated training data sets. © the author 2015.</v>
          </cell>
          <cell r="BK14" t="str">
            <v>Objetivo A mídia social está se tornando cada vez mais popular como uma plataforma para compartilhar informações pessoais relacionadas à saúde. Essas informações podem ser utilizadas para tarefas de monitoramento de saúde pública, particularmente para farmacovigilância, por meio do uso de técnicas de processamento de linguagem natural (PNL). No entanto, a linguagem nas redes sociais é altamente informal e os conceitos médicos expressos pelo usuário são frequentemente não técnicos, descritivos e difíceis de extrair. Houve um progresso limitado na abordagem desses desafios e, até agora, as técnicas avançadas de PNL baseadas no aprendizado de máquina têm sido subutilizadas. Nosso objetivo é projetar uma abordagem baseada em aprendizado de máquina para extrair menções de reações adversas a medicamentos (ADRs) de textos altamente informais nas mídias sociais. Métodos: Apresentamos o ADRMine, um sistema de extração de conceitos baseado em aprendizado de máquina que usa campos aleatórios condicionais (CRFs). O ADRMine utiliza uma variedade de recursos, incluindo um novo recurso para modelar semelhanças semânticas de palavras. As semelhanças são modeladas agrupando palavras com base em vetores de representação de palavras pré-treinados e não supervisionados (embeddings) gerados a partir de postagens de usuários não rotulados nas mídias sociais usando uma técnica de aprendizado profundo. Resultados: o ADRMine supera vários sistemas de linha de base fortes na tarefa de extração de ADR ao atingir uma medida F de 0,82. A análise de recursos demonstra que os recursos de cluster de palavras propostos melhoram significativamente o desempenho de extração. Conclusão: É possível extrair conceitos médicos complexos, com desempenho relativamente alto, de conteúdos informais e gerados pelo usuário. Nossa abordagem é particularmente escalonável, adequada para mineração de mídia social, pois depende de grandes volumes de dados não rotulados, diminuindo assim a necessidade de grandes conjuntos de dados de treinamento anotados.</v>
          </cell>
          <cell r="BL14" t="str">
            <v xml:space="preserve">A mídia social objetiva está se tornando cada vez mais popular como uma plataforma para compartilhar informações relacionadas à saúde pessoal. Esta informação pode ser utilizada para tarefas de monitoramento de saúde pública, particularmente para farmacovigilância, através do uso de técnicas de processamento de linguagem natural (NLP). No entanto, a linguagem nas mídias sociais é altamente informal e os conceitos médicos userexprimidos são muitas vezes não técnicos, descritivos e desafiadores para extrair. Tem havido progressos limitados para lidar com esses desafios, e até agora, as técnicas de PNL avançadas de aprendizagem de máquina foram subutilizadas. Nosso objetivo é projetar uma abordagem baseada em aprendizagem de máquinas para extrair menções de reações adversas de medicamentos (ADRs) do texto altamente informal nas mídias sociais. Métodos: Nós introduzimos o Adrmin, um sistema de extração de conceito baseado em máquinas que usa campos aleatórios condicionais (CRFS). O AdRmin utiliza uma variedade de recursos, incluindo um novo recurso para modelagem de semelhanças semânticas das palavras. As semelhanças são modeladas por palavras de agrupamento baseadas em vetores de representação de palavras não supervisionadas e pretravidos (incorporações) geradas a partir de postos de usuário não rotulados em mídias sociais usando uma técnica de aprendizado profundo. RESULTADOS: O Adrmine supera vários sistemas de linha de base fortes na tarefa de extração ADR, alcançando uma medida F de 0,82. A análise de recursos demonstra que os recursos de cluster de palavras propostos melhoram significativamente o desempenho da extração. Conclusão: É possível extrair conceitos médicos complexos, com desempenho relativamente alto, de conteúdo informal e utilitário. Nossa abordagem é particularmente escalável, adequada para mineração de mídia social, pois depende de grandes volumes de dados não rotulados, diminuindo assim a necessidade de grandes conjuntos de dados de treinamento anotados. © O autor 2015. </v>
          </cell>
          <cell r="BN14">
            <v>1</v>
          </cell>
          <cell r="BO14" t="str">
            <v>Leitura completa: sim - intressante para fundamentar subnotificacao, parece q só usou a midia DailyStrength</v>
          </cell>
          <cell r="BP14">
            <v>1</v>
          </cell>
          <cell r="BQ14">
            <v>0</v>
          </cell>
          <cell r="BR14">
            <v>1</v>
          </cell>
          <cell r="BS14">
            <v>0</v>
          </cell>
          <cell r="BU14">
            <v>0</v>
          </cell>
          <cell r="BV14">
            <v>0</v>
          </cell>
          <cell r="BW14">
            <v>0</v>
          </cell>
          <cell r="BX14">
            <v>0</v>
          </cell>
          <cell r="BY14">
            <v>0</v>
          </cell>
          <cell r="BZ14">
            <v>0</v>
          </cell>
          <cell r="CA14">
            <v>0</v>
          </cell>
          <cell r="CB14">
            <v>0</v>
          </cell>
          <cell r="CC14">
            <v>0</v>
          </cell>
          <cell r="CE14" t="str">
            <v>Entra ou ñ para leitura: sim - bom</v>
          </cell>
          <cell r="CF14" t="str">
            <v>Bom</v>
          </cell>
          <cell r="CG14">
            <v>44368</v>
          </cell>
          <cell r="CI14">
            <v>0</v>
          </cell>
          <cell r="CK14">
            <v>0</v>
          </cell>
          <cell r="CL14">
            <v>0</v>
          </cell>
        </row>
        <row r="15">
          <cell r="C15" t="str">
            <v>portable automatic text classification for adverse drug reaction detection via multi corpus training</v>
          </cell>
          <cell r="D15" t="str">
            <v>Portable automatic text classification for adverse drug reaction detection via multi-corpus training</v>
          </cell>
          <cell r="E15" t="str">
            <v xml:space="preserve">Classificação automática portátil do texto para a detecção adversa da reação do medicamento via formação multi-corpus </v>
          </cell>
          <cell r="G15" t="str">
            <v xml:space="preserve">macho </v>
          </cell>
          <cell r="H15">
            <v>2015</v>
          </cell>
          <cell r="I15">
            <v>196</v>
          </cell>
          <cell r="J15">
            <v>0</v>
          </cell>
          <cell r="K15">
            <v>1</v>
          </cell>
          <cell r="L15" t="str">
            <v>Scopus</v>
          </cell>
          <cell r="P15" t="str">
            <v>English</v>
          </cell>
          <cell r="Q15" t="str">
            <v>Article</v>
          </cell>
          <cell r="R15">
            <v>1</v>
          </cell>
          <cell r="S15" t="str">
            <v>All Open Access, Hybrid Gold, Green</v>
          </cell>
          <cell r="T15" t="str">
            <v>Sarker A., Gonzalez G.</v>
          </cell>
          <cell r="U15" t="str">
            <v>Journal of Biomedical Informatics</v>
          </cell>
          <cell r="V15" t="str">
            <v>53</v>
          </cell>
          <cell r="Y15" t="str">
            <v>10.1016/j.jbi.2014.11.002</v>
          </cell>
          <cell r="Z15" t="str">
            <v>10.1016/j.jbi.2014.11.002</v>
          </cell>
          <cell r="AB15" t="str">
            <v>https://www.scopus.com/inward/record.uri?eid=2-s2.0-84924285421&amp;doi=10.1016%2fj.jbi.2014.11.002&amp;partnerID=40&amp;md5=725dc47813281cb239e2255465b40569</v>
          </cell>
          <cell r="AC15" t="str">
            <v>Department of Biomedical Informatics, Arizona State University, 13212 East Shea Blvd., Scottsdale, AZ  85259, United States</v>
          </cell>
          <cell r="AD15" t="str">
            <v>Sarker, A., Department of Biomedical Informatics, Arizona State University, 13212 East Shea Blvd., Scottsdale, AZ  85259, United States; Gonzalez, G., Department of Biomedical Informatics, Arizona State University, 13212 East Shea Blvd., Scottsdale, AZ  85259, United States</v>
          </cell>
          <cell r="AH15" t="str">
            <v>U.S. National Library of Medicine, NLM: R01LM011176</v>
          </cell>
          <cell r="AL15" t="str">
            <v>(2002) World Health Organization, , http://apps.who.int/medicinedocs/en/d/Js4893e/1.html; Harpaz, R., DuMouchel, W., Shah, N.H., Madigan, D., Ryan, P., Friedman, C., Novel data-mining methodologies for adverse drug event discovery and analysis (2012) Clin Pharmacol Ther, 91 (3), pp. 1010-1021; Lazarou, J., Pomeranz, B.H., Corey, P.N., Incidence of adverse drug reactions in hospitalized patients: a meta-analysis of prospective studies (1998) JAMA, 279 (15), pp. 1200-1205; Ahmad, S.R., Adverse drug event monitoring at the food and drug administration - your report can make a difference (2003) J Intern Med, 18 (1), pp. 57-60; Xu, R., Wang, Q., Large-scale combining signals from both biomedical literature and FDA adverse event reporting system (FAERS) to improve post-marketing drug safety signal detection (2014) BMC Bioinformatics, 15 (17); Gurulingappa, H., Fluck, J., Hofmann-apitius, M., Toldo, L., Identification of adverse drug event assertive sentences in medical case reports (2011) Proceedings of ECML PKDD 2-11 workshop on knowledge discovery in health care and medicine; Ginn, R., Pimpalkhute, P., Nikfarjam, A., Patki, A., O'Connor, K., Sarker, A., Mining Twitter for adverse drug reaction mentions: a corpus and classification benchmark (2014) Proceedings of the fourth workshop on building and evaluating resources for health and biomedical text processing; Leaman, R., Wojtulewicz, L., Sullivan, R., Skariah, A., Yang, J., Gonzalez, G., Towards internet-age pharmacovigilance: extracting adverse drug reactions from user posts to health-related social networks (2010) Proceedings of the 2010 workshop on biomedical natural language processing, pp. 117-125; Sharif, H., Abbasi, A., Zafar, F., Zimbra, D., Detecting adverse drug reactions using a sentiment classification framework (2014) Proceedings of the sixth ASE international conference on social computing (SocialCom); Gurulingappa, H., Mateen-Rajput, A., Toldo, L., Extraction of potential adverse drug event from medical case reports (2012) J Biomed Semantics, 3 (15); Chee, B.W., Berlin, R., Schatz, B., Predicting adverse drug events from personal health messages (2011) Proceedings of the American medical informatics association (AMIA) annual symposium, pp. 217-226; Wadman, M., News feature: strong medicine (2005) Nat Med, 11, pp. 465-466; Stephenson, W.P., Hauben, M., Data mining for signals in spontaneous reporting databases: proceed with caution (2007) Pharmacoepidemiol Drug Saf, 16 (4), pp. 359-365; Bate, A., Evans, S.J., Quantitative signal detection using spontaneous ADR reporting (2009) Pharmacoepidemiol Drug Saf, 18 (6), pp. 427-436; Wang, X., Hripcsak, G., Markatou, M., Friedman, C., Active computerized pharmacovigilance using natural language processing, statistics, and electronic health records: a feasibility study (2009) J Am Med Inform Assoc, 16, pp. 328-337; Friedman, C., Discovering novel adverse drug events using natural language processing and mining of the electronic health record (2009) Proceedings of the 12th conference on artificial intelligence in medicine (AIME), pp. 1-5; Aramaki, E., Miura, Y., Tonoike, M., Ohkuma, T., Masuichi, H., Waki, K., Extraction of adverse drug effects from clinical records (2010) Stud Health Technol Inform, 160, pp. 739-743; Harpaz, R., Vilar, S., DuMouchel, W., Salmasian, H., Haerian, K., Shah, N.H., Combing signals from spontaneous reports and electronic health records for detection of adverse drug reactions (2012) J Am Med Inform Assoc, 20 (3), pp. 413-419; Matthews, E.J., Kruhlak, N.L., Benz, D.R., Aragone, D., Merchant, C.A., Contrera, J.F., Identification of structure-activity relationships for adverse effects of pharmaceuticals in humans: Part B. Use of (Q) SAR systems for early detection of drug-induced hepatobiliary and urinary tract toxicities (2009) Regul Toxicol Pharmacol: RTP, 54 (1), pp. 23-42; Shetty, K.D., Dalal, S.R., Using information mining of the medical literature to improve drug safety (2011) J Am Med Inform Assoc, 18, pp. 668-674; Yeleswarapu, S., Rao, A., Joseph, T., Saipradeep, V.G., Srinivasan, R., A pipeline to extract drug-adverse event pairs from multiple data sources (2014) BMC Med Inform Decis Mak, 14 (13); Vilar, S., Harpaz, R., Chase, H.S., Costanzi, S., Rabadan, R., Friedman, C., Facilitating adverse drug event detection in pharmacovigilance databases using molecular structure similarity: application to rhabdomyolysis (2011) J Am Med Inform Assoc, 18, pp. 73-80; Tuarob, S., Tucker, C.S., Salathe, M., Ram, N., An ensemble heterogeneous classification methodology for discovering health-related knowledge in social media messages (2014) J Biomed Inform, 49, pp. 255-268; Edwards, I.R., Lindquist, M., Social media and networks in pharmacovigilance: boon or bane? (2011) Drug Saf, 34 (4), pp. 267-271; Davidson, K.P., Pennebaker, J.W., Dickerson, S.S., Who talks? The social psychology of illness support groups (2000) Am Psychol Assoc, 55 (2), pp. 205-217; Benton, A., Ungar, L., Hill, S., Hennessy, S., Mao, J., Chung, A., Identifying potential adverse effects using the web: a new approach to medical hypothesis generation (2011) J Biomed Inform, 44, pp. 989-996; Yang, C.C., Yang, H., Jiang, L., Zhang, M., Social media mining for drug safety signal detection (2012) Proceedings of the 2012 international workshop on smart health and wellbeing, pp. 33-44; Yates, A., Goharian, N., ADRTrace: detecting expected and unexpected adverse drug reactions from user reviews on social media sites (2013) Proceedings of the 35th European conference on advances in information retrieval, pp. 816-819; Jiang, K., Zheng, Y., Mining Twitter data for potential drug effects (2013) Adv Data Min Appl, 8346, pp. 434-443; Liu, X., Chen, H., AZDrugMiner: an information extraction system for mining patient-reported adverse drug events in online patient forums (2013) Proceedings of the 2013 international conference on smart health, pp. 134-150; Freifeld, C.C., Brownstein, J.S., Menone, C.M., Bao, W., Felice, R., Kass-Hout, T., Digital drug safety surveillance: monitoring pharmaceutical products in Twitter (2014) Drug Saf, 37 (5), pp. 343-350; Nikfarjam, A., Gonzalez, G., Pattern mining for extraction of mentions of adverse drug reactions from user comments (2011) Proceedings of the American medical informatics association (AMIA) annual symposium, pp. 1019-1026; Patki, A., Sarker, A., Pimpalkhute, P., Nikfarjam, A., Ginn, R., O'Connor, K., Mining adverse drug reaction signals from social media: going beyond extraction (2014) Proceedings of BioLinkSig 2014; Gurulingappa, H., Rajput, A.M., Roberts, A., Fluck, J., Hofmann-Apitius, M., Toldo, L., Development of a benchmark corpus to support the automatic extraction of drug-related adverse effects from medical case reports (2012) J Biomed Inform, 45, pp. 885-892; Segura-Bedmar, I., Revert, R., Martinez, P., Detecting drugs and adverse events from Spanish health social media streams (2014) Proceedings of the 5th international workshop on health text mining and information analysis (LOUHI), pp. 668-674; Pimpalkhute, P., Patki, A., Gonzalez, G., Phonetic spelling filter for keyword selection in drug mention mining from social media (2013) Proceedings of the American medical informatics association (AMIA) annual symposium; Carletta, J., Assessing agreement on classification tasks: the kappa statistic (1996) Comput Linguist, 22 (2), pp. 249-254; Viera, A., Garrett, J., Understanding interobserver agreement: the kappa statistic (2005) Fam Med, 37 (5), pp. 36-363; Joachims, T., Text categorization with support vector machines: learning with many relevant features (1997), Tech rep, Universitat Dortmund, Informatik LS8, Baroper Str 301, 44221 Dortmund, Germany; Porter, M.F., An algorithm for suffix stripping (1980) Program, 14 (3), pp. 130-137; Owoputi, O., O'Connor, B., Dyer, C., Gimpel, K., Schneider, N., Smith, N.A., Improved part-of-speech tagging for online conversational text with word clusters Proceedings of the NAACL-HLT, 2-13, pp. 380-390; de Marneffe, M.-C., MacCartney, B., Manning, C.D., Generating typed dependency parsers from phrase structure parses (2006) Proceedings of the fifth international conference on language resources and evaluation, pp. 449-454; Aronson, A.R., Effective mapping of biomedical text to the UMLS metathesaurus: the metamap program (2001) Proceedings of the American medical informatics association annual symposium, pp. 17-21; Chapman, W.W., Hilert, D., Velupillai, S., Kvist, M., Skeppstedt, M., Chapman, B.E., Extending the NegEx lexicon for multiple languages (2013) Proceedings of the 14th world congress on medical &amp; health informatics (MEDINFO), pp. 677-681; Rajaraman, A., Ullman, J.D., (2011) Mining of massive datasets, pp. 1-7. , Cambridge University Press, [Ch. 1]; Sarker, A., Molla, D., Paris, C., Automatic prediction of evidence-based recommendations via sentence-level polarity classification (2013) Proceedings of the international joint conference on natural language processing (IJCNLP), pp. 712-718; Niu, Y., Zhu, X., Li, J., Hirst, G., Analysis of polarity information in medical text (2005) Proceedings of the American medical informatics association (AMIA) annual symposium, pp. 570-574; Kuhn, M., Campillos, M., Letunic, I., Jensen, L.J., Bork, P., A side effect resource to capture phenotypic effects of drugs (2010) Mol Syst Biol, 6 (343); Zeng-Treitler, Q., Goryachev, S., Tse, T., Keselman, A., Boxwala, A., Estimating consumer familiarity with health terminology: a context-based approach (2008) J Am Med Inform Assoc (JAMIA), 15 (3), pp. 349-356; Pang, B., Lee, L., Vaithyanathan, S., Thumbs up? Sentiment classification using machine learning techniques (2002) Proceedings of the ACL conference on empirical methods in natural language processing (EMNLP), pp. 79-86; Guerini, M., Gatti, L., Turchi, M., Sentiment analysis: how to derive prior polarities from SentiWordNet (2013) Proceedings of empirical methods in natural language processing (EMNLP), pp. 1259-1269; Blei, D.M., Ng, A.Y., Jordan, M.I., Latent Dirichlet allocation (2003) J Mach Learn Res, 3, pp. 993-1022; Chang, C.-C., Lin, C.-J., LIBSVM: a library for support vector machines (2011) ACM Trans Intell Syst Technol, 2, pp. 1-27. , http://www.csie.ntu.edu.tw/~cjlin/libsvm; Yeh, A., More accurate tests for the statistical significance of result differences (2000) Proceedings of the 18th conference on computational linguistics, 2, pp. 947-953; Sarker, A., Mollá, D., Paris, C., An approach for query-focused text summarisation for evidence based medicine (2013) Proceedings of the 14th conference on artificial intelligence in medicine (AIME), pp. 295-304</v>
          </cell>
          <cell r="AM15" t="str">
            <v>Sarker, A.; Department of Biomedical Informatics, Arizona State University, 13212 East Shea Blvd., United States</v>
          </cell>
          <cell r="AP15" t="str">
            <v>Academic Press Inc.</v>
          </cell>
          <cell r="AV15" t="str">
            <v>JBIOB</v>
          </cell>
          <cell r="AW15" t="str">
            <v>J. Biomed. Informatics</v>
          </cell>
          <cell r="AX15" t="str">
            <v>Final</v>
          </cell>
          <cell r="AY15" t="str">
            <v>2-s2.0-84924285421</v>
          </cell>
          <cell r="AZ15">
            <v>11</v>
          </cell>
          <cell r="BF15" t="str">
            <v>Adverse drug reaction; Natural language processing; Pharmacovigilance; Social media monitoring; Text classification</v>
          </cell>
          <cell r="BG15" t="str">
            <v>Artificial intelligence; Computational linguistics; Drug products; Information filtering; Learning algorithms; Learning systems; Linguistics; Natural language processing systems; Pharmacodynamics; Semantics; Social networking (online); Text processing; Adverse drug reactions; NAtural language processing; Pharmacovigilance; Social media monitoring; Text classification; Classification (of information); accuracy; adverse drug reaction; analytical error; Article; automation; classification; classification algorithm; classifier; drug surveillance program; Internet; learning algorithm; machine learning; natural language processing; portable automatic text classification; priority journal; social media; social network; support vector machine; adverse drug reaction; algorithm; artificial intelligence; data mining; drug surveillance program; factual database; human; information processing; procedures; quality control; reproducibility; Adverse Drug Reaction Reporting Systems; Algorithms; Artificial Intelligence; Automatic Data Processing; Benchmarking; Data Collection; Data Mining; Databases, Factual; Drug-Related Side Effects and Adverse Reactions; Humans; Internet; Natural Language Processing; Pharmacovigilance; Reproducibility of Results; Social Media</v>
          </cell>
          <cell r="BI15" t="str">
            <v>twitter|metamap|nlp</v>
          </cell>
          <cell r="BJ15" t="str">
            <v>objective: automatic detection of adverse drug reaction (adr) mentions from text has recently received significant interest in pharmacovigilance research. current research focuses on various sources of text-based information, including social media-where enormous amounts of user posted data is available, which have the potential for use in pharmacovigilance if collected and filtered accurately. the aims of this study are: (i) to explore natural language processing (nlp) approaches for generating useful features from text, and utilizing them in optimized machine learning algorithms for automatic classification of adr assertive text segments; (ii) to present two data sets that we prepared for the task of adr detection from user posted internet data; and (iii) to investigate if combining training data from distinct corpora can improve automatic classification accuracies. methods: one of our three data sets contains annotated sentences from clinical reports, and the two other data sets, built in-house, consist of annotated posts from social media. our text classification approach relies on generating a large set of features, representing semantic properties (. e.g., sentiment, polarity, and topic), from short text nuggets. importantly, using our expanded feature sets, we combine training data from different corpora in attempts to boost classification accuracies. results: our feature-rich classification approach performs significantly better than previously published approaches with adr class f-scores of 0.812 (previously reported best: 0.770), 0.538 and 0.678 for the three data sets. combining training data from multiple compatible corpora further improves the adr f-scores for the in-house data sets to 0.597 (improvement of 5.9 units) and 0.704 (improvement of 2.6 units) respectively. conclusions: our research results indicate that using advanced nlp techniques for generating information rich features from text can significantly improve classification accuracies over existing benchmarks. our experiments illustrate the benefits of incorporating various semantic features such as topics, concepts, sentiments, and polarities. finally, we show that integration of information from compatible corpora can significantly improve classification performance. this form of multi-corpus training may be particularly useful in cases where data sets are heavily imbalanced (. e.g., social media data), and may reduce the time and costs associated with the annotation of data in the future. © 2014 the authors.</v>
          </cell>
          <cell r="BK15" t="str">
            <v>Objetivo: A detecção automática de menções de reação adversa a medicamentos (ADR) no texto recebeu recentemente um interesse significativo na pesquisa de farmacovigilância. A pesquisa atual concentra-se em várias fontes de informações baseadas em texto, incluindo mídia social - onde enormes quantidades de dados postados pelo usuário estão disponíveis, que têm potencial para uso em farmacovigilância se coletados e filtrados com precisão. Os objetivos deste estudo são: (i) explorar abordagens de processamento de linguagem natural (PNL) para gerar recursos úteis a partir de texto e utilizá-los em algoritmos de aprendizado de máquina otimizados para classificação automática de segmentos de texto assertivos de ADR; (ii) apresentar dois conjuntos de dados que preparamos para a tarefa de detecção de ADR a partir de dados postados pelo usuário na Internet; e (iii) investigar se a combinação de dados de treinamento de corpora distintos pode melhorar a precisão da classificação automática. Métodos: um de nossos três conjuntos de dados contém frases anotadas de relatórios clínicos e os outros dois conjuntos de dados, construídos internamente, consistem em postagens anotadas de mídia social. Nossa abordagem de classificação de texto depende da geração de um grande conjunto de recursos, representando propriedades semânticas (por exemplo, sentimento, polaridade e tópico), a partir de pequenos textos. É importante ressaltar que, usando nossos conjuntos de recursos expandidos, combinamos dados de treinamento de diferentes corpora na tentativa de aumentar a precisão da classificação. Resultados: Nossa abordagem de classificação rica em recursos tem um desempenho significativamente melhor do que as abordagens publicadas anteriormente com pontuações F de classe ADR de 0,812 (melhor relatado anteriormente: 0,770), 0,538 e 0,678 para os três conjuntos de dados. A combinação de dados de treinamento de vários corpora compatíveis melhora ainda mais as pontuações ADR F para os conjuntos de dados internos para 0,597 (melhoria de 5,9 unidades) e 0,704 (melhoria de 2,6 unidades), respectivamente. Conclusões: Os resultados de nossa pesquisa indicam que o uso de técnicas avançadas de PNL para gerar recursos ricos em informações a partir de texto pode melhorar significativamente a precisão da classificação em relação aos benchmarks existentes. Nossos experimentos ilustram os benefícios de incorporar vários recursos semânticos, como tópicos, conceitos, sentimentos e polaridades. Finalmente, mostramos que a integração de informações de corpora compatíveis pode melhorar significativamente o desempenho da classificação. Esta forma de treinamento multi-corpus pode ser particularmente útil nos casos em que os conjuntos de dados são fortemente desequilibrados (por exemplo, dados de mídia social) e pode reduzir o tempo e os custos associados à anotação de dados no futuro.</v>
          </cell>
          <cell r="BL15" t="str">
            <v xml:space="preserve">Objetivo: A detecção automática de reação adversa (ADR) menciona de texto recebeu recentemente interesse significativo na pesquisa de farmacovigilância. A pesquisa atual concentra-se em várias fontes de informação baseada em texto, incluindo mídia social - onde enormes quantidades de dados postados pelo usuário estão disponíveis, que possuem o potencial de uso em farmacovigilância se coletados e filtrados com precisão. Os objetivos deste estudo são: (i) para explorar abordagens de processamento de linguagem natural (NLP) para gerar recursos úteis a partir do texto, e utilizando-os em algoritmos de aprendizagem de máquina otimizados para classificação automática de segmentos de texto assertivo ADR; (ii) apresentar dois conjuntos de dados que preparamos para a tarefa da detecção de ADR a partir de dados publicados pelo usuário; e (iii) investigar se a combinação de dados de treinamento de corpora distintas pode melhorar as precisas de classificação automática. Métodos: Um dos nossos três conjuntos de dados contém frases anotadas de relatórios clínicos e os outros dois conjuntos de dados, construídos internos, consistem em posts anotados de mídias sociais. Nossa abordagem de classificação de texto depende de gerar um grande conjunto de recursos, representando propriedades semânticas (por exemplo, sentimento, polaridade e tópico), de nuggets de texto curtos. Importante, usando nossos conjuntos de recursos expandidos, combinamos dados de treinamento de diferentes corpora em tentativas de impulsionar as precisas de classificação. RESULTADOS: A nossa abordagem de classificação rica em recursos funciona significativamente melhor do que as abordagens publicadas anteriormente com a ADR Classe F-escores de 0,812 (anteriormente relatada: 0,770), 0,538 e 0,678 para os três conjuntos de dados. A combinação de dados de treinamento de vários corpora compatíveis melhora ainda mais as pontuações do ADR F para os conjuntos de dados internos para 0,597 (melhoria de 5,9 unidades) e 0,704 (melhoria de 2,6 unidades), respectivamente. CONCLUSÕES: Nossos resultados de pesquisa indicam que o uso de técnicas avançadas de NLP para gerar recursos ricos em relação ao texto pode melhorar significativamente as precisas de classificação sobre os benchmarks existentes. Nossos experimentos ilustram os benefícios de incorporar várias características semânticas, como tópicos, conceitos, sentimentos e polaridades. Finalmente, mostramos que a integração de informações de corpora compatíveis pode melhorar significativamente o desempenho de classificação. Esta forma de treinamento multi-corpus pode ser particularmente útil nos casos em que os conjuntos de dados são fortemente desequilibrados (por exemplo, dados de mídia social), e podem reduzir o tempo e os custos associados à anotação de dados no futuro. © 2014 os autores. </v>
          </cell>
          <cell r="BN15">
            <v>1</v>
          </cell>
          <cell r="BO15" t="str">
            <v>Leitura completa: sim</v>
          </cell>
          <cell r="BP15">
            <v>1</v>
          </cell>
          <cell r="BQ15">
            <v>0</v>
          </cell>
          <cell r="BR15">
            <v>1</v>
          </cell>
          <cell r="BS15">
            <v>0</v>
          </cell>
          <cell r="BU15">
            <v>0</v>
          </cell>
          <cell r="BV15">
            <v>0</v>
          </cell>
          <cell r="BW15">
            <v>0</v>
          </cell>
          <cell r="BX15">
            <v>0</v>
          </cell>
          <cell r="BY15">
            <v>0</v>
          </cell>
          <cell r="BZ15">
            <v>0</v>
          </cell>
          <cell r="CA15">
            <v>0</v>
          </cell>
          <cell r="CB15">
            <v>0</v>
          </cell>
          <cell r="CC15">
            <v>0</v>
          </cell>
          <cell r="CE15" t="str">
            <v>Entra ou ñ para leitura: sim - bom</v>
          </cell>
          <cell r="CF15" t="str">
            <v>Bom</v>
          </cell>
          <cell r="CG15">
            <v>44368</v>
          </cell>
          <cell r="CI15">
            <v>0</v>
          </cell>
          <cell r="CK15">
            <v>0</v>
          </cell>
          <cell r="CL15">
            <v>0</v>
          </cell>
        </row>
        <row r="16">
          <cell r="C16" t="str">
            <v>balancing opioid induced gastrointestinal side effects with pain management insights from the online community</v>
          </cell>
          <cell r="D16" t="str">
            <v>Balancing opioid-induced gastrointestinal side effects with pain management: Insights from the online community</v>
          </cell>
          <cell r="E16" t="str">
            <v xml:space="preserve">Equipamento de efeitos colaterais gastrointestinais induzidos por opiáceos com gestão da dor: insights da comunidade online </v>
          </cell>
          <cell r="G16" t="str">
            <v xml:space="preserve">macho </v>
          </cell>
          <cell r="H16">
            <v>2015</v>
          </cell>
          <cell r="I16">
            <v>13</v>
          </cell>
          <cell r="J16">
            <v>0</v>
          </cell>
          <cell r="K16">
            <v>1</v>
          </cell>
          <cell r="L16" t="str">
            <v>Scopus</v>
          </cell>
          <cell r="P16" t="str">
            <v>English</v>
          </cell>
          <cell r="Q16" t="str">
            <v>Article</v>
          </cell>
          <cell r="R16">
            <v>0</v>
          </cell>
          <cell r="T16" t="str">
            <v>Whitman C.B., Reid M.W., Arnold C., Patel H., Ursos L., Sa'adon R., Pourmorady J., Spiegel B.M.R.</v>
          </cell>
          <cell r="U16" t="str">
            <v>Journal of Opioid Management</v>
          </cell>
          <cell r="V16" t="str">
            <v>11</v>
          </cell>
          <cell r="W16" t="str">
            <v>5</v>
          </cell>
          <cell r="Y16" t="str">
            <v>10.5055/jom.2015.0288</v>
          </cell>
          <cell r="Z16" t="str">
            <v>10.5055/jom.2015.0288</v>
          </cell>
          <cell r="AB16" t="str">
            <v>https://www.scopus.com/inward/record.uri?eid=2-s2.0-84955154578&amp;doi=10.5055%2fjom.2015.0288&amp;partnerID=40&amp;md5=6fa01b25ae58bc2ff8363bbb0396ddf2</v>
          </cell>
          <cell r="AC16" t="str">
            <v>Cedars-Sinai Center for Outcomes Research and Education (CS-CORE), Department of Medicine, Cedars-Sinai Medical Center, Los Angeles, CA, United States; Greater Los Angeles Healthcare System, Los Angeles, CA, United States; Department of Radiology, David Geffen School of Medicine, UCLA, Los Angeles, CA, United States; Immensity Consulting, Inc., Chicago, IL, United States; Takeda Pharmaceuticals International, Inc., Deerfield, IL, United States; Technology, Treato Ltd., Or Yehuda, Israel; Department of Medicine, Cedars-Sinai Medical Center, Los Angeles, CA, United States; VA Greater Los Angeles Healthcare System, Los Angeles, CA, United States; Department of Health Policy and Management, UCLA Eielding School of Public Health, Los Angeles, CA, United States</v>
          </cell>
          <cell r="AD16" t="str">
            <v>Whitman, C.B., Cedars-Sinai Center for Outcomes Research and Education (CS-CORE), Department of Medicine, Cedars-Sinai Medical Center, Los Angeles, CA, United States; Reid, M.W., Cedars-Sinai Center for Outcomes Research and Education (CS-CORE), Department of Medicine, Cedars-Sinai Medical Center, Los Angeles, CA, United States, Greater Los Angeles Healthcare System, Los Angeles, CA, United States; Arnold, C., Department of Radiology, David Geffen School of Medicine, UCLA, Los Angeles, CA, United States; Patel, H., Immensity Consulting, Inc., Chicago, IL, United States; Ursos, L., Takeda Pharmaceuticals International, Inc., Deerfield, IL, United States; Sa'adon, R., Technology, Treato Ltd., Or Yehuda, Israel; Pourmorady, J., Department of Medicine, Cedars-Sinai Medical Center, Los Angeles, CA, United States; Spiegel, B.M.R., Cedars-Sinai Center for Outcomes Research and Education (CS-CORE), Department of Medicine, Cedars-Sinai Medical Center, Los Angeles, CA, United States, VA Greater Los Angeles Healthcare System, Los Angeles, CA, United States, Department of Health Policy and Management, UCLA Eielding School of Public Health, Los Angeles, CA, United States</v>
          </cell>
          <cell r="AE16" t="str">
            <v>'apache'; actiq; avinza; buboxone; buprenex; butrans; codamol; codate; codephos; darvon; darvon n; delaud; demerol; depodur; dilaudid; dillies; dolene; duragesic; exalgo; fentora; hycet; hydrostat; lorcet; lortab; norco; nucynta; numorphan; onsolis; opana; opie; oxicotten; oxy; oxycontin; oxycotton; oxynorm; palladone; percocet; percodan; percs; rapinyl; roxicodone; ryzolt; stagesic; suboxone; subutex; temegesie; tylenol; tylox; ultracet; ultram; ultram er; vicodin; vicoprofen; xodol; zamicet; zohydro; zolvit; zydone</v>
          </cell>
          <cell r="AG16" t="str">
            <v>buprenorphine, 52485-79-7, 53152-21-9; codeine, 76-57-3; dextropropoxyphene, 1639-60-7, 469-62-5; dihydromorphine, 1421-28-9, 509-60-4; fentanyl, 437-38-7; hydrocodone, 125-29-1, 25968-91-6, 34366-67-1; hydromorphone, 466-99-9, 71-68-1; methadone, 1095-90-5, 125-56-4, 23142-53-2, 297-88-1, 76-99-3; opiate, 53663-61-9, 8002-76-4, 8008-60-4; oxycodone, 124-90-3, 76-42-6; oxymorphone, 357-07-3, 76-41-5; pethidine, 28097-96-3, 50-13-5, 57-42-1; tapentadol, 175591-09-0, 175591-23-8; tramadol, 27203-92-5, 36282-47-0; Analgesics, Opioid</v>
          </cell>
          <cell r="AL16" t="str">
            <v>Breivik, H., Collett, B., Ventafridda, V., Survey of chronic pain in Europe: Prevalence, impact on daily life, and treatment (2006) Eur J Pain, 10 (4), pp. 287-333; Blyth, F.M., March, L.M., Brnabic, A.J., Chronic pain in Australia: A prevalence study (2001) Pain, 89 (2-3), pp. 127-134; Verhaak, P.F., Kerssens, J.J., Dekker, J., Prevalence of chronic benign pain disorder among adults: A review of the literature (1998) Pain, 77 (3), pp. 231-239; Sullivan, M.D., Edlund, M.J., Fan, M.Y., Trends in use of opioids for non-cancer pain conditions 2000-2005 in commercial and Medicaid insurance plans: The TROUP study (2008) Pain, 138 (2), pp. 440-449; Rosenblatt, R.A., Catlin, M., Opioids for chronic pain: First do no harm (2012) Ann Fam Med, 10 (4), pp. 300-301; Panchal, S.J., Muller-Schwefe, P., Wurzelmann, J.I., Opioidinduced bowel dysfunction: Prevalence, pathophysiology and burden (2007) Int J Clin Pract., 61 (7), pp. 181-187; Moore, R.A., McQuay, H.J., Prevalence of opioid adverse events in chronic non-malignant pain: Systematic review of randomised trials of oral opioids (2005) Arthritis Res Ther., 7 (5), pp. R1046-R1051; Kalso, E., Edwards, J.E., Moore, R.A., Opioids in chronic non-cancer pain: Systematic review of efficacy and safety (2004) Pain., 112 (3), pp. 372-380; Allan, L., Hays, H., Jensen, N.-H., Randomised crossover trial of transdermal fentanyl and sustained release oral morphine for treating chronic non-cancer pain (2001) BMJ, 322 (7295), pp. 1154-1158; Tuteja, A.K., Biskupiak, J., Stoddard, G.J., Opioid-induced bowel disorders and narcotic bowel syndrome in patients with chronic non-cancer pain (2010) Neurogastroenterol Motil., 22 (4), pp. 424-430. , e96; Bell, T., Annunziata, K., Leslie, J.B., Opioid-induced constipation negatively impacts pain management, productivity, and healthrelated quality of life: Findings from the National Health and Wellness Survey (2009) J Opioid Manag., 5 (3), pp. 137-144; Coyne, K.S., LoCasale, R.J., Datto, C.J., Opioid-induced constipation in patients with chronic noncancer pain in the USA, Canada, Germany, and the UK: Descriptive analysis of baseline patient-reported outcomes and retrospective chart review (2014) Clinicoecon Outcomes Res., 6, pp. 269-281; Fallon, M.T., Constipation in cancer patients: Prevalence, pathogenesis and cost-related issues (1999) Eur J Pain., 3, pp. 3-7; Coyne, K.S., Currie, B.M., Holmes, W.C., Assessment of a stool symptom screener and understanding the opioid-induced constipation symptom experience (2015) Patient, 8 (4), pp. 317-327; Chancellor, J., Martin, M., Liedgens, H., Stated preferences of physicians and chronic pain sufferers in the use of classic strong opioids (2012) ValueHealth, 15 (1), pp. 106-117; Upshur, C.C., Bacigalupe, G., Luckmann, R., "They don't want anything to do with you": Patient views of primary care management of chronic pain (2010) Pain Med., 11 (12), pp. 1791-1798; Wallace, L.S., Wexler, R.K., McDougle, L., Voices that may not otherwise be heard: A qualitative exploration into the perspectives of primary care patients living with chronic pain (2014) J Pain Res., 7, pp. 291-299; Golder, S.A., Macy, M.W., Diurnal and seasonal mood vary with work, sleep, and daylength across diverse cultures (2011) Science, 333 (6051), pp. 1878-1881; Thaker, S.I., Nowacki, A.S., Mehta, N.B., How U. S. Hospitals use social media (2011) Ann Intern Med., 154 (10), pp. 707-708; Weitzman, E.R., Adida, B., Kelemen, S., Sharing data for public health research by members of an international online diabetes social network (2011) PLoS One, 6 (4), p. el9256; Wicks, P., Vaughan, T.E., Massagli, M.P., Accelerated clinical discovery using self-reported patient data collected online and a patient-matching algorithm (2011) Nat Biotechnol., 29 (5), pp. 411-414; St Louis, C., Zorlu, G., Can Twitter predict disease outbreaks? (2012) BMJ, 344, p. e2353; Nascimento, T.D., Dos Santos, M.F., Danciu, T., Real-time sharing and expression of migraine headache suffering on Twitter: A cross-sectional infodemiology study (2014) J Med Internet Res., 16 (4), p. e96; Bell, T.J., Panchal, S.J., Miaskowski, C., The prevalence, severity, and impact of opioid-induced bowel dysfunction: Results of a US and European Patient Survey (PROBE 1) (2009) Pain Med., 10 (1), pp. 35-42</v>
          </cell>
          <cell r="AP16" t="str">
            <v>Weston Medical Publishing</v>
          </cell>
          <cell r="AW16" t="str">
            <v>J. Opioid Manage.</v>
          </cell>
          <cell r="AX16" t="str">
            <v>Final</v>
          </cell>
          <cell r="AY16" t="str">
            <v>2-s2.0-84955154578</v>
          </cell>
          <cell r="AZ16">
            <v>8</v>
          </cell>
          <cell r="BF16" t="str">
            <v>Doctor-patient communication; Opioid-induced constipation; Pain management; Social media</v>
          </cell>
          <cell r="BG16" t="str">
            <v>buprenorphine; buprenorphine plus naloxone; cocodamol; codeine; dextropropoxyphene; dihydromorphine; fentanyl; hydrocodone; hydromorphone; methadone; non prescription drug; opiate; oxycodone; oxymorphone; pethidine; phenanthrene derivative; spasmolytic agent; tapentadol; tramadol; narcotic analgesic agent; adverse drug reaction; analgesia; APACHE; Article; classification algorithm; clinical decision making; constipation; doctor patient relation; gastrointestinal symptom; health belief; human; loss of appetite; major clinical study; natural language processing; nausea; nausea and vomiting; opioid induced gastrointestinal side effect; pain; qualitative analysis; social media; stomach pain; vomiting; adverse effects; analgesia; chemically induced; gastrointestinal disease; Internet; procedures; quality of life; questionnaire; social media; utilization; Analgesics, Opioid; Gastrointestinal Diseases; Humans; Internet; Pain Management; Quality of Life; Social Media; Surveys and Questionnaires</v>
          </cell>
          <cell r="BI16" t="str">
            <v>twitter|metamap|nlp</v>
          </cell>
          <cell r="BJ16" t="str">
            <v>opioids cause gastrointestinal (gi) symptoms such as nausea, vomiting, pain, and (in 40 percent) constipation that diminish patients' quality of life. outside traditional surveys, little is known about the opioid-induced constipation (oic) patient experience and its impact on pain management. the purpose of this study was to use data from social media platforms to qualitatively examine patient beliefs about oic and other prominent gi side effects, their impact on effective pain management and doctor-patient interaction. the authors collected tweets from march 25 to july 31, 2014, and e-forum posts from health-related social networking sites regardless of timestamp. the authors identified specific keywords related to opioids and gi side effects to locate relevant content in the dataset, which was then manually coded using atlas.ti software. the authors examined 2,519,868 tweets and more than 1.8 billion e-forum posts, of which, 88,586 tweets and 9,767 posts satisfied the search criteria. three thousand three individuals experienced opioidinduced gi side effects, mostly related to phenanthrenes (n = 1,589), and 1,274 (42.4 percent) individuals described constipation. over-the-counter medications and nonevidence-based natural approaches were most commonly used to alleviate constipation. many individuals questioned, rotated, reduced, or stopped their opioid treatments as a result of their gi side effects. investigation of social media reveals a struggle to balance pain management with opioid-induced gi side effects, especially constipation. individuals are often unprepared to treat oic, to modify opioid regiments without medical advice, and to resort to using natural remedies and treatments lacking scientific evidence of effectiveness. these results identify opportunities to improve physician-patient communication and explore effective treatment alternatives. © 2015 journal of opioid management, all rights reserved.</v>
          </cell>
          <cell r="BK16" t="str">
            <v>Os opioides causam sintomas gastrointestinais (GI), como náuseas, vômitos, dor e (em 40 por cento) constipação, que diminuem a qualidade de vida dos pacientes. Fora das pesquisas tradicionais, pouco se sabe sobre a experiência do paciente com constipação induzida por opióides (OIC) e seu impacto no tratamento da dor. O objetivo deste estudo foi usar dados de plataformas de mídia social para examinar qualitativamente as crenças do paciente sobre OIC e outros efeitos colaterais GI proeminentes, seu impacto no tratamento eficaz da dor e interação médico-paciente. Os autores coletaram tweets de 25 de março a 31 de julho de 2014 e postagens de fóruns eletrônicos de sites de redes sociais relacionados à saúde, independentemente do carimbo de data / hora. Os autores identificaram palavras-chave específicas relacionadas a opioides e efeitos colaterais GI para localizar conteúdo relevante no conjunto de dados, que foi então codificado manualmente usando o software ATLAS.ti. Os autores examinaram 2.519.868 tweets e mais de 1,8 bilhão de postagens em fóruns eletrônicos, dos quais 88.586 tweets e 9.767 postagens atenderam aos critérios de pesquisa. Três mil e três indivíduos experimentaram efeitos colaterais GI induzidos por opióides, principalmente relacionados a fenantrenos (n = 1.589), e 1.274 (42,4 por cento) indivíduos descreveram constipação. Medicamentos de venda livre e abordagens naturais não baseadas em evidências foram mais comumente usados ​​para aliviar a constipação. Muitos indivíduos questionaram, alternaram, reduziram ou interromperam seus tratamentos com opióides como resultado de seus efeitos colaterais gastrointestinais. A investigação da mídia social revela uma luta para equilibrar o controle da dor com os efeitos colaterais gastrointestinais induzidos por opioides, especialmente constipação. Os indivíduos frequentemente não estão preparados para tratar OIC, para modificar os regimes de opióides sem orientação médica e para recorrer ao uso de remédios e tratamentos naturais sem evidências científicas de eficácia. Esses resultados identificam oportunidades para melhorar a comunicação médico-paciente e explorar alternativas eficazes de tratamento.</v>
          </cell>
          <cell r="BL16" t="str">
            <v xml:space="preserve">Os opioides causam sintomas gastrointestinais (GI) como náusea, vômito, dor e constipação (em 40%) que diminuem a qualidade de vida dos pacientes. Fora de pesquisas tradicionais, pouco se sabe sobre a experiência paciente de constipação induzida por opioides (OIC) e seu impacto na gestão da dor. O objetivo deste estudo foi usar dados de plataformas de mídia social para examinar qualitativamente as crenças do paciente sobre OIC e outros efeitos colaterais proeminentes da GI, seu impacto na entrega eficaz da dor e da interação médico-paciente. Os autores coletaram tweets de 25 de março a 31 de julho de 2014, e posts e-fórum de sites de redes sociais relacionados à saúde, independentemente do timestamp. Os autores identificaram palavras-chave específicas relacionadas a opioides e efeitos colaterais GI para localizar conteúdo relevante no conjunto de dados, que foi então codificado manualmente usando o software Atlas.ti. Os autores examinaram 2.519.868 tweets e mais de 1,8 bilhão de postos de e-fórum, dos quais, 88.586 tweets e 9.767 posts satisfazem os critérios de pesquisa. Três mil e três indivíduos experimentaram efeitos colaterais do GI opioidinduzed, principalmente relacionados a fenantros (n = 1.589) e 1.274 (42,4%) indivíduos descreveram a constipação. Medicamentos de venda de balcão e abordagens naturais baseadas em não-média foram mais comumente usadas para aliviar a constipação. Muitos indivíduos questionaram, giraram, reduzidos ou pararam seus tratamentos opiáceos como resultado de seus efeitos colaterais da GI. A investigação das mídias sociais revela uma luta para equilibrar a gestão da dor com efeitos colaterais GI induzidos por opioides, especialmente constipação. Os indivíduos são frequentemente despreparados para tratar o OIC, para modificar os regimentos opiáceos sem aconselhamento médico, e recorrer ao uso de remédios naturais e tratamentos sem evidências científicas de eficácia. Esses resultados identificam oportunidades para melhorar a comunicação do médico e explorar alternativas efetivas de tratamento. © 2015 Journal of Opioid Management, todos os direitos reservados. </v>
          </cell>
          <cell r="BQ16">
            <v>0</v>
          </cell>
          <cell r="BR16">
            <v>1</v>
          </cell>
          <cell r="BS16">
            <v>0</v>
          </cell>
          <cell r="BU16">
            <v>0</v>
          </cell>
          <cell r="BV16">
            <v>0</v>
          </cell>
          <cell r="BW16">
            <v>0</v>
          </cell>
          <cell r="BX16">
            <v>0</v>
          </cell>
          <cell r="BY16">
            <v>0</v>
          </cell>
          <cell r="BZ16">
            <v>0</v>
          </cell>
          <cell r="CA16">
            <v>0</v>
          </cell>
          <cell r="CB16">
            <v>0</v>
          </cell>
          <cell r="CC16">
            <v>0</v>
          </cell>
          <cell r="CE16" t="str">
            <v>Entra ou ñ para leitura: razoavel - pdf indisponível</v>
          </cell>
          <cell r="CF16" t="str">
            <v>Razoavel</v>
          </cell>
          <cell r="CG16">
            <v>44368</v>
          </cell>
          <cell r="CI16">
            <v>0</v>
          </cell>
          <cell r="CK16">
            <v>0</v>
          </cell>
          <cell r="CL16">
            <v>0</v>
          </cell>
        </row>
        <row r="17">
          <cell r="C17" t="str">
            <v>a method for matching patients to advanced prostate cancer clinical trials</v>
          </cell>
          <cell r="D17" t="str">
            <v>A method for matching patients to advanced prostate cancer clinical trials</v>
          </cell>
          <cell r="E17" t="str">
            <v xml:space="preserve">Um método para combinar pacientes aos ensaios clínicos de câncer de próstata avançada </v>
          </cell>
          <cell r="G17" t="str">
            <v xml:space="preserve">macho </v>
          </cell>
          <cell r="H17">
            <v>2014</v>
          </cell>
          <cell r="I17">
            <v>1</v>
          </cell>
          <cell r="J17">
            <v>0</v>
          </cell>
          <cell r="K17">
            <v>0</v>
          </cell>
          <cell r="L17" t="str">
            <v>Scopus</v>
          </cell>
          <cell r="P17" t="str">
            <v>English</v>
          </cell>
          <cell r="Q17" t="str">
            <v>Article</v>
          </cell>
          <cell r="R17">
            <v>0</v>
          </cell>
          <cell r="T17" t="str">
            <v>Wagholikar A.S., Nguyen A., Fung M.</v>
          </cell>
          <cell r="U17" t="str">
            <v>Electronic Journal of Health Informatics</v>
          </cell>
          <cell r="V17" t="str">
            <v>8</v>
          </cell>
          <cell r="W17" t="str">
            <v>1</v>
          </cell>
          <cell r="X17" t="str">
            <v xml:space="preserve"> e6</v>
          </cell>
          <cell r="AB17" t="str">
            <v>https://www.scopus.com/inward/record.uri?eid=2-s2.0-84896320344&amp;partnerID=40&amp;md5=3efe111a037ff3708d81a0a250053053</v>
          </cell>
          <cell r="AC17" t="str">
            <v>The Australian e-Health Research Centre, CSIRO Computational Informatics, Queensland, Australia; The Australian Prostate Cancer Research Centre, Queensland, Queensland University of Technology, Queensland, Australia</v>
          </cell>
          <cell r="AD17" t="str">
            <v>Wagholikar, A.S., The Australian e-Health Research Centre, CSIRO Computational Informatics, Queensland, Australia; Nguyen, A., The Australian e-Health Research Centre, CSIRO Computational Informatics, Queensland, Australia; Fung, M., The Australian Prostate Cancer Research Centre, Queensland, Queensland University of Technology, Queensland, Australia</v>
          </cell>
          <cell r="AL17" t="str">
            <v>(2008), p. 225. , Cutting Edge Information, Rep. Streamlining Clinical Trials; Dugas, M., Amler, S., Lange, Gerss, J., Breil, B., Köpcke, W., Estimation of patient accrual rates in clinical trials based on routine data from hospital information systems (2009) Methods of Information in Medicine, 48 (3), pp. 263-266; Charlson, M.E., Horwitz, R.I., Applying results of randomised trials to clinical practice: impact of losses before randomization (1984) British medical journal Clinical researched, 289 (6454), pp. 1281-1284; Bjornson-Benson, W.M., Stibolt, T.B., Manske, K.A., Zavela, K.J., Youtsey, D.J., Buist, A.S., Monitoring recruitment effectiveness and cost in a clinical trial (1993) Controlled Clinical Trials, 14 (2). , Suppl; Campbell, M.K., Snowdon, C., Francis, D., Elbourne, D., Mcdonald, A., Knight, R., Recruitment to randomised trials: strategies for trial enrolment and participation study (2007) Business, 11, p. 48; Patel, C., Gomadam, K., Khan, S., Garg, V., TrialX: Using semantic technologies to match patients to relevant clinical trials based on their Personal Health Records. Web Semantics: Science (2010) Services and Agents on the World Wide Web, 8 (4), pp. 342-347; Cornet, R., De Keizer, N., Forty years of SNOMED: a literature review (2008) BMC Medical Informatics and Decision Making, 8 (1), pp. S2; Patel, C., Cimino, J., Dolby, J., Fokoue, A., Kalyanpur, A., Kershenbaum, A., Ma, L., Srinivas, K., Matching Patient Records to Clinical Trials Using Ontologies (2007) Lecture Notes in Computer Science, 4825, pp. 816-829; Cuggia, M., Besana, P., Glasspool, D., Comparing semi-automatic systems for recruitment of patients to clinical trials (2011) International Journal of Medical Informatics, 80 (6), pp. 371-388; Afrin, L.B., Oates, J.C., Boyd, C.K., Daniels, M.S., Leveraging of Open EMR Architecture for Clinical Trial Accrual (2003) AMIA Annual Symposium Proc, 2003, pp. 16-20; Hernandez, M.E., Carini, S., Storey Margaret-Anne, Sim, I., An interactive tool for visualizing design heterogeneity in clinical trials AMIA Annual Symposium Proc, 2008, pp. 298-302; Gibbons, J., Calinescu, R., Harris, S., Davies, J., Cross trial query system for cancer clinical trials (2007) Innovations and Advanced Techniques in Computer and Information Sciences and Engineering, pp. 385-390. , Springer Netherlands; Ash, N., Ogunyemi, O., Zeng, Q., Ohno-Machado, L., Finding appropriate clinical trials: evaluating encoded eligibility criteria with incomplete data (2001) AMIA Annual Symposium Proc, pp. 27-31. , 1067-5027; Embi, P.J., Jain, A., Clark, J., Bizjack, S., Hornung, R., Martin Harris, C., Effect of a clinical trial alert system on physician participation in trial recruitment (2005) Archives of Internal Medicine, 165 (19), pp. 2272-2277; Patel, C.O., Weng, C., ECRL: an eligibility criteria representation language based on the UMLS Semantic Network (2008) AMIA Annual Symposium Proc, p. 1084; Ferrucci, D., Lally, A., UIMA: an architectural approach to unstructured information processing in the corporate research environment (2004) Natural Language Engineering, 10 (3-4), pp. 327-348; Aronson, A.R., Lang, F.M., An overview of MetaMap: historical perspective and recent advances (2010) Journal of the American Medical Informatics Association, 17 (3), pp. 229-236; Wagholikar, A., Nguyen, A., Fung, M., (2012) Patient Identification for Advanced Prostate Cancer Clinical Trials, p. 46. , The Australian-Canadian Prostate Cancer Research Alliance Symposium Proc. Day Dream Island, Queensland; (2012), http://www.oracle.com/us/technologies/java/overview/index.html, Oracle, Java Technologies (online) Accessed February; Nguyen, A., Lawley, M., Hansen, D., Colquist, S., A Simple Pipeline Application for Identifying and Negating SNOMED Clinical Terminology in Free Text (2009) Health Informatics Conference Proc, pp. 188-193. , Canberra, Australia; Lawley, M.J., (2008) Exploiting Fast Classification of SNOMED CT for Query And Integration Of Health Data, pp. 8-14. , KR-MED, Phoenix, AZ: CEUR-WS</v>
          </cell>
          <cell r="AM17" t="str">
            <v>Wagholikar, A.S.; The Australian e-Health Research Centre, Computational Informatics, CSIROemail: amol.wagholikar@csiro.au</v>
          </cell>
          <cell r="AP17" t="str">
            <v>Health Informatics Society Australia (HISA)</v>
          </cell>
          <cell r="AW17" t="str">
            <v>Electron. J. Health Inf.</v>
          </cell>
          <cell r="AX17" t="str">
            <v>Final</v>
          </cell>
          <cell r="AY17" t="str">
            <v>2-s2.0-84896320344</v>
          </cell>
          <cell r="BF17" t="str">
            <v>Clinical trials; Metamap; Natural language processing; Uima</v>
          </cell>
          <cell r="BI17" t="str">
            <v>twitter|metamap|nlp</v>
          </cell>
          <cell r="BJ17" t="str">
            <v>objective: to illustrate a new method for simplifying patient recruitment for advanced prostate cancer clinical trials using natural language processing techniques. background: the identification of eligible participants for clinical trials is a critical factor to increase patient recruitment rates and an important issue for discovery of new treatment interventions. the current practice of identifying eligible participants is highly constrained due to manual processing of disparate sources of unstructured patient data. informatics-based approaches can simplify the complex task of evaluating patient's eligibility for clinical trials. we show that an ontology-based approach can address the challenge of matching patients to suitable clinical trials. methods: the free-text descriptions of clinical trial criteria as well as patient data were analysed. a set of common inclusion and exclusion criteria was identified through consultations with expert clinical trial coordinators. a research prototype was developed using unstructured information management architecture (uima) that identified snomed ct concepts in the patient data and clinical trial description. the snomed ct concepts model the standard clinical terminology that can be used to represent and evaluate patient's inclusion/exclusion criteria for the clinical trial. results: our experimental research prototype describes a semi-automated method for filtering patient records using common clinical trial criteria. our method simplified the patient recruitment process. the discussion with clinical trial coordinators showed that the efficiency in patient recruitment process measured in terms of information processing time could be improved by 25%. conclusion: an uima-based approach can resolve complexities in patient recruitment for advanced prostate cancer clinical trials.</v>
          </cell>
          <cell r="BL17" t="str">
            <v xml:space="preserve">Objetivo: Para ilustrar um novo método para simplificar o recrutamento de pacientes para testes clínicos de câncer de próstata avançados usando técnicas de processamento de linguagem natural. Antecedentes: A identificação de participantes elegíveis para ensaios clínicos é um fator crítico para aumentar as taxas de recrutamento de pacientes e uma questão importante para a descoberta de novas intervenções de tratamento. A atual prática de identificar participantes elegíveis é altamente restrita devido ao processamento manual de fontes díspares de dados de pacientes não estruturados. As abordagens baseadas em informática podem simplificar a tarefa complexa de avaliar a elegibilidade do paciente para ensaios clínicos. Mostramos que uma abordagem baseada em ontologia pode abordar o desafio de combinar pacientes a ensaios clínicos adequados. Métodos: As descrições de texto livre de critérios de ensaios clínicos, bem como os dados do paciente foram analisados. Um conjunto de critérios de inclusão e exclusão comuns foi identificado por meio de consultas com coordenadores de experimentação clínica especializada. Um protótipo de pesquisa foi desenvolvido usando arquitetura de gerenciamento de informações não estruturadas (UIMA) que identificou conceitos de CT snomed nos dados do paciente e na descrição do ensaio clínico. Os conceitos de CT Snomed modelam a terminologia clínica padrão que pode ser usada para representar e avaliar os critérios de inclusão / exclusão do paciente para o ensaio clínico. Resultados: Nosso protótipo de pesquisa experimental descreve um método semi-automatizado para filtrar os registros do paciente usando critérios comuns de ensaios clínicos. Nosso método simplificou o processo de recrutamento de pacientes. A discussão com os coordenadores de ensaios clínicos mostrou que a eficiência no processo de recrutamento de pacientes foi medida em termos de tempo de processamento de informações poderia ser melhorada em 25%. Conclusão: Uma abordagem baseada em UMAMA pode resolver complexidades no recrutamento de pacientes para ensaios clínicos de câncer de próstata avançada. </v>
          </cell>
          <cell r="BQ17">
            <v>0</v>
          </cell>
          <cell r="BR17">
            <v>0</v>
          </cell>
          <cell r="BS17">
            <v>0</v>
          </cell>
          <cell r="BU17">
            <v>0</v>
          </cell>
          <cell r="BV17">
            <v>0</v>
          </cell>
          <cell r="BW17">
            <v>0</v>
          </cell>
          <cell r="BX17">
            <v>0</v>
          </cell>
          <cell r="BY17">
            <v>0</v>
          </cell>
          <cell r="BZ17">
            <v>0</v>
          </cell>
          <cell r="CA17">
            <v>0</v>
          </cell>
          <cell r="CB17">
            <v>0</v>
          </cell>
          <cell r="CC17">
            <v>0</v>
          </cell>
          <cell r="CK17">
            <v>0</v>
          </cell>
          <cell r="CL17">
            <v>0</v>
          </cell>
        </row>
        <row r="18">
          <cell r="C18" t="str">
            <v>assessing the need of discourse level analysis in identifying evidence of drug disease relations in scientific literature</v>
          </cell>
          <cell r="D18" t="str">
            <v>Assessing the Need of Discourse-Level Analysis in Identifying Evidence of Drug-Disease Relations in Scientific Literature</v>
          </cell>
          <cell r="E18" t="str">
            <v xml:space="preserve">Avaliar a necessidade de análise no nível do discurso na identificação de evidências de relações com doença medicamentosa na literatura científica </v>
          </cell>
          <cell r="G18" t="str">
            <v xml:space="preserve">macho </v>
          </cell>
          <cell r="H18">
            <v>2015</v>
          </cell>
          <cell r="I18">
            <v>1</v>
          </cell>
          <cell r="J18">
            <v>0</v>
          </cell>
          <cell r="K18">
            <v>0</v>
          </cell>
          <cell r="L18" t="str">
            <v>Scopus</v>
          </cell>
          <cell r="P18" t="str">
            <v>English</v>
          </cell>
          <cell r="Q18" t="str">
            <v>Conference Paper</v>
          </cell>
          <cell r="R18">
            <v>0</v>
          </cell>
          <cell r="T18" t="str">
            <v>Rastegar-Mojarad M., Komandur Elayavilli R., Li D., Liu H.</v>
          </cell>
          <cell r="U18" t="str">
            <v>Studies in Health Technology and Informatics</v>
          </cell>
          <cell r="V18" t="str">
            <v>216</v>
          </cell>
          <cell r="Y18" t="str">
            <v>10.3233/978-1-61499-564-7-539</v>
          </cell>
          <cell r="Z18" t="str">
            <v>10.3233/978-1-61499-564-7-539</v>
          </cell>
          <cell r="AB18" t="str">
            <v>https://www.scopus.com/inward/record.uri?eid=2-s2.0-84951950549&amp;doi=10.3233%2f978-1-61499-564-7-539&amp;partnerID=40&amp;md5=1d2d41aea502127ad53415ab1067ed9e</v>
          </cell>
          <cell r="AC18" t="str">
            <v>Biomedical Statistics and Informatics, Mayo Clinic, Rochester, MN, United States; University of Wisconsin-Milwaukee, Milwaukee, WI, United States</v>
          </cell>
          <cell r="AD18" t="str">
            <v>Rastegar-Mojarad, M., Biomedical Statistics and Informatics, Mayo Clinic, Rochester, MN, United States, University of Wisconsin-Milwaukee, Milwaukee, WI, United States; Komandur Elayavilli, R., Biomedical Statistics and Informatics, Mayo Clinic, Rochester, MN, United States; Li, D., Biomedical Statistics and Informatics, Mayo Clinic, Rochester, MN, United States; Liu, H., Biomedical Statistics and Informatics, Mayo Clinic, Rochester, MN, United States</v>
          </cell>
          <cell r="AH18" t="str">
            <v>National Institute of General Medical Sciences, NIGMS: R01GM102282</v>
          </cell>
          <cell r="AL18" t="str">
            <v>Marcu, D., Echihabi, A., (2002) An Unsupervised Approach to Recognizing Discourse Relations; Johanna, P.W.-H., Moore, D., Discourse in Computational Linguistics and Artificial Intelligence; Kilicoglu, H., Shin, D., Fiszman, M., Rosemblat, G., Rindflesch, T.C., SemMedDB: A PubMed-scale repository of biomedical semantic predications (2012) Bioinformatics, 28 (23), pp. 3158-3160. , Dec; Goulart, R.R.V., Lima De Strube, V.L., Xavier, C.C., A systematic review of named entity recognition in biomedical texts (2011) J Braz Comput Soc, 17 (2), pp. 103-116. , Mar; Ghiasvand, O., Disease name extraction from clinical text using conditional random fields (2014) Theses and Dissertations, , May; Bach, N., Badaskar, S., A Review of Relation Extraction; Sun, M., Chai, J.Y., Discourse processing for context question answering based on linguistic knowledge (2007) Knowledge-Based Systems, 20 (6), pp. 511-526. , Aug; Kim, S., Bracewell, R., Wallace, K., From discourse analysis to answering design questions (2004) Proceedings in of the Workshop on the Application of Language and Semantic Technologies to Support Knowledge Management Processes, pp. 43-49; Suzan Verberne, L.B., (2007) Evaluating Discourse-based Answer Extraction for Why-question Answering; Prendinger, H., Piwek, P., Ishizuka, M., Automatic generation of multi-modal dialogue from text based on discourse structure analysis (2007) International Conference on Semantic Computing, 2007. ICSC 2007, pp. 27-36; Zahedi, M., Kahani, M., SREC: Discourse-level semantic relation extraction from text (2013) Neural Comput &amp; Applic, 23 (6), pp. 1573-1582. , Nov; Qian, L., Zhou, G., Tree kernel-based protein-protein interaction extraction from biomedical literature (2012) Journal of Biomedical Informatics, 45 (3), pp. 535-543. , Jun; Quan, C., Wang, M., Ren, F., An unsupervised text mining method for relation extraction from biomedical literature (2014) PLoS ONE, 9 (7), p. e102039. , Jul; Bundschus, M., Dejori, M., Stetter, M., Tresp, V., Kriegel, H.-P., Extraction of semantic biomedical relations from text using conditional random fields (2008) BMC Bioinformatics, 9 (1), p. 207. , Apr; Rastegar-Mojarad, M., Extraction and classification of drug-drug interaction from biomedical text using a two-stage classifier (2013) Theses and Dissertations, , Dec; Mehrabi, S., Krishnan, A., Tinsley, E., Sligh, J., Crohn, N., Bush, H., Depasquale, J., Palakal, M., Event causality identification using conditional random field in geriatric care domain (2013) 2013 12th International Conference on Machine Learning and Applications (ICMLA), 1, pp. 339-343; Swanson, D.R., Migraine and magnesium: Eleven neglected connections (1988) Perspect. Biol. Med., 31 (4), pp. 526-557; Weeber, M., Klein, H., Berg, J., Has, D.R.S., Using concepts in literature-based discovery: Simulating Swanson's Raynaud-fish oil and migrainemagnesium discoveries (2001) J. Am. Soc. Inf. Sci. Tech, pp. 548-557; Hristovski, D., Peterlin, B., Dzeroski, S., Literaturebased discovery support system and its application to disease gene identification (2001) Proc AMIA Symp, p. 928; Yetisgen-Yildiz, M., Pratt, W., A new evaluation methodology for literature-based discovery systems (2009) J Biomed Inform, 42 (4), pp. 633-643. , Aug; Andronis, C., Sharma, A., Virvilis, V., Deftereos, S., Persidis, A., Literature mining, ontologies and information visualization for drug repurposing (2011) Brief. Bioinformatics, 12 (4), pp. 357-368. , Jul; Hristovski, D., Friedman, C., Rindflesch, T.C., Peterlin, B., Exploiting semantic relations for literature-based discovery (2006) AMIA Annu Symp Proc, 2006, pp. 349-353; Rindflesch, T.C., Fiszman, M., The interaction of domain knowledge and linguistic structure in natural language processing: Interpreting hypernymic propositions in biomedical text (2003) J Biomed Inform, 36 (6), pp. 462-477. , Dec; Rastegar-Mojarad, M., Li, D., Liu, H., Operationalizing semantic medline for meeting the information needs at point of care (2015) AMIA Clinical Research Informatics Summit; Moosavinasab, S., Rastegar-Mojarad, M., Liu, H., Jonnalagadda, S., Towards transforming expertbased content to evidence-based content (2014) AMIA Clinical Research Informatics Summit; Davis, A.P., Grondin, C.J., Lennon-Hopkins, K., Saraceni-Richards, C., Sciaky, D., King, B.L., Wiegers, T.C., Mattingly, C.J., The comparative toxicogenomics database's 10th year anniversary: Update 2015 (2014) Nucleic Acids Res., , Oct; Knox, C., Law, V., Jewison, T., Liu, P., Ly, A., Frolkis, A., Pon, A., Wishart, D.S., DrugBank 3. 0: A comprehensive resource for 'omics' research on drugs (2011) Nucleic Acids Res., 39, pp. D1035-1041. , Database issue, Jan; Xu, H., Aldrich, M.C., Chen, Q., Liu, H., Peterson, N.B., Dai, Q., Levy, M., Denny, J.C., Validating drug repurposing signals using electronic health records: A case study of metformin associated with reduced cancer mortality (2014) J Am Med Inform Assoc, , Jul; Rastegar-Mojarad, M., Ye, Z., Kolesar, J.M., Hebbring, S.J., Lin, S.M., Opportunities for drug repositioning from phenome-wide association studies (2015) Nat Biotech, 33 (4), pp. 342-345. , Apr. q yg</v>
          </cell>
          <cell r="AM18" t="str">
            <v>Rastegar-Mojarad, M.; Biomedical Statistics and Informatics, United States; email: Mojarad.Majid@mayo.edu</v>
          </cell>
          <cell r="AN18" t="str">
            <v>Georgiou A.Sarkar I.N.de Azevedo Marques P.M.</v>
          </cell>
          <cell r="AP18" t="str">
            <v>IOS Press</v>
          </cell>
          <cell r="AQ18" t="str">
            <v>15th World Congress on Health and Biomedical Informatics, MEDINFO 2015</v>
          </cell>
          <cell r="AR18" t="str">
            <v>19 August 2015 through 23 August 2015</v>
          </cell>
          <cell r="AT18">
            <v>116956</v>
          </cell>
          <cell r="AU18" t="str">
            <v>9781614995630</v>
          </cell>
          <cell r="AW18" t="str">
            <v>Stud. Health Technol. Informatics</v>
          </cell>
          <cell r="AX18" t="str">
            <v>Final</v>
          </cell>
          <cell r="AY18" t="str">
            <v>2-s2.0-84951950549</v>
          </cell>
          <cell r="AZ18">
            <v>4</v>
          </cell>
          <cell r="BF18" t="str">
            <v>Discourse-level analysis; Literature-based discovery; Relation extraction; Semantic Medline</v>
          </cell>
          <cell r="BG18" t="str">
            <v>Bioinformatics; Extraction; Health; Biomedical literature; Discourse-level analysis; Extracting information; Literature-based discoveries; Medline; Multiple resources; Relation extraction; Scientific literature; Semantics; adverse drug reaction; classification; data mining; human; machine learning; Medline; natural language processing; needs assessment; procedures; publication; science; semantics; Data Mining; Drug-Related Side Effects and Adverse Reactions; Humans; Machine Learning; MEDLINE; Natural Language Processing; Needs Assessment; Periodicals as Topic; Science; Semantics</v>
          </cell>
          <cell r="BJ18" t="str">
            <v>relation extraction typically involves the extraction of relations between two or more entities occurring within a single or multiple sentences. in this study, we investigated the significance of extracting information from multiple sentences specifically in the context of drug-disease relation discovery. we used multiple resources such as semantic medline, a literature based resource, and medline search (for filtering spurious results) and inferred 8,772 potential drug-disease pairs. our analysis revealed that 6,450 (73.5%) of the 8,772 potential drug-disease relations did not occur in a single sentence. moreover, only 537 of the drug-disease pairs matched the curated gold standard in comparative toxicogenomics database (ctd), a trusted resource for drug-disease relations. among the 537, nearly 75% (407) of the drug-disease pairs occur in multiple sentences. our analysis revealed that the drug-disease pairs inferred from semantic medline or retrieved from ctd could be extracted from multiple sentences in the literature. this highlights the significance of the need of discourse-level analysis in extracting the relations from biomedical literature. © 2015 imia and ios press.</v>
          </cell>
          <cell r="BL18" t="str">
            <v xml:space="preserve">A extração de relação normalmente envolve a extração de relações entre duas ou mais entidades ocorrendo dentro de uma única ou múltipla frases. Neste estudo, investigamos o significado de extrair informações de múltiplas frases especificamente no contexto da descoberta da relação de doença droga. Utilizamos vários recursos, como Medline Semântica, um recurso baseado em literatura e pesquisa de Medline (para filtrar resultados espúrios) e inferiram 8.772 potenciais pares de drogas. Nossa análise revelou que 6.450 (73,5%) das 8.772 potenciais relações de doenças medicamentosas não ocorreram em uma única sentença. Além disso, apenas 537 dos pares da doença droga combinava com o padrão ouro curado no banco de dados comparativo toxicogenomics (CTD), um recurso confiável para as relações com doença droga. Entre os 537, quase 75% (407) dos pares de drogas ocorrem em múltiplas frases. Nossa análise revelou que os pares da doença droga inferidos a partir de Medline Semântica ou recuperados da CTD poderiam ser extraídos de múltiplas frases na literatura. Isso destaca o significado da necessidade de análise no nível do discurso na extração das relações da literatura biomédica. © 2015 imia e iOS pressione. </v>
          </cell>
          <cell r="BQ18">
            <v>0</v>
          </cell>
          <cell r="BR18">
            <v>0</v>
          </cell>
          <cell r="BS18">
            <v>0</v>
          </cell>
          <cell r="BV18">
            <v>0</v>
          </cell>
          <cell r="BW18">
            <v>0</v>
          </cell>
          <cell r="BX18">
            <v>0</v>
          </cell>
          <cell r="BY18">
            <v>0</v>
          </cell>
          <cell r="BZ18">
            <v>0</v>
          </cell>
          <cell r="CA18">
            <v>0</v>
          </cell>
          <cell r="CB18">
            <v>0</v>
          </cell>
          <cell r="CC18">
            <v>0</v>
          </cell>
          <cell r="CK18">
            <v>0</v>
          </cell>
          <cell r="CL18">
            <v>0</v>
          </cell>
        </row>
        <row r="19">
          <cell r="C19" t="str">
            <v>cadec a corpus of adverse drug event annotations</v>
          </cell>
          <cell r="D19" t="str">
            <v>Cadec: A corpus of adverse drug event annotations</v>
          </cell>
          <cell r="E19" t="str">
            <v xml:space="preserve">CADEC: um corpus de anotações adversas de eventos de drogas </v>
          </cell>
          <cell r="G19" t="str">
            <v xml:space="preserve">macho </v>
          </cell>
          <cell r="H19">
            <v>2015</v>
          </cell>
          <cell r="I19">
            <v>63</v>
          </cell>
          <cell r="J19">
            <v>0</v>
          </cell>
          <cell r="K19">
            <v>1</v>
          </cell>
          <cell r="L19" t="str">
            <v>Scopus</v>
          </cell>
          <cell r="P19" t="str">
            <v>English</v>
          </cell>
          <cell r="Q19" t="str">
            <v>Article</v>
          </cell>
          <cell r="R19">
            <v>0</v>
          </cell>
          <cell r="S19" t="str">
            <v>All Open Access, Bronze</v>
          </cell>
          <cell r="T19" t="str">
            <v>Karimi S., Metke-Jimenez A., Kemp M., Wang C.</v>
          </cell>
          <cell r="U19" t="str">
            <v>Journal of Biomedical Informatics</v>
          </cell>
          <cell r="V19" t="str">
            <v>55</v>
          </cell>
          <cell r="Y19" t="str">
            <v>10.1016/j.jbi.2015.03.010</v>
          </cell>
          <cell r="Z19" t="str">
            <v>10.1016/j.jbi.2015.03.010</v>
          </cell>
          <cell r="AB19" t="str">
            <v>https://www.scopus.com/inward/record.uri?eid=2-s2.0-84930693138&amp;doi=10.1016%2fj.jbi.2015.03.010&amp;partnerID=40&amp;md5=161c322fbfdf3073359dab5cb9aadd18</v>
          </cell>
          <cell r="AC19" t="str">
            <v>CSIRO, Australia</v>
          </cell>
          <cell r="AD19" t="str">
            <v>Karimi, S., CSIRO, Australia; Metke-Jimenez, A., CSIRO, Australia; Kemp, M., CSIRO, Australia; Wang, C., CSIRO, Australia</v>
          </cell>
          <cell r="AL19" t="str">
            <v>National safety and quality health service standards (2012); Benton, A., Ungar, L., Hill, S., Hennessy, S., Mao, J., Chung, A., Leonard, C., Holmes, J., Identifying potential adverse effects using the web: a new approach to medical hypothesis generation (2011) J. Biomed. Inform., 44 (6), pp. 989-996; Berlin, J., Glasser, S., Ellenberg, S., Adverse event detection in drug development: recommendations and obligations beyond phase 3 (2008) Am. J. Public Health, 98 (8), pp. 1366-1371; Chee, B., Berlin, R., Schatz, B., Predicting adverse drug events from personal health messages (2011) AMIA Annual Symposium Proceedings, pp. 217-226. , Washington, DC; Cohen, K., Ogren, P., Fox, L., Hunter, L., Corpus design for biomedical natural language processing (2005) The ACL-ISMB Workshop on Linking Biological Literature, Ontologies and Databases: Mining Biological Semantics, pp. 38-45. , Detroit, Michigan; Coloma, P., Trifiró, G., Patadia, V., Sturkenboom, M., Postmarketing safety surveillance (2013) Drug Safety, 36 (3), pp. 183-197; Couzin, J., Drug safety: gaps in the safety net (2005) Science, 307 (5707), pp. 196-198; Deleger, L., Li, Q., Lingren, T., Kaiser, M., Molnar, K., Stoutenborough, L., Kouril, M., Solti, I., Building gold standard corpora for medical natural language processing tasks (2012) AMIA Annual Symposium, pp. 144-153. , Washington, DC; Dogan, R., Leaman, R., Lu, Z., NCBI disease corpus: a resource for disease name recognition and concept normalization (2014) J. Biomed. Inform., 47, pp. 1-10; Gurulingappa, H., Klinger, R., Hofmann-Apitius, M., Fluck, J., An empirical evaluation of resources for the identification of diseases and adverse effects in biomedical literature (2010) The 2nd Workshop on Building and Evaluating Resources for Biomedical Text Mining (7th edition of the Language Resources and Evaluation Conference), pp. 15-22; Gurulingappa, H., Rajput, A., Roberts, A., Fluck, J., Hofmann-Apitius, M., Toldo, L., Development of a benchmark corpus to support the automatic extraction of drug-related adverse effects from medical case reports (2012) Biomed. Inform., 45 (5), pp. 885-892; Herrero-Zazo, M., Segura-Bedmar, I., Martinez, P., Annotation issues in pharmacological texts (2013) Proc. - Social Behav. Sci., 95, pp. 211-219; Herrero-Zazo, M., Segura-Bedmar, I., Martínez, P., Declerck, T., The DDI corpus: an annotated corpus with pharmacological substances and drug-drug interactions (2013) Biomed. Inform., 46 (5), pp. 914-920; Hug, B., Keohane, C., Seger, D., Yoon, C., Bates, D., The costs of adverse drug events in community hospitals (2012) Joint Commission J. Quality Patient Safety, 38 (3), pp. 120-126; Karimi, S., Kim, S., Cavedon, L., Drug side-effects: What do patient forums reveal? (2011) The 2nd International Workshop On Web Science and Information Exchange in the Medical Web, pp. 14-15. , Glasgow, UK; Karimi, S., Wang, C., Metke-Jimenez, A., Gaire, R., Paris, C., Text and data mining techniques in adverse drug reaction detection (2015) ACM Comput. Surveys, , in press; Leaman, R., Miller, C., Gonzalez, G., Enabling recognition of diseases in biomedical text with machine learning: corpus and benchmark (2009) The 3rd International Symposium on Languages in Biology and Medicine, pp. 82-89. , Jeju Island, South Korea; Leaman, R., Wojtulewicz, L., Sullivan, R., Skariah, A., Yang, J., Gonzalez, G., Towards Internet-age pharmacovigilance: Extracting adverse drug reactions from user posts to health-related social networks (2010) Workshop On Biomedical Natural Language Processing, pp. 117-125. , Uppsala, Sweden; Leech, G., Corpus annotation schemes (1993) Literary Linguist. Comput., 8 (4), pp. 275-281; Lewin, I., Kafkas, S., Rebholz-Schuhmann, D., Centroids: gold standards with distributional variations (2012) The Eighth International Conference on Language Resources and Evaluation, pp. 3894-3900. , Istanbul, Turkey; Liu, X., Chen, H., AZDrugminer: an information extraction system for mining patient-reported adverse drug events in online patient forums (2013) The 2013 International Conference On Smart Health, pp. 134-150. , Beijing, China; Metke-Jimenez, A., Karimi, S., Paris, C., Evaluation of text processing algorithms for adverse drug event extraction from social media (2014) The First International Workshop on Social Media Retrieval and Analysis, pp. 15-20. , Gold Coast, Australia; Michel, J., Lawley, M., Chu, A., Barned, J., Mapping the Queensland health iPharmacy medication file to the Australian medicines terminology using Snapper (2010) Stud. Health Technol. Inform., 168, pp. 104-116; (2014), Australian Medicines Terminology v3 model-common v1.4, Tech. rep. EP-1825:2014, National E-Health Transition Authority; Pradhan, S., Elhadad, N., Chapman, W., Manandhar, S., Savova, G., Semeval 2014 task 7: analysis of clinical text (2014) The 8th International Workshop on Semantic Evaluation, pp. 54-62. , Dublin, Ireland; Roberts, A., Gaizauskas, R., Hepple, M., Demetriou, G., Guo, Y., Roberts, I., Setzer, A., Building a semantically annotated corpus of clinical texts (2009) Biomed. Inform., 42 (5), pp. 950-966; Roughead, E., Semple, S., Medication safety in acute care in Australia: where are we now? Part 1: A review of the extent and causes of medication problems 2002-2008 (2009) Australia New Zealand Health Policy, 6 (1), p. 18; Stenetorp, P., Pyysalo, S., Topić, G., Ohta, T., Ananiadou, S., Tsujii, J., Brat: a web-based tool for NLP-assisted text annotation (2012) The Demonstrations at the 13th Conference of the European Chapter of the Association for Computational Linguistics, pp. 102-107. , Avignon, France; Truran, D., Saad, P., Zhang, M., Innes, K., SNOMED CT and its place in health information management practice (2010) Health Inform. Manage., 39 (2), pp. 37-39; Van Mulligen, E., Fourrier-Reglat, A., Gurwitz, D., Molokhia, M., Nieto, A., Trifiro, G., Kors, J., Furlong, L., The EU-ADR corpus: annotated drugs, diseases, targets, and their relationships (2012) Biomed. Inform., 45 (5), pp. 879-884; Wei, C.-H., Kao, H.-Y., Lu, Z., PubTator: a web-based text mining tool for assisting biocuration (2013) Nucl. Acids Res., 41 (W1), pp. 518-522; Wishart, D., Knox, C., Guo, A.C., Shrivastava, S., Hassanali, M., Stothard, P., Chang, Z., Woolsey, J., Drug Bank: a comprehensive resource for in silico drug discovery and exploration (2006) Nucl. Acids Res., 34, pp. 668-672; Yang, C., Jiang, L., Yang, H., Tang, X., Detecting signals of adverse drug reactions from health consumer contributed content in social media (2012) ACM SIGKDD Workshop On Health Informatics, , Beijing, China</v>
          </cell>
          <cell r="AM19" t="str">
            <v>Karimi, S.; CSIROAustralia</v>
          </cell>
          <cell r="AP19" t="str">
            <v>Academic Press Inc.</v>
          </cell>
          <cell r="AV19" t="str">
            <v>JBIOB</v>
          </cell>
          <cell r="AW19" t="str">
            <v>J. Biomed. Informatics</v>
          </cell>
          <cell r="AX19" t="str">
            <v>Final</v>
          </cell>
          <cell r="AY19" t="str">
            <v>2-s2.0-84930693138</v>
          </cell>
          <cell r="AZ19">
            <v>8</v>
          </cell>
          <cell r="BF19" t="str">
            <v>Adverse drug reaction; Annotated corpus; Consumer reviews; Drug safety; Information extraction; MedDRA; Medical forum; SNOMED CT; Social media</v>
          </cell>
          <cell r="BG19" t="str">
            <v>Drug products; Information analysis; Information retrieval; Pharmacodynamics; Social networking (online); Terminology; Adverse drug reactions; Annotated corpus; Consumer reviews; Drug safety; MedDRA; Medical forum; SNOMED-CT; Social media; Data mining; adverse drug reaction; Article; Australian Medicine Terminology; controlled study; CSIRO Adverse Drug Event Corpus; data extraction; data mining; decision making; drug nomenclature; language; Medical Dictionary for Regulatory Activities; medical terminology; practice guideline; priority journal; social media; symptom; Systematized Nomenclature of Medicine; web browser; classification; consumer health information; controlled vocabulary; drug surveillance program; Drug-Related Side Effects and Adverse Reactions; human; information processing; machine learning; natural language processing; nomenclature; organization and management; procedures; statistics and numerical data; Adverse Drug Reaction Reporting Systems; Consumer Health Information; Data Mining; Datasets as Topic; Drug-Related Side Effects and Adverse Reactions; Guidelines as Topic; Humans; Machine Learning; Natural Language Processing; Social Media; Terminology as Topic; Vocabulary, Controlled</v>
          </cell>
          <cell r="BI19" t="str">
            <v>twitter|metamap|nlp</v>
          </cell>
          <cell r="BJ19" t="str">
            <v>csiro adverse drug event corpus (c. adec) is a new rich annotated corpus of medical forum posts on patient-reported adverse drug events (ades). the corpus is sourced from posts on social media, and contains text that is largely written in colloquial language and often deviates from formal english grammar and punctuation rules. annotations contain mentions of concepts such as drugs, adverse effects, symptoms, and diseases linked to their corresponding concepts in controlled vocabularies, i.e., snomed clinical terms and meddra. the quality of the annotations is ensured by annotation guidelines, multi-stage annotations, measuring inter-annotator agreement, and final review of the annotations by a clinical terminologist. this corpus is useful for studies in the area of information extraction, or more generally text mining, from social media to detect possible adverse drug reactions from direct patient reports. the corpus is publicly available at https://data.csiro.au.1the data can be used for research purposes only, under the csiro data licence.1. © 2015 elsevier inc.</v>
          </cell>
          <cell r="BK19" t="str">
            <v>CSIRO Adverso Drug Event Corpus (C. adec) é um novo corpus rico e anotado de postagens de fóruns médicos sobre Eventos Adversos a Medicamentos (ADEs) relatados por pacientes. O corpus é proveniente de postagens nas redes sociais e contém texto que é amplamente escrito em linguagem coloquial e muitas vezes se desvia da gramática formal do inglês e das regras de pontuação. As anotações contêm menções de conceitos como drogas, efeitos adversos, sintomas e doenças vinculadas aos seus conceitos correspondentes em vocabulários controlados, ou seja, SNOMED Clinical Terms e MedDRA. A qualidade das anotações é garantida por diretrizes de anotação, anotações em vários estágios, medição da concordância entre anotadores e revisão final das anotações por um terminologista clínico. Este corpus é útil para estudos na área de extração de informações, ou mais geralmente mineração de texto, de mídia social para detectar possíveis reações adversas a medicamentos a partir de relatórios diretos de pacientes. O corpus está disponível publicamente em https: //data.csiro.au.1 Os dados podem ser usados ​​apenas para fins de pesquisa, sob a licença de dados CSIRO.</v>
          </cell>
          <cell r="BL19" t="str">
            <v xml:space="preserve">CSIRO adverso Evento de drogas Corpus (c. ADEC) é um novo rico corpus anotado de postos médicos do fórum sobre eventos adversos relatados pelo paciente (ADES). O corpus é proveniente de posts em mídias sociais e contém texto que é largamente escrito em linguagem coloquial e muitas vezes se desvia de regras formal de gramática e pontuação inglesas. Anotações contêm menções de conceitos como drogas, efeitos adversos, sintomas e doenças ligadas aos seus conceitos correspondentes em vocabulários controlados, isto é, condições clínicas e Meddra. A qualidade das anotações é assegurada por diretrizes de anotação, anotações multi-estágio, medição do acordo inter-anotador e revisão final das anotações por um terminologista clínico. Este corpus é útil para estudos na área da extração de informações, ou mais mineração de texto, desde a mídia social para detectar possíveis reações adversas de medicamentos dos relatórios diretos do paciente. O corpus está disponível publicamente no HTTPS: //data.csiro.au.1 Os dados podem ser usados ​​apenas para fins de pesquisa, sob a licença de dados do CSIRO.1. © 2015 Elsevier Inc. </v>
          </cell>
          <cell r="BQ19">
            <v>0</v>
          </cell>
          <cell r="BR19">
            <v>1</v>
          </cell>
          <cell r="BS19">
            <v>0</v>
          </cell>
          <cell r="BU19">
            <v>0</v>
          </cell>
          <cell r="BV19">
            <v>0</v>
          </cell>
          <cell r="BW19">
            <v>0</v>
          </cell>
          <cell r="BX19">
            <v>0</v>
          </cell>
          <cell r="BY19">
            <v>0</v>
          </cell>
          <cell r="BZ19">
            <v>0</v>
          </cell>
          <cell r="CA19">
            <v>0</v>
          </cell>
          <cell r="CB19">
            <v>0</v>
          </cell>
          <cell r="CC19">
            <v>0</v>
          </cell>
          <cell r="CE19" t="str">
            <v>Entra ou ñ para leitura: talvez</v>
          </cell>
          <cell r="CF19" t="str">
            <v>Razoavel</v>
          </cell>
          <cell r="CG19">
            <v>44368</v>
          </cell>
          <cell r="CI19">
            <v>0</v>
          </cell>
          <cell r="CK19">
            <v>0</v>
          </cell>
          <cell r="CL19">
            <v>0</v>
          </cell>
        </row>
        <row r="20">
          <cell r="C20" t="str">
            <v>a normalized lexical lookup approach to identifying umls concepts in free text</v>
          </cell>
          <cell r="D20" t="str">
            <v>A normalized lexical lookup approach to identifying UMLS concepts in free text</v>
          </cell>
          <cell r="E20" t="str">
            <v xml:space="preserve">Uma abordagem de pesquisa lexical normalizada para identificar conceitos UMLS em texto livre </v>
          </cell>
          <cell r="G20" t="str">
            <v xml:space="preserve">macho </v>
          </cell>
          <cell r="H20">
            <v>2007</v>
          </cell>
          <cell r="I20">
            <v>6</v>
          </cell>
          <cell r="J20">
            <v>0</v>
          </cell>
          <cell r="K20">
            <v>0</v>
          </cell>
          <cell r="L20" t="str">
            <v>Scopus</v>
          </cell>
          <cell r="P20" t="str">
            <v>English</v>
          </cell>
          <cell r="Q20" t="str">
            <v>Conference Paper</v>
          </cell>
          <cell r="R20">
            <v>0</v>
          </cell>
          <cell r="T20" t="str">
            <v>Bashyam V., Divita G., Bennett D.B., Browne A.C., Taira R.K.</v>
          </cell>
          <cell r="U20" t="str">
            <v>Studies in Health Technology and Informatics</v>
          </cell>
          <cell r="V20" t="str">
            <v>129</v>
          </cell>
          <cell r="AB20" t="str">
            <v>https://www.scopus.com/inward/record.uri?eid=2-s2.0-38449084270&amp;partnerID=40&amp;md5=28ba4cce5ebb56647a343db58feb6ef0</v>
          </cell>
          <cell r="AC20" t="str">
            <v>Medical Imaging Informatics Group, University of California, Los Angeles, United States; National Library of Medicine, National Institutes of Health, United States</v>
          </cell>
          <cell r="AD20" t="str">
            <v>Bashyam, V., Medical Imaging Informatics Group, University of California, Los Angeles, United States; Divita, G., National Library of Medicine, National Institutes of Health, United States; Bennett, D.B., Medical Imaging Informatics Group, University of California, Los Angeles, United States; Browne, A.C., National Library of Medicine, National Institutes of Health, United States; Taira, R.K., Medical Imaging Informatics Group, University of California, Los Angeles, United States</v>
          </cell>
          <cell r="AL20" t="str">
            <v>Berner, E.S., Detmer, D.E., Simborg, D., Will the wave finally break? A brief view of the adoption of electronic medical records in the united states (2005) J Am Med Inform Assoc., 12 (1); Andrade, M.A., Bork, P., Automated extraction of information in molecular biology (2000) FEBS Lett., 476 (1-2), pp. 12-17; Ananiadou, S., Friedman, C., Tsujii, J., Introduction: Named entity recognition in biomedicine (2004) Journal of Biomedical Informatics., 37 (6), pp. 393-395; Aronson, A.R., Effective mapping of biomedical text to the UMLS Metathesaurus: The MetaMap program (2001) AMIA Annu Symp Proc. Portland, or, pp. 17-21; Whalen, G., Medical textbook summarization and guided navigation using statistical sentence extraction (2005) AMIA Annu Symp Proc., p. 8. , Washington, DC; Mary, V., Marquet, G., Le Beux, P., MeSH and specialized terminologies: Coverage in the field of molecular biology (2004) Proc of MEDINFO 2004, pp. 530-534. , San Francisco; Chapman, W.W., Fiszman, M., Dowling, J.N., Chapman, B.E., Rindflesch, T.C., Identifying respiratory findings in emergency department reports for biosurveillance using MetaMap (2004) Proc of MEDINFO 2004, pp. 487-491. , San Francisco; Hsieh, Y., Hardardottir, G.A., Brennan, P.F., Linguistic analysis: Terms and phrases used by patients in e-mail messages to nurses (2004) Proc of MEDINFO 2004, pp. 511-515. , San Francisco; Kim, G.R., Aronson, A.R., Mork, J.G., Cohen, B.A., Lehmann, C.U., Application of a medical text indexer to an online dermatology atlas (2004) Proc of MEDINFO 2004, pp. 287-291. , San Francisco; Bernhardt, P.J., Humphrey, S.M., Rindflesch, T.C., Determining prominent subdomains in medicine (2005) AMIA Annu Symp Proc., p. 50. , Washington, DC; Lacson, R., Barzilay, R., Automatic processing of spoken dialogue in the home hemodialysis domain (2005) AMIA Annu Symp Proc., pp. 420-424. , Washington, DC; Wedgwood, J., MQAF: A medical question-answering framework (2005) AMIA Annu Symp Proc., p. 1150. , Washington, DC; Gay, C.W., Kayaalp, M., Aronson, A.R., Semi-automatic indexing of full text biomedical articles (2005) AMIA Annu Symp Proc., p. 5. , Washington, DC; Niu, Y., Zhu, X., Li, J., Hirst, G., Analysis of polarity information in medical text (2005) AMIA Annu Symp Proc., p. 4. , Washington, DC; Kahn, C.E., A digital library of radiology images (2006) AMIA Annu Symp Proc., p. 972. , Washington, DC; Mirhaji, P., Bryne, S., Kunapareddy, N., Ward Casscells, S., Semantic approach for text understanding of chief complaints data (2006) AMIA Annu Symp Proc., p. 1033. , Washington, DC; Silfen, E., Patel, C.O., Mendoça, E., Friedman, C., ZebraHunter: Searching rare medical diagnoses and retrieving relevant citations (2006) AMIA Annu Symp Proc., p. 1094. , Washington, DC; Peace, J., Brennan, P.F., MetaMapping the nursing procedure manual (2006) AMIA Annu Symp Proc., p. 1060. , Washington, DC; Meystre, S., Haug, P., Improving the sensitivity of the problem list in an intensive care unit by using natural language processing (2006) AMIA Annu Symp Proc., pp. 554-558. , Washington, DC; Baud, R.H., Ruch, P., Gaudinat, A., Fabry, P., Lovis, C., Geissbuhler, A., Coping with the variability of medical terms (2004) Proc of MEDINFO 2004, pp. 322-326. , San Francisco; Leroy, G., Rindflesch, T.C., Using symbolic knowledge in the umls to disambiguate words in small datasets with a naive bayes classifier (2004) Proc of MEDINFO 2004., pp. 381-385. , San Francisco; Hagerty, C.G., Chang, J., Pickens, D.S., Kulikowski, C.A., Sonnenberg, F.A., Semi-automated encoding of guidelines (2004) Proc of MEDINFO 2004, p. 1625. , San Francisco; Tringali, M., Rindflesch, T.C., Kilicoglu, H., Fiszman, M., Bodenreider, O., Strategies for mapping concepts in gastrointestinal endoscopy reports to the umls metathesaurus (2004) Proc of MEDINFO 2004, p. 1885. , San Francisco; Meng, F., D'Avolio, L.W., Chen, A.A., Taira, R.K., Kangarloo, H., Generating models of surgical procedures using umls concepts and multiple sequence alignment (2005) AMIA Annu Symp Proc, p. 4. , Washington, DC; Coonan, K.M., Utility of semantically constrained automated extraction and mapping of umls concepts from clinical narratives (2005) AMIA Annu Symp Proc., p. 930. , Washington, DC; Yetisgen-Yildiz, M., Pratt, W., The effect of feature representation on medline document classification (2005) AMIA Annu Symp Proc., p. 53. , Washington, DC; Zhou, L., Srinivasan, P., Concept space comparisons: Explorations with five health domains (2005) AMIA Annu Symp Proc., p. 8. , Washington, DC; Crowley, R.S., Reporttutor-an intelligent tutoring system that uses a natural language interface (2005) AMIA Annu Symp Proc., p. 5. , Washington, DC; Lieberman, M.I., Ricciardi, T.N., Using nlp to extract concepts from chief complaints (2005) AMIA Annu Symp Proc., p. 1029. , Washington, DC; Wang, Y., Liu, Z., Personalized health information retrieval system (2005) AMIA Annu Symp Proc., p. 1149. , Washington, DC; Ogren, P.V., Savova, G., Buntrock, J.D., Chute, C.G., Building and evaluating annotated corpora for medical nlp systems (2006) AMIA Annu Symp Proc., p. 1050. , Washington, DC; Patel, C.O., Cimino, J.J., Mining cross-terminology links in the umls (2006) AMIA Annu Symp Proc., pp. 624-628. , Washington, DC; Hagerty, C.G., Pickens, D.S., Chang, J., Kulikowski, C.A., Sonnenberg, F.A., Prediction in annotation based guideline encoding (2006) AMIA Annu Symp Proc., pp. 314-318. , Washington, DC; Ruiz, M.E., Combining image features, case descriptions and umls concepts to improve retrieval of medical images (2006) AMIA Annu Symp Proc., pp. 674-678. , Washington, DC; Taira, R.K., Soderland, S.G., A statistical natural language processor for medical reports (1999) AMIA Annu Symp Proc., pp. 970-974. , Washington, DC; McCray, A.T., Srinivasan, S., Browne, A.C., Lexical methods for managing variation in biomedical terminologies (1994) Proc Annu Symp Comput Appl Med Care, pp. 235-239; Aho, A.V., Corasick, M.J., Efficient string matching: An aid to bibliographic search (1975) Communications of the ACM, 18 (6), pp. 333-340</v>
          </cell>
          <cell r="AM20" t="str">
            <v>Bashyam, V.; Medical Imaging Informatics Group, , Los Angeles, United States; email: vbashyam@ucla.edu</v>
          </cell>
          <cell r="AP20" t="str">
            <v>IOS Press</v>
          </cell>
          <cell r="AQ20" t="str">
            <v>12th World Congress on Medical Informatics, MEDINFO 2007</v>
          </cell>
          <cell r="AR20" t="str">
            <v>20 August 2007 through 24 August 2007</v>
          </cell>
          <cell r="AS20" t="str">
            <v>Brisbane, QLD</v>
          </cell>
          <cell r="AU20" t="str">
            <v>9781586037741</v>
          </cell>
          <cell r="AW20" t="str">
            <v>Stud. Health Technol. Informatics</v>
          </cell>
          <cell r="AX20" t="str">
            <v>Final</v>
          </cell>
          <cell r="AY20" t="str">
            <v>2-s2.0-38449084270</v>
          </cell>
          <cell r="AZ20">
            <v>4</v>
          </cell>
          <cell r="BF20" t="str">
            <v>MetaMap; natural language processing; text mining; UMLS</v>
          </cell>
          <cell r="BG20" t="str">
            <v>Natural language processing systems; Radiation; Radiology; Biomedical text minings; Clinical radiology; MetaMap; National library of medicines; Radiology reports; Text mining; UMLS; Unified medical language systems; Data mining; article; hospital information system; human; information retrieval; medical information system; medical record; methodology; natural language processing; neurology; radiology department; Humans; Information Storage and Retrieval; Medical Records Systems, Computerized; Natural Language Processing; Neurology; Radiology Department, Hospital; Radiology Information Systems; Unified Medical Language System</v>
          </cell>
          <cell r="BI20" t="str">
            <v>twitter|metamap|nlp</v>
          </cell>
          <cell r="BJ20" t="str">
            <v>the national library of medicine has developed a tool to identify medical concepts from the unified medical language system in free text. this tool-metamap (and its java version mmtx) has been used extensively for biomedical text mining applications. we have developed a module for metamap which has a high performance in terms of processing speed. we evaluated our module independently against metamap for the task of identifying umls concepts in free text clinical radiology reports. a set of 1000 sentences from neuro-radiology reports were collected and processed using our technique and the mmtx program. an evaluation showed that our technique was able to identify 91% of the concepts found by mmtx in 14% of the time taken by mmtx. an error analysis showed that the missing concepts were largely those which were not direct lexical matches but inferential matches of multiple concepts. our method also identified multi-phrase concepts which mmtx failed to identify. we suggest that this module be implemented as an option in mmtx for real-time text mining applications where single concepts found in the umls need to be identified. © 2007 the authors. all rights reserved.</v>
          </cell>
          <cell r="BL20" t="str">
            <v xml:space="preserve">A Biblioteca Nacional de Medicina desenvolveu uma ferramenta para identificar conceitos médicos do sistema de idioma médico unificado em texto livre. Este Metamap de ferramentas (e sua versão Java MMTX) foi usado extensivamente para aplicativos de mineração de texto biomédico. Desenvolvemos um módulo para o Metamap, que tem um alto desempenho em termos de velocidade de processamento. Avaliamos nosso módulo independentemente contra o Metamap para a tarefa de identificar os conceitos UMLS em relatórios de radiologia clínica de texto livre. Um conjunto de 1000 frases de relatórios de neuro-radiologia foram coletados e processados ​​usando nossa técnica e o programa MMTX. Uma avaliação mostrou que nossa técnica foi capaz de identificar 91% dos conceitos encontrados pela MMTX em 14% do tempo realizado pela MMTX. Uma análise de erro mostrou que os conceitos que faltam eram em grande parte aqueles que não eram correspondentes lexicais diretos, mas correspondências inferenciais de conceitos múltiplos. Nosso método também identificou conceitos multi-frase que o MMTX não conseguiu identificar. Sugerimos que este módulo seja implementado como uma opção no MMTX para aplicações de mineração de texto em tempo real, onde conceitos únicos encontrados nas UMLs precisam ser identificados. © 2007 os autores. todos os direitos reservados. </v>
          </cell>
          <cell r="BQ20">
            <v>0</v>
          </cell>
          <cell r="BR20">
            <v>0</v>
          </cell>
          <cell r="BS20">
            <v>0</v>
          </cell>
          <cell r="BU20">
            <v>0</v>
          </cell>
          <cell r="BV20">
            <v>0</v>
          </cell>
          <cell r="BW20">
            <v>0</v>
          </cell>
          <cell r="BX20">
            <v>0</v>
          </cell>
          <cell r="BY20">
            <v>0</v>
          </cell>
          <cell r="BZ20">
            <v>0</v>
          </cell>
          <cell r="CA20">
            <v>0</v>
          </cell>
          <cell r="CB20">
            <v>0</v>
          </cell>
          <cell r="CC20">
            <v>0</v>
          </cell>
          <cell r="CK20">
            <v>0</v>
          </cell>
          <cell r="CL20">
            <v>0</v>
          </cell>
        </row>
        <row r="21">
          <cell r="C21" t="str">
            <v>clinicians’ reports in electronic health records versus patients’ concerns in social media a pilot study of adverse drug reactions of aspirin and atorvastatin</v>
          </cell>
          <cell r="D21" t="str">
            <v>Clinicians’ reports in electronic health records versus patients’ concerns in social media: A pilot study of adverse drug reactions of aspirin and atorvastatin</v>
          </cell>
          <cell r="E21" t="str">
            <v xml:space="preserve">Relatórios dos clínicos em registros eletrônicos de saúde versus preocupações de pacientes nas mídias sociais: um estudo piloto de reações adversas de drogas de aspirina e atorvastatina </v>
          </cell>
          <cell r="G21" t="str">
            <v xml:space="preserve">macho </v>
          </cell>
          <cell r="H21">
            <v>2015</v>
          </cell>
          <cell r="I21">
            <v>18</v>
          </cell>
          <cell r="J21">
            <v>0</v>
          </cell>
          <cell r="K21">
            <v>1</v>
          </cell>
          <cell r="L21" t="str">
            <v>Scopus</v>
          </cell>
          <cell r="P21" t="str">
            <v>English</v>
          </cell>
          <cell r="Q21" t="str">
            <v>Article</v>
          </cell>
          <cell r="R21">
            <v>0</v>
          </cell>
          <cell r="T21" t="str">
            <v>Topaz M., Lai K., Dhopeshwarkar N., Seger D.L., Sa’Adon R., Goss F., Rozenblum R., Zhou L.</v>
          </cell>
          <cell r="U21" t="str">
            <v>Drug Safety</v>
          </cell>
          <cell r="V21" t="str">
            <v>39</v>
          </cell>
          <cell r="W21" t="str">
            <v>3</v>
          </cell>
          <cell r="Y21" t="str">
            <v>10.1007/s40264-015-0381-x</v>
          </cell>
          <cell r="Z21" t="str">
            <v>10.1007/s40264-015-0381-x</v>
          </cell>
          <cell r="AB21" t="str">
            <v>https://www.scopus.com/inward/record.uri?eid=2-s2.0-85007170275&amp;doi=10.1007%2fs40264-015-0381-x&amp;partnerID=40&amp;md5=3f9a7aa4d954422eba9d5909d557daef</v>
          </cell>
          <cell r="AC21" t="str">
            <v>Brigham and Women’s Hospital, Boston, MA, United States; Harvard Medical School, Boston, MA, United States; Partners HealthCare System, Wellesley, MA, United States; Treato Ltd., Or Yehuda, Israel; University of Colorado, Aurora, CO, United States; 93 Worcester St., Wellesley Gateway, Suite 2030I, Wellesley, MA  02481, United States</v>
          </cell>
          <cell r="AD21" t="str">
            <v>Topaz, M., Brigham and Women’s Hospital, Boston, MA, United States, Harvard Medical School, Boston, MA, United States, 93 Worcester St., Wellesley Gateway, Suite 2030I, Wellesley, MA  02481, United States; Lai, K., Partners HealthCare System, Wellesley, MA, United States; Dhopeshwarkar, N., Brigham and Women’s Hospital, Boston, MA, United States; Seger, D.L., Brigham and Women’s Hospital, Boston, MA, United States, Partners HealthCare System, Wellesley, MA, United States; Sa’Adon, R., Treato Ltd., Or Yehuda, Israel; Goss, F., University of Colorado, Aurora, CO, United States; Rozenblum, R., Brigham and Women’s Hospital, Boston, MA, United States, Harvard Medical School, Boston, MA, United States; Zhou, L., Brigham and Women’s Hospital, Boston, MA, United States, Harvard Medical School, Boston, MA, United States, Partners HealthCare System, Wellesley, MA, United States</v>
          </cell>
          <cell r="AG21" t="str">
            <v>acetylsalicylic acid, 493-53-8, 50-78-2, 53663-74-4, 53664-49-6, 63781-77-1; atorvastatin, 134523-00-5, 134523-03-8; Aspirin; Atorvastatin Calcium</v>
          </cell>
          <cell r="AH21" t="str">
            <v>Agency for Healthcare Research and Quality, AHRQ: 1R01HS022728-01</v>
          </cell>
          <cell r="AI21" t="str">
            <v>This study was funded by the Agency for Healthcare Research and Quality (AHRQ), Grant #1R01HS022728-01.</v>
          </cell>
          <cell r="AL21" t="str">
            <v>Kongkaew, C., Noyce, P.R., Ashcroft, D.M., Hospital admissions associated with adverse drug reactions: A systematic review of prospective observational studies (2008) Ann Pharmacother, 42 (7), pp. 1017-1025; Ahmad, S.R., Adverse drug event monitoring at the Food and Drug Administration (2003) J Gen Intern Med, 18 (1), pp. 57-60; Pharmacovigilance, , http://www.who.int/medicines/areas/quality_safety/safety_efficacy/pharmvigi/en/; (2001) Crossing the Quality Chasm: A New Health System for the 21St Century, , Washington, DC:NationalAcademy Press; Rozenblum, R., Bates, D.W., Patient-centred healthcare, social media and the internet: The perfect storm? (2013) BMJ Qual Saf, 22 (3), pp. 183-186; Aramaki, E., Miura, Y., Tonoike, M., Ohkuma, T., Masuichi, H., Waki, K., Extraction of adverse drug effects from clinical records (2010) Stud Health Technol Inform, 160, pp. 739-743; Sampathkumar, H., Chen, X., Luo, B., Mining adverse drug reactions from online healthcare forums using hidden Markov model (2014) BMC Med Inform Decis Mak, 14 (1), p. 91; Lardon, J., Abdellaoui, R., Bellet, F., Asfari, H., Souvignet, J., Texier, N., Adverse drug reaction identification and extraction in social media: A scoping review (2015) J Med Internet Res, 17 (7); Sarker, A., Nikfarjam, A., O’Connor, K., Ginn, R., Gonzalez, G., Upadhaya, T., Utilizing social media data for pharmacovigilance: A review (2015) J Biomed Inform, 54, pp. 202-212; Leaman, R., Wojtulewicz, L., Sullivan, R., Skariah, A., Yang, J., Gonzalez, G., Towards internet-age pharmacovigilance: Extracting adverse drug reactions from user posts to health-related social networks (2010) Proc Work Bionlp, 1, pp. 57-62; Kuperman, G.J., Marston, E., Paterno, M., Rogala, J., Plaks, N., Hanson, C., Creating an enterprise-wide allergy repository at Partners HealthCare System (2003) AMIA Annu Symp Proc, pp. 376-380; Topaz, M., Seger, D., Slight, S.P., Goss, F., Lai, K., Wickner, P.G., Rising drug allergy alert overrides in electronic health records: An observational retrospective study of a decade of experience (2015) J am Med Inform Assoc; Topaz, M., Seger, D.L., Lai, K., Wickner, P.G., Goss, F., Dhopeshwarkar, N., High override rate for opioid drug-allergy interaction alerts: Current trends and recommendations for future (2015) Stud Health Technol Inform, 216, pp. 242-246; Edwards, I.R., Aronson, J.K., Adverse drug reactions: Definitions, diagnosis, and management (2000) Lancet, 356 (9237), pp. 1255-1259; (2008) Management Studio Express from Official Microsoft Download Center. 2008, , http://www.microsoft.com/en-us/download/details.aspx?id=7593; Bodenreider, O., The Unified Medical Language System (UMLS): Integrating biomedical terminology (2004) Nucleic Acids Res [Internet], 32 (90001); (2015) About Meddra, , http://www.meddra.org/; (2010) Ann Allergy Asthma Immunol, 105 (4), pp. 259-273; http://www.ninds.nih.gov/disorders/reyes_syndrome/reyes_syndrome.htm; (2009) STATA 11, , College Station, TX; Iwamoto, J., Saito, Y., Honda, A., Matsuzaki, Y., Clinical features of gastroduodenal injury associated with long-term low-dose aspirin therapy (2013) World J Gastroenterol, 19 (11), pp. 1673-1682; Jolly, S.S., Pogue, J., Haladyn, K., Peters, R., Fox, K., Avezum, A., Effects of aspirin dose on ischaemic events and bleeding after percutaneous coronary intervention: Insights from the PCICURE study (2009) Eur Heart J, 30 (8), pp. 900-907; Ayuso, P., Blanca-López N, Doña I, Torres MJ, Guéant-Rodrıguez RM, Canto G, et al. Advanced phenotyping in hypersensitivity drug reactions to NSAIDs (2013) Clin Exp Allergy, 43 (10), pp. 1097-1109; Cazals, Y., Auditory sensori-neural alterations induced by salicylate (2000) Prog Neurobiol, 62 (6), pp. 583-631; Miller, R.R., Deafness due to plain and long-acting aspirin tablets (1978) J Clin Pharmacol, 18 (10), pp. 468-471; Vierhapper, H., Bratusch-Marrain, P., Waldhäusl, W., Nowotny, P., Panzer, S., Increased secretion of insulin but unchanged secretion of growth hormone in hyperglycaemic type II diabetics treated with acetyl-salicylic acid (1983) Clin Endocrinol (Oxf), 18 (6), pp. 613-619; (2012) Product Information: LIPITOR(R) Oral Tablets, Atorvastatin Calcium Oral Tablets; Tatley, M., Savage, R., Psychiatric adverse reactions with statins, fibrates and ezetimibe: Implications for the use of lipid-lowering agents (2007) Drug Saf, 30 (3), pp. 195-201; Wagstaff, L.R., Mitton, M.W., Arvik, B.M., Doraiswamy, P.M., Statinassociated memory loss: Analysis of 60 case reports and review of the literature (2003) Pharmacotherapy, 23 (7), pp. 871-880; Silverberg, C., Atorvastatin-induced polyneuropathy (2003) Ann Intern Med, 139 (9), pp. 792-793; (2015) FDA Adverse Event Reporting System (FAERS), , http://www.fda.gov/Drugs/GuidanceComplianceRegulatoryInformation/Surveillance/AdverseDrugEffects/</v>
          </cell>
          <cell r="AM21" t="str">
            <v>Topaz, M.; Brigham and Women’s HospitalUnited States</v>
          </cell>
          <cell r="AP21" t="str">
            <v>Springer International Publishing</v>
          </cell>
          <cell r="AV21" t="str">
            <v>DRSAE</v>
          </cell>
          <cell r="AW21" t="str">
            <v>Drug Saf.</v>
          </cell>
          <cell r="AX21" t="str">
            <v>Final</v>
          </cell>
          <cell r="AY21" t="str">
            <v>2-s2.0-85007170275</v>
          </cell>
          <cell r="AZ21">
            <v>7</v>
          </cell>
          <cell r="BG21" t="str">
            <v>acetylsalicylic acid; atorvastatin; acetylsalicylic acid; atorvastatin; adverse drug reaction; Alzheimer disease; amnesia; anaphylaxis; anemia; angioneurotic edema; arthritis; Article; asthma; bleeding; bronchospasm; clinical study; comparative study; coughing; depression; diarrhea; dyspnea; electronic health record; epistaxis; fatigue; fever; food and drug administration; gastrointestinal symptom; hair loss; headache; heart arrhythmia; human; hypoglycemia; hypotension; liver toxicity; medical information; medical ontology; mental health; muscle cramp; musculoskeletal pain; myositis; natural language processing; nausea; nephrotoxicity; personal experience; pilot study; priority journal; pruritus; rash; Reye syndrome; seizure; social media; swelling; thrombocytopenia; tinnitus; urticaria; vomiting; weakness; wheezing; chemically induced; drug surveillance program; Drug-Related Side Effects and Adverse Reactions; electronic health record; Exanthema; musculoskeletal pain; physician attitude; social media; statistics and numerical data; Adverse Drug Reaction Reporting Systems; Aspirin; Atorvastatin Calcium; Drug-Related Side Effects and Adverse Reactions; Electronic Health Records; Exanthema; Humans; Musculoskeletal Pain; Physician's Role; Pilot Projects; Social Media</v>
          </cell>
          <cell r="BH21" t="str">
            <v>twitter|metamap|nlp</v>
          </cell>
          <cell r="BI21" t="str">
            <v>twitter|metamap|nlp</v>
          </cell>
          <cell r="BJ21" t="str">
            <v>introduction large databases of clinician reported (e.g., allergy repositories) and patient reported (e.g., social media) adverse drug reactions (adrs) exist; however, whether patients and clinicians report the same concerns is not clear. objectives our objective was to compare electronic health record data and social media data to better understand differences and similarities between clinician-reported adrs and patients’ concerns regarding aspirin and atorvastatin. methods this pilot study explored a large repository of electronic health record data and social media data for clinician-reported adrs and patients concerns for two common medications: aspirin (n = 31,817 adrs accessible in clinical data; n = 19,186 potential adrs accessible in social media data) and atorvastatin (n = 15,047 adrs accessible in clinical data; n = 23,408 potential adrs accessible in social media data). results we found that the most frequently reported adrs matched the most frequent patients’ concerns. however, several less frequently reported reactions were more prevalent on social media (i.e., aspirin-induced hypoglycemia was discussed only on social media). overall, we found a relatively strong positive and statistically significant correlation between the frequency ranking of reactions and patients’ concerns for atorvastatin (pearson’s r = 0.61, p&lt;0.001) but not for aspirin (pearson’s r = 0.1, p = 0.69). conclusion future studies should develop further natural language methods for a more detailed data analysis (i.e., identifying causality and temporal aspects in the social media data). © springer international publishing switzerland 2015.</v>
          </cell>
          <cell r="BK21" t="str">
            <v>Introdução Existem grandes bancos de dados de reações adversas a medicamentos (ADRs) relatadas por médicos (por exemplo, repositórios de alergia) e relatadas por pacientes (por exemplo, mídia social); no entanto, não está claro se os pacientes e médicos relatam as mesmas preocupações. Objetivos Nosso objetivo foi comparar dados de prontuários eletrônicos e dados de mídia social para entender melhor as diferenças e semelhanças entre ADRs relatados por médicos e as preocupações dos pacientes em relação à aspirina e atorvastatina. Métodos Este estudo piloto explorou um grande repositório de dados de registros eletrônicos de saúde e dados de mídia social para ADRs relatados por médicos e preocupações dos pacientes com dois medicamentos comuns: aspirina (n = 31.817 ADRs acessíveis em dados clínicos; n = 19.186 ADRs em potencial acessíveis nas mídias sociais dados) e atorvastatina (n = 15.047 ADRs acessíveis em dados clínicos; n = 23.408 potenciais ADRs acessíveis em dados de mídia social). Resultados Descobrimos que as RAMs relatadas com mais frequência correspondiam às preocupações mais frequentes dos pacientes. No entanto, várias reações relatadas com menos frequência foram mais prevalentes nas redes sociais (ou seja, a hipoglicemia induzida por aspirina foi discutida apenas nas redes sociais). No geral, encontramos uma correlação positiva e estatisticamente significativa relativamente forte entre a classificação de frequência das reações e as preocupações dos pacientes com a atorvastatina (r de Pearson = 0,61, p &lt;0,001), mas não com a aspirina (r de Pearson = 0,1, p = 0,69). Conclusão Estudos futuros devem desenvolver novos métodos de linguagem natural para uma análise de dados mais detalhada (ou seja, identificando causalidade e aspectos temporais nos dados de mídia social).</v>
          </cell>
          <cell r="BL21" t="str">
            <v xml:space="preserve">INTRODUÇÃO Grandes bases de dados do clínico relatadas (por exemplo, repositórios de alergia) e pacientes relatados (por exemplo, mídia social) reações adversas (ADRs); No entanto, se os pacientes e médicos relatam as mesmas preocupações não são claras. OBJETIVOS Nosso objetivo era comparar dados de registro eletrônico de saúde e dados de mídia social para entender melhor as diferenças e semelhanças entre os ADRs e as preocupações dos pacientes relatados pelo clínico em relação à aspirina e da atorvastatina. Métodos Este estudo piloto explorou um grande repositório de dados de registros de saúde eletrônica e dados de mídia social para RDRs e pacientes relatados pelo clínico e os pacientes dizem respeito a dois medicamentos comuns: aspirina (n = 31,817 ADRs acessíveis em dados clínicos; n = 19,186 potenciais adrs acessíveis em mídias sociais dados) e atorvastatina (n = 15.047 ADRs acessíveis em dados clínicos; n = 23.408 potenciais ADRs acessíveis em dados de mídia social). RESULTADOS Descobrimos que os ADRs relatados com mais freqüência combinavam com as preocupações dos pacientes mais frequentes. No entanto, várias reações menos relatadas foram mais prevalentes nas mídias sociais (isto é, a hipoglicemia induzida pela aspirina era discutida apenas nas mídias sociais). No geral, encontramos uma correlação positiva e estatisticamente forte relativamente forte entre a classificação de reacções de frequência e as preocupações de atorvastatina (R = 0,61, p &lt;0,001), mas não para aspirina (R = 0,1, p = 0,69). Conclusão Os estudos futuros devem desenvolver outros métodos de linguagem naturais para uma análise de dados mais detalhada (isto é, identificar a causalidade e aspectos temporais nos dados de mídia social). © Springer International Publishing Switzerland 2015. </v>
          </cell>
          <cell r="BQ21">
            <v>0</v>
          </cell>
          <cell r="BR21">
            <v>1</v>
          </cell>
          <cell r="BS21">
            <v>0</v>
          </cell>
          <cell r="BU21">
            <v>0</v>
          </cell>
          <cell r="BV21">
            <v>0</v>
          </cell>
          <cell r="BW21">
            <v>0</v>
          </cell>
          <cell r="BX21">
            <v>0</v>
          </cell>
          <cell r="BY21">
            <v>0</v>
          </cell>
          <cell r="BZ21">
            <v>0</v>
          </cell>
          <cell r="CA21">
            <v>0</v>
          </cell>
          <cell r="CB21">
            <v>0</v>
          </cell>
          <cell r="CC21">
            <v>0</v>
          </cell>
          <cell r="CE21" t="str">
            <v>Entra ou ñ para leitura: não - comparar relatos de pacientes e de médicos em ADRs</v>
          </cell>
          <cell r="CF21" t="str">
            <v>Ruim</v>
          </cell>
          <cell r="CG21">
            <v>44368</v>
          </cell>
          <cell r="CI21">
            <v>0</v>
          </cell>
          <cell r="CK21">
            <v>0</v>
          </cell>
          <cell r="CL21">
            <v>0</v>
          </cell>
        </row>
        <row r="22">
          <cell r="C22" t="str">
            <v>a novel text analysis platform for pharmacovigilance of clinical drugs</v>
          </cell>
          <cell r="D22" t="str">
            <v>A novel text analysis platform for pharmacovigilance of clinical drugs</v>
          </cell>
          <cell r="E22" t="str">
            <v xml:space="preserve">Uma nova plataforma de análise de texto para farmacovigilância de drogas clínicas </v>
          </cell>
          <cell r="G22" t="str">
            <v xml:space="preserve">macho </v>
          </cell>
          <cell r="H22">
            <v>2014</v>
          </cell>
          <cell r="I22">
            <v>5</v>
          </cell>
          <cell r="J22">
            <v>0</v>
          </cell>
          <cell r="K22">
            <v>0</v>
          </cell>
          <cell r="L22" t="str">
            <v>Scopus</v>
          </cell>
          <cell r="P22" t="str">
            <v>English</v>
          </cell>
          <cell r="Q22" t="str">
            <v>Conference Paper</v>
          </cell>
          <cell r="R22">
            <v>0</v>
          </cell>
          <cell r="S22" t="str">
            <v>All Open Access, Bronze</v>
          </cell>
          <cell r="T22" t="str">
            <v>Maitra A., Annervaz K.M., Jain T.G., Shivaram M., Sengupta S.</v>
          </cell>
          <cell r="U22" t="str">
            <v>Procedia Computer Science</v>
          </cell>
          <cell r="V22" t="str">
            <v>36</v>
          </cell>
          <cell r="W22" t="str">
            <v>C</v>
          </cell>
          <cell r="Y22" t="str">
            <v>10.1016/j.procs.2014.09.100</v>
          </cell>
          <cell r="Z22" t="str">
            <v>10.1016/j.procs.2014.09.100</v>
          </cell>
          <cell r="AB22" t="str">
            <v>https://www.scopus.com/inward/record.uri?eid=2-s2.0-84938576528&amp;doi=10.1016%2fj.procs.2014.09.100&amp;partnerID=40&amp;md5=16cd71f741f867bd834ace8ed602244d</v>
          </cell>
          <cell r="AC22" t="str">
            <v>Accenture Technology Labs., Bangalore, 560076, India</v>
          </cell>
          <cell r="AD22" t="str">
            <v>Maitra, A., Accenture Technology Labs., Bangalore, 560076, India; Annervaz, K.M., Accenture Technology Labs., Bangalore, 560076, India; Jain, T.G., Accenture Technology Labs., Bangalore, 560076, India; Shivaram, M., Accenture Technology Labs., Bangalore, 560076, India; Sengupta, S., Accenture Technology Labs., Bangalore, 560076, India</v>
          </cell>
          <cell r="AL22" t="str">
            <v>Gagne, J.J., Active safety monitoring of newly marketed medications in a distributed data network: Application of a semi-automated monitoring system Clinical Pharmacology 2012, Ther., 92, pp. 80-86; Bushardt, R.L., Massey, E.B., Simpson, T.W., Ariail, J.C., Simpson, K.N., Polypharmacy: Misleading, but manageable (2012) Clin. Interv., pp. 383-389. , Aging 3; Leaman, R., Wojtulewicz, L., Sullivan, R., Skariah, A., Yang, J., Gonzalez, G., Towards internet-age pharmacovigilance: Extracting adverse drug reactions from user posts to health-related social networks Proceedings of the 2010 Workshop on Biomedical Natural Language Processing, 2010, pp. 117-125. , Association for Computational Linguistics; Rindflesch, T.C., Fiszman, M., The interaction of domain knowledge and linguistic structure in natural language processing: Interpreting hypernymic propositions in biomedical text (2003) J Biomed Inform, 36 (6), pp. 462-477. , Dec; Wilson, A.M., Thabane, L., Holbrook, A., Application of data mining techniques in pharmacovigilance (2004) British Journal of Clinical Pharmacology, 57 (2), pp. 127-134; www.oracle.com/us/industries/027631.htm; SNOMED Clinical Terms Description, , http://www.nlm.nih.gov/research/umls/Snomed/snomed_main.html; RxNORM Drug Concepts, , http://www.nlm.nih.gov/research/umls/rxnorm/; Functional Model for Anatomical Ontology, , http://sig.biostr.washington.edu/projects/fm/; WHO-DD is Commercially Licensed from Uppsala Monitoring Center, , http://www.umc-products.com/; Medical Dictionary for Regulatory Authorities (MedDRA) Database, , http://www.meddra.org/; Drug Related Bioinformatics and Cheminformatics Database, , http://www.drugbank.ca/; Electronic Medicines Compendium (For EU), , https://www.medicines.org.uk/emc/; Post Marketing Drug Safety Information (For US), , http://dailymed.nlm.nih.gov/dailymed/; http://www.cioms.ch/; Lependu, P., Iyer, S.V., Fairon, C., Shah, N.H., Annotation analysis for testing drug safety signals using unstructured clinical notes (2012) J. Biomed. Semantics, 3, p. S5</v>
          </cell>
          <cell r="AM22" t="str">
            <v>Maitra, A.; Accenture Technology Labs.India; email: anutosh.maitra@accenture.com</v>
          </cell>
          <cell r="AN22" t="str">
            <v>Dagli C.H.</v>
          </cell>
          <cell r="AO22" t="str">
            <v>Missouri S and T, Penn State Online and INCOSE</v>
          </cell>
          <cell r="AP22" t="str">
            <v>Elsevier B.V.</v>
          </cell>
          <cell r="AQ22" t="str">
            <v>Complex Adaptive Systems, 2014</v>
          </cell>
          <cell r="AR22" t="str">
            <v>3 November 2014 through 5 November 2014</v>
          </cell>
          <cell r="AT22">
            <v>117068</v>
          </cell>
          <cell r="AW22" t="str">
            <v>Procedia Comput. Sci.</v>
          </cell>
          <cell r="AX22" t="str">
            <v>Final</v>
          </cell>
          <cell r="AY22" t="str">
            <v>2-s2.0-84938576528</v>
          </cell>
          <cell r="AZ22">
            <v>5</v>
          </cell>
          <cell r="BF22" t="str">
            <v>Adverse drug reaction; Medical text processing; Pharmacovigilance</v>
          </cell>
          <cell r="BG22" t="str">
            <v>Automation; Bioassay; Drug products; Medical problems; Natural language processing systems; Pharmacodynamics; Pipeline processing systems; Text processing; Adaptive systems; Adverse drug reactions; Automatic processing; Health care professionals; Intelligent automation; Medical language processing; Medical text processing; Pharmaceutical company; Pharmacovigilance; Drug interactions</v>
          </cell>
          <cell r="BJ22" t="str">
            <v>analyzing possible drug safety incidents and generating narratives in pharmacovigilance process have traditionally relied upon manual review of case reports from patients, consumers and healthcare professionals. however, due to the vast quantity and complexity of data to be analyzed and for ensuring timeliness, reduction of cost, consistency of reporting and quality of reporting; role of automated computational systems that can accurately detect adverse drug reactions attached to a suspected drug in a timely fashion have become critical. pharmaceutical companies have started to realize the need for collaborative and integrative approaches and strategies to allow a faster identification of high-risk interactions between marketed drugs and adverse events, and to enable the automated uncovering of scientific evidence behind them. the fundamental requirement for the automatic processing of biomedical text is the identification of information carrying units such as the concepts or named entities. additionally, there are regulatory guidance or rules with respect to identifiability of reporters, patients, drugs and interactions in the reports of suspected adverse reactions. owing to these challenges, the problems of automated unambiguous identification of medical drugs and compounds, detection of adverse drug reactions, and generation of case narratives from the text of the reports are not considered to be adequately solved so far. in this paper, we present a novel text analysis platform that assists in bringing intelligent automation in the process by integrating a medical language processing pipeline and causal reasoning chain, with publicly available large-scale biomedical databases containing structure, bioassay, and genomic information, as well as comprehensive clinical data sets. © 2014 published by elsevier b.v.</v>
          </cell>
          <cell r="BL22" t="str">
            <v xml:space="preserve">Analisando possíveis incidentes de segurança medicamentosas e gerar narrativas no processo de farmacovigilância tradicionalmente invocaram a revisão manual de relatos de casos de pacientes, consumidores e profissionais de saúde. No entanto, devido à vasta quantidade e complexidade dos dados a serem analisados ​​e para garantir a oportunidade, redução de custos, consistência de relatórios e qualidade do relatório; Papel de sistemas computacionais automatizados que podem detectar com precisão as reações adversas de medicamentos anexados a um medicamento suspeito em uma maneira oportuna se tornaram críticos. As empresas farmacêuticas começaram a perceber a necessidade de abordagens e estratégias colaborativas e integrativas para permitir uma identificação mais rápida de interações de alto risco entre drogas comercializadas e eventos adversos, e para permitir a descoberta automatizada de evidências científicas por trás delas. O requisito fundamental para o processamento automático de texto biomédico é a identificação de unidades de transporte de informações, como os conceitos ou entidades nomeadas. Além disso, existem orientações ou regras regulamentares em relação à identificação de repórteres, pacientes, drogas e interações nos relatórios de suspeita de reações adversas. Devido a esses desafios, os problemas da identificação inequívoca automatizada de medicamentos e compostos médicos, detecção de reações adversas de medicamentos, e geração de narrativas de caso do texto dos relatórios não são consideradas adequadamente resolvidas até agora. Neste artigo, apresentamos uma nova plataforma de análise de texto que auxilia em trazer automação inteligente no processo, integrando uma pipeline de processamento de linguagem médica e cadeia de raciocínio causal, com bancos de dados biomédicos de grande escala publicamente contendo estrutura, bioensaio e informações genômicas, bem como conjuntos de dados clínicos abrangentes. © 2014 publicado por Elsevier B.V. </v>
          </cell>
          <cell r="BQ22">
            <v>0</v>
          </cell>
          <cell r="BR22">
            <v>0</v>
          </cell>
          <cell r="BS22">
            <v>0</v>
          </cell>
          <cell r="BU22">
            <v>0</v>
          </cell>
          <cell r="BV22">
            <v>0</v>
          </cell>
          <cell r="BW22">
            <v>0</v>
          </cell>
          <cell r="BX22">
            <v>0</v>
          </cell>
          <cell r="BY22">
            <v>0</v>
          </cell>
          <cell r="BZ22">
            <v>0</v>
          </cell>
          <cell r="CA22">
            <v>0</v>
          </cell>
          <cell r="CB22">
            <v>0</v>
          </cell>
          <cell r="CC22">
            <v>0</v>
          </cell>
          <cell r="CK22">
            <v>0</v>
          </cell>
          <cell r="CL22">
            <v>0</v>
          </cell>
        </row>
        <row r="23">
          <cell r="C23" t="str">
            <v>automatic summary creation by applying natural language processing on unstructured medical records</v>
          </cell>
          <cell r="D23" t="str">
            <v>Automatic summary creation by applying natural language processing on unstructured medical records</v>
          </cell>
          <cell r="E23" t="str">
            <v xml:space="preserve">Criação de resumo automático aplicando processamento de linguagem natural em registros médicos não estruturados </v>
          </cell>
          <cell r="G23" t="str">
            <v xml:space="preserve">macho </v>
          </cell>
          <cell r="H23">
            <v>2015</v>
          </cell>
          <cell r="J23">
            <v>0</v>
          </cell>
          <cell r="K23">
            <v>0</v>
          </cell>
          <cell r="L23" t="str">
            <v>Scopus</v>
          </cell>
          <cell r="P23" t="str">
            <v>English</v>
          </cell>
          <cell r="Q23" t="str">
            <v>Conference Paper</v>
          </cell>
          <cell r="R23">
            <v>0</v>
          </cell>
          <cell r="T23" t="str">
            <v>Giordano D., Kavasidis I., Spampinato C.</v>
          </cell>
          <cell r="U23" t="str">
            <v>Lecture Notes in Computer Science (including subseries Lecture Notes in Artificial Intelligence and Lecture Notes in Bioinformatics)</v>
          </cell>
          <cell r="V23" t="str">
            <v>9257</v>
          </cell>
          <cell r="Y23" t="str">
            <v>10.1007/978-3-319-23117-4_33</v>
          </cell>
          <cell r="Z23" t="str">
            <v>10.1007/978-3-319-23117-4_33</v>
          </cell>
          <cell r="AB23" t="str">
            <v>https://www.scopus.com/inward/record.uri?eid=2-s2.0-84958524020&amp;doi=10.1007%2f978-3-319-23117-4_33&amp;partnerID=40&amp;md5=03b05ce9b228141a8e8ea779e0fc9f30</v>
          </cell>
          <cell r="AC23" t="str">
            <v>Department of Electrical, Electronics and Informatics Engineering, University of Catania, Viale Andrea Doria, 6, Catania, 95125, Italy</v>
          </cell>
          <cell r="AD23" t="str">
            <v>Giordano, D., Department of Electrical, Electronics and Informatics Engineering, University of Catania, Viale Andrea Doria, 6, Catania, 95125, Italy; Kavasidis, I., Department of Electrical, Electronics and Informatics Engineering, University of Catania, Viale Andrea Doria, 6, Catania, 95125, Italy; Spampinato, C., Department of Electrical, Electronics and Informatics Engineering, University of Catania, Viale Andrea Doria, 6, Catania, 95125, Italy</v>
          </cell>
          <cell r="AL23" t="str">
            <v>Afantenos, S., Karkaletsis, V., Stamatopoulos, P., Summarization from medical documents: A survey (2005) Artificial Intelligence in Medicine, 33 (2), pp. 157-177; Aramaki, E., Miura, Y., Tonoike, M., Ohkuma, T., Mashuichi, H., Ohe, K., Text2table: Medical text summarization system based on named entity recognition and modality identification (2009) Proceedings of the Workshop on Current Trends in Biomedical Natural Language Processing, pp. 185-192. , Association for Computational Linguistics; Aronson, A.R., Effective mapping of biomedical text to the umls metathesaurus: The metamap program (2001) Proceedings of the AMIA Symposium, 17p. , American Medical Informatics Association; Chapman, W.W., Bridewell, W., Hanbury, P., Cooper, G.F., Buchanan, B.G., A simple algorithm for identifying negated findings and diseases in discharge summaries (2001) Journal of Biomedical Informatics, 34 (5), pp. 301-310; Cunningham, H., Gate, a general architecture for text engineering (2002) Computers and the Humanities, 36 (2), pp. 223-254; Cunningham, H., Maynard, D., Bontcheva, K., Tablan, V., GATE: A framework and graphical development environment for robust NLP tools and applications (2002) Proceedings of the 40Th Anniversary Meeting of the Association for Computational Linguistics (ACL 2002); Giordano, D., Kavasidis, I., Spampinato, C., Bella, R., Pennisi, G., Pennisi, M., An integrated computer-controlled system for assisting researchers in cortical excitability studies by using transcranial magnetic stimulation (2012) Computer Methods and Programs in Biomedicine, 107 (1), pp. 4-15; Johnson, D.B., Zou, Q., Dionisio, J.D., Liu, V.Z., Chu, W.W., Modeling medical content for automated summarization (2002) Annals of the New York Academy of Sciences, 980 (1), pp. 247-258; Lenci, A., Bartolini, R., Calzolari, N., Agua, A., Busemann, S., Cartier, E., Chevreau, K., Coch, J., Multilingual summarization by integrating linguistic resources in the mlis-musi project (2002) LREC, 2, pp. 1464-1471; Li, Q., Wu, Y., Identifying important concepts from medical documents (2006) Journal of Biomedical Informatics, 39 (6), pp. 668-679; Miller, G.A., Wordnet: A lexical database for english (1995) Communications of the ACM, 38 (11), pp. 39-41; Mitchell, K.J., Becich, M.J., Berman, J.J., Chapman, W.W., Gilbertson, J., Gupta, D., Harrison, J., Crowley, R.S., Implementation and evaluation of a negation tagger in a pipeline-based system for information extraction from pathology reports (2004) Medinfo, 2004, pp. 663-667; Spampinato, C., Kavasidis, I., Aldinucci, M., Pino, C., Giordano, D., Faro, A., Discovering biological knowledge by integrating high-throughput data and scientific literature on the cloud (2013) Concurrency and Computation: Practice and Experience; Wang, S.J., Middleton, B., Prosser, L.A., Bardon, C.G., Spurr, C.D., Carchidi, P.J., Kittler, A.F., Sussman, A.J., A cost-benefit analysis of electronic medical records in primary care (2003) The American Journal of Medicine, 114 (5), pp. 397-403; Zhou, X., Han, H., Chankai, I., Prestrud, A., Brooks, A., Approaches to text mining for clinical medical records (2006) Proceedings of the 2006 ACM Symposium on Applied Computing, pp. 235-239. , ACM; Zhou, X., Han, H., Chankai, I., Prestrud, A.A., Brooks, A.D., Converting semistructured clinical medical records into information and knowledge (2005) 21St International Conference on Data Engineering Workshops, 2005, p. 1162. , IEEE</v>
          </cell>
          <cell r="AM23" t="str">
            <v>Kavasidis, I.; Department of Electrical, Viale Andrea Doria, 6, Italy; email: ikavasidis@dieei.unict.it</v>
          </cell>
          <cell r="AN23" t="str">
            <v>Azzopardi G.Petkov N.</v>
          </cell>
          <cell r="AO23" t="str">
            <v>Etal;Julich Supercomputing Center;Malta Council for Science and Technology;Malta Tourism Authority;Maltese Ministry of Finance;Springer</v>
          </cell>
          <cell r="AP23" t="str">
            <v>Springer Verlag</v>
          </cell>
          <cell r="AQ23" t="str">
            <v>16th International Conference on Computer Analysis of  Images and Patterns, CAIP 2015</v>
          </cell>
          <cell r="AR23" t="str">
            <v>2 September 2015 through 4 September 2015</v>
          </cell>
          <cell r="AT23">
            <v>140469</v>
          </cell>
          <cell r="AU23" t="str">
            <v>9783319231167</v>
          </cell>
          <cell r="AW23" t="str">
            <v>Lect. Notes Comput. Sci.</v>
          </cell>
          <cell r="AX23" t="str">
            <v>Final</v>
          </cell>
          <cell r="AY23" t="str">
            <v>2-s2.0-84958524020</v>
          </cell>
          <cell r="AZ23">
            <v>10</v>
          </cell>
          <cell r="BG23" t="str">
            <v>Computational linguistics; Image analysis; Semantic Web; Automatic Generation; Concept recognition; Data pages; Interesting points; Medical concepts; Medical doctors; Medical record; NAtural language processing; Natural language processing systems</v>
          </cell>
          <cell r="BH23" t="str">
            <v>twitter|metamap|nlp</v>
          </cell>
          <cell r="BI23" t="str">
            <v>twitter|metamap|nlp</v>
          </cell>
          <cell r="BJ23" t="str">
            <v>in this paper we present a system for automatic generation of summaries of patients’ unstructured medical reports. the system employs natural language processing techniques in order to determine the most interesting points and uses the metamap module for recognizing the medical concepts in a medical report. afterwards the sentences that do not contain interesting concepts are removed and a summary is generated which contains url links to the linked life data pages of the identified medical concepts, enabling both medical doctors and patients to further explore what is reported in. such integration also allows the tool to interface with other semantic web-based applications. the performance of the tool were also evaluated, achieving remarkable results in sentence identification, polarity detection and concept recognition. moreover, the accuracy of the generated summaries was evaluated by five medical doctors, proving that the summaries keep the same relevant information as the medical reports, despite being much more concise. © springer international publishing switzerland 2015.</v>
          </cell>
          <cell r="BL23" t="str">
            <v xml:space="preserve">Neste artigo apresentamos um sistema de geração automática de resumos dos relatórios médicos não estruturados dos pacientes. O sistema emprega técnicas de processamento de linguagem natural para determinar os pontos mais interessantes e usa o módulo Metamap para reconhecer os conceitos médicos em um relatório médico. Depois, as frases que não contêm conceitos interessantes são removidas e um resumo é gerado que contém links de URL às páginas de dados vinculados dos conceitos médicos identificados, permitindo que ambos os médicos e pacientes explorem ainda mais o que é relatado. Essa integração também permite A ferramenta para interagir com outros aplicativos baseados na Web semântica. O desempenho da ferramenta também foi avaliado, obtendo resultados notáveis ​​em identificação de sentenças, detecção de polaridade e reconhecimento de conceito. Além disso, a precisão dos resumos gerados foi avaliada por cinco médicos médicos, provando que os resumos mantêm as mesmas informações relevantes que os relatórios médicos, apesar de serem muito mais concisas. © Springer International Publishing Switzerland 2015. </v>
          </cell>
          <cell r="BQ23">
            <v>0</v>
          </cell>
          <cell r="BR23">
            <v>0</v>
          </cell>
          <cell r="BS23">
            <v>0</v>
          </cell>
          <cell r="BV23">
            <v>0</v>
          </cell>
          <cell r="BW23">
            <v>0</v>
          </cell>
          <cell r="BX23">
            <v>0</v>
          </cell>
          <cell r="BY23">
            <v>0</v>
          </cell>
          <cell r="BZ23">
            <v>0</v>
          </cell>
          <cell r="CA23">
            <v>0</v>
          </cell>
          <cell r="CB23">
            <v>0</v>
          </cell>
          <cell r="CC23">
            <v>0</v>
          </cell>
          <cell r="CK23">
            <v>0</v>
          </cell>
          <cell r="CL23">
            <v>0</v>
          </cell>
        </row>
        <row r="24">
          <cell r="C24" t="str">
            <v>automatically detecting failures in natural language processing tools for online community text</v>
          </cell>
          <cell r="D24" t="str">
            <v>Automatically detecting failures in natural language processing tools for online community text</v>
          </cell>
          <cell r="E24" t="str">
            <v xml:space="preserve">Detando automaticamente falhas em ferramentas de processamento de linguagem natural para o texto da comunidade on-line </v>
          </cell>
          <cell r="G24" t="str">
            <v xml:space="preserve">macho </v>
          </cell>
          <cell r="H24">
            <v>2015</v>
          </cell>
          <cell r="I24">
            <v>25</v>
          </cell>
          <cell r="J24">
            <v>0</v>
          </cell>
          <cell r="K24">
            <v>0</v>
          </cell>
          <cell r="L24" t="str">
            <v>Scopus</v>
          </cell>
          <cell r="P24" t="str">
            <v>English</v>
          </cell>
          <cell r="Q24" t="str">
            <v>Article</v>
          </cell>
          <cell r="R24">
            <v>0</v>
          </cell>
          <cell r="S24" t="str">
            <v>All Open Access, Gold, Green</v>
          </cell>
          <cell r="T24" t="str">
            <v>Park A., Hartzler A.L., Huh J., McDonald D.W., Pratt W.</v>
          </cell>
          <cell r="U24" t="str">
            <v>Journal of Medical Internet Research</v>
          </cell>
          <cell r="V24" t="str">
            <v>17</v>
          </cell>
          <cell r="W24" t="str">
            <v>8</v>
          </cell>
          <cell r="X24" t="str">
            <v xml:space="preserve"> e212</v>
          </cell>
          <cell r="Y24" t="str">
            <v>10.2196/jmir.4612</v>
          </cell>
          <cell r="Z24" t="str">
            <v>10.2196/jmir.4612</v>
          </cell>
          <cell r="AB24" t="str">
            <v>https://www.scopus.com/inward/record.uri?eid=2-s2.0-84940645530&amp;doi=10.2196%2fjmir.4612&amp;partnerID=40&amp;md5=a7426cc9ac8b485e51f712dd711d33f4</v>
          </cell>
          <cell r="AC24" t="str">
            <v>Department of Biomedical Informatics and Medical Education, School of Medicine, University of Washington, Box SLU-BIME 358047, 850 Republican St, Seattle, WA  98109-4714, United States; Group Health Research Institute, Seattle, WA, United States; Department of Biomedical Informatics, University of California San Diego, San Diego, CA, United States; Human Centered Design and Engineering, University of Washington, Seattle, WA, United States; Information School, University of Washington, Seattle, WA, United States</v>
          </cell>
          <cell r="AD24" t="str">
            <v>Park, A., Department of Biomedical Informatics and Medical Education, School of Medicine, University of Washington, Box SLU-BIME 358047, 850 Republican St, Seattle, WA  98109-4714, United States; Hartzler, A.L., Group Health Research Institute, Seattle, WA, United States; Huh, J., Department of Biomedical Informatics, University of California San Diego, San Diego, CA, United States; McDonald, D.W., Human Centered Design and Engineering, University of Washington, Seattle, WA, United States; Pratt, W., Information School, University of Washington, Seattle, WA, United States</v>
          </cell>
          <cell r="AH24" t="str">
            <v>5T15LM007442-10
National Science Foundation, NSF: 1117187
U.S. National Library of Medicine, NLM: K01LM011980, T15LM007442</v>
          </cell>
          <cell r="AL24" t="str">
            <v>Fox, S., Rainie, L., Pew Research Center Internet, Science &amp; Tech (2014) The Web at 25 in the US the Overall Verdict: The Internet Has Been a plus for Society and an Especially Good Thing for Individual Users, , http://www.pewinternet.org/2014/02/27/the-web-at-25-in-the-u-s/, Feb 27, [accessed 2015-04-23], [WebCite Cache ID 6Y5L8D2oE]; Fox, S., Pew Research Center Internet, Science &amp; Tech (2005) Health Information Online: Eight in Ten Internet Users Have Looked for Health Information Online, with Increased Interest in Diet, Fitness, Drugs, Health Insurance, Experimental Treatments, and Particular Doctors and Hospitals, , http://www.pewinternet.org/2005/05/17/health-information-online/, May 17, [accessed 2015-04-23], [WebCite Cache ID 6Y5JQkmrG]; Fox, S., Pew Research Center Internet, Science &amp; Tech (2011) Peer-to-Peer Healthcare: The Internet Gives Patients and Caregivers Access not only to Information, but also to Each Other, , http://www.pewinternet.org/2011/02/28/peer-to-peer-health-care-2/, Feb 28, [accessed 2015-04-25], [WebCite Cache ID 6Y5JjmduI]; Eysenbach, G., Medicine 2.0: Social networking, collaboration, participation, apomediation, and openness (2008) J Med Internet Res, 10 (3), p. e22. , [FREE Full text], [Medline: 18725354]; Starbird, K., Palen, L., 'Voluntweeters': Self-organizing by digital volunteers in times of crisis (2011) ACM CHI Conference on Human Factors in Computing Systems, pp. 1071-1080. , http://dl.acm.org/citation.cfm?id=1979102, ACM; 2011 Presented at, May 07-12, Vancouver, BC, [WebCite Cache]; Wicks, P., Vaughan, T.E., Massagli, M.P., Heywood, J., Accelerated clinical discovery using self-reported patient data collected online and a patient-matching algorithm (2011) Nat Biotechnol, 29 (5), pp. 411-414. , May, [Medline: 21516084]; Wicks, P., Massagli, M., Frost, J., Brownstein, C., Okun, S., Vaughan, T., Sharing health data for better outcomes on PatientsLikeMe (2010) J Med Internet Res, 12 (2), p. e19. , [FREE Full text], [Medline: 20542858]; Frost, J.H., Massagli, M.P., Social uses of personal health information within PatientsLikeMe, an online patient community: What can happen when patients have access to one another's data (2008) J Med Internet Res, 10 (3), p. e15. , [FREE Full text], [Medline: 18504244]; Wen, M., Rose, C., Understanding participant behavior trajectories in online health support groups using automatic extraction methods (2012) 17th ACM International Conference on Supporting Group Work, pp. 179-188. , http://dl.acm.org/citation.cfm?id=2389205, ACM; 2012 Presented at, October 27-31, Sanibel Island, Florida, [WebCite Cache]; Wang, Y., Kraut, R., Levine, J.M., To stay or leave? The relationship of emotional and informational support to commitment in online health support groups (2012) ACM Conference on Computer Supported Cooperative Work (CSCW), , ACM; 2012 Presented at, Feb 11-15, Seattle, Washington; Chee, B.W., Berlin, R., Schatz, B., Predicting adverse drug events from personal health messages (2011) AMIA Annu Symp Proc, 2011, pp. 217-226. , [FREE Full text], [Medline: 22195073]; MacLean, D.L., Heer, J., Identifying medical terms in patient-authored text: A crowdsourcing-based approach (2013) J Am Med Inform Assoc, 20 (6), pp. 1120-1127. , [FREE Full text], [Medline: 23645553]; Maclean, D.L., Gupta, S., Lembke, A., Manning, C., Heer, J., Forum77: An analysis of an online health forum dedicated to addiction recovery (2015) 18th ACM Conference on Computer Supported Cooperative Work &amp; Social Computing (CSCW), , ACM; 2015 Presented at, Mar 14-18, Vancouver, BC; De Choudhury, M., Gamon, M., Counts, S., Horvitz, E., Predicting depression via social media (2013) 7th International AAAI Conference on Weblogs and SocialMedia (ICWSM), , http://www.aaai.org/ocs/index.php/ICWSM/ICWSM13/paper/viewFile/6124/6351, 2013 Presented at, Jul 8-10, Boston, Massachusetts [WebCite Cache]; Huh, J., Yetisgen-Yildiz, M., Pratt, W., Text classification for assisting moderators in online health communities (2013) J Biomed Inform, 46 (6), pp. 998-1005. , Dec., [FREE Full text], [Medline: 24025513]; Savova, G.K., Masanz, J.J., Ogren, P.V., Zheng, J., Sohn, S., Kipper-Schuler, K.C., Mayo clinical Text Analysis and Knowledge Extraction System (cTAKES): Architecture, component evaluation and applications (2010) J Am Med Inform Assoc, 17 (5), pp. 507-513. , [FREE Full text], [Medline: 20819853]; Musen, M.A., Noy, N.F., Shah, N.H., Whetzel, P.L., Chute, C.G., Story, M., The National Center for Biomedical Ontology, (2012) J Am Med Inform Assoc, 19 (2), pp. 190-195. , [FREE Full text], [Medline: 22081220]; Jonquet, C., Shah, N.H., Musen, M.A., The open biomedical annotator (2009) Summit on Translat Bioinforma, 2009, pp. 56-60. , Medline: 21347171; Friedman, C., Hripcsak, G., DuMouchel, W., Johnson, S.B., Clayton, P.D., Natural language processing in an operational clinical information system (2008) Nat Lang Eng, 1 (1). , Sep 12; Friedman, C., Towards a comprehensive medical language processing system: Methods and issues (1997) Proc AMIA Annu Fall Symp, pp. 595-599. , Medline: 9357695; Chen, L., Friedman, C., Extracting phenotypic information from the literature via natural language processing (2004) Stud Health Technol Inform, 107 (2), pp. 758-762. , [Medline: 15360914]; Aronson, A.R., Lang, F., An overview of MetaMap: Historical perspective and recent advances (2010) J Am Med Inform Assoc, 17 (3), pp. 229-236. , [FREE Full text], [Medline: 20442139]; Humphreys, B.L., Lindberg, D.A., Schoolman, H.M., Barnett, G.O., The unified medical language system: An informatics research collaboration (1998) J Am Med Inform Assoc, 5 (1), pp. 1-11. , [FREE Full text], [Medline: 9452981]; Chen, Y., Perl, Y., Geller, J., Cimino, J.J., Analysis of a study of the users, uses, and future agenda of the UMLS (2007) J Am Med Inform Assoc, 14 (2), pp. 221-231. , [FREE Full text], [Medline: 17213497]; Zeng, Q., Kogan, S., Ash, N., Greenes, R.A., Patient and clinician vocabulary: How different are they? (2001) Stud Health Technol Inform, 84 (1), pp. 399-403. , Medline: 11604772; Smith, C.A., Wicks, P.J., PatientsLikeMe: Consumer health vocabulary as a folksonomy (2008) AMIA Annu Symp Proc, pp. 682-686. , [FREE Full text], [Medline: 18999004]; Keselman, A., Smith, C.A., Divita, G., Kim, H., Browne, A.C., Leroy, G., Consumer health concepts that do not map to the UMLS: Where do they fit? (2008) J Am Med Inform Assoc, 15 (4), pp. 496-505. , [FREE Full text], [Medline: 18436906]; Zeng, Q.T., Crowell, J., Plovnick, R.M., Kim, E., Ngo, L., Dibble, E., Assisting consumer health information retrieval with query recommendations (2006) J Am Med Inform Assoc, 13 (1), pp. 80-90. , Medline: 16221944; Brennan, P.F., Aronson, A.R., Towards linking patients and clinical information: Detecting UMLS concepts in e-mail (2003) J Biomed Inform, 36 (4-5), pp. 334-341. , [FREE Full text], [Medline: 14643729]; Smith, C.A., Stavri, P.Z., Chapman, W.W., In their own words? A terminological analysis of e-mail to a cancer information service (2002) Proc AMIA Symp, pp. 697-701. , [FREE Full text], [Medline: 12463914]; Zeng, Q.T., Tse, T., Exploring and developing consumer health vocabularies (2006) J Am Med Inform Assoc, 13 (1), pp. 24-29. , [FREE Full text], [Medline: 16221948]; Elhadad, N., Zhang, S., Driscoll, P., Brody, S., Characterizing the sublanguage of online breast cancer forums for medications, symptoms, and emotions (2014) AMIA Annual Fall Symposium, , 2014 Presented at, Nov. 15-19, Washington DC; Strauss, A., Corbin, J., Basics of qualitative research (1990) Basics of Qualitative Research: Grounded Theory Procedures and Techniques, , Newbury Park, CA: Sage Publications; Divita, G., Tse, T., Roth, L., Failure analysis of MetaMap transfer (MMTx) (2004) Stud Health Technol Inform, 107 (2), pp. 763-767. , Medline: 15360915; Pratt, W., Yetisgen-Yildiz, M., A study of biomedical concept identification: MetaMap vs. people (2003) AMIA Annu Symp Proc, pp. 529-533. , [FREE Full text], [Medline: 14728229]; Kang, N., Singh, B., Afzal, Z., Van Mulligen, E.M., Kors, J.A., Using rule-based natural language processing to improve disease normalization in biomedical text (2013) J Am Med Inform Assoc, 20 (5), p. 876881. , [FREE Full text], [Medline: 23043124]; Danescu-Niculescu-Mizil, C., West, R., Jurafsky, D., Leskovec, J., Potts, C., No country for old members: User lifecycle and linguistic change in online communities (2013) 22nd Int Conf World Wide Web, pp. 307-317. , 2013 Presented at, May 13-17, Rio de Janeiro, Brazil; McCray, A.T., Ide, N.C., Loane, R.R., Tse, T., Strategies for supporting consumer health information seeking (2004) Stud Health Technol Inform, 107 (2), pp. 1152-1156. , Medline: 15360993; McCray, A.T., Ide, N.C., Design and implementation of a national clinical trials registry (2000) J Am Med Inform Assoc, 7 (3), pp. 313-323. , [FREE Full text], [Medline: 10833169]; Smith, L., Rindflesch, T., Wilbur, W.J., MedPost: A part-of-speech tagger for bioMedical text (2004) Bioinformatics, 20 (14), pp. 2320-2321. , Sep 22., [FREE Full text], [Medline: 15073016]; Jansen, E., James, V., (2002) NetLingo: The Internet Dictionary, , http://www.netlingo.com/, [accessed 2015-04-20], [WebCite Cache ID 6XwJyMzTG]; (1990) Bureau U Census. Frequently Occurring Names in the US, , http://deron.meranda.us/data/census-derived-all-first.txt, [accessed 2015-04-20], [WebCite Cache ID 6XwJ9Enlw]; Bamford, S., Dawson, E., Forbes, S., Clements, J., Pettett, R., Dogan, A., The COSMIC (Catalogue of Somatic Mutations in Cancer) database and website (2004) Br J Cancer, 91 (2), pp. 355-358. , Jul 19, [FREE Full text], [Medline: 15188009]; Toutanova, K., Klein, D., Manning, C., Singer, Y., Feature-rich part-of-speech tagging with a cyclic dependency network (2003) 2003 Conference of the North American Chapter of the Association for Computational Linguistics on Human Language Technology, 1, pp. 173-180. , http://dl.acm.org/citation.cfm?id=1073478, Presented at, May 2003; Edmonton, AB, [WebCite Cache]; De Marneffe, M.C., MacCartney, B., Manning, C.D., Generating typed dependency parses from phrase structure parses (2006) LREC, , 2006 Presented at, May 22-28, Genoa, Italy; Schwartz, A.S., Hearst, M.A., A simple algorithm for identifying abbreviation definitions in biomedical text (2003) Pac Symp Biocomput, pp. 451-462. , [FREE Full text], [Medline: 12603049]; Chapman, W.W., Bridewell, W., Hanbury, P., Cooper, G.F., Buchanan, B.G., A simple algorithm for identifying negated findings and diseases in discharge summaries (2001) J Biomed Inform, 34 (5), pp. 301-310. , Oct., [FREE Full text], [Medline: 12123149]; Baumgartner, W.A., Lu, Z., Johnson, H.L., Caporaso, J.G., Paquette, J., Lindemann, A., Concept recognition for extracting protein interaction relations from biomedical text (2008) Genome Biol, 9, p. S9. , [FREE Full text], [Medline: 18834500]; Jimeno-Yepes, A., Berlanga-Llavori, R., Rebholz-Schuhmann, D., Ontology refinement for improved information retrieval (2010) Information Processing &amp; Management, 46 (4), pp. 426-435. , Jul; Query Suggestion Service, , http://www.google.com/support/enterprise/static/gsa/docs/admin/70/gsa_doc_set/xml_reference/query_suggestion.html, [accessed 2014-10-13], [WebCite Cache ID 6TIeuLgUB]; http://metamap.nlm.nih.gov/MainDownload.shtml, [accessed 2014-10-05], [WebCite Cache ID 6T6e318kp]; Dredze, M., How social media will change public health (2012) IEEE Intell. Syst, 27 (4), pp. 81-84. , Jul., [FREE Full text]</v>
          </cell>
          <cell r="AM24" t="str">
            <v>Park, A.; Department of Biomedical Informatics and Medical Education, Box SLU-BIME 358047, 850 Republican St, United States; email: alpark1216@gmail.com</v>
          </cell>
          <cell r="AP24" t="str">
            <v>JMIR Publications Inc.</v>
          </cell>
          <cell r="AW24" t="str">
            <v>J. Med. Internet Res.</v>
          </cell>
          <cell r="AX24" t="str">
            <v>Final</v>
          </cell>
          <cell r="AY24" t="str">
            <v>2-s2.0-84940645530</v>
          </cell>
          <cell r="BF24" t="str">
            <v>Automatic data processing; Information extraction; Natural language processing; Quantitative evaluation; UMLS</v>
          </cell>
          <cell r="BG24" t="str">
            <v>human; information processing; Internet; natural language processing; Automatic Data Processing; Humans; Internet; Natural Language Processing</v>
          </cell>
          <cell r="BH24" t="str">
            <v>twitter|metamap|nlp</v>
          </cell>
          <cell r="BI24" t="str">
            <v>twitter|metamap|nlp</v>
          </cell>
          <cell r="BJ24" t="str">
            <v>background: the prevalence and value of patient-generated health text are increasing, but processing such text remains problematic. although existing biomedical natural language processing (nlp) tools are appealing, most were developed to process clinician- or researcher-generated text, such as clinical notes or journal articles. in addition to being constructed for different types of text, other challenges of using existing nlp include constantly changing technologies, source vocabularies, and characteristics of text. these continuously evolving challenges warrant the need for applying low-cost systematic assessment. however, the primarily accepted evaluation method in nlp, manual annotation, requires tremendous effort and time. objective: the primary objective of this study is to explore an alternative approach - using low-cost, automated methods to detect failures (eg, incorrect boundaries, missed terms, mismapped concepts) when processing patient-generated text with existing biomedical nlp tools. we first characterize common failures that nlp tools can make in processing online community text. we then demonstrate the feasibility of our automated approach in detecting these common failures using one of the most popular biomedical nlp tools, metamap. methods: using 9657 posts from an online cancer community, we explored our automated failure detection approach in two steps: (1) to characterize the failure types, we first manually reviewed metamap's commonly occurring failures, grouped the inaccurate mappings into failure types, and then identified causes of the failures through iterative rounds of manual review using open coding, and (2) to automatically detect these failure types, we then explored combinations of existing nlp techniques and dictionary-based matching for each failure cause. finally, we manually evaluated the automatically detected failures. results: from our manual review, we characterized three types of failure: (1) boundary failures, (2) missed term failures, and (3) word ambiguity failures. within these three failure types, we discovered 12 causes of inaccurate mappings of concepts. we used automated methods to detect almost half of 383,572 metamap's mappings as problematic. word sense ambiguity failure was the most widely occurring, comprising 82.22% of failures. boundary failure was the second most frequent, amounting to 15.90% of failures, while missed term failures were the least common, making up 1.88% of failures. the automated failure detection achieved precision, recall, accuracy, and f1 score of 83.00%, 92.57%, 88.17%, and 87.52%, respectively. conclusions: we illustrate the challenges of processing patient-generated online health community text and characterize failures of nlp tools on this patient-generated health text, demonstrating the feasibility of our low-cost approach to automatically detect those failures. our approach shows the potential for scalable and effective solutions to automatically assess the constantly evolving nlp tools and source vocabularies to process patient-generated text. ©albert park, andrea l hartzler, jina huh, david w mcdonald, wanda pratt.</v>
          </cell>
          <cell r="BL24" t="str">
            <v xml:space="preserve">Antecedentes: A prevalência e o valor do texto de saúde gerado pelo paciente estão aumentando, mas o processamento de tal texto permanece problemático. Embora as ferramentas de processamento de linguagem natural biomédica existente (NLP) sejam atraentes, a maioria foi desenvolvida para processar um texto gerado pelo cliente ou pesquisador, como notas clínicas ou artigos de diário. Além de ser construído para diferentes tipos de texto, outros desafios do uso de NLP existente incluem tecnologias constantemente alterando, vocabulários de origem e características do texto. Estes desafios continuamente em evolutivos garantem a necessidade de aplicar uma avaliação sistemática de baixo custo. No entanto, o método de avaliação primariamente aceito no PNL, anotação manual, requer um tremendo esforço e tempo. OBJETIVO: O objetivo principal deste estudo é explorar uma abordagem alternativa - usando métodos automatizados de baixo custo, para detectar falhas (por exemplo, limites incorretos, termos perdidos, conceitos inflamados) ao processar o texto gerado pelo paciente com ferramentas de NLP biomédicas existentes. Primeiro caracterizamos falhas comuns que as ferramentas de NLP podem fazer no processamento de texto da comunidade on-line. Em seguida, demonstramos a viabilidade de nossa abordagem automatizada na detecção desses falhas comuns usando uma das ferramentas NLP biomédicas mais populares, o metamap. Métodos: Usando 9657 posts de uma comunidade de câncer on-line, exploramos nossa abordagem de detecção de falha automatizada em duas etapas: (1) Para caracterizar os tipos de falha, primeiro revisamos manualmente os fracassos comumente de Metamap, agrupamos os mapeamentos imprecisos em tipos de falhas e, em seguida, Causas identificadas das falhas por meio de rodadas iterativas de revisão manual usando codificação aberta, e (2) para detectar automaticamente esses tipos de falha, exploramos combinações de técnicas de NLP existentes e correspondência baseada em dicionário para cada falha. Finalmente, avaliamos manualmente os fracassos detectados automaticamente. RESULTADOS: De nossa revisão manual, caracterizamos três tipos de falha: (1) falhas fronteiras, (2) falhas de termo perdido e (3) falhas de ambigüidade de palavras. Dentro desses três tipos de falha, descobrimos 12 causas de mapeamentos imprecisos de conceitos. Usamos métodos automatizados para detectar quase metade de 383.572 mapeamentos de metamap como problemático. A falha de ambiguidade do sentido do sentido foi a mais amplamente ocorrendo, composta por 82,22% dos fracassos. A falha de limite foi a segunda mais frequente, no montante de 15,90% das falhas, enquanto falhas de termo perdidas foram menos comuns, compõem 1,88% dos fracassos. A detecção de falha automatizada alcançou precisão, recordação, precisão e pontuação F1 de 83,00%, 92,57%, 88,17% e 87,52%, respectivamente. Conclusões: Ilustramos os desafios do processamento do texto da comunidade de saúde on-line gerados pelo paciente e caracterizam falhas de ferramentas de NLP sobre este texto de saúde gerado pelo paciente, demonstrando a viabilidade de nossa abordagem de baixo custo para detectar automaticamente essas falhas. Nossa abordagem mostra o potencial de soluções escalonáveis ​​e eficazes para avaliar automaticamente as ferramentas NLP e vocabulários de origem constantemente evoluindo para processar o texto gerado pelo paciente. © Albert Park, Andrea L Hartzler, Jina Huh, David W McDonald, Wanda Pratt. </v>
          </cell>
          <cell r="BQ24">
            <v>0</v>
          </cell>
          <cell r="BR24">
            <v>0</v>
          </cell>
          <cell r="BS24">
            <v>0</v>
          </cell>
          <cell r="BV24">
            <v>0</v>
          </cell>
          <cell r="BW24">
            <v>0</v>
          </cell>
          <cell r="BX24">
            <v>0</v>
          </cell>
          <cell r="BY24">
            <v>0</v>
          </cell>
          <cell r="BZ24">
            <v>0</v>
          </cell>
          <cell r="CA24">
            <v>0</v>
          </cell>
          <cell r="CB24">
            <v>0</v>
          </cell>
          <cell r="CC24">
            <v>0</v>
          </cell>
          <cell r="CK24">
            <v>0</v>
          </cell>
          <cell r="CL24">
            <v>0</v>
          </cell>
        </row>
        <row r="25">
          <cell r="C25" t="str">
            <v>a proof of concept for assessing emergency room use with primary care data and natural language processing</v>
          </cell>
          <cell r="D25" t="str">
            <v>A proof of concept for assessing emergency room use with primary care data and natural language processing</v>
          </cell>
          <cell r="E25" t="str">
            <v xml:space="preserve">Uma prova de conceito para avaliar o uso da sala de emergência com dados de cuidados primários e processamento de linguagem natural </v>
          </cell>
          <cell r="G25" t="str">
            <v xml:space="preserve">macho </v>
          </cell>
          <cell r="H25">
            <v>2013</v>
          </cell>
          <cell r="I25">
            <v>11</v>
          </cell>
          <cell r="J25">
            <v>0</v>
          </cell>
          <cell r="K25">
            <v>0</v>
          </cell>
          <cell r="L25" t="str">
            <v>Scopus</v>
          </cell>
          <cell r="P25" t="str">
            <v>English</v>
          </cell>
          <cell r="Q25" t="str">
            <v>Article</v>
          </cell>
          <cell r="R25">
            <v>0</v>
          </cell>
          <cell r="T25" t="str">
            <v>St-Maurice J., Kuo M.-H., Gooch P.</v>
          </cell>
          <cell r="U25" t="str">
            <v>Methods of Information in Medicine</v>
          </cell>
          <cell r="V25" t="str">
            <v>52</v>
          </cell>
          <cell r="W25" t="str">
            <v>1</v>
          </cell>
          <cell r="Y25" t="str">
            <v>10.3414/me12-01-0012</v>
          </cell>
          <cell r="Z25" t="str">
            <v>10.3414/ME12-01-0012</v>
          </cell>
          <cell r="AB25" t="str">
            <v>https://www.scopus.com/inward/record.uri?eid=2-s2.0-84875292784&amp;doi=10.3414%2fME12-01-0012&amp;partnerID=40&amp;md5=704b8af86fb6834cafb0ec770cfe05f9</v>
          </cell>
          <cell r="AC25" t="str">
            <v>School of Health and Life Sciences and Community Services, Conestoga College Institute of Technology and Advanced Learning, Kitchener, ON, Canada; School of Health Information Science, University of Victoria, Victoria, BC, Canada; Centre for Health Informatics, City University, London, United Kingdom</v>
          </cell>
          <cell r="AD25" t="str">
            <v>St-Maurice, J., School of Health and Life Sciences and Community Services, Conestoga College Institute of Technology and Advanced Learning, Kitchener, ON, Canada, School of Health Information Science, University of Victoria, Victoria, BC, Canada; Kuo, M.-H., School of Health Information Science, University of Victoria, Victoria, BC, Canada; Gooch, P., Centre for Health Informatics, City University, London, United Kingdom</v>
          </cell>
          <cell r="AL25" t="str">
            <v>Carret, M.L.V., Fassa, A.C.G., Domingues, M.R., Inappropriate use of emergency services: A systematic review of prevalence and associated factors (2009) Cadernos de Saúde Pública., 25 (1), pp. 7-28; Field, S., Lantz, A., Emergency department use by CTAS Levels IV and V patients (2006) Canadian Journal of Emergency Medicine., 8 (5), pp. 317-322; de Lusignan, S., What is primary care informatics? (2003) Journal of the American Medical Informatics Association, 10 (4), pp. 304-309; St-Maurice, J., Primary care data: Gold or pyrite? A Literature Review (2011) Journal of Health Information Management, 25 (2), pp. 27-31; Davis, J., Fujimoto, R., Chan, H., Juarez, D., Identifying characteristics of patients with low urgency emergency department visits in a managed care setting (2010) Managed Care, 19 (10), p. 38; Carret, M.L.V., Fassa, A.G., Kawachi, I., Demand for emergency health service: Factors associated with inappropriate use (2007) BMC Health Services Research, 7, p. 131; Béland, F., Lemay, A., Boucher, M., Patterns of visits to hospital-based emergency rooms (1998) Social science &amp; medicine, 47 (2), pp. 165-179; De Vos, P., Vanlerberghe, V., Rodríguez, A., García, R., Bonet, M., Van der Stuyft, P., Uses of first line emer-gency services in Cuba (2008) Health policy, 85 (1), pp. 94-104; Lang, T., Davido, A., Diakité, B., Agay, E., Viel, J.F., Flicoteaux, B., Non-urgent care in the hospital medical emergency department in France: How much and which health needs does it reflect? (1996) Journal of Epidemiology and Community Health, 50 (4), pp. 456-462; David, M., Schwartau, I., Anand Pant, H., Borde, T., Emergency outpatient services in the city of Berlin: Factors for appropriate use and predictors for hospital admission (2006) European journal of emergency medicine: Official Journal of the European Society for Emergency Medicine., 13 (6), pp. 352-357; Bianco, A., Pileggi, C., Angelillo, I.F., Non-urgent visits to a hospital emergency department in Italy (2003) Public health, 117 (4), pp. 250-255; Shah, N.M., Shah, M.A., Behbehani, J., Predictors of non-urgent utilization of hospital emergency services in Kuwait (1996) Social Science &amp; Medicine, 42 (9), pp. 1313-1323; Selasawati, H.G., Naing, L., Wan Aasim, W.A., Winn, T., Rusli, B.N., Factors associated with inappropriate utilisation of emergency department services (2007) Asia-Pacific Journal of Public Health., 19 (2), pp. 29-36; Loria-Castellanos, J., Flores-Maciel, L., Márquezávila, G., Valladares-Aranda, M.A., Frequency and factors associated with misuse of hospital emer-gency services (2010) Cir Cir, 78 (6), pp. 505-510; Pereira, S., Esilva, A., Quintas, M., Almeida, J., Marujo, C., Pizarro, M., Appropriateness of emergency department visits in a Portuguese University hospital (2001) Annals of Emergency Medicine., 37 (6), pp. 580-586; Tsai, J.C.-H., Liang, Y.-W., Pearson, W.S., Utilization of emergency department in patients with non-urgent medical problems: Patient preference and emergency department convenience (2010) Journal of the Formosan Medical Association., 109 (7), pp. 533-542; Oktay, C., Cete, Y., Eray, O., Pekdemir, M., Gunerli, A., Appropriateness of emergency department visits in a Turkish university hospital (2003) Public Health, 44 (5), pp. 585-591; Martin, A., Martin, C., Martin, P.B., Martin, P.A.B., Green, G., Eldridge, S., "Inappropriate" attendance at an accident and emergency department by adults registered in local general practices: How is it related to their use of primary care? (2002) Journal of Health Services Research &amp; Policy, 7 (3), pp. 160-165; Liu, T., Sayre, M.R., Carleton, S.C., Emergency medical care: Types, trends, and factors related to nonurgent visits (1999) Academic Emergency Medicine, 6 (11), pp. 1147-1152; Selasawati, H.G., Naing, L., Wan Aasim, W.A., Winn, T., Rusli, B.N., Inappropriate utilization of emergency department services in Universiti Sains Malaysia hospital (2004) The Medical Journal of Malaysia, 59 (1), pp. 26-33; Afilalo, J., Marinovich, A., Afilalo, M., Colacone, A., Léger, R., Unger, B., Nonurgent emergency department patient characteristics and barriers to primary care (2004) Academic Emergency Medicine, 11 (12), pp. 1302-1310; Gill, J.M., Use of hospital emergency departments for nonurgent care: A persistent problem with no easy solutions (1999) American Journal of Managed Care, 5 (12), pp. 1565-1568; Northington, W.E., Brice, J.H., Zou, B., Use of an emergency department by nonurgent patients (2005) The American Journal of Emergency Medicine, 23 (2), pp. 131-137; Abdallat, A., Al-Smadi, I., Abbadi, M., Who uses the emergency room services? (2000) Eastern Mediterranean Health Journal, 6 (5), pp. 1126-1129; Sempere-Selva, T., Peiró, S., Sendra-Pina, P., Martínez-Espín, C., López-Aguilera, I., Inappropriate use of an accident and emergency department: Magnitude, associated factors, and reasons-an approach with explicit criteria (2001) Annals of Emergency Medicine, 37 (6), pp. 568-579; Siminski, P., Bezzina, A.J., Lago, L.P., Eagar, K., Primary care presentations at emergency departments: Rates and reasons by age and sex (2008) Australian health review: A publication of the Australian Hospital Association, 32 (4), pp. 700-709; Redstone, P., Vancura, J.L., Barry, D., Kutner, J.S., Non-urgent use of the emergency department (2008) The Journal of Ambulatory Care Management, 31 (4), pp. 370-376; Wilcox, A., Bowes, W.A., Thornton, S.N., Narus, S.P., Narus, S., Physician use of outpatient electronic health records to improve care (2008) Annual Symposium proceedings of AMIA Symposium, pp. 809-813; Nicholson, A., Tate, A.R., Koeling, R., Cassell, J.A., What does validation of cases in electronic record databases mean? The potential contribution of free text (2011) Pharmacoepidemiology and Drug Safety, pp. 321-324; Churches, T., Christen, P., Some methods for blindfolded record linkage (2004) BMC Medical Informatics and Decision Making, 4, p. 9; Aronson, A.R., Lang, F.-M., An overview of Meta-Map: Historical perspective and recent advances (2010) Journal of the American Medical Informatics Association, 17 (3), pp. 229-236; Kang, N., van Mulligen, E.M., Kors, J.A., Comparing and combining chunkers of biomedical text (2011) Journal of Biomedical Informatics, 44 (2), pp. 354-360; Meystre, S., Haug, P.J., Natural language processing to extract medical problems from electronic clinical documents: Performance evaluation (2006) Journal of Biomedical Informatics, 39 (6), pp. 589-599; Chapman, W.W., Fiszman, M., Dowling, J.N., Chapman, B.E., Rindflesch, T.C., Identifying respiratory findings in emergency department reports for biosurveillance using MetaMap (2004) Studies in Health Technology and Informatics., 107 (PART 1), pp. 487-491; Gooch, P., Roudsari, A., A tool for enhancing Meta-Map performance when annotating clinical guideline documents with UMLS concepts (2011) Proceedings of the IDAMAP Workshop at 13th Conference on Artificial Intelligence in Medicine (AIME'11); Cunningham, H., Gorrell, G., Saggion, H., Petrak, J., Li, Y., Maynard, D., (2011) Text Processing with GATE (Version 6); Cunningham, H., Maynard, D., Bontcheva, K., Tablan, V., GATE: A Framework and graphical development environment for robust NLP tools and applications (2002) Proceedings of the 40th Anniversary Meeting of the Association for Computational Linguistics (ACL'02); (2011) MetaMap Portal, , http://metamap.nlm.nih.gov/, U.S. National Library of Medicine [Internet]. Available from; Bullard, M.J., Unger, B., Spence, J., Grafstein, E., Revisions to the Canadian emergency department triage and acuity scale (CTAS) adult guidelines (2008) Canadian Journal of Emergency Medicine (Internet), 10 (2), pp. 136-142. , http://www.sphemerg.ca/files/RevisionCTASCJEMMar2008.pdf, (cited Aug 5, 2011); Available from; Kabacoff, R.I., (2011) R in Action, , Shelter Island, NY: Manning Publications Inc; Keene, J., Rodriguez, J., Are mental health problems associated with use of accident and emergency and health-related harm? (2007) European Journal of Public Health, 17 (4), pp. 387-393; Zou, Q., Chu, W.W., Morioka, C., Leazer, G.H., Kangarloo, H., IndexFinder: A method of extracting key concepts from clinical texts for indexing (2003) Proceedings of Annual AMIA Symposium, pp. 763-767; Savova, G.K., Masanz, J.J., Ogren, P.V., Zheng, J., Sohn, S., Kipper-Schuler, K.C., Mayo clinical Text Analysis and Knowledge Extraction System (cTAKES): Architecture, component evaluation and applications (2010) Journal of the American Medical Informatics Association, 17 (5), pp. 507-513; Kuo, M.H., Opportunities and Challenges of Cloud Computing to Improve Health Care Services (2011) Journal of Medical Internet Research., 13 (3), pp. e67</v>
          </cell>
          <cell r="AM25" t="str">
            <v>St-Maurice, J.; School of Health and Life Sciences and Community Services, , Kitchener, ON, Canada; email: stmaurice@gmail.com</v>
          </cell>
          <cell r="AV25" t="str">
            <v>MIMCA</v>
          </cell>
          <cell r="AW25" t="str">
            <v>Methods Inf. Med.</v>
          </cell>
          <cell r="AX25" t="str">
            <v>Final</v>
          </cell>
          <cell r="AY25" t="str">
            <v>2-s2.0-84875292784</v>
          </cell>
          <cell r="AZ25">
            <v>9</v>
          </cell>
          <cell r="BF25" t="str">
            <v>Emergency room inappropriate use; Measurement methodology; Natural language processing; Primary care data; Service utilization; Term extraction</v>
          </cell>
          <cell r="BG25" t="str">
            <v>Canada; computer program; computer system; electronic medical record; emergency health service; feasibility study; health service; human; International Classification of Diseases; Mental Disorders; natural language processing; pain; primary health care; risk factor; statistics and numerical data; utilization; utilization review; article; emergency health service; mental disease; primary health care; statistics; Computer Systems; Emergency Service, Hospital; Feasibility Studies; Health Services Misuse; Humans; International Classification of Diseases; Medical Records Systems, Computerized; Mental Disorders; Natural Language Processing; Ontario; Pain; Primary Health Care; Risk Factors; Software; Utilization Review; Computer Systems; Emergency Service, Hospital; Feasibility Studies; Health Services Misuse; Humans; International Classification of Diseases; Medical Records Systems, Computerized; Mental Disorders; Natural Language Processing; Ontario; Pain; Primary Health Care; Risk Factors; Software; Utilization Review</v>
          </cell>
          <cell r="BH25" t="str">
            <v>twitter|metamap|nlp</v>
          </cell>
          <cell r="BI25" t="str">
            <v>twitter|metamap|nlp</v>
          </cell>
          <cell r="BJ25" t="str">
            <v>objective: the objective of this study was to undertake a proof of concept that demonstrated the use of primary care data and natural language processing and term extraction to assess emergency room use. the study extracted biopsychosocial concepts from primary care free text and related them to inappropriate emergency room use through the use of odds ratios. methods: de-identified free text notes were extracted from a primary care clinic in guelph, ontario and analyzed with a software toolkit that incorporated general architecture for text engineering (gate) and metamap components for natural language processing and term extraction. results: over 10 million concepts were extracted from 13,836 patient records. codes found in at least 1% percent of the sample were regressed against inappropriate emergency room use. 77 codes fell within the realm of biopsychosocial, were very statistically significant (p &lt; 0.001) and had an or &gt; 2.0. thematically, these codes involved mental health and pain related concepts. conclusions: analyzed thematically, mental health issues and pain are important themes; we have concluded that pain and mental health problems are primary drivers for inappropriate emergency room use. age and sex were not significant. this proof of concept demonstrates the feasibly of combining natural language processing and primary care data to analyze a system use question. as a first work it supports further research and could be applied to investigate other, more complex problems. © schattauer 2013.</v>
          </cell>
          <cell r="BL25" t="str">
            <v xml:space="preserve">OBJETIVO: O objetivo deste estudo foi realizar uma prova de conceito que demonstrou o uso de dados de atenção primária e processamento de linguagem natural e extração de termo para avaliar o uso da sala de emergência. O estudo extraiu conceitos biopsicossociais do texto livre de cuidados primários e relacionou-os a uso inadequado da sala de emergência através do uso de probabilidades. Métodos: Notas de texto livre de identificação foram extraídas de uma clínica de cuidados primários em Guelph, Ontário e analisadas com um kit de ferramentas de software que incorporasse a arquitetura geral para engenharia de texto (portão) e componentes de metamap para processamento de linguagem natural e extração de termo. Resultados: Mais de 10 milhões de conceitos foram extraídos de 13.836 registros de pacientes. Os códigos encontrados em pelo menos 1% de por cento da amostra foram regredidos contra o uso inadequado da sala de emergência. 77 códigos caíram dentro do reino do biopsicossocial, foram muito estatisticamente significantes (p &lt;0,001) e tinham um ou&gt; 2.0. Tematicamente, esses códigos envolveram saúde mental e conceitos relacionados à dor. Conclusões: Analisadas tematicamente, questões de saúde mental e dor são temas importantes; Concluímos que os problemas de dor e saúde mental são drivers primários para uso inadequado da sala de emergência. idade e sexo não eram significativos. Esta prova de conceito demonstra os viáveis ​​de combinar o processamento de linguagem natural e os dados de atenção primária para analisar uma questão de uso do sistema. Como primeiro trabalho, ele suporta mais pesquisas e pode ser aplicado para investigar outros problemas mais complexos. © Schattauer 2013. </v>
          </cell>
          <cell r="BQ25">
            <v>0</v>
          </cell>
          <cell r="BR25">
            <v>0</v>
          </cell>
          <cell r="BS25">
            <v>0</v>
          </cell>
          <cell r="BU25">
            <v>0</v>
          </cell>
          <cell r="BV25">
            <v>0</v>
          </cell>
          <cell r="BW25">
            <v>0</v>
          </cell>
          <cell r="BX25">
            <v>0</v>
          </cell>
          <cell r="BY25">
            <v>0</v>
          </cell>
          <cell r="BZ25">
            <v>0</v>
          </cell>
          <cell r="CA25">
            <v>0</v>
          </cell>
          <cell r="CB25">
            <v>0</v>
          </cell>
          <cell r="CC25">
            <v>0</v>
          </cell>
          <cell r="CK25">
            <v>0</v>
          </cell>
          <cell r="CL25">
            <v>0</v>
          </cell>
        </row>
        <row r="26">
          <cell r="C26" t="str">
            <v>big data and the electronic health record</v>
          </cell>
          <cell r="D26" t="str">
            <v>"Big data" and the electronic health record</v>
          </cell>
          <cell r="E26" t="str">
            <v xml:space="preserve">"Big Data" e o Registro de Saúde Eletrônica </v>
          </cell>
          <cell r="G26" t="str">
            <v xml:space="preserve">macho </v>
          </cell>
          <cell r="H26">
            <v>2014</v>
          </cell>
          <cell r="I26">
            <v>74</v>
          </cell>
          <cell r="J26">
            <v>0</v>
          </cell>
          <cell r="K26">
            <v>1</v>
          </cell>
          <cell r="L26" t="str">
            <v>Scopus</v>
          </cell>
          <cell r="P26" t="str">
            <v>English</v>
          </cell>
          <cell r="Q26" t="str">
            <v>Review</v>
          </cell>
          <cell r="R26">
            <v>0</v>
          </cell>
          <cell r="S26" t="str">
            <v>All Open Access, Bronze, Green</v>
          </cell>
          <cell r="T26" t="str">
            <v>Ross M.K., Wei W., Ohno-Machado L.</v>
          </cell>
          <cell r="U26" t="str">
            <v>Yearbook of medical informatics</v>
          </cell>
          <cell r="V26" t="str">
            <v>9</v>
          </cell>
          <cell r="Y26" t="str">
            <v>10.15265/iy-2014-0003</v>
          </cell>
          <cell r="Z26" t="str">
            <v>10.15265/IY-2014-0003</v>
          </cell>
          <cell r="AB26" t="str">
            <v>https://www.scopus.com/inward/record.uri?eid=2-s2.0-85015192902&amp;doi=10.15265%2fIY-2014-0003&amp;partnerID=40&amp;md5=b1607baca82521de22adc66690f3a06c</v>
          </cell>
          <cell r="AC26" t="str">
            <v>Division of Biomedical Informatics, 9500 Gilman Drive, La Jolla, California  Tel: +1 858 822 4931, United States</v>
          </cell>
          <cell r="AD26" t="str">
            <v>Ross, M.K., Division of Biomedical Informatics, 9500 Gilman Drive, La Jolla, California  Tel: +1 858 822 4931, United States; Wei, W.; Ohno-Machado, L.</v>
          </cell>
          <cell r="AH26" t="str">
            <v>D43 TW007015, T15 LM011271, U54 HL108460, UL1TR0001000
National Heart, Lung, and Blood Institute, NHLBI: U54HL108460
Fogarty International Center, FIC: D43TW007015
U.S. National Library of Medicine, NLM: T15LM011271</v>
          </cell>
          <cell r="AW26" t="str">
            <v>Yearb Med Inform</v>
          </cell>
          <cell r="AX26" t="str">
            <v>Final</v>
          </cell>
          <cell r="AY26" t="str">
            <v>2-s2.0-85015192902</v>
          </cell>
          <cell r="AZ26">
            <v>7</v>
          </cell>
          <cell r="BF26" t="str">
            <v>data mining; Electronic health records; natural language processing; privacy; quality improvement; security</v>
          </cell>
          <cell r="BG26" t="str">
            <v>biology; clinical decision support system; data mining; drug surveillance program; electronic health record; electronic medical record system; natural language processing; social media; Computational Biology; Data Mining; Decision Support Systems, Clinical; Electronic Health Records; Medical Records Systems, Computerized; Natural Language Processing; Pharmacovigilance; Social Media</v>
          </cell>
          <cell r="BI26" t="str">
            <v>twitter|metamap|nlp</v>
          </cell>
          <cell r="BJ26" t="str">
            <v>objectives: implementation of electronic health record (ehr) systems continues to expand. the massive number of patient encounters results in high amounts of stored data. transforming clinical data into knowledge to improve patient care has been the goal of biomedical informatics professionals for many decades, and this work is now increasingly recognized outside our field. in reviewing the literature for the past three years, we focus on "big data" in the context of ehr systems and we report on some examples of how secondary use of data has been put into practice.methods: we searched pubmed database for articles from january 1, 2011 to november 1, 2013. we initiated the search with keywords related to "big data" and ehr. we identified relevant articles and additional keywords from the retrieved articles were added. based on the new keywords, more articles were retrieved and we manually narrowed down the set utilizing predefined inclusion and exclusion criteria.results: our final review includes articles categorized into the themes of data mining (pharmacovigilance, phenotyping, natural language processing), data application and integration (clinical decision support, personal monitoring, social media), and privacy and security.conclusion: the increasing adoption of ehr systems worldwide makes it possible to capture large amounts of clinical data. there is an increasing number of articles addressing the theme of "big data", and the concepts associated with these articles vary. the next step is to transform healthcare big data into actionable knowledge.</v>
          </cell>
          <cell r="BK26" t="str">
            <v>OBJETIVOS: A implementação de sistemas de Registro Eletrônico de Saúde (EHR) continua a se expandir. O grande número de encontros com pacientes resulta em grandes quantidades de dados armazenados. Transformar dados clínicos em conhecimento para melhorar o atendimento ao paciente tem sido o objetivo dos profissionais de informática biomédica por muitas décadas, e esse trabalho é cada vez mais reconhecido fora de nosso campo. Ao revisar a literatura nos últimos três anos, nos concentramos em "big data" no contexto dos sistemas EHR e relatamos alguns exemplos de como o uso secundário de dados foi colocado em prática. MÉTODOS: Pesquisamos o banco de dados PubMed em busca de artigos de 1º de janeiro de 2011 a 1º de novembro de 2013. Iniciamos a busca com palavras-chave relacionadas a "big data" e EHR. Identificamos artigos relevantes e palavras-chave adicionais dos artigos recuperados foram adicionadas. Com base nas novas palavras-chave, mais artigos foram recuperados e nós reduzimos manualmente o conjunto utilizando critérios de inclusão e exclusão predefinidos. RESULTADOS: Nossa revisão final inclui artigos categorizados nos temas de mineração de dados (farmacovigilância, fenotipagem, processamento de linguagem natural), aplicação de dados e integração (suporte à decisão clínica, monitoramento pessoal, mídia social) e privacidade e segurança. CONCLUSÃO: A crescente adoção de sistemas EHR em todo o mundo torna possível a captura de grandes quantidades de dados clínicos. É cada vez maior o número de artigos que abordam o tema "big data", e os conceitos associados a esses artigos variam. A próxima etapa é transformar o big data de saúde em conhecimento acionável.</v>
          </cell>
          <cell r="BL26" t="str">
            <v xml:space="preserve">Objetivos: A implementação de sistemas de registro eletrônico de saúde (EHR) continua a se expandir. O número massivo de encontros do paciente resulta em altas quantidades de dados armazenados. Transformar dados clínicos em conhecimento para melhorar o atendimento ao paciente tem sido o objetivo dos profissionais de informática biomédica por muitas décadas, e este trabalho é agora cada vez mais reconhecido fora do nosso campo. Ao revisar a literatura nos últimos três anos, nos concentramos em "Big Data" no contexto dos sistemas de EHR e relatamos alguns exemplos de como o uso secundário de dados foi colocado em prática.Metodes: Procuramos o banco de dados PubMed para artigos de 1 de janeiro de 2011 a 1º de novembro de 2013. Iniciamos a busca com palavras-chave relacionadas a "Big Data" e EHR. Identificamos artigos relevantes e palavras-chave adicionais dos artigos recuperados foram adicionados. Com base nas novas palavras-chave, mais artigos foram recuperados e analisamos manualmente o conjunto utilizando critérios de inclusão e exclusão predefinidos.Resultas: Nossa revisão final inclui artigos categorizados nos temas da mineração de dados (farmacovigilância, fenotipagem, processamento de idioma natural), aplicação de dados e integração (apoio da decisão clínica, monitoramento pessoal, mídia social) e privacidade e segurança.Conclusão: A crescente adoção de sistemas de EHR em todo o mundo possibilita capturar grandes quantidades de dados clínicos. Há um número crescente de artigos que abordam o tema de "Big Data", e os conceitos associados a esses artigos variam. O próximo passo é transformar os grandes dados de saúde em conhecimento acionável. </v>
          </cell>
          <cell r="BQ26">
            <v>0</v>
          </cell>
          <cell r="BR26">
            <v>1</v>
          </cell>
          <cell r="BS26">
            <v>1</v>
          </cell>
          <cell r="BT26" t="str">
            <v>A crescente adoção de sistemas EHR em todo o mundo torna possível capturar grandes quantidades de dados clínicos. A próxima etapa é transformar verdadeiramente essas grandes empresas de saúde dados em conhecimento. Novas técnicas de mineração de dados e processamento de linguagem natural são componentes-chave da análise de dados EHR.
Críticos para o progresso futuro são os mecanismos de segurança e privacidade que facilitam o compartilhamento de dados de EHR e outros dados de saúde. Métodos de controle de acesso e medidas de segurança permitem EHR sistemas para proteger as informações confidenciais do paciente. O desenvolvimento e a aplicação de métodos de análise de big data em EHRs podem ajudar a criar um EHR de aprendizagem contínua ecossistema. No futuro, pode ser possível combinar dados do EHR com outras fontes, como mídia social, informações ambientais e dados de sequenciamento de genes.
Além disso, com a globalização da pesquisa biomédica e da saúde, será importante desenvolver meios para harmonizar e computar com big data originários de diferentes países de uma forma que respeite as políticas e legislações nacionais e internacionais, bem como as preferências dos pacientes.</v>
          </cell>
          <cell r="BU26">
            <v>0</v>
          </cell>
          <cell r="BV26">
            <v>0</v>
          </cell>
          <cell r="BW26">
            <v>0</v>
          </cell>
          <cell r="BX26">
            <v>0</v>
          </cell>
          <cell r="BY26">
            <v>0</v>
          </cell>
          <cell r="BZ26">
            <v>0</v>
          </cell>
          <cell r="CA26">
            <v>0</v>
          </cell>
          <cell r="CB26">
            <v>0</v>
          </cell>
          <cell r="CC26">
            <v>0</v>
          </cell>
          <cell r="CD26">
            <v>0</v>
          </cell>
          <cell r="CE26" t="str">
            <v>Entra ou ñ para leitura: talvez</v>
          </cell>
          <cell r="CF26" t="str">
            <v>Razoavel</v>
          </cell>
          <cell r="CI26">
            <v>0</v>
          </cell>
          <cell r="CK26">
            <v>0</v>
          </cell>
          <cell r="CL26">
            <v>0</v>
          </cell>
        </row>
        <row r="27">
          <cell r="C27" t="str">
            <v>a pipeline to extract drug adverse event pairs from multiple data sources</v>
          </cell>
          <cell r="D27" t="str">
            <v>A pipeline to extract drug-adverse event pairs from multiple data sources</v>
          </cell>
          <cell r="E27" t="str">
            <v xml:space="preserve">Um pipeline para extrair pares de eventos adversos a droga de várias fontes de dados </v>
          </cell>
          <cell r="G27" t="str">
            <v xml:space="preserve">macho </v>
          </cell>
          <cell r="H27">
            <v>2014</v>
          </cell>
          <cell r="I27">
            <v>39</v>
          </cell>
          <cell r="J27">
            <v>0</v>
          </cell>
          <cell r="K27">
            <v>1</v>
          </cell>
          <cell r="L27" t="str">
            <v>Scopus</v>
          </cell>
          <cell r="P27" t="str">
            <v>English</v>
          </cell>
          <cell r="Q27" t="str">
            <v>Article</v>
          </cell>
          <cell r="R27">
            <v>0</v>
          </cell>
          <cell r="S27" t="str">
            <v>All Open Access, Gold, Green</v>
          </cell>
          <cell r="T27" t="str">
            <v>Yeleswarapu S., Rao A., Joseph T., Saipradeep V.G., Srinivasan R.</v>
          </cell>
          <cell r="U27" t="str">
            <v>BMC Medical Informatics and Decision Making</v>
          </cell>
          <cell r="V27" t="str">
            <v>14</v>
          </cell>
          <cell r="W27" t="str">
            <v>1</v>
          </cell>
          <cell r="X27" t="str">
            <v xml:space="preserve"> 13</v>
          </cell>
          <cell r="Y27" t="str">
            <v>10.1186/1472-6947-14-13</v>
          </cell>
          <cell r="Z27" t="str">
            <v>10.1186/1472-6947-14-13</v>
          </cell>
          <cell r="AB27" t="str">
            <v>https://www.scopus.com/inward/record.uri?eid=2-s2.0-84897634360&amp;doi=10.1186%2f1472-6947-14-13&amp;partnerID=40&amp;md5=a692d225675ec659f51edb6f22e84c27</v>
          </cell>
          <cell r="AC27" t="str">
            <v>TCS Innovation Labs, Tata Consultancy Services Ltd, Software Units Layout, Deccan Park, 1, Madhapur, Hyderabad 500081, Andhra Pradesh, India</v>
          </cell>
          <cell r="AD27" t="str">
            <v>Yeleswarapu, S., TCS Innovation Labs, Tata Consultancy Services Ltd, Software Units Layout, Deccan Park, 1, Madhapur, Hyderabad 500081, Andhra Pradesh, India; Rao, A., TCS Innovation Labs, Tata Consultancy Services Ltd, Software Units Layout, Deccan Park, 1, Madhapur, Hyderabad 500081, Andhra Pradesh, India; Joseph, T., TCS Innovation Labs, Tata Consultancy Services Ltd, Software Units Layout, Deccan Park, 1, Madhapur, Hyderabad 500081, Andhra Pradesh, India; Saipradeep, V.G., TCS Innovation Labs, Tata Consultancy Services Ltd, Software Units Layout, Deccan Park, 1, Madhapur, Hyderabad 500081, Andhra Pradesh, India; Srinivasan, R., TCS Innovation Labs, Tata Consultancy Services Ltd, Software Units Layout, Deccan Park, 1, Madhapur, Hyderabad 500081, Andhra Pradesh, India</v>
          </cell>
          <cell r="AL27" t="str">
            <v>Wang, X., Hripcsak, G., Markatou, M., Friedman, C., Active computerized pharmacovigilance using natural language processing, statistics, and electronic health records: A feasibility study (2009) JAMIA, 16, pp. 328-337. , 19261932; (2002) The Importance of Pharmacovigilance- Safety Monitoring of Medicinal Products, , World Health Organization Geneva: World Health Organization; Wang, W., Haerian, K., Salmasian, H., Harpaz, R., Chase, H., Friedman, C., A drug-adverse event extraction algorithm to support pharmacovigilance knowledge mining from PubMed citations (2011) AMIA Annual Symposium Proceedings, pp. 1464-1470; Holmes, A.B., Hawson, A., Liu, F., Friedman, C., Khiabanian, H., Rabadan, R., Discovering disease associations by integrating electronic clinical data and medical literature (2011) PLoS One, 6, p. 521132. , 10.1371/journal.pone.0021132 21731656; http://www.fda.gov/Drugs/GuidanceComplianceRegulatoryInformation/ Surveillance/AdverseDrugEffects/default.htm, FAERS; Harpaz, R., Haerian, K., Chase, H.S., Friedman, C., Statistical Mining of Potential Drug Interaction Adverse Effects in FDA's Spontaneous Reporting System (2010) AMIA Annual Symposium Proceedings, pp. 281-285; http://www.ncbi.nlm.nih.gov/PubMed, MEDLINE; Coloma, P., Schuemie, M.J., Trifirò, G., Gini, R., Herings, R., Hippisley-Cox, J., Mazzaglia, G., Sturkenboom, M., Combining electronic healthcare databases in Europe to allow for large-scale drug safety monitoring: The EU-ADR Project (2011) Pharmacoepidemiol Drug Saf, 20, pp. 1-11. , 10.1002/pds.2053 21182150; Trifirò, G., Pariente, A., Coloma, P.M., Kors, J.A., Polimeni, G., Miremont-Salamé, G., Catania, M.A., Fourrier-Reglat, M., Data mining on electronic health record databases for signal detection in pharmacovigilance: Which events to monitor? (2009) Pharmacoepidemiol Drug Saf, 18, pp. 1176-1184. , EU-ADR group 10.1002/pds.1836 19757412; Ryan, P.B., Madigan, D., Stang, P.E., Overhage, J.M., Racoosin, J.A., Hartzema, A.G., Empirical assessment of methods for risk identification in healthcare data: Results from the experiments of the observational medical outcomes partnership (2012) Statist Med, 31, pp. 4401-4415. , 10.1002/sim.5620; Curtis, L.H., Weiner, M.G., Boudreau, D.M., Cooper, W.O., Daniel, G.W., Nair, V.P., Raebel, M.A., Brown, J.S., Design considerations, architecture, and use of the Mini-Sentinel distributed data system (2012) Pharmacoepidemiol Drug Saf, 21, pp. 23-31. , 22262590; Knox, C., Law, V., Jewison, T., Liu, P., Ly, S., Frolkis, A., Pon, A., Wishart, D.S., DrugBank 3.0: A comprehensive resource for 'omics' research on drugs (2011) Nucleic Acids Res, 39 (DATABASE ISSUE), pp. 41035-D1041. , 21059682; Cimino, J.J., Representation of clinical laboratory terminology in the Unified Medical Language System (1991) Proc Annu Symp Comput Appl Med Care, pp. 199-203; Fiszman, M., Rindflesch, T.C., Kilicoglu, H., Abstraction summarization for managing the biomedical research literature (2004) Proc Workshop Comp Lexical Semantics, pp. 76-83. , HLT-NAACL; Wang, X., Chase, H.S., Li, J., Hripcsak, G., Friedman, C., Integrating heterogeneous knowledge sources to acquire executable drug-related knowledge (2010) AMIA Annual Symposium Proceedings, pp. 852-856; Gurulingappa, H., Rajput, A.M., Roberts, A., Fluck, J., Hofmann-Apitius, M., Toldo, L., Development of a benchmark corpus to support the automatic extraction of drug-related adverse effects from medical case reports (2012) J Biomed Inform, 45, pp. 885-892. , 10.1016/j.jbi.2012.04.008 22554702; Gurulingappa, H., Mateen-Rajput, A., Toldo, L., Extraction of potential adverse drug events from medical case reports (2012) J Biomed Semantics, 3, p. 15. , 10.1186/2041-1480-3-15 23256479; Van Mulligen, E.M., Fourrier-Reglat, A., Gurwitz, D., Molokhia, M., Nieto, A., Trifiro, G., Kors, J.A., Furlong, L.I., The EU-ADR corpus: Annotated drugs, diseases, targets, and their relationships (2012) J Biomed Inform, 45, pp. 879-884. , 10.1016/j.jbi.2012.04.004 22554700; http://www.dailystrength.org/, DailyStrength accessed 2012-06-06; Leaman, R., Wojtulewicz, L., Sullivan, R., Skariah, A., Yang, J., Gonzalez, G., (2010) Towards Internet-Age Pharmacovigilance: Extracting Adverse Drug Reactions from User Posts to Health-Related Social Networks, pp. 117-125. , Uppsala, Sweden ACL: Proceedings of the 2010 Workshop on Biomedical Natural Language Processing 7; http://en.wikipedia.org/wiki/COSTART, COSTART; Kuhn, M., Campillos, M., Letunic, I., Jensen, L.J., Bork, P., A side effect resource to capture phenotypic effects of drugs (2010) Mol Syst Biol, 6, p. 343. , 20087340; Ackroyd-Stolarz, S.A., Mackinnon, N.J., Murphy, N., Gillespie, E., Zed, P.J., Adverse events related to medications identified by a Canadian poison centre (2011) J Popul Ther Clin Pharmacol, 18, pp. 5250-e256. , 21576730; Joseph, T., Saipradeep, V.G., Raghavan, G.S., Srinivasan, R., Rao, A., Kotte, S., Sivadasan, N., TPX: Biomedical literature search made easy (2012) Bioinformation, 8, pp. 578-580. , 10.6026/97320630008578 22829734; Fielding, R.T., Taylor, R.N., Principled Design of the Modern Web Architecture (2002) ACM Trans Internet Technol, 2, pp. 115-150. , 10.1145/514183.514185; http://en.wikipedia.org/wiki/SOAP, SOAP; Smith, L., Rindflesch, T., Wilbur, W.J., MedPost: A part-of-speech tagger for bioMedical text (2004) Bioinformatics, 20, pp. 2320-2321. , 10.1093/bioinformatics/bth227 15073016; Porter, M.F., An algorithm for suffix stripping (1980) Program, 14, pp. 130-137. , 10.1108/eb046814; http://www.nlm.nih.gov/mesh/MBrowser.html, MeSH; http://en.wikipedia.org/, Wikipedia; http://www.meddra.org/, MedDRA; Bate, A., Bayesian confidence propagation neural network (2007) Drug Saf, 30, pp. 623-625. , 10.2165/00002018-200730070-00011 17604417; Bate, A., Lindquist, M., Edwards, I.R., Olsson, S., Orre, R., Lansner, A., De Freitas, R.M., A Bayesian neural network method for adverse drug reaction signal generation (1998) Eur J Clin Pharmacol, 54, pp. 315-321. , 10.1007/s002280050466 9696956; Patients Like Me, , http://www.patientslikeme.com, accessed on 2012-06-06; http://www.mediguard.org/, MediGuard [accessed around 2012-06-06]; http://web-harvest.sourceforge.net, Web-Harvest [accessed around 2012-06-06]; http://en.wikipedia.org/wiki/Bupropion, Bupropion; Denecke, K., Nejdl, W., How valuable is medical social media data? Content analysis of the medical web (2009) Inf Sci, 179, pp. 1870-1880. , 10.1016/j.ins.2009.01.025; Shah, S.G., Robinson, I., Patients' perspectives on self-testing of oral anticoagulation therapy: Content analysis of patients' internet blogs (2011) BMC Health Serv Res, 11, p. 25. , 10.1186/1472-6963-11-25 21291542; Eysenbach, G., Till, J.E., Ethical issues in qualitative research on internet communities (2001) BMJ, 323, pp. 1103-1105. , 10.1136/bmj.323.7321.1103 11701577; Sherrod, R.A., Ford, C., Oliver, J., Using data from the internet to teach ethical principles for critiquing research studies (2010) Nurse Educ, 35, pp. 17-19. , 10.1097/NNE.0b013e3181c41f8d 20010263; Whitehead, L.C., Methodological and ethical issues in Internet-mediated research in the field of health: An integrated review of the literature (2007) Soc Sci Med, 65, pp. 782-791. , 10.1016/j.socscimed.2007.03.005 17512105; http://treato.com, Treato [accessed on 2012-06-06]; Szarfman, A., Tonning, J.M., Doraiswamy, P.M., Pharmacovigilance in the 21st century: New systematic tools for an old problem (2004) Pharmacotherapy, 24, pp. 1099-1104. , 10.1592/phco.24.13.1099.38090 15460169; Evans, S.J.W., Waller, P.C., Davis, S., Use of proportional reporting ratios (PRRs) for signal generation from spontaneous adverse drug reaction reports (2001) Pharmacoepidemiol Drug Saf, 6, pp. 483-486; Van Puijenbroek, E.P., Egberts, A.C., Meyboom, R.H., Leufkens, H.G., Signalling possible drug-drug interactions in a spontaneous reporting system: Delay of withdrawal bleeding during concomitant use of oral contraceptives and itraconazole (1999) Br J Clin Pharmacol, 47, pp. 689-693. , 10383548; Lindquist, M., Edwards, I.R., Bate, A., Fucik, H., Nunes, A.M., Stahl, M., From association to alert-a revised approach to international signal analysis (1999) Pharmacoepidemiol Drug Safety, 1, pp. 15-25; Matsushita, Y., Kuroda, Y., Niwa, S., Sonehara, S., Hamada, C., Yoshimura, I., Criteria revision and performance comparison of three methods of signal detection applied to the spontaneous reporting database of a pharmaceutical manufacturer (2007) Drug Saf, 30, pp. 715-726. , 10.2165/00002018-200730080-00008 17696584</v>
          </cell>
          <cell r="AM27" t="str">
            <v>Rao, A.; TCS Innovation Labs, Deccan Park, 1, Madhapur, Hyderabad 500081, Andhra Pradesh, India; email: adityar.rao@tcs.com</v>
          </cell>
          <cell r="AP27" t="str">
            <v>BioMed Central Ltd</v>
          </cell>
          <cell r="AW27" t="str">
            <v>BMC Med. Informatics Decis. Mak.</v>
          </cell>
          <cell r="AX27" t="str">
            <v>Final</v>
          </cell>
          <cell r="AY27" t="str">
            <v>2-s2.0-84897634360</v>
          </cell>
          <cell r="BF27" t="str">
            <v>Adverse event; BCPNN; Biomedical literature; NLP; Pharmacovigilance; Social media; Text mining; Unstructured text</v>
          </cell>
          <cell r="BG27" t="str">
            <v>adverse drug reaction; algorithm; article; data mining; drug surveillance program; human; methodology; natural language processing; standard; Adverse Drug Reaction Reporting Systems; Algorithms; Data Mining; Drug-Related Side Effects and Adverse Reactions; Humans; Natural Language Processing</v>
          </cell>
          <cell r="BJ27" t="str">
            <v>background: pharmacovigilance aims to uncover and understand harmful side-effects of drugs, termed adverse events (aes). although the current process of pharmacovigilance is very systematic, the increasing amount of information available in specialized health-related websites as well as the exponential growth in medical literature presents a unique opportunity to supplement traditional adverse event gathering mechanisms with new-age ones. method. we present a semi-automated pipeline to extract associations between drugs and side effects from traditional structured adverse event databases, enhanced by potential drug-adverse event pairs mined from user-comments from health-related websites and medline abstracts. the pipeline was tested using a set of 12 drugs representative of two previous studies of adverse event extraction from health-related websites and medline abstracts. results: testing the pipeline shows that mining non-traditional sources helps substantiate the adverse event databases. the non-traditional sources not only contain the known aes, but also suggest some unreported aes for drugs which can then be analyzed further. conclusion: a semi-automated pipeline to extract the ae pairs from adverse event databases as well as potential ae pairs from non-traditional sources such as text from medline abstracts and user-comments from health-related websites is presented. © 2014 yeleswarapu et al.; licensee biomed central ltd.</v>
          </cell>
          <cell r="BK27" t="str">
            <v>Antecedentes: A farmacovigilância visa descobrir e compreender os efeitos colaterais prejudiciais dos medicamentos, denominados eventos adversos (EAs). Embora o processo atual de farmacovigilância seja muito sistemático, a quantidade crescente de informações disponíveis em sites especializados em saúde, bem como o crescimento exponencial da literatura médica, apresenta uma oportunidade única de complementar os mecanismos tradicionais de coleta de eventos adversos com os da nova era. Método. Apresentamos um pipeline semiautomático para extrair associações entre medicamentos e efeitos colaterais de bancos de dados de eventos adversos estruturados tradicionais, aprimorados por pares de eventos adversos de medicamentos potenciais extraídos de comentários de usuários de sites relacionados à saúde e resumos MEDLINE. O pipeline foi testado usando um conjunto de 12 medicamentos representativos de dois estudos anteriores de extração de eventos adversos de sites relacionados à saúde e resumos do MEDLINE. Resultados: O teste do pipeline mostra que a mineração de fontes não tradicionais ajuda a substanciar os bancos de dados de eventos adversos. As fontes não tradicionais não apenas contêm os AEs conhecidos, mas também sugerem alguns AEs não relatados para medicamentos que podem então ser analisados ​​mais detalhadamente. Conclusão: Um pipeline semiautomático para extrair os pares de EA de bancos de dados de eventos adversos, bem como pares de EA potenciais de fontes não tradicionais, como texto de resumos do MEDLINE e comentários de usuários de sites relacionados à saúde, é apresentado.</v>
          </cell>
          <cell r="BL27" t="str">
            <v xml:space="preserve">Antecedentes: A farmacovigilância visa descobrir e entender efeitos colaterais prejudiciais das drogas, denominadas eventos adversos (AES). Embora o atual processo de farmacovigilância seja muito sistemático, a quantidade crescente de informação disponível em sites especializados relacionados à saúde, bem como o crescimento exponencial da literatura médica apresenta uma oportunidade única para complementar mecanismos tradicionais de coleta de eventos adversos com novos envelhecidos. método. Apresentamos um pipeline semi-automatizado para extrair associações entre drogas e efeitos colaterais de bancos de dados de eventos adversos estruturados tradicionais, aprimorados por possíveis pares de eventos adversos a medicamentos minados a partir de comentários de usuários de sites relacionados à saúde e resumos médicos. O gasoduto foi testado usando um conjunto de 12 drogas representativas de dois estudos anteriores de extração de eventos adversos a partir de sites relacionados à saúde e resumos médios. RESULTADOS: O teste do pipeline mostra que as fontes não tradicionais da mineração ajudam a substanciar os bancos de dados adversos do evento. As fontes não tradicionais não só contêm apenas a AES conhecida, mas também sugerem alguns AES não declarados para drogas que podem ser analisadas mais adiante. Conclusão: um pipeline semi-automatizado para extrair os pares AE de bancos de dados adversos, bem como potenciais pares AE de fontes não tradicionais, como texto de resumos médios e comentários de usuários de sites relacionados à saúde é apresentado. © 2014 Yeleswarapu et al.; Licenciado Biomed Central Ltd. </v>
          </cell>
          <cell r="BQ27">
            <v>0</v>
          </cell>
          <cell r="BR27">
            <v>1</v>
          </cell>
          <cell r="BS27">
            <v>0</v>
          </cell>
          <cell r="BT27">
            <v>0</v>
          </cell>
          <cell r="BU27">
            <v>0</v>
          </cell>
          <cell r="BV27">
            <v>0</v>
          </cell>
          <cell r="BW27">
            <v>0</v>
          </cell>
          <cell r="BX27">
            <v>0</v>
          </cell>
          <cell r="BY27">
            <v>0</v>
          </cell>
          <cell r="BZ27">
            <v>0</v>
          </cell>
          <cell r="CA27">
            <v>0</v>
          </cell>
          <cell r="CB27">
            <v>0</v>
          </cell>
          <cell r="CC27">
            <v>0</v>
          </cell>
          <cell r="CD27">
            <v>0</v>
          </cell>
          <cell r="CE27" t="str">
            <v>Entra ou ñ para leitura: talvez</v>
          </cell>
          <cell r="CF27" t="str">
            <v>Razoavel</v>
          </cell>
          <cell r="CI27">
            <v>0</v>
          </cell>
          <cell r="CK27">
            <v>0</v>
          </cell>
          <cell r="CL27">
            <v>0</v>
          </cell>
        </row>
        <row r="28">
          <cell r="C28" t="str">
            <v>a study of biomedical concept identification metamap vs people</v>
          </cell>
          <cell r="D28" t="str">
            <v>A study of biomedical concept identification: MetaMap vs. people.</v>
          </cell>
          <cell r="E28" t="str">
            <v xml:space="preserve">Um estudo da identificação do conceito biomédico: Metamap vs. pessoas. </v>
          </cell>
          <cell r="G28" t="str">
            <v xml:space="preserve">macho </v>
          </cell>
          <cell r="H28">
            <v>2003</v>
          </cell>
          <cell r="I28">
            <v>50</v>
          </cell>
          <cell r="J28">
            <v>0</v>
          </cell>
          <cell r="K28">
            <v>0</v>
          </cell>
          <cell r="L28" t="str">
            <v>Scopus</v>
          </cell>
          <cell r="P28" t="str">
            <v>English</v>
          </cell>
          <cell r="Q28" t="str">
            <v>Article</v>
          </cell>
          <cell r="R28">
            <v>0</v>
          </cell>
          <cell r="T28" t="str">
            <v>Pratt W., Yetisgen-Yildiz M.</v>
          </cell>
          <cell r="U28" t="str">
            <v>AMIA ... Annual Symposium proceedings / AMIA Symposium. AMIA Symposium</v>
          </cell>
          <cell r="AB28" t="str">
            <v>https://www.scopus.com/inward/record.uri?eid=2-s2.0-16544371560&amp;partnerID=40&amp;md5=cf544e5de04983b91a80f587bbc3a930</v>
          </cell>
          <cell r="AC28" t="str">
            <v>Biomedical and Health Informatics, School of Medicine, University of Washington, Seattle, United States</v>
          </cell>
          <cell r="AD28" t="str">
            <v>Pratt, W., Biomedical and Health Informatics, School of Medicine, University of Washington, Seattle, United States; Yetisgen-Yildiz, M., Biomedical and Health Informatics, School of Medicine, University of Washington, Seattle, United States</v>
          </cell>
          <cell r="AM28" t="str">
            <v>Pratt, W.</v>
          </cell>
          <cell r="AW28" t="str">
            <v>AMIA Annu Symp Proc</v>
          </cell>
          <cell r="AX28" t="str">
            <v>Final</v>
          </cell>
          <cell r="AY28" t="str">
            <v>2-s2.0-16544371560</v>
          </cell>
          <cell r="AZ28">
            <v>4</v>
          </cell>
          <cell r="BG28" t="str">
            <v>article; comparative study; documentation; evaluation; human; medical information system; MEDLINE; methodology; natural language processing; Abstracting and Indexing; Humans; MEDLINE; Natural Language Processing; Unified Medical Language System</v>
          </cell>
          <cell r="BH28" t="str">
            <v>twitter|metamap|nlp</v>
          </cell>
          <cell r="BI28" t="str">
            <v>twitter|metamap|nlp</v>
          </cell>
          <cell r="BJ28" t="str">
            <v>although huge amounts of unstructured text are available as a rich source of biomedical knowledge, to process this unstructured knowledge requires tools that identify concepts from free-form text. metamap is one tool that system developers in biomedicine have commonly used for such a task, but few have studied how well it accomplishes this task in general. in this paper, we report on a study that compares metamap's performance against that of six people. such studies are challenging because the task is inherently subjective and establishing consensus is difficult. nonetheless, for those concepts that subjects generally agreed on, metamap was able to identify most concepts, if they were represented in the umls. however, metamap identified many other concepts that peo-ple did not. we also report on our analysis of the types of failures that metamap exhibited as well as trends in the way people chose to identify concepts.</v>
          </cell>
          <cell r="BL28" t="str">
            <v xml:space="preserve">Embora grandes quantidades de texto não estruturado estejam disponíveis como uma rica fonte de conhecimento biomédico, para processar esse conhecimento não estruturado, requer ferramentas que identificam conceitos de texto de forma livre. O Metamap é uma ferramenta que os desenvolvedores do sistema na biomedicina são comumente usados para tal tarefa, mas poucos estudaram quão bem realiza essa tarefa em geral. Neste artigo, relatamos um estudo que compara o desempenho de Metamap contra os seis pessoas. Tais estudos são desafiadores porque a tarefa é inerentemente subjetiva e estabelecer consenso é difícil. No entanto, para aqueles conceitos que os assuntos geralmente concordaram, o Metamap foi capaz de identificar a maioria dos conceitos, se eles estivessem representados nas UMLs. No entanto, o metamap identificou muitos outros conceitos que o Peo-Ple não. Também relatamos nossa análise dos tipos de falhas que o metamap exibiu, bem como as tendências da maneira como as pessoas optam por identificar conceitos. </v>
          </cell>
          <cell r="BQ28">
            <v>0</v>
          </cell>
          <cell r="BR28">
            <v>0</v>
          </cell>
          <cell r="BS28">
            <v>0</v>
          </cell>
          <cell r="BT28" t="str">
            <v>Críticos para o progresso futuro são os mecanismos de segurança e privacidade que facilitam o compartilhamento de dados de EHR e outros dados de saúde. Métodos de controle de acesso e medidas de segurança permitem EHR sistemas para proteger as informações confidenciais do paciente. O desenvolvimento e a aplicação de métodos de análise de big data em EHRs podem ajudar a criar um EHR de aprendizagem contínua ecossistema. No futuro</v>
          </cell>
          <cell r="BU28">
            <v>0</v>
          </cell>
          <cell r="BV28" t="str">
            <v xml:space="preserve"> como mídia social</v>
          </cell>
          <cell r="BW28" t="str">
            <v xml:space="preserve"> informações ambientais e dados de sequenciamento de genes.</v>
          </cell>
          <cell r="BX28">
            <v>0</v>
          </cell>
          <cell r="BY28">
            <v>0</v>
          </cell>
          <cell r="BZ28">
            <v>0</v>
          </cell>
          <cell r="CA28">
            <v>0</v>
          </cell>
          <cell r="CB28">
            <v>0</v>
          </cell>
          <cell r="CC28">
            <v>0</v>
          </cell>
          <cell r="CK28">
            <v>0</v>
          </cell>
          <cell r="CL28">
            <v>0</v>
          </cell>
        </row>
        <row r="29">
          <cell r="C29" t="str">
            <v>exploring brand name drug mentions on twitter for pharmacovigilance</v>
          </cell>
          <cell r="D29" t="str">
            <v>Exploring Brand-Name Drug Mentions on Twitter for Pharmacovigilance</v>
          </cell>
          <cell r="E29" t="str">
            <v xml:space="preserve">Explorando mencionamentos de drogas de marca no Twitter para farmacovigilância </v>
          </cell>
          <cell r="G29" t="str">
            <v xml:space="preserve">macho </v>
          </cell>
          <cell r="H29">
            <v>2015</v>
          </cell>
          <cell r="I29">
            <v>19</v>
          </cell>
          <cell r="J29">
            <v>0</v>
          </cell>
          <cell r="K29">
            <v>1</v>
          </cell>
          <cell r="L29" t="str">
            <v>Scopus</v>
          </cell>
          <cell r="P29" t="str">
            <v>English</v>
          </cell>
          <cell r="Q29" t="str">
            <v>Conference Paper</v>
          </cell>
          <cell r="R29">
            <v>0</v>
          </cell>
          <cell r="T29" t="str">
            <v>Carbonell P., Mayer M.A., Bravo A.</v>
          </cell>
          <cell r="U29" t="str">
            <v>Studies in Health Technology and Informatics</v>
          </cell>
          <cell r="V29" t="str">
            <v>210</v>
          </cell>
          <cell r="Y29" t="str">
            <v>10.3233/978-1-61499-512-8-55</v>
          </cell>
          <cell r="Z29" t="str">
            <v>10.3233/978-1-61499-512-8-55</v>
          </cell>
          <cell r="AB29" t="str">
            <v>https://www.scopus.com/inward/record.uri?eid=2-s2.0-84937418918&amp;doi=10.3233%2f978-1-61499-512-8-55&amp;partnerID=40&amp;md5=9b5f4578a6741c244b32fa137af50499</v>
          </cell>
          <cell r="AC29" t="str">
            <v>Research Programme on Biomedical Informatics (GRIB), IMIM-Universitat Pompeu Fabra, Barcelona, Spain</v>
          </cell>
          <cell r="AD29" t="str">
            <v>Carbonell, P., Research Programme on Biomedical Informatics (GRIB), IMIM-Universitat Pompeu Fabra, Barcelona, Spain; Mayer, M.A., Research Programme on Biomedical Informatics (GRIB), IMIM-Universitat Pompeu Fabra, Barcelona, Spain; Bravo, A., Research Programme on Biomedical Informatics (GRIB), IMIM-Universitat Pompeu Fabra, Barcelona, Spain</v>
          </cell>
          <cell r="AG29" t="str">
            <v>Prescription Drugs</v>
          </cell>
          <cell r="AL29" t="str">
            <v>Leis, A., Mayer, M.A., How Twitter is used in international health events: World Aids Day Case Study (2013) IProceedings Medicine 2. 0, pp. 220-221. , http://www.medicine20congress.com/ocs/index.php/med/med2013/paper/view/1872, London (UK) Sept 23-24; Paul, M.J., Dredze, M., You are what you tweet: Analyzing Twitter for public health (2011) Proceedings of the Fifth International AAAI Conference on Weblogs and Social Media, pp. 265-272; Chew, C., Eysenbach, G., Pandemics in the age of Twitter: Content analysis of tweets during the 2009 H1N1 outbreak (2010) PLoS One, 5, p. e14118; Chowell, G., Nishiura, H., Transmission dynamics and control of Ebola virus disease (EVD): A review (2014) BMC Medicine, 12, p. 196; Hanson, C.L., Cannon, B., Burton, S., Giraud-Carrier, C., An exploration of social circles and prescription drug abuse through Twitter (2013) Journal of Medical Internet Research, 15, p. e189; Rodríguez-González, A., Mayer, M.A., Fernández-Breis, J.T., Biomedical information through the implementation of social media environments (2013) Journal of Biomedical Informatics, 46 (6), pp. 955-956; Ginn, R., Pimpalkhute, P., Nikfarjam, A., Patki, A., O'connor, K., Sarker, A., Smith, K., González, G., Mining Twitter for Adverse Drug Reaction mentions: A corpus and classification benchmark (2014) Fourth Workshop on Building and Evaluating Resources for Health and Biomedical Text Processing. BioTxtM. Reykiavik, , http://www.nactem.ac.uk/biotxtm2014/papers/Ginnetal.pdf; Jiang, K., Zheng, Y., Mining Twitter data for potential drug effects (2013) Advanced Data Mining and Applications, 8346, pp. 434-443; Twitter API, , https://dev.twitter.com/rest/public/search; Law, V., DrugBank 4. 0: Shedding new light on drug metabolism (2014) Nucleic Acids Res., 42, pp. D1091-1097; Fellbaum, C., Christiane, WordNet and wordnets (2005) Encyclopedia of Language and Linguistics, , Brown, Keith et al. (eds. ); Zeileis, A., Grothendieck, G., Zoo: S3 infrastructure for regular and irregular time series (2005) Journal of Statistical Software, 14, pp. 1-27; BeFree System, , http://ibi.imim.es/befree; Bravo À., Cases, M., Queralt-Rosinach, N., Sanz, F., Furlong, L.I., A knowledge-driven approach to extract disease-related biomarkers from the literature (2014) BioMed Research International, 11, p. 253128; http://www.nlm.nih.gov/research/umls/licensedcontent/umlsknowledgesources.html, 2013AA UMLS Full Release Files Jan. 2013 version; Carbonell, P., Trosset, J.Y., Overcoming drug resistance through in silico prediction (2014) Drug Discov Today: Tech, 11, pp. 101-107</v>
          </cell>
          <cell r="AN29" t="str">
            <v>Cornet R.Stoicu-Tivadar L.Cornet R.Parra Calderon C.L.Andersen S.K.Horbst A.Hercigonja-Szekeres M.</v>
          </cell>
          <cell r="AP29" t="str">
            <v>IOS Press</v>
          </cell>
          <cell r="AQ29" t="str">
            <v>26th Medical Informatics in Europe Conference, MIE 2015</v>
          </cell>
          <cell r="AR29" t="str">
            <v>27 May 2015 through 29 May 2015</v>
          </cell>
          <cell r="AT29">
            <v>112963</v>
          </cell>
          <cell r="AU29" t="str">
            <v>9781614995111</v>
          </cell>
          <cell r="AW29" t="str">
            <v>Stud. Health Technol. Informatics</v>
          </cell>
          <cell r="AX29" t="str">
            <v>Final</v>
          </cell>
          <cell r="AY29" t="str">
            <v>2-s2.0-84937418918</v>
          </cell>
          <cell r="AZ29">
            <v>4</v>
          </cell>
          <cell r="BF29" t="str">
            <v>drug safety; Internet; prescription drugs; Social Media</v>
          </cell>
          <cell r="BG29" t="str">
            <v>Internet; Social networking (online); Automated detection; Drug safety; Drug-drug interactions; Pharmacovigilance; Predictive models; Prescription drugs; Social media; Social media platforms; Drug interactions; prescription drug; automated pattern recognition; classification; controlled vocabulary; data mining; drug surveillance program; health survey; natural language processing; nomenclature; organization and management; procedures; social media; utilization; Adverse Drug Reaction Reporting Systems; Data Mining; Natural Language Processing; Pattern Recognition, Automated; Pharmacovigilance; Population Surveillance; Prescription Drugs; Social Media; Terminology as Topic; Vocabulary, Controlled</v>
          </cell>
          <cell r="BH29" t="str">
            <v>twitter|metamap|nlp</v>
          </cell>
          <cell r="BI29" t="str">
            <v>twitter|metamap|nlp</v>
          </cell>
          <cell r="BJ29" t="str">
            <v>twitter has been proposed by several studies as a means to track public health trends such as influenza and ebola outbreaks by analyzing user messages in order to measure different population features and interests. in this work we analyze the number and features of mentions on twitter of drug brand names in order to explore the potential usefulness of the automated detection of drug side effects and drug-drug interactions on social media platforms such as twitter. this information can be used for the development of predictive models for drug toxicity, drug-drug interactions or drug resistance. taking into account the large number of drug brand mentions that we found on twitter, it is promising as a tool for the detection, understanding and monitoring the way people manage prescribed drugs. © 2015 european federation for medical informatics (efmi).</v>
          </cell>
          <cell r="BK29" t="str">
            <v>O Twitter foi proposto por vários estudos como um meio de rastrear tendências de saúde pública, como surtos de influenza e ebola, por meio da análise de mensagens de usuários para medir diferentes características e interesses da população. Neste trabalho, analisamos o número e as características de menções no Twitter de marcas de medicamentos a fim de explorar a potencial utilidade da detecção automática de efeitos colaterais de medicamentos e interações medicamentosas em plataformas de mídia social como o Twitter. Essas informações podem ser usadas para o desenvolvimento de modelos preditivos de toxicidade, interações medicamentosas ou resistência a medicamentos. Tendo em vista o grande número de menções a marcas de medicamentos que encontramos no Twitter, é promissor como uma ferramenta para detectar, compreender e monitorar a forma como as pessoas administram os medicamentos prescritos.</v>
          </cell>
          <cell r="BL29" t="str">
            <v xml:space="preserve">O Twitter foi proposto por vários estudos como meio de rastrear tendências de saúde pública, como surtos de influenza e ebola, analisando mensagens de usuário para medir diferentes recursos e interesses da população. Neste trabalho analisamos o número e as características das mencionações no Twitter de nomes de marcas de drogas, a fim de explorar a potencial utilidade da detecção automatizada de efeitos colaterais de drogas e interações medicamentosas em plataformas de mídia social, como o Twitter. Esta informação pode ser usada para o desenvolvimento de modelos preditivos para toxicidade medicamentosa, interações medicamentosas ou resistência a medicamentos. Tendo em conta o grande número de mencionações da marca de drogas que encontramos no Twitter, é promissora como uma ferramenta para a detecção, compreensão e monitoramento da maneira como as pessoas gerenciam drogas prescritas. © 2015 Federação Europeia para informática médica (EFMI). </v>
          </cell>
          <cell r="BQ29">
            <v>0</v>
          </cell>
          <cell r="BR29">
            <v>1</v>
          </cell>
          <cell r="BS29">
            <v>0</v>
          </cell>
          <cell r="BU29">
            <v>0</v>
          </cell>
          <cell r="BV29">
            <v>0</v>
          </cell>
          <cell r="BW29">
            <v>0</v>
          </cell>
          <cell r="BX29">
            <v>0</v>
          </cell>
          <cell r="BY29">
            <v>0</v>
          </cell>
          <cell r="BZ29">
            <v>0</v>
          </cell>
          <cell r="CA29">
            <v>0</v>
          </cell>
          <cell r="CB29">
            <v>0</v>
          </cell>
          <cell r="CC29">
            <v>0</v>
          </cell>
          <cell r="CE29" t="str">
            <v>Entra ou ñ para leitura: talvez - pdf indisponível</v>
          </cell>
          <cell r="CF29" t="str">
            <v>Razoavel</v>
          </cell>
          <cell r="CG29">
            <v>44368</v>
          </cell>
          <cell r="CI29">
            <v>0</v>
          </cell>
          <cell r="CK29">
            <v>0</v>
          </cell>
          <cell r="CL29">
            <v>0</v>
          </cell>
        </row>
        <row r="30">
          <cell r="C30" t="str">
            <v>benchmarking clinical speech recognition and information extraction new data methods and evaluations</v>
          </cell>
          <cell r="D30" t="str">
            <v>Benchmarking Clinical Speech Recognition and Information Extraction: New Data, Methods, and Evaluations</v>
          </cell>
          <cell r="E30" t="str">
            <v xml:space="preserve">Reconhecimento de fala clínica de benchmarking e extração de informações: novos dados, métodos e avaliações </v>
          </cell>
          <cell r="G30" t="str">
            <v xml:space="preserve">macho </v>
          </cell>
          <cell r="H30">
            <v>2015</v>
          </cell>
          <cell r="I30">
            <v>28</v>
          </cell>
          <cell r="J30">
            <v>0</v>
          </cell>
          <cell r="K30">
            <v>0</v>
          </cell>
          <cell r="L30" t="str">
            <v>Scopus</v>
          </cell>
          <cell r="P30" t="str">
            <v>English</v>
          </cell>
          <cell r="Q30" t="str">
            <v>Article</v>
          </cell>
          <cell r="R30">
            <v>0</v>
          </cell>
          <cell r="S30" t="str">
            <v>All Open Access, Gold, Green</v>
          </cell>
          <cell r="T30" t="str">
            <v>Suominen H., Zhou L., Hanlen L., Ferraro G.</v>
          </cell>
          <cell r="U30" t="str">
            <v>JMIR Medical Informatics</v>
          </cell>
          <cell r="V30" t="str">
            <v>3</v>
          </cell>
          <cell r="W30" t="str">
            <v>2</v>
          </cell>
          <cell r="X30" t="str">
            <v xml:space="preserve"> e19</v>
          </cell>
          <cell r="Y30" t="str">
            <v>10.2196/medinform.4321</v>
          </cell>
          <cell r="Z30" t="str">
            <v>10.2196/medinform.4321</v>
          </cell>
          <cell r="AB30" t="str">
            <v>https://www.scopus.com/inward/record.uri?eid=2-s2.0-85019543571&amp;doi=10.2196%2fmedinform.4321&amp;partnerID=40&amp;md5=baef6115df654dff229936bce084e5c3</v>
          </cell>
          <cell r="AC30" t="str">
            <v>Canberra Research Laboratory, Nicta, Canberra, ACT, Australia; College of Engineering and Computer Science, Australian National University, Canberra, ACT, Australia; Faculty of Health, University of Canberra, Canberra, ACT, Australia; Department of Information Technology, University of Turku, Turku, Finland</v>
          </cell>
          <cell r="AD30" t="str">
            <v>Suominen, H., Canberra Research Laboratory, Nicta, Canberra, ACT, Australia, College of Engineering and Computer Science, Australian National University, Canberra, ACT, Australia, Faculty of Health, University of Canberra, Canberra, ACT, Australia, Department of Information Technology, University of Turku, Turku, Finland; Zhou, L., Canberra Research Laboratory, Nicta, Canberra, ACT, Australia, College of Engineering and Computer Science, Australian National University, Canberra, ACT, Australia; Hanlen, L., Canberra Research Laboratory, Nicta, Canberra, ACT, Australia, College of Engineering and Computer Science, Australian National University, Canberra, ACT, Australia, Faculty of Health, University of Canberra, Canberra, ACT, Australia; Ferraro, G., Canberra Research Laboratory, Nicta, Canberra, ACT, Australia, College of Engineering and Computer Science, Australian National University, Canberra, ACT, Australia</v>
          </cell>
          <cell r="AL30" t="str">
            <v>Glaser, SR, Zamanou, S, Hacker, K., Measuring and interpreting organizational culture (1987) Management Communication Quarterly, 1 (2), pp. 173-198. , Nov 01; [doi]; Patterson, ES, Roth, EM, Woods, DD, Chow, R, Gomes, JO., Handoff strategies in settings with high consequences for failure: Lessons for health care operations (2004) Int J Qual Health Care, 16 (2), pp. 125-132. , Apr; [FREE Full text] [doi] [Medline: 15051706]; Tran, DT, Johnson, M., Classifying nursing errors in clinical management within an Australian hospital (2010) Int Nurs Rev, 57 (4), pp. 454-462. , Dec; [doi] [Medline: 21050197]; Matic, J, Davidson, PM, Salamonson, Y., Review: Bringing patient safety to the forefront through structured computerisation during clinical handover (2011) J Clin Nurs, 20 (1-2), pp. 184-189. , Jan; [doi] [Medline: 20815861]; Finlayson, SG, LePendu, P, Shah, NH., Building the graph of medicine from millions of clinical narratives (2014) Sci. Data, 1, p. 140032. , Sep 16;:. [doi]; (2009) Implementation toolkit: Standard key principles for clinical handoverURL, , http://www.archi.net.au/documents/resources/qs/clinical/clinical-handover/implementation-toolkit.pdf, Australian NSW Department of Health. [accessed 2015-02-04] [WebCite Cache ID 6W4wf1AzA]; (2013) WA health clinical handover policyURL, , http://www.safetyandquality.health.wa.gov.au/docs/initiative/CLINICAL-HANDOVER-Policy.pdf, Western Australian Department of Health. [accessed 2015-02-04] [WebCite Cache ID 6W4wNBaKD]; (2007) National statement on ethical conduct in human research, , https://www.nhmrc.gov.au/guidelines-publications/e72, National Health Medical Research Council, Australian Research Council, Australian Vice-Chancellors Committee. Canberra, ACT, Australia: Australian National Health and Medical Research Council; [accessed 2015-04-01] [WebCite Cache ID 6XTHQ5iOr]; Friedlin, FJ, McDonald, CJ., A software tool for removing patient identifying information from clinical documents (2008) J Am Med Inform Assoc, 15 (5), pp. 601-610. , [FREE Full text] [doi] [Medline: 18579831]; Meystre, SM, Savova, GK, Kipper-Schuler, KC, Hurdle, JF., Extracting information from textual documents in the electronic health record: A review of recent research (2008) Yearb Med Inform, pp. 128-144. , [Medline: 18660887]; Neamatullah, I, Douglass, MM, Lehman, LWH, Reisner, A, Villarroel, M, Long, WJ, Automated de-identification of free-text medical records (2008) BMC Med Inform Decis Mak, 8, p. 32. , [FREE Full text] [doi] [Medline: 18652655]; El, EK, Arbuckle, L, Koru, G, Eze, B, Gaudette, L, Neri, E, De-identification methods for open health data: The case of the Heritage Health Prize claims dataset (2012) J Med Internet Res, 14 (1), p. e33. , [FREE Full text] [doi] [Medline: 22370452]; Pathak, MA., (2013) Privacy-preserving machine learning for speech processing, pp. 978-971. , Berlin Heidelberg, Germany: Springer Theses; Hrynaszkiewicz, I, Norton, ML, Vickers, AJ, Altman, DG., Preparing raw clinical data for publication: Guidance for journal editors, authors, and peer reviewers (2010) BMJ, 340, p. c181. , [FREE Full text] [Medline: 20110312]; BioGrid Australia: About us, , https://www.biogrid.org.au/page/3/about-us, [accessed 2015-02-04] [WebCite Cache ID 6W5BweRCc]; I2b2: Informatics for integrating biology &amp; the bedside, data sets, , https://www.i2b2.org/NLP/DataSets/Main.php, [accessed 2015-03-25] [WebCite Cache ID 6XIGjCDeA]; Linguistic data consortium, data access, , https://www.ldc.upenn.edu/language-resources/data/obtaining, Linguistic Data Consortium. [accessed 2015-02-04] [WebCite Cache ID 6W4yL9sG8]; Dunn, AG, Day, RO, Mandl, KD, Coiera, E., Learning from hackers: Open-source clinical trials (2012) Sci Transl Med, 4 (132), p. 132cm5. , May 2; [FREE Full text] [doi] [Medline: 22553248]; Morita, M, Kono, Y, Ohkuma, T., Overview of the NTCIR-10 MedNLP task (2013) Proceedings of the 10th NTCIR Conference, pp. 696-701. , http://research.nii.ac.jp/ntcir/workshop/OnlineProceedings10/pdf/NTCIR/MedNLP/04-NTCIR10-MEDNLP-ImachiH.pdf, Tokyo, Japan: NII Testbeds and Community for Information access Research (NTCIR); Presented at: 10th NTCIR; 2013 June 18-21; Tokyo, Japan; Poissant, L, Pereira, J, Tamblyn, R, Kawasumi, Y., The impact of electronic health records on time efficiency of physicians and nurses: A systematic review (2005) J Am Med Inform Assoc, 12 (5), pp. 505-516. , [FREE Full text] [doi] [Medline: 15905487]; Hakes, B, Whittington, J., Assessing the impact of an electronic medical record on nurse documentation time (2008) Comput Inform Nurs, 26 (4), pp. 234-241. , [doi] [Medline: 18600132]; Banner, L, Olney, CM., Automated clinical documentation: Does it allow nurses more time for patient care? (2009) Comput Inform Nurs, 27 (2), pp. 75-81. , [doi] [Medline: 21685832]; Zweigenbaum, P, Demner-Fushman, D, Yu, H, Cohen, KB., Frontiers of biomedical text mining: Current progress (2007) Brief Bioinform, 8 (5), pp. 358-375. , Sep; [FREE Full text] [doi] [Medline: 17977867]; Demner-Fushman, D, Chapman, WW, McDonald, CJ., What can natural language processing do for clinical decision support? (2009) J Biomed Inform, 42 (5), pp. 760-772. , Oct; [FREE Full text] [doi] [Medline: 19683066]; Nadkarni, PM, Ohno-Machado, L, Chapman, WW., Natural language processing: An introduction (2011) J Am Med Inform Assoc, 18 (5), pp. 544-551. , [FREE Full text] [doi] [Medline: 21846786]; Friedman, C, Rindflesch, TC, Corn, M., Natural language processing: State of the art and prospects for significant progress, a workshop sponsored by the National Library of Medicine (2013) J Biomed Inform, 46 (5), pp. 765-773. , Oct; [FREE Full text] [doi] [Medline: 23810857]; Friedman, C, Elhadad, N., Natural language processing in health care and biomedicine (2014) Biomedical Informatics: Computer Applications in Health Care and Biomedicine, pp. 255-284. , Shortliffe EH, Cimino JJ, editors. London, UK: Springer-Verlag; Suominen, H., Text mining and information analysis of health documents (2014) Artif Intell Med, 61 (3), pp. 127-130. , Jul; [doi] [Medline: 24998391]; Chapman, WW, Nadkarni, PM, Hirschman, L, D'Avolio, LW, Savova, GK, Uzuner, O., Overcoming barriers to NLP for clinical text: The role of shared tasks and the need for additional creative solutions (2011) J Am Med Inform Assoc, 18 (5), pp. 540-543. , [FREE Full text] [doi] [Medline: 21846785]; Voorhees, EM, Hersh, W., NIST Special Publication 500-298: The Twenty-First Text REtrieval Conference Proceedings (TREC 2012) (2012), http://trec.nist.gov/pubs/trec21/papers/MED12OVERVIEW.pdf, Gaithersburg, MD, USA: Department of Commerce, National Institute of Standards and Technology; Overview of the TREC 2012 medical records trackURL: [accessed 2015-03-28] [WebCite Cache ID 6XMdUZS3E]; Suominen, H, Salanterä, S, Velupillai, S, Chapman, MM, Savova, G, Elhadad, N., (2013) Information access evaluation. Multilinguality, multimodality, and visualization, lecture notes in computer science 8138, , http://www.springer.com/us/book/9783642408014, Forner P, Müller H, Paredes R, Rosso P, Stein B, editors. Berlin, Germany: Springer-Verlag; Overview of the ShARe/CLEF eHealth Evaluation Lab 2013URL: [accessed 2015-04-01] [WebCite Cache ID 6XTIz8aom]; Health design challengeURL, , http://healthdesignchallenge.com/, The patient record. [accessed 2015-01-23] [WebCite Cache ID 6VmhTcVol]; Kuniavsky, M., (2003) Observing the user experience: A practitioner's guide to user research, , San Francisco, CA, USA: Morgan Kaufmann Publishers; (2015) Chronic disease: Chronic diseases are leading causes of death and disability in Australia, , http://www.health.gov.au/internet/main/publishing.nsf/Content/chronic, Australian Government, Department of Health. [accessed 2015-01-23] [WebCite Cache ID 6Vmix5u6i]; Chaboyer, W., (2011) Clinical handover. Slides.: NHMRC Centre of Resear Excellence in Nursing Care for Hospitalised Patients, , http://www.health.qld.gov.au/psq/handover/docs/ch-presentation2.pdf, [accessed 2015-02-04] [WebCite Cache ID 6W5IQSZY2]; Suominen, H, Johnson, M, Zhou, L, Sanchez, P, Sirel, R, Basilakis, J, Capturing patient information at nursing shift changes: Methodological evaluation of speech recognition and information extraction (2014) J Am Med Inform Assoc, , Oct 21. [doi] [Medline: 25336589]; (2015) The nursing process, , http://www.nursingworld.org/EspeciallyForYou/What-is-Nursing/Tools-You-Need/, American Nurses Association. [accessed 2015-01-23] [WebCite Cache ID 6VmkclWzr]; Ogren, PV., Knowtator: A Protégé plug-in for annotated corpus construction (2006), http://www.aclweb.org/anthology/N06-4006, Stroudsburg, PA, USA: Association for Computational Linguistics; 2006. Proceedings of the 2006 Conference of the North American Chapter of the Association for Computational Linguistics on Human Language Technology; New York, NY, USA; JunURL: [accessed 2015-03-27] [WebCite Cache ID 6XNQAerTu]; Audacity® is free, open source, cross-platform software for recording and editing sounds, , http://audacity.sourceforge.net/, [accessed 2015-02-04] [WebCite Cache ID 6W5If78xf]; Information Technology Laboratory, Information Access Division (IAD). Tools, , http://www.itl.nist.gov/iad/mig/tools/, US National Institute of Standards and Technology (NIST), [accessed 2015-02-04] [WebCite Cache ID 6W5ImdeUH]; Mermelstein, P., Pattern Recognition and Artificial Intelligence (1976), http://web.haskins.yale.edu/sr/SR047/SR047-07.pdf, Distance measures for speech recognition-psychological and instrumentalURL: [accessed 2015-03-28] [WebCite Cache ID 6XNPoVqG1]; Kaki, S, Sumita, E, Iidar, H., (1998) Proceedings of the 36th Annual Meeting of the Association for Computational Linguistics (ACL 1998) and 17th International Conference on Computational Linguistics, , http://www.aclweb.org/anthology/P98-1107, Stroudsburg, PA, USA: Association for Computational Linguistics; A method for correcting errors in speech recognition using the statistical features of character co-occurrenceURL: [accessed 2015-03-28] [WebCite Cache ID 6XNPgyBjd]; Jeong, M, Kim, B, Lee, GG., (2004) Proceedings of the HLTNAACL special workshop on Higher-Level Linguistic Information for Speech Processing, , http://www.aclweb.org/anthology/W04-3009.pdf, Stroudsburg, PA, USA: Association for Computational Linguistics; Using higher-level linguistic knowledge for speech recognition error correction in a spoken Q/A dialogURL: [accessed 2015-03-28] [WebCite Cache ID 6XNPQAgm3]; Pucher, M, Tu rk, A, Ajmera, J., (2007) Proceedings of the 3rd Congress of the Alps Adria Acoustics Association, , http://citeseerx.ist.psu.edu/viewdoc/download?doi=10.1.1.396.4647&amp;rep=rep1&amp;type=pdf, Graz, Austria: Alps Adria Acoustics Association; Phonetic distance measures for speech recognition vocabulary and grammar optimizationURL:[WebCite Cache ID 6XTJp0TPl]; Philips, L., (1990) Computer Language, , ftp://ftp.math.utah.edu/pub/tex/bib/toc/complang.html#7(12):December:1990, Hanging on the metaphoneURL: [accessed 2015-04-13] [WebCite Cache ID 6Xkxwa4PQ]; Philips, L., C/C++ Users Journal (2000) The double metaphone search algorithmURL, , http://dl.acm.org/citation.cfm?id=349132, [accessed 2015-04-01] [WebCite Cache ID 6XTK6JzYc]; Class metaphone, , http://commons.apache.org/proper/commons-codec/apidocs/org/apache/commons/codec/language/Metaphone.html, [accessed 2015-02-04] [WebCite Cache ID 6W6Kt5T8G]; SimMetrics, , http://sourceforge.net/projects/simmetrics/, SourceForge. [accessed 2015-02-04] [WebCite Cache ID 6W6KwJ8XY]; Lafferty, JD, McCallum, A, Pereira, FCN., (2001) Proceedings of the 18th International Conference on Machine Learning, ICML 2001, , http://repository.upenn.edu/cgi/viewcontent.cgi?article=1162&amp;context=cis-papers, Williamstown, MA, USA. Burlington, MA, USA: Morgan Kaufmann; Conditional random fields: Probabilistic models for segmenting and labelling sequence dataURL:[WebCite Cache ID 6XNOQY9i4]; Yet another CRF Toolkit, , http://taku910.github.io/crfpp/, CRF [accessed 2015-04-01] [WebCite Cache ID 6XTKSIu3X]; Manning, CD, Surdeanu, M, Bauer, J, Finkel, J, Bethard, SJ, McClosky, D., (2014) Proceedings of 52nd Annual Meeting of the Association for Computational Linguistics: System Demonstrations, , http://nlp.stanford.edu/pubs/StanfordCoreNlp2014.pdf, Baltimore, MA, USA. Stroudsburg, PA, USA: Association for Computational Linguistics; Jun. The Stanford CoreNLP natural language processing toolkitURL: [accessed 2015-03-27] [WebCite Cache ID 6XNOAYHPB]; MetaMap-A tool for recognizing UMLS concepts in text, , http://metamap.nlm.nih.gov/, [accessed 2015-02-04] [WebCite Cache ID 6W6MDPZVh]; Ontoserver, , http://ontoserver.csiro.au:8080/, [accessed 2015-03-25] [WebCite Cache ID 6XIIHDUMk]; Suominen, H, Pyysalo, S, Hiissa, M., Performance evaluation measures for text mining (2008) Handbook of Research on TextWeb Mining Technologies, pp. 724-747. , Song M, Wu YFB, editors. Hershey, PA, USA: IGI Global; Cardie, C, Daelemans, W, Nédellec, C, Tjong Kim San, E, Introduction to the CoNLL-2000 shared task: Chunking (2000) Proceedings of CoNLL-2000LLL-2000, pp. 127-132. , editors Lisbon, Portugal. Stroudsburg, PA, USA: Association for Computational Linguistics; Open NICTA: Datasets for download, , http://www.opennicta.com/datasets, The NICTA synthetic nursing handover dataset, [accessed 2015-01-23] [WebCite Cache ID 6Vmoi8MNy]; http://creativecommons.org/licenses/by-nc-nd/4.0/, Attribution-noncommercial-noderivatives 4.0 international (CC BY-NC-ND 4.0). [accessed 2015-01-23] [WebCite Cache ID 6VmpgnGnB]; http://creativecommons.org/licenses/by/4.0/, Attribution 4.0 international (CC BY 4.0). [accessed 2015-01-23] [WebCite Cache ID 6VmpZB1a0]; (2015) CLEFeHealth 2015: Lab overview, , https://sites.google.com/site/clefehealth2015/, [accessed 2015-01-23] [WebCite Cache ID 6Vmpr4eWy]; Johnson, M, Sanchez, P, Suominen, H, Basilakis, J, Dawson, L, Kelly, B, Comparing nursing handover and documentation: Forming one set of patient information (2014) Int Nurs Rev, 61 (1), pp. 73-81. , Mar; [doi] [Medline: 24308444]; Dawson, L, Johnson, M, Suominen, H, Basilakis, J, Sanchez, P, Estival, D, A usability framework for speech recognition technologies in clinical handover: A pre-implementation study (2014) J Med Syst, 38 (6), p. 56. , Jun; [doi] [Medline: 24827759]; Johnson, M, Lapkin, S, Long, V, Sanchez, P, Suominen, H, Basilakis, J, A systematic review of speech recognition technology in health care (2014) BMC Med Inform Decis Mak, 14, p. 94. , [FREE Full text] [doi] [Medline: 25351845]; Suominen, H, Ferraro, G., (2013) Proceedings of the Australasian Language Technology Association Workshop 2013 (ALTA 2013), , http://aclweb.org/anthology/U/U13/U13-1006.pdf, Karimi S, Verspoor K, editors. Brisbane, QLD, Australia. Stroudsburg, PA, USA: Association for Computational Linguistics; Dec. Noise in speech-to-text voice: Analysis of errors and feasibility of phonetic similarity for their correctionURL: [accessed 2015-03-28] [WebCite Cache ID 6XNNIzEvh]; NICTA speech to clinical text demonstration, , http://nicta-stct.s3-website-ap-southeast-2.amazonaws.com/, [accessed 2015-01-23] [WebCite Cache ID 6VmuZsah1]; Spärck, JK, Galliers, JR., Evaluating natural language processing systems: An analysis and review (1996) Lecture Notes in Computer Science 1083, , New York, NY, USA: Springer-Verlag; Hirschman, L, Thompson, HS., Overview of evaluation in speech and natural language processing (1997) Survey of the State of the Art in Human Language Technology, pp. 409-414. , Cole R, editor. New York, NY, USA: Cambridge University Press; Zick, RG, Olsen, J., Voice recognition software versus a traditional transcription service for physician charting in the ED (2001) Am J Emerg Med, 19 (4), pp. 295-298. , Jul; [doi] [Medline: 11447517]; Callaway, EC, Sweet, CF, Siegel, E, Reiser, JM, Beall, DP., Speech recognition interface to a hospital information system using a self-designed visual basic program: Initial experience (2002) J Digit Imaging, 15 (1), pp. 43-53. , Mar; [FREE Full text] [doi] [Medline: 12134214]; Langer, SG., Impact of speech recognition on radiologist productivity (2002) J Digit Imaging, 15 (4), pp. 203-209. , Dec; [FREE Full text] [doi] [Medline: 12415463]; Kauppinen, T, Koivikko, MP, Ahovuo, J., Improvement of report workflow and productivity using speech recognition-a follow-up study (2008) J Digit Imaging, 21 (4), pp. 378-382. , Dec; [FREE Full text] [doi] [Medline: 18437491]; Singh, M, Pal, TR., Voice recognition technology implementation in surgical pathology: Advantages and limitations (2011) Arch Pathol Lab Med, 135 (11), pp. 1476-1481. , Nov; [doi] [Medline: 22032576]; Devine, EG, Gaehde, SA, Curtis, AC., Comparative evaluation of three continuous speech recognition software packages in the generation of medical reports (2000) J Am Med Inform Assoc, 7 (5), pp. 462-468. , [FREE Full text] [Medline: 10984465]; Al-Aynati, MM, Chorneyko, KA., Comparison of voice-automated transcription and human transcription in generating pathology reports (2003) Arch Pathol Lab Med, 127 (6), pp. 721-725. , Jun; [doi] [Medline: 12741898]; Pothier, D, Monteiro, P, Mooktiar, M, Shaw, A., Pilot study to show the loss of important data in nursing handover (2005) Br J Nurs, 14 (20), pp. 1090-1093. , [doi] [Medline: 16301940]; Matic, J, Davidson, PM, Salamonson, Y., Review: Bringing patient safety to the forefront through structured computerisation during clinical handover (2011) J Clin Nurs, 20 (1-2), pp. 184-189. , Jan; [doi] [Medline: 20815861]</v>
          </cell>
          <cell r="AM30" t="str">
            <v>Suominen, H.; Canberra Research Laboratory, Locked Bag 8001, Australia; email: hanna.suominen@nicta.com.au</v>
          </cell>
          <cell r="AP30" t="str">
            <v>JMIR Publications Inc.</v>
          </cell>
          <cell r="AW30" t="str">
            <v>JMIR Med. Inform.</v>
          </cell>
          <cell r="AX30" t="str">
            <v>Final</v>
          </cell>
          <cell r="AY30" t="str">
            <v>2-s2.0-85019543571</v>
          </cell>
          <cell r="BF30" t="str">
            <v>Computer systems evaluation; Data collection; Information extraction; Nursing records; Patient handoff; Records as topic; Speech recognition software</v>
          </cell>
          <cell r="BI30" t="str">
            <v>twitter|metamap|nlp</v>
          </cell>
          <cell r="BJ30" t="str">
            <v>background: over a tenth of preventable adverse events in health care are caused by failures in information flow. these failures are tangible in clinical handover; regardless of good verbal handover, from two-thirds to all of this information is lost after 3-5 shifts if notes are taken by hand, or not at all. speech recognition and information extraction provide a way to fill out a handover form for clinical proofing and sign-off. objective: the objective of the study was to provide a recorded spoken handover, annotated verbatim transcriptions, and evaluations to support research in spoken and written natural language processing for filling out a clinical handover form. this dataset is based on synthetic patient profiles, thereby avoiding ethical and legal restrictions, while maintaining efficacy for research in speech-to-text conversion and information extraction, based on realistic clinical scenarios. we also introduce a web app to demonstrate the system design and workflow. methods: we experiment with dragon medical 11.0 for speech recognition and crf++ for information extraction. to compute features for information extraction, we also apply corenlp, metamap, and ontoserver. our evaluation uses cross-validation techniques to measure processing correctness. results: the data provided were a simulation of nursing handover, as recorded using a mobile device, built from simulated patient records and handover scripts, spoken by an australian registered nurse. speech recognition recognized 5276 of 7277 words in our 100 test documents correctly. we considered 50 mutually exclusive categories in information extraction and achieved the f1 (ie, the harmonic mean of precision and recall) of 0.86 in the category for irrelevant text and the macro-averaged f1 of 0.70 over the remaining 35 nonempty categories of the form in our 101 test documents. conclusions: the significance of this study hinges on opening our data, together with the related performance benchmarks and some processing software, to the research and development community for studying clinical documentation and language-processing. the data are used in the clefehealth 2015 evaluation laboratory for a shared task on speech recognition. © 2020 jmir publications inc. all rights reserved.</v>
          </cell>
          <cell r="BL30" t="str">
            <v xml:space="preserve">ANTECEDENTES: O décimo de eventos adversos evitáveis ​​em cuidados de saúde são causados ​​por falhas no fluxo de informações. Essas falhas são tangíveis na entrega clínica; Independentemente da boa entrega verbal, de dois terços a todas essas informações é perdida após 3-5 mudanças se as notas forem tomadas à mão, ou não. Reconhecimento de fala e extração de informações fornecem uma maneira de preencher um formulário de entrega para a prova clínica e a inscrição. OBJETIVO: O objetivo do estudo foi fornecer uma entrega falada registrada, anotou transcrições textáticas e avaliações para apoiar pesquisas em processamento de linguagem natural falado e escrito para preencher um formulário de entrega clínica. Este conjunto de dados é baseado em perfis de pacientes sintéticos, evitando assim as restrições éticas e legais, mantendo a eficácia para pesquisa em conversão de fala para texto e extração de informações, com base em cenários clínicos realistas. Também introduzimos um aplicativo da Web para demonstrar o design do sistema e o fluxo de trabalho. Métodos: Experimentam o Dragon Medical 11.0 para reconhecimento de fala e CRF ++ para extração de informações. Para calcular recursos para extração de informações, também aplicamos corenlp, metamap e ontoserver. Nossa avaliação usa técnicas de validação cruzada para medir a correção de processamento. Resultados: Os dados fornecidos foram uma simulação da entrega de enfermagem, conforme registrado usando um dispositivo móvel, construído a partir de registros de pacientes simulados e scripts de entrega, falados por uma enfermeira australiana registrada. O reconhecimento de fala reconheceu 5276 de 7277 palavras em nossos 100 documentos de teste corretamente. Consideramos 50 categorias mutuamente exclusivas na extração de informação e alcançamos o F1 (ou seja, a média harmônica de precisão e recordação) de 0,86 na categoria de texto irrelevante e a média de f1 de 0,70, sobre as restantes 35 categorias não peças de forma Nossos 101 documentos de teste. CONCLUSÕES: O significado deste estudo depende de abrir nossos dados, juntamente com os benchmarks de desempenho relacionados e algum software de processamento, para a comunidade de pesquisa e desenvolvimento para estudar documentação clínica e processamento de linguagem. Os dados são usados ​​no laboratório de avaliação ClefEHealth 2015 para uma tarefa compartilhada no reconhecimento de fala. © 2020 JMIR Publications Inc. todos os direitos reservados. </v>
          </cell>
          <cell r="BQ30">
            <v>0</v>
          </cell>
          <cell r="BR30">
            <v>0</v>
          </cell>
          <cell r="BS30">
            <v>0</v>
          </cell>
          <cell r="BV30">
            <v>0</v>
          </cell>
          <cell r="BW30">
            <v>0</v>
          </cell>
          <cell r="BX30">
            <v>0</v>
          </cell>
          <cell r="BY30">
            <v>0</v>
          </cell>
          <cell r="BZ30">
            <v>0</v>
          </cell>
          <cell r="CA30">
            <v>0</v>
          </cell>
          <cell r="CB30">
            <v>0</v>
          </cell>
          <cell r="CC30">
            <v>0</v>
          </cell>
          <cell r="CK30">
            <v>0</v>
          </cell>
          <cell r="CL30">
            <v>0</v>
          </cell>
        </row>
        <row r="31">
          <cell r="C31" t="str">
            <v>identifying diseases drugs and symptoms in twitter</v>
          </cell>
          <cell r="D31" t="str">
            <v>Identifying Diseases, Drugs, and Symptoms in Twitter</v>
          </cell>
          <cell r="E31" t="str">
            <v xml:space="preserve">Identificando doenças, drogas e sintomas no Twitter </v>
          </cell>
          <cell r="G31" t="str">
            <v xml:space="preserve">macho </v>
          </cell>
          <cell r="H31">
            <v>2015</v>
          </cell>
          <cell r="I31">
            <v>12</v>
          </cell>
          <cell r="J31">
            <v>0</v>
          </cell>
          <cell r="K31">
            <v>1</v>
          </cell>
          <cell r="L31" t="str">
            <v>Scopus</v>
          </cell>
          <cell r="P31" t="str">
            <v>English</v>
          </cell>
          <cell r="Q31" t="str">
            <v>Conference Paper</v>
          </cell>
          <cell r="R31">
            <v>0</v>
          </cell>
          <cell r="T31" t="str">
            <v>Jimeno-Yepes A., MacKinlay A., Han B., Chen Q.</v>
          </cell>
          <cell r="U31" t="str">
            <v>Studies in Health Technology and Informatics</v>
          </cell>
          <cell r="V31" t="str">
            <v>216</v>
          </cell>
          <cell r="Y31" t="str">
            <v>10.3233/978-1-61499-564-7-643</v>
          </cell>
          <cell r="Z31" t="str">
            <v>10.3233/978-1-61499-564-7-643</v>
          </cell>
          <cell r="AB31" t="str">
            <v>https://www.scopus.com/inward/record.uri?eid=2-s2.0-84952003675&amp;doi=10.3233%2f978-1-61499-564-7-643&amp;partnerID=40&amp;md5=1ba9b77f296ff1e376604ddfc5c95e32</v>
          </cell>
          <cell r="AC31" t="str">
            <v>Melbourne Research Lab, IBM Research, 204 Lygon street, Carlton, VIC  3053, Australia; Dept. of Computing and Information Systems, University of Melbourne, Australia</v>
          </cell>
          <cell r="AD31" t="str">
            <v>Jimeno-Yepes, A., Melbourne Research Lab, IBM Research, 204 Lygon street, Carlton, VIC  3053, Australia, Dept. of Computing and Information Systems, University of Melbourne, Australia; MacKinlay, A., Melbourne Research Lab, IBM Research, 204 Lygon street, Carlton, VIC  3053, Australia, Dept. of Computing and Information Systems, University of Melbourne, Australia; Han, B., Melbourne Research Lab, IBM Research, 204 Lygon street, Carlton, VIC  3053, Australia; Chen, Q., Melbourne Research Lab, IBM Research, 204 Lygon street, Carlton, VIC  3053, Australia</v>
          </cell>
          <cell r="AG31" t="str">
            <v>Pharmaceutical Preparations</v>
          </cell>
          <cell r="AL31" t="str">
            <v>Espino, J.U., Wagner, M.M., Tsui, F.C., The RODS open source project: Removing a barrier to syndromic surveillance (2004) Medinfo, pp. 1192-1196; Collier, N., BioCaster: Detecting public health rumors with a Web-based text mining system (2008) Bioinformatics, 24 (24), pp. 2940-2941; Ginsberg, J., Mohebbi, M.H., Patel, R.S., Detecting influenza epidemics using search engine query data (2008) Nature, 457 (7232), pp. 1012-1014; Segura-Bedmar, I., De La Pena, S., Martínez, P., Extracting drug indications and adverse drug reactions from Spanish health social media (2014) ACL, p. 98; Metke-Jimenez, A., Karimi, S., Paris, C., Evaluation of text-processing algorithms for adverse drug event extraction from social media (2014) Proceedings of the First International Workshop on Social Media Retrieval and Analysis. ACM; Cameron, D., PREDOSE: A semantic web platform for drug abuse epidemiology using social media. (2013) Journal of Biomedical Informatics, 46 (6), pp. 985-997; Generous, N., Global disease monitoring and forecasting with Wikipedia. (2014) PLoS Computational Biology, 10 (11), p. e1003892; Ginn, R., Pimpalkhute, P., Nikfarjam, A., Mining twitter for adverse drug reaction mentions: A corpus and classification benchmark (2014) BioTxtM, LREC; Baldwin, T., Cook, P., Lui, M., How noisy social media text, how diffrnt social media sources (2013) Proceedings of IJCNLP; Han, B., Baldwin, T., Lexical normalisation of short text messages: Makn sens a# twitter (2011) Proceedings of the 49th Annual Meeting of the Association for Computational Linguistics: Human Language Technologies, 1, pp. 368-378. , June; Bodenreider, O., The unified medical language system (UMLS): Integrating biomedical terminology (2004) Nucleic Acids Research, 32, pp. D267-D270; McCray, A.T., An upper-level ontology for the biomedical domain (2003) Comparative and Functional Genomics, 4 (1), pp. 80-84; Lui, M., Baldwin, T., Langid py: An off-the-shelf language identification tool Proceedings of the ACL 2012 System Demonstrations; Stenetorp, P., Pyysalo, S., Topi, G., Brat: A web-based tool for nlp-assisted text annotation (2012) Proceedings of the Demonstrations Session at EACL 2012, , Avignon, France; Verspoor, K., Jimeno-Yepes, A.J., Cavedon, L., Annotating the biomedical literature for the human variome (2013) Database, , 2013: bat019; Doan, R.I., Leaman, R., Lu, Z., NCBI disease corpus: A resource for disease name recognition and concept normalization (2014) Journal of Biomedical Informatics, 47, pp. 1-10; Aronson, A.R., Lang, F.M., An overview of MetaMap: Historical perspective and recent advances (2010) Journal of the American Medical Informatics Association, 17 (3), pp. 229-236; Jimeno-Yepes, A., Aronson, A.R., Integration of UMLS and MEDLINE in unsupervised word sense disambiguation (2012) AAAI Fall Symposium: Information Retrieval and Knowledge Discovery in Biomedical Text; Lafferty, J., McCallum, A., Pereira, F.C.N., (2001) Conditional Random Fields: Probabilistic Models for Segmenting and Labeling Sequence Data; Naoaki, O., (2007) CRFsuite: A Fast Implementation of Conditional Random Fields (CRFs), , http://www.chokkan.org/software/crfsuite; Owoputi, O., O'Connor, B., Dyer, C., Gimpel, K., Schneider, N., Smith, N.A., Improved part-of-speech tagging for online conversational text with word clusters (2013) Proceedings of NAACL; Finkel, J.R., Grenager, T., Manning, C., Incorporating non-local information into information extraction systems by gibbs sampling (2005) Proceedings of ACL</v>
          </cell>
          <cell r="AM31" t="str">
            <v>Jimeno-Yepes, A.; Melbourne Research Lab, 204 Lygon street, Australia; email: antonio.jimeno@au1.ibm.com</v>
          </cell>
          <cell r="AN31" t="str">
            <v>Georgiou A.Sarkar I.N.de Azevedo Marques P.M.</v>
          </cell>
          <cell r="AP31" t="str">
            <v>IOS Press</v>
          </cell>
          <cell r="AQ31" t="str">
            <v>15th World Congress on Health and Biomedical Informatics, MEDINFO 2015</v>
          </cell>
          <cell r="AR31" t="str">
            <v>19 August 2015 through 23 August 2015</v>
          </cell>
          <cell r="AT31">
            <v>116956</v>
          </cell>
          <cell r="AU31" t="str">
            <v>9781614995630</v>
          </cell>
          <cell r="AW31" t="str">
            <v>Stud. Health Technol. Informatics</v>
          </cell>
          <cell r="AX31" t="str">
            <v>Final</v>
          </cell>
          <cell r="AY31" t="str">
            <v>2-s2.0-84952003675</v>
          </cell>
          <cell r="AZ31">
            <v>4</v>
          </cell>
          <cell r="BF31" t="str">
            <v>data set generation; medical entity recognition; Social media</v>
          </cell>
          <cell r="BG31" t="str">
            <v>Bioinformatics; Data mining; Health; Terminology; Adverse drug events; Critical assessment; Data set; Entity recognition; Health related informations; Medical terminologies; Social media; State-of-the-art approach; Social networking (online); drug; classification; controlled vocabulary; data mining; diseases; health survey; natural language processing; nomenclature; procedures; social media; symptom assessment; Data Mining; Disease; Natural Language Processing; Pharmaceutical Preparations; Population Surveillance; Social Media; Symptom Assessment; Terminology as Topic; Vocabulary, Controlled</v>
          </cell>
          <cell r="BH31" t="str">
            <v>twitter|metamap|nlp</v>
          </cell>
          <cell r="BI31" t="str">
            <v>twitter|metamap|nlp</v>
          </cell>
          <cell r="BJ31" t="str">
            <v>social media sites, such as twitter, are a rich source of many kinds of information, including health-related information. accurate detection of entities such as diseases, drugs, and symptoms could be used for biosurveillance (e.g. monitoring of flu) and identification of adverse drug events. however, a critical assessment of performance of current text mining technology on twitter has not been done yet in the medical domain. here, we study the development of a twitter data set annotated with relevant medical entities which we have publicly released. the manual annotation results show that it is possible to perform high-quality annotation despite of the complexity of medical terminology and the lack of context in a tweet. furthermore, we have evaluated the capability of state-of-the-art approaches to reproduce the annotations in the data set. the best methods achieve f-scores of 55-66%. the data analysis and the preliminary results provide valuable insights on identifying medical entities in twitter for various applications. © 2015 imia and ios press.</v>
          </cell>
          <cell r="BK31" t="str">
            <v>Os sites de mídia social, como o Twitter, são uma rica fonte de muitos tipos de informações, incluindo informações relacionadas à saúde. A detecção precisa de entidades como doenças, medicamentos e sintomas pode ser usada para biosvigilância (por exemplo, monitoramento de gripe) e identificação de eventos adversos de medicamentos. No entanto, uma avaliação crítica do desempenho da tecnologia de mineração de texto atual no Twitter ainda não foi feita no domínio médico. Aqui, estudamos o desenvolvimento de um conjunto de dados do Twitter anotado com entidades médicas relevantes que divulgamos publicamente. Os resultados da anotação manual mostram que é possível realizar anotações de alta qualidade, apesar da complexidade da terminologia médica e da falta de contexto em um tweet. Além disso, avaliamos a capacidade das abordagens de última geração para reproduzir as anotações no conjunto de dados. Os melhores métodos alcançam pontuações F de 55-66%. A análise de dados e os resultados preliminares fornecem informações valiosas sobre a identificação de entidades médicas no Twitter para vários aplicativos.</v>
          </cell>
          <cell r="BL31" t="str">
            <v xml:space="preserve">Sites de mídia social, como o Twitter, são uma fonte rica de muitos tipos de informações, incluindo informações relacionadas à saúde. A detecção precisa de entidades, como doenças, drogas e sintomas, poderiam ser utilizados para a biosurveilância (por exemplo, monitoramento de gripe) e identificação de eventos adversos. No entanto, uma avaliação crítica do desempenho da tecnologia de mineração de texto atual no Twitter ainda não foi feita no domínio médico. Aqui, estudamos o desenvolvimento de um conjunto de dados do Twitter anotado com entidades médicas relevantes que divulgamos publicamente. Os resultados da anotação manual mostram que é possível realizar anotação de alta qualidade, apesar da complexidade da terminologia médica e à falta de contexto em um tweet. Além disso, avaliamos a capacidade de abordagens de última geração para reproduzir as anotações no conjunto de dados. Os melhores métodos alcançam pontuações F de 55-66%. A análise de dados e os resultados preliminares fornecem insights valiosos sobre identificar entidades médicas no Twitter para várias aplicações. © 2015 imia e iOS pressione. </v>
          </cell>
          <cell r="BQ31">
            <v>0</v>
          </cell>
          <cell r="BR31">
            <v>1</v>
          </cell>
          <cell r="BS31">
            <v>0</v>
          </cell>
          <cell r="BV31">
            <v>0</v>
          </cell>
          <cell r="BW31">
            <v>0</v>
          </cell>
          <cell r="BX31">
            <v>0</v>
          </cell>
          <cell r="BY31">
            <v>0</v>
          </cell>
          <cell r="BZ31">
            <v>0</v>
          </cell>
          <cell r="CA31">
            <v>0</v>
          </cell>
          <cell r="CB31">
            <v>0</v>
          </cell>
          <cell r="CC31">
            <v>0</v>
          </cell>
          <cell r="CE31" t="str">
            <v>Entra ou ñ para leitura: talvez</v>
          </cell>
          <cell r="CF31" t="str">
            <v>Razoavel</v>
          </cell>
          <cell r="CG31">
            <v>44368</v>
          </cell>
          <cell r="CI31">
            <v>0</v>
          </cell>
          <cell r="CK31">
            <v>0</v>
          </cell>
          <cell r="CL31">
            <v>0</v>
          </cell>
        </row>
        <row r="32">
          <cell r="C32" t="str">
            <v>extracting drug drug interactions from literature using a rich feature based linear kernel approach</v>
          </cell>
          <cell r="D32" t="str">
            <v>Extracting drug-drug interactions from literature using a rich feature-based linear kernel approach</v>
          </cell>
          <cell r="E32" t="str">
            <v xml:space="preserve">Extraindo interações medicamentosas de drogas da literatura usando uma abordagem linear baseada em linear </v>
          </cell>
          <cell r="G32" t="str">
            <v xml:space="preserve">macho </v>
          </cell>
          <cell r="H32">
            <v>2015</v>
          </cell>
          <cell r="I32">
            <v>81</v>
          </cell>
          <cell r="J32">
            <v>0</v>
          </cell>
          <cell r="K32">
            <v>0</v>
          </cell>
          <cell r="L32" t="str">
            <v>Scopus</v>
          </cell>
          <cell r="P32" t="str">
            <v>English</v>
          </cell>
          <cell r="Q32" t="str">
            <v>Article</v>
          </cell>
          <cell r="R32">
            <v>0</v>
          </cell>
          <cell r="S32" t="str">
            <v>All Open Access, Hybrid Gold, Green</v>
          </cell>
          <cell r="T32" t="str">
            <v>Kim S., Liu H., Yeganova L., Wilbur W.J.</v>
          </cell>
          <cell r="U32" t="str">
            <v>Journal of Biomedical Informatics</v>
          </cell>
          <cell r="V32" t="str">
            <v>55</v>
          </cell>
          <cell r="Y32" t="str">
            <v>10.1016/j.jbi.2015.03.002</v>
          </cell>
          <cell r="Z32" t="str">
            <v>10.1016/j.jbi.2015.03.002</v>
          </cell>
          <cell r="AB32" t="str">
            <v>https://www.scopus.com/inward/record.uri?eid=2-s2.0-84930689846&amp;doi=10.1016%2fj.jbi.2015.03.002&amp;partnerID=40&amp;md5=413d6a18ea38f41be532dece038a9dcb</v>
          </cell>
          <cell r="AC32" t="str">
            <v>National Center for Biotechnology Information (NCBI), Bethesda, MD, United States</v>
          </cell>
          <cell r="AD32" t="str">
            <v>Kim, S., National Center for Biotechnology Information (NCBI), Bethesda, MD, United States; Liu, H., National Center for Biotechnology Information (NCBI), Bethesda, MD, United States; Yeganova, L., National Center for Biotechnology Information (NCBI), Bethesda, MD, United States; Wilbur, W.J., National Center for Biotechnology Information (NCBI), Bethesda, MD, United States</v>
          </cell>
          <cell r="AG32" t="str">
            <v>clidinium bromide, 3485-62-9, 7020-55-5; halothane, 151-67-7, 66524-48-9; ketamine, 1867-66-9, 6740-88-1, 81771-21-3; ketoconazole, 65277-42-1; levodopa, 59-92-7</v>
          </cell>
          <cell r="AH32" t="str">
            <v>National Institutes of Health, NIH
U.S. National Library of Medicine, NLM: ZIALM000089, ZIALM000090</v>
          </cell>
          <cell r="AI32" t="str">
            <v>The authors thank Isabel Segura-Bedmar for her help evaluating our preliminary results on the DDIExtraction 2013 dataset. Funding: This research was supported by the Intramural Research Program of the NIH , National Library of Medicine .</v>
          </cell>
          <cell r="AL32" t="str">
            <v>(2013) Stockley's Drug Interactions, , Pharmaceutical Press, London, UK, K. Baxter, C.L. Preston (Eds.); Knox, C., Law, V., Jewison, T., Liu, P., Ly, S., Frolkis, A., DrugBank 3.0: a comprehensive resource for 'Omics' research on drugs (2011) Nucl. Acids Res., 39, pp. D1035-D1041; Duda, S., Aliferis, C., Miller, R., Statnikov, A., Johnson, K., Extracting drug-drug interaction articles from MEDLINE to improve the content of drug databases (2005) AMIA Annual Symposium Proceedings, pp. 216-220; Rubin, D.L., Thorn, C.F., Klein, T.E., Altman, R.B., A statistical approach to scanning the biomedical literature for pharmacogenetics knowledge (2005) J. Am. Med. Inform. Assoc., 12 (2), pp. 121-129; Segura-Bedmar, I., Martínez, P., de Pablo-Sánchez, C., A linguistic rule-based approach to extract drug-drug interactions from pharmacological documents (2011) BMC Bioinformatics, 12, p. S1; Segura-Bedmar, I., Martínez, P., de Pablo-Sánchez, C., Using a shallow linguistic kernel for drugdrug interaction extraction (2011) J. Biomed. Inform., 44 (5), pp. 789-804. , http://dx.doi.org/10.1016/j.jbi.2011.04.005; Bedmar-Segura, I., Martínez, P., Sánchez-Cisneros, D., The 1st DDIExtraction-2011 challenge task: extraction of drug-drug interactions from biomedical texts (2011) Proceedings of the 1st Challenge Task on Drug-Drug Interaction Extraction (DDIExtraction 2011), pp. 1-9; Bedmar-Segura, I., Martinez, P., Herrero-Zazo, M., SemEval-2013 task 9: extraction of drug-drug interactions from biomedical texts (2013) Proceedings of the 7th International Workshop on Semantic Evaluation (SemEval 2013), pp. 341-350; Thomas, P., Neves, M., Solt, I., Tikk, D., Leser, U., Relation extraction for drug-drug interactions using ensemble learning (2011) Proceedings of the 1st Challenge Task on Drug-Drug Interaction Extraction (DDIExtraction 2011), pp. 11-18; Chowdhury, M.F.M., Lavelli, A., Drug-drug interaction extraction using composite kernels (2011) Proceedings of the 1st Challenge Task on Drug-Drug Interaction Extraction (DDIExtraction 2011), pp. 27-33; He, L., Yang, Z., Zhao, Z., Lin, H., Li, Y., Extracting drug-drug interaction from the biomedical literature using a stacked generalization-based approach (2013) PLoS One, 8 (6), p. e65814; Chowdhury, M.F.M., Lavelli, A., FBK-irst: a multi-phase kernel based approach for drug-drug interaction detection and classification that exploits linguistic information (2013) Proceedings of the 7th International Workshop on Semantic Evaluation (SemEval 2013), pp. 351-355; Thomas, P., Neves, M., Rocktäschel, T., Leser, U., WBI-DDI: drug-drug interaction extraction using majority voting (2013) Proceedings of the 7th International Workshop on Semantic Evaluation (SemEval 2013), pp. 628-635; Collins, M., Duffy, N., Convolution kernels for natural language (2001) Advances in Neural Information Processing Systems (NIPS 2001), pp. 625-632; Zhang, Y., Lin, H., Yang, Z., Wang, J., Li, Y., A single kernel-based approach to extract drug-drug interactions from biomedical literature (2012) PLoS One, 7 (11), p. e48901; Tikk, D., Thomas, P., Palaga, P., Hakenberg, J., Leser, U., A comprehensive benchmark of kernel methods to extract protein-protein interactions from literature (2010) PLoS Comput. Biol., 6, p. e1000837; Björne, J., Salakoski, T., Generalizing biomedical event extraction (2011) Proceedings of BioNLP Shared Task 2011 Workshop, pp. 183-191. , Association for Computational Linguistics, Portland, Oregon, USA; Björne, J., Salakoski, T., TEES 2.1: automated annotation scheme learning in the BioNLP 2013 shared task (2013) Proceedings of the BioNLP Shared Task 2013 Workshop, pp. 16-25. , Association for Computational Linguistics, Sofia, Bulgaria; Björne, J., Heimonen, J., Ginter, F., Airola, A., Pahikkala, T., Salakoski, T., Extracting complex biological events with rich graph-based feature sets (2009) Proceedings of the Workshop on BioNLP (BioNLP '09), pp. 10-18. , Association for Computational Linguistics; Björne, J., Ginter, F., Pyysalo, S., Tsujii, J., Salakoski, T., Scaling up biomedical event extraction to the entire PubMed (2010) Proceedings of the 2010 Workshop on Biomedical Natural Language Processing (BioNLP '10), pp. 28-36. , ACL; Björne, J., Kaewphan, S., Salakoski, T., UTurku: drug named entity recognition and drug-drug interaction extraction using SVM classification and domain knowledge (2013) Proceedings of the 7th International Workshop on Semantic Evaluation (SemEval 2013), pp. 651-659; Herrero-Zazo, M., Segura-Bedmar, I., Martnez, P., Declerck, T., The DDI corpus: an annotated corpus with pharmacological substances and drugdrug interactions (2013) J. Biomed. Inform., 46 (5), pp. 914-920. , http://dx.doi.org/10.1016/j.jbi.2013.07.011; Hsu, C.-W., Lin, C.-J., A comparison of methods for multiclass support vector machines (2002) IEEE Trans. Neural Netw., 13 (2), pp. 415-425; Zhang, T., Solving large scale linear prediction problems using stochastic gradient descent algorithms (2004) Proceedings of the 21st International Conference on Machine Learning (ICML 2004), pp. 919-926; Kim, S., Wilbur, W.J., Classifying protein-protein interaction articles using word and syntactic features (2011) BMC Bioinformatics, 12, p. S9; Giuliano, C., Lavelli, A., Romano, L., Exploiting shallow linguistic information for relation extraction from biomedical literature (2006) Proceedings of the 11th Conference of the European Chapter of the Association for Computational Linguistics (EACL 2006), pp. 401-408; Kim, W., Wilbur, W.J., Corpus-based statistical screening for content-bearing terms (2001) J. Am. Soc. Inform. Sci. Technol., 52 (3), pp. 247-259; Fundel, K., Küffner, R., Zimmer, R., Relex-relation extraction using dependency parse trees (2007) Bioinformatics, 23 (3), pp. 365-371; McClosky, D., Charniak, E., Johnson, M., Automatic domain adaptation for parsing (2010) Proceedings of the 2010 Annual Conference of the North American Chapter of the Association for Computational Linguistics (NAACL 2010), pp. 28-36. , Association for Computational Linguistics; Sagae, K., Miyao, Y., Matsuzaki, T., Tsujii, J., Challenges in mapping of syntactic representations for framework-independent parser evaluation (2008) Proceedings of the Workshop on Automated Syntactic Annotations for Interoperable Language Resources; Miyao, Y., Sagae, K., Saetre, R., Matsuzaki, T., Tsujii, J., Evaluating contributions of natural language parsers to protein-protein interaction extraction (2009) Bioinformatics, 25 (3), pp. 394-400; Airola, A., Pyysalo, S., Björne, J., Pahikkala, T., Ginter, F., Salakoski, T., All-paths graph kernel for protein-protein interaction extraction with evaluation of cross-corpus learning (2008) BMC Bioinformatics, 9, pp. 1-12; Bunescu, R.C., Mooney, R.J., A shortest path dependency kernel for relation extraction (2005) Proceedings of the Conference on Human Language Technology and Empirical Methods in Natural Language Processing, pp. 724-731; Rinaldi, F., Schneider, G., Kaljurand, K., Clematide, S., Vachon, T., Romacker, M., OntoGene in BioCreative II.5 (2010) IEEE/ACM Trans. Comput. Biol. Bioinf., 7 (3), pp. 472-480; Liu, H., Hunter, L., Keselj, V., Verspoor, K., Approximate subgraph matching-based literature mining for biomedical events and relations (2013) PLoS One, 8 (4), p. e60954; Liu, H., Verspoor, K., Comeau, D.C., MacKinlay, A., Wilbur, W.J., Generalizing an approximate subgraph matching-based system to extract events in molecular biology and cancer genetics (2013) Proceedings of the BioNLP Shared Task 2013 Workshop, pp. 76-85; Kuboyama, T., Hirata, K., Kashima, H., Aoki-Kinoshita, K.F., Yasuda, H., A spectrum tree kernel (2007) Inform. Media Technol., 2 (1), pp. 292-299; Qian, L., Zhou, G., Tree kernel-based protein-protein interaction extraction from biomedical literature (2012) J. Biomed. Inform., 45 (3), pp. 535-543; McClosky, D., Charniak, E., Self-training for biomedical parsing (2008) Proceedings of the 46th Annual Meeting of the Association for Computational Linguistics on Human Language Technologies, pp. 101-104. , The Association for Computer Linguistics; de Marneffe, M.-C., Manning, C.D., The Stanford typed dependencies representation (2008) CrossParser '08: Coling 2008: Proceedings of the Workshop on Cross-Framework and Cross-Domain Parser Evaluation, pp. 1-8. , Association for Computational Linguistics; Liu, H., Christiansen, T., Baumgartner, W.A., Verspoor, K., Biolemmatizer: a lemmatization tool for morphological processing of biomedical text (2012) J. Biomed. Semantics, 3, p. 3; Chowdhury, M.F.M., Lavelli, A., Impact of less skewed distributions on efficiency and effectiveness of biomedical relation extraction (2012) Proceedings of the 24th International Conference on Computational Linguistics (COLING 2012), pp. 205-216; Smith, L.H., Wilbur, W.J., Finding related sentence pairs in MEDLINE (2010) Inform. Ret., 13 (6), pp. 601-617; Yeganova, L., Comeau, D.C., Kim, W., Wilbur, W.J., Text mining techniques for leveraging positively labeled data (2011) Proceedings of the 2011 Workshop on Biomedical Natural Language Processing (BioNLP '11), pp. 155-163. , Association for Computational Linguistics; Bobić, T., Fluck, J., Hofmann-Apitius, M., SCAI: extracting drug-drug interactions using a rich feature vector (2013) Proceedings of the 7th International Workshop on Semantic Evaluation (SemEval 2013), pp. 675-683; Aronson, A.R., Effective mapping of biomedical text to the UMLS Metathesaurus: the MetaMap program (2001) AMIA Annual Symposium Proceedings, pp. 17-21; Chawla, N.V., (2005) Data Mining for Imbalanced Datasets: An Overview, , Springer, New York, USA</v>
          </cell>
          <cell r="AM32" t="str">
            <v>Liu, H.; National Center for Biotechnology Information (NCBI)United States</v>
          </cell>
          <cell r="AP32" t="str">
            <v>Academic Press Inc.</v>
          </cell>
          <cell r="AV32" t="str">
            <v>JBIOB</v>
          </cell>
          <cell r="AW32" t="str">
            <v>J. Biomed. Informatics</v>
          </cell>
          <cell r="AX32" t="str">
            <v>Final</v>
          </cell>
          <cell r="AY32" t="str">
            <v>2-s2.0-84930689846</v>
          </cell>
          <cell r="AZ32">
            <v>7</v>
          </cell>
          <cell r="BF32" t="str">
            <v>Biomedical literature; Drug-drug interaction; Linear kernel approach</v>
          </cell>
          <cell r="BG32" t="str">
            <v>Data mining; Extraction; Support vector machines; Adverse drug reactions; Biomedical literature; Competitive performance; Drug-drug interactions; Linear kernel; Support vector machine (SVMs); Text mining techniques; Type classifications; Drug interactions; clidinium bromide; halothane; ketamine; ketoconazole; levodopa; phenothiazine derivative; Article; controlled study; data extraction; drug effect; drug interaction; drug mechanism; false negative result; false positive result; kernel method; pharmacokinetics; priority journal; support vector machine; validation process; automated pattern recognition; controlled vocabulary; data mining; natural language processing; procedures; publication; semantics; support vector machine; Data Mining; Drug Interactions; Natural Language Processing; Pattern Recognition, Automated; Periodicals as Topic; Semantics; Support Vector Machine; Vocabulary, Controlled</v>
          </cell>
          <cell r="BJ32" t="str">
            <v>identifying unknown drug interactions is of great benefit in the early detection of adverse drug reactions. despite existence of several resources for drug-drug interaction (ddi) information, the wealth of such information is buried in a body of unstructured medical text which is growing exponentially. this calls for developing text mining techniques for identifying ddis. the state-of-the-art ddi extraction methods use support vector machines (svms) with non-linear composite kernels to explore diverse contexts in literature. while computationally less expensive, linear kernel-based systems have not achieved a comparable performance in ddi extraction tasks. in this work, we propose an efficient and scalable system using a linear kernel to identify ddi information. the proposed approach consists of two steps: identifying ddis and assigning one of four different ddi types to the predicted drug pairs. we demonstrate that when equipped with a rich set of lexical and syntactic features, a linear svm classifier is able to achieve a competitive performance in detecting ddis. in addition, the one-against-one strategy proves vital for addressing an imbalance issue in ddi type classification. applied to the ddiextraction 2013 corpus, our system achieves an f1 score of 0.670, as compared to 0.651 and 0.609 reported by the top two participating teams in the ddiextraction 2013 challenge, both based on non-linear kernel methods. © 2015.</v>
          </cell>
          <cell r="BL32" t="str">
            <v xml:space="preserve">Identificar as interações de drogas desconhecidas é de grande benefício na detecção precoce de reações adversas de medicamentos. Apesar da existência de vários recursos para informações de interação drogas (DDI), a riqueza dessas informações é enterrada em um corpo de texto médico não estruturado que está crescendo exponencialmente. Isso exige o desenvolvimento de técnicas de mineração de texto para identificar DDIs. Os métodos de extração DDI de última geração usam máquinas de vetor de suporte (SVMs) com núcleos compostos não lineares para explorar diversos contextos na literatura. Embora os sistemas baseados em kernel lineares computacionalmente, não atingiram um desempenho comparável em tarefas de extração DDI. Neste trabalho, propomos um sistema eficiente e escalável usando um kernel linear para identificar informações DDI. A abordagem proposta consiste em duas etapas: identificando DDIs e atribuindo um dos quatro tipos diferentes DDI aos pares de medicamentos previstos. Demonstramos que, quando equipados com um conjunto rico de recursos lexicais e sintáticos, um classificador linear SVM é capaz de atingir um desempenho competitivo na detecção do DDIs. Além disso, a estratégia única - uma é vital para abordar uma questão de desequilíbrio na classificação do tipo DDI. Aplicado ao DDIExtraction 2013 Corpus, nosso sistema alcança uma pontuação F1 de 0,670, em comparação com 0,651 e 0,609 relatadas pelas duas principais equipes participantes do Desafio DDIExtraction 2013, ambas com base em métodos de kernel não lineares. © 2015. </v>
          </cell>
          <cell r="BQ32">
            <v>0</v>
          </cell>
          <cell r="BR32">
            <v>0</v>
          </cell>
          <cell r="BS32">
            <v>0</v>
          </cell>
          <cell r="BV32">
            <v>0</v>
          </cell>
          <cell r="BW32">
            <v>0</v>
          </cell>
          <cell r="BX32">
            <v>0</v>
          </cell>
          <cell r="BY32">
            <v>0</v>
          </cell>
          <cell r="BZ32">
            <v>0</v>
          </cell>
          <cell r="CA32">
            <v>0</v>
          </cell>
          <cell r="CB32">
            <v>0</v>
          </cell>
          <cell r="CC32">
            <v>0</v>
          </cell>
          <cell r="CK32">
            <v>0</v>
          </cell>
          <cell r="CL32">
            <v>0</v>
          </cell>
        </row>
        <row r="33">
          <cell r="C33" t="str">
            <v>mining for adverse drug events on twitter</v>
          </cell>
          <cell r="D33" t="str">
            <v>Mining for adverse drug events on twitter</v>
          </cell>
          <cell r="E33" t="str">
            <v xml:space="preserve">Mineração para eventos adversos no Twitter </v>
          </cell>
          <cell r="G33" t="str">
            <v xml:space="preserve">macho </v>
          </cell>
          <cell r="H33">
            <v>2014</v>
          </cell>
          <cell r="J33">
            <v>0</v>
          </cell>
          <cell r="K33">
            <v>1</v>
          </cell>
          <cell r="L33" t="str">
            <v>Scopus</v>
          </cell>
          <cell r="P33" t="str">
            <v>English</v>
          </cell>
          <cell r="Q33" t="str">
            <v>Conference Paper</v>
          </cell>
          <cell r="R33">
            <v>1</v>
          </cell>
          <cell r="S33" t="str">
            <v>All Open Access, Green</v>
          </cell>
          <cell r="T33" t="str">
            <v>Duval F., Caffarena E., Cruz O., Silva F.</v>
          </cell>
          <cell r="U33" t="str">
            <v>KDIR 2014 - Proceedings of the International Conference on Knowledge Discovery and Information Retrieval</v>
          </cell>
          <cell r="Y33" t="str">
            <v>10.5220/0005135203540359</v>
          </cell>
          <cell r="Z33" t="str">
            <v>10.5220/0005135203540359</v>
          </cell>
          <cell r="AB33" t="str">
            <v>https://www.scopus.com/inward/record.uri?eid=2-s2.0-84909957437&amp;doi=10.5220%2f0005135203540359&amp;partnerID=40&amp;md5=5d27a7327ca74c142f4fe69ec9311b73</v>
          </cell>
          <cell r="AC33" t="str">
            <v>Fundação Oswaldo Cruz, Instituto Oswaldo Cruz, Av. Brasil 4365, Rio de Janeiro, Brazil</v>
          </cell>
          <cell r="AD33" t="str">
            <v>Duval, F., Fundação Oswaldo Cruz, Instituto Oswaldo Cruz, Av. Brasil 4365, Rio de Janeiro, Brazil; Caffarena, E., Fundação Oswaldo Cruz, Instituto Oswaldo Cruz, Av. Brasil 4365, Rio de Janeiro, Brazil; Cruz, O., Fundação Oswaldo Cruz, Instituto Oswaldo Cruz, Av. Brasil 4365, Rio de Janeiro, Brazil; Silva, F., Fundação Oswaldo Cruz, Instituto Oswaldo Cruz, Av. Brasil 4365, Rio de Janeiro, Brazil</v>
          </cell>
          <cell r="AL33" t="str">
            <v>CTAKES, , http://ctakes.apache.org/, [Online]. Available:, [Accessed April 2014]; Dataminr, , http://www.dataminr.com/, [Online]. Available:, [Accessed June 2014]; Datasift, , http://datasift.com/, [Online]. Available:, [Accessed June 2014]; Denguetrends, , http://www.google.org/denguetrends/br/#BR, [Online]. Available:, [Accessed April 2014]; Flutrends, , http://www.google.org/flutrends/br/#BR, [Online]. Available:, [Accessed April 2014]; GNIP, , http://gnip.com/, [Online]. Available:, [Accessed June 2014]; Medline Plus, , http://www.nlm.nih.gov/medlineplus/connect, [Online]. Available:, [Accessed June 2014]; RXNorm API, , http://mor.nlm.nih.gov/download/rxnav/RxNormAPIREST.html, [Online] Available from; Topsy, , http://topsy.com/, [Online]. Available:, [Accessed June 2014]; Twitter, , http://www.twitter.com, [Online] Available from; Twitter REST API, , https://dev.twitter.com/docs/api/1.1, [Online] Available from; Twitter Rubygem, , https://rubygems.org/gems/twitter, [Online] Available from; Twitter Streaming API, , https://dev.twitter.com/docs/api/streaming, [Online] Available from; U.S. National Library of Medicine/National Institutes of Health, , http://www.nlm.nih.gov/, [Online]. Available:, [Accessed June 2014]; Aronson, A.R., Effective mapping of biomedical text to the umls meta thesaurus: The meta map program (2001) Proceedings of the AMIA Symposium, , editor, American Medical Informatics Association; Bate, A., Lindquist, M., Edwards, I., Olsson, S., Orre, R., Lansner, A., A bayesian neural network method for adverse drug reaction signal generation (1998) European Journal of Clinical Pharmacology, 54 (4), pp. 315-321; Bodenreider, O., The unified medical language system (umls): Integrating biomedical terminology (2004) Nucleic Acids Research, 32, pp. D267-D270; Dumouchel, W., Bayesian data mining in large frequency tables, with an application to the FDA spontaneous reporting system (1999) The American Statistician, 53 (3), pp. 177-190; Dumouchel, W., Pregibon, D., Empirical bayes screening for multi-item associations (2001) Proceedings of the Seventh ACM SIGKDD International Conference on Knowledge Discovery and Data Mining, , editors., ACM; Evans, S., Waller, P.C., Davis, S., Use of proportional reporting ratios (PRRS) for signal generation from spontaneous adverse drug reaction reports (2001) Pharmacoepidemiology and Drug Safety, 10 (6), pp. 483-486; Fielding, R.T., (2000) Architectural Styles and the Design of Network-based Software Architectures, , University of California, Irvine; Fram, D.M., Almenoff, J.S., Dumouchel, W., Empirical bayesian data mining for discovering patterns in post-marketing drug safety (2003) Proceedings of the Ninth ACM SIGKDD International Conference on Knowledge Discovery and Data Mining, , editors., ACM; Friedman, C., Alderson, P.O., Austin, J.H., Cimino, J.J., Johnson, S.B., A general natural-language text processor for clinical radiology (1994) Journal of the American Medical Informatics Association, 1, pp. 161-174; Ginsberg, J., Mohebbi, M.H., Patel, R.S., Brammer, L., Smolinski, M.S., Brilliant, L., Detecting influenza epidemics using search engine query data (2009) Nature, 457, pp. 1012-1014; Lampos, V., Cristianini, N., Nowcasting events from the social web with statistical learning (2012) ACM Transactions on Intelligent Systems and Technology (TIST), 3, p. 72; Masse, M., (2011) REST API Design Rulebook, , O'Reilly Media, Inc; Mendes, M., Pinheiro, R., Avelar, K., Teixeira, J., Silva, G., História da farmacovigilância no brasil (2008) Rev Bras Farm, 89, pp. 246-251; Norén, G.N., Bate, A., Orre, R., Edwards, I.R., Extending the methods used to screen the who drug safety database towards analysis of complex associations and improved accuracy for rare events (2006) Statistics in Medicine, 25 (21), pp. 3740-3757; Rothman, K.J., Lanes, S., Sacks, S.T., The reporting odds ratio and its advantages over the proportional reporting ratio (2004) Pharmacoepidemiology and Drug Safety, 13 (8), pp. 519-523; Signorini, A., Segre, A.M., Polgreen, P.M., The use of twitter to track levels of disease activity and public concern in the us during the influenza a h1n1 pandemic (2011) PloS One, 6, p. e19467; Venulet, J., Ten, H.M., Methods for monitoring and documenting adverse drug reactions (1996) International Journal of Clinical Pharmacology and Therapeutics, 34 (3), p. 112; Wu, Y., Denny, J.C., Rosenbloom, S.T., Miller, R.A., Giuse, D.A., Xu, H., A comparative study of current clinical natural language processing systems on handling abbreviations in discharge summaries (2012) AMIA Annual Symposium Proceedings, , editors., American Medical Informatics Association; Zorych, I., Madigan, D., Ryan, P., Bate, A., Disproportionality methods for pharmacovigilance in longitudinal observational databases (2013) Statistical Methods in Medical Research, 22, pp. 39-56</v>
          </cell>
          <cell r="AM33" t="str">
            <v>Duval, F.; Fundação Oswaldo Cruz, Av. Brasil 4365, Brazil</v>
          </cell>
          <cell r="AN33" t="str">
            <v>Fred A.Filipe J.Filipe J.</v>
          </cell>
          <cell r="AO33" t="str">
            <v>Institute for Systems and Technologies of Information, Control and Communication (INSTICC)</v>
          </cell>
          <cell r="AP33" t="str">
            <v>INSTICC Press</v>
          </cell>
          <cell r="AQ33" t="str">
            <v>6th International Conference on Knowledge Discovery and Information Retrieval, KDIR 2014</v>
          </cell>
          <cell r="AR33" t="str">
            <v>21 October 2014 through 24 October 2014</v>
          </cell>
          <cell r="AT33">
            <v>114701</v>
          </cell>
          <cell r="AU33" t="str">
            <v>9789897580482</v>
          </cell>
          <cell r="AW33" t="str">
            <v>KDIR - Proc. Int. Conf. Knowl. Discov. Inf. Retr.</v>
          </cell>
          <cell r="AX33" t="str">
            <v>Final</v>
          </cell>
          <cell r="AY33" t="str">
            <v>2-s2.0-84909957437</v>
          </cell>
          <cell r="AZ33">
            <v>5</v>
          </cell>
          <cell r="BF33" t="str">
            <v>Adverse drug reaction; Adverse event; Big data; Ctakes; Data mining; Dengue; Disproportionality analysis; Drug safety; Malaria; Natural language processor; Neglected diseases; Nosql; Pharmacovigilance; Post-marketing phase; REST API; Ruby; Text mining; Tweet; Twitter; UMLS</v>
          </cell>
          <cell r="BG33" t="str">
            <v>Big data; Commerce; Data mining; Marketing; Natural language processing systems; Ruby; Social networking (online); Adverse drug reactions; Adverse events; Ctakes; Dengue; Disproportionality analysis; Drug safety; Malaria; Natural languages; Neglected disease; Nosql; Pharmacovigilance; Post-marketing phase; REST API; Text mining; Tweet; Twitter; UMLS; Drug products</v>
          </cell>
          <cell r="BH33" t="str">
            <v>twitter|metamap|nlp</v>
          </cell>
          <cell r="BI33" t="str">
            <v>twitter|metamap|nlp</v>
          </cell>
          <cell r="BJ33" t="str">
            <v>at the post-marketing phase when drugs are used by large populations and for long periods, unexpected adverse events may occur altering the risk-benefit relation of drugs, sometimes requiring a regulatory action. these events at the post-marketing phase require a significant increase in health care since they result in unnecessary damage, often fatal, to patients. therefore, the early discovery of adverse events in the post-marketing phase is a primary goal of the health system, in particular for pharmacovigilance systems. the main purpose of this paper is to prove that twitter can be used as a source to find new and already known adverse drug events. this proposal has a prominent social relevance, as it will help pharmacovigilance systems. copyright © 2014 scitepress - science and technology publications all rights reserved.</v>
          </cell>
          <cell r="BK33" t="str">
            <v>Na fase pós-comercialização, quando os medicamentos são usados por grandes populações e por longos períodos, eventos adversos inesperados podem ocorrer alterando a relação risco-benefício dos medicamentos, às vezes exigindo uma ação regulatória. Esses eventos na fase pós-comercialização requerem um aumento significativo nos cuidados de saúde, uma vez que resultam em danos desnecessários, muitas vezes fatais, para os pacientes. Portanto, a descoberta precoce de eventos adversos na fase de pós-comercialização é um objetivo primário do sistema de saúde, em particular para os sistemas de farmacovigilância. O principal objetivo deste artigo é provar que o Twitter pode ser usado como uma fonte para encontrar eventos adversos a medicamentos novos e já conhecidos. Esta proposta tem uma relevância social proeminente, pois irá auxiliar os sistemas de farmacovigilância.</v>
          </cell>
          <cell r="BL33" t="str">
            <v xml:space="preserve">Na fase pós-comercialização, quando as drogas são usadas por grandes populações e por longos períodos, eventos adversos inesperados podem ocorrer alterando a relação de benefícios de risco de drogas, às vezes exigindo uma ação regulatória. Esses eventos na fase pós-comercialização exigem um aumento significativo nas cuidados de saúde, uma vez que resultam em danos desnecessários, muitas vezes fatais, aos pacientes. Portanto, a descoberta precoce de eventos adversos na fase pós-comercialização é um objetivo principal do sistema de saúde, em particular para os sistemas de farmacovigilância. O objetivo principal deste artigo é provar que o Twitter pode ser usado como fonte para encontrar eventos de medicamentos adversos novos e já conhecidos. Esta proposta tem uma relevância social proeminente, pois ajudará os sistemas de farmacovigilância. Copyright © 2014 Scitepress - Publicações de ciência e tecnologia Todos os direitos reservados. </v>
          </cell>
          <cell r="BN33">
            <v>1</v>
          </cell>
          <cell r="BO33" t="str">
            <v>Leitura completa: sim - nao consegui o PDF. Apareceu um artigo interessante, verificar se esta na lista - Mining in twitter for adverse events from malaria drugs: The case of doxycycline | [O uso do twitter como minerador de eventos adversos de medicamentos de combate à malária: O caso da doxiciclina] e tbm o artigo Mining frequency of drug side effects over a large twitter dataset using apache spark</v>
          </cell>
          <cell r="BP33">
            <v>1</v>
          </cell>
          <cell r="BQ33">
            <v>0</v>
          </cell>
          <cell r="BR33">
            <v>1</v>
          </cell>
          <cell r="BS33">
            <v>0</v>
          </cell>
          <cell r="BU33">
            <v>0</v>
          </cell>
          <cell r="BV33">
            <v>0</v>
          </cell>
          <cell r="BW33">
            <v>0</v>
          </cell>
          <cell r="BX33">
            <v>0</v>
          </cell>
          <cell r="BY33">
            <v>0</v>
          </cell>
          <cell r="BZ33">
            <v>0</v>
          </cell>
          <cell r="CA33">
            <v>0</v>
          </cell>
          <cell r="CB33">
            <v>0</v>
          </cell>
          <cell r="CC33">
            <v>0</v>
          </cell>
          <cell r="CE33" t="str">
            <v>Entra ou ñ para leitura: sim - bom</v>
          </cell>
          <cell r="CF33" t="str">
            <v>Bom</v>
          </cell>
          <cell r="CI33">
            <v>0</v>
          </cell>
          <cell r="CK33">
            <v>0</v>
          </cell>
          <cell r="CL33">
            <v>0</v>
          </cell>
        </row>
        <row r="34">
          <cell r="C34" t="str">
            <v>a unified representation of findings in clinical radiology using the umls and dicom</v>
          </cell>
          <cell r="D34" t="str">
            <v>A unified representation of findings in clinical radiology using the UMLS and DICOM</v>
          </cell>
          <cell r="E34" t="str">
            <v xml:space="preserve">Uma representação unificada de descobertas em radiologia clínica usando os UMLs e Dicom </v>
          </cell>
          <cell r="G34" t="str">
            <v xml:space="preserve">macho </v>
          </cell>
          <cell r="H34">
            <v>2008</v>
          </cell>
          <cell r="I34">
            <v>12</v>
          </cell>
          <cell r="J34">
            <v>0</v>
          </cell>
          <cell r="K34">
            <v>0</v>
          </cell>
          <cell r="L34" t="str">
            <v>Scopus</v>
          </cell>
          <cell r="P34" t="str">
            <v>English</v>
          </cell>
          <cell r="Q34" t="str">
            <v>Article</v>
          </cell>
          <cell r="R34">
            <v>0</v>
          </cell>
          <cell r="T34" t="str">
            <v>Bertaud V., Lasbleiz J., Mougin F., Burgun A., Duvauferrier R.</v>
          </cell>
          <cell r="U34" t="str">
            <v>International Journal of Medical Informatics</v>
          </cell>
          <cell r="V34" t="str">
            <v>77</v>
          </cell>
          <cell r="W34" t="str">
            <v>9</v>
          </cell>
          <cell r="Y34" t="str">
            <v>10.1016/j.ijmedinf.2007.11.003</v>
          </cell>
          <cell r="Z34" t="str">
            <v>10.1016/j.ijmedinf.2007.11.003</v>
          </cell>
          <cell r="AB34" t="str">
            <v>https://www.scopus.com/inward/record.uri?eid=2-s2.0-46149110490&amp;doi=10.1016%2fj.ijmedinf.2007.11.003&amp;partnerID=40&amp;md5=4ae2672c68cd3d3e04effa3b7eafa8ec</v>
          </cell>
          <cell r="AC34" t="str">
            <v>EA 3888, LIM, Faculty of Medicine, 2 avenue du Professeur Leon Bernard, 35000 Rennes, France; Radiology and Medical Imaging Department, CHU, 2 rue Henri Le Guilloux, 35000 Rennes, France</v>
          </cell>
          <cell r="AD34" t="str">
            <v>Bertaud, V., EA 3888, LIM, Faculty of Medicine, 2 avenue du Professeur Leon Bernard, 35000 Rennes, France; Lasbleiz, J., EA 3888, LIM, Faculty of Medicine, 2 avenue du Professeur Leon Bernard, 35000 Rennes, France, Radiology and Medical Imaging Department, CHU, 2 rue Henri Le Guilloux, 35000 Rennes, France; Mougin, F., EA 3888, LIM, Faculty of Medicine, 2 avenue du Professeur Leon Bernard, 35000 Rennes, France; Burgun, A., EA 3888, LIM, Faculty of Medicine, 2 avenue du Professeur Leon Bernard, 35000 Rennes, France; Duvauferrier, R., EA 3888, LIM, Faculty of Medicine, 2 avenue du Professeur Leon Bernard, 35000 Rennes, France, Radiology and Medical Imaging Department, CHU, 2 rue Henri Le Guilloux, 35000 Rennes, France</v>
          </cell>
          <cell r="AE34" t="str">
            <v>UMLS</v>
          </cell>
          <cell r="AL34" t="str">
            <v>Reeder, M.M., Felson, B., (2003) GAMUTS in Radiology Comprehensive lists of roentgen differential diagnosis. fourth ed.; Eisenberg, R.L., (1988) Clinical Imaging. An Atlas of Differential Diagnosis, , Aspen Publishers; Chapman, S., Nakielny, R., (1995) Aids to Radiological Diagnosis. third ed., , Saunders; Chapman, S., Nakielny, R., Guide du diagnostic différentiel en radiologie (1989) Vigot; Reeder, M.M., Felson, B., (1975) GAMUTS in Radiology Comprehensive Lists of Rroentgen Differential Diagnosis, , Audiovisual Radiology of Cincinnati, Inc; UMLS Knowledge Source Server Version 4.2.3. In; Burgun, A., Bodenreider, O., Mapping the UMLS Semantic Network into general ontologies (2001) International Proceedings on AMIA Symposium, pp. 81-85; Aronson, A.R., Effective mapping of biomedical text to the UMLS Metathesaurus: the MetaMap program (2001) International Proceedings on AMIA Symposium, pp. 17-21; Association National Electrical Manufacturers: Digital Imaging and Communication in Medicine (DICOM), supplement 23: structured reporting storage SOP classes. In, Rosslyn, VA: NEMA, 2000. Available at http://medical.nema.org/Dicom/supps/sup23_lb.pdf. Last accessed September 10th, 2007; Association National Electrical Manufacturers: Digital Imaging and Communication in Medicine (DICOM), part 16: Content Mapping Ressource. In, Rosslyn, VA: NEMA, 2001. Available at: http://medical.nema.org/dicom/2003/03_16PU.PDF. Last accessed September 10th, 2007; Hussein, R., Engelmann, U., Schroeter, A., Meinzer, H.P., DICOM structured reporting: part 1 overview and characteristics (2004) Radiographics, pp. 891-896. , May-Jun 24; Langlotz, C.P., Caldwell, S.A., The completeness of existing lexicons for representing radiology report information (2002) J. Digit Imag., 15, pp. 201-205</v>
          </cell>
          <cell r="AM34" t="str">
            <v>Bertaud, V.; EA 3888, 2 avenue du Professeur Leon Bernard, 35000 Rennes, France; email: vbertaud@aol.com</v>
          </cell>
          <cell r="AV34" t="str">
            <v>IJMIF</v>
          </cell>
          <cell r="AW34" t="str">
            <v>Int. J. Med. Informatics</v>
          </cell>
          <cell r="AX34" t="str">
            <v>Final</v>
          </cell>
          <cell r="AY34" t="str">
            <v>2-s2.0-46149110490</v>
          </cell>
          <cell r="AZ34">
            <v>8</v>
          </cell>
          <cell r="BF34" t="str">
            <v>Diagnosis [subheading]; Medical informatics; Radiology; Unified medical language system</v>
          </cell>
          <cell r="BG34" t="str">
            <v>Clinical radiology; Computer assisted; differential diagnosis; Unified Medical Language System (UMLS); Diagnosis; Health; Radiation; Radiology; article; automation; bone radiography; computer program; differential diagnosis; digital imaging and communications in medicine; human; joint radiography; medical informatics; medical information system; natural language processing; priority journal; radiology; semantics; standardization; systematized nomenclature of medicine; Humans; Medical Informatics; Radiographic Image Enhancement; Radiology Department, Hospital; Semantics; Unified Medical Language System</v>
          </cell>
          <cell r="BI34" t="str">
            <v>twitter|metamap|nlp</v>
          </cell>
          <cell r="BJ34" t="str">
            <v>purpose: collecting and analyzing findings constitute the basis of medical activity. computer assisted medical activity raises the problem of modelling findings. we propose a unified representation of findings integrating the representations of findings in the gamuts in radiology [m.m. reeder, b. felson, gamuts in radiology comprehensive lists of roentgen differential diagnosis, fourth ed., 2003], the unified medical language system (umls®), and the digital imaging and communication in medicine structured report (dicom-sr). materials and methods: starting from a corpus of findings in bone and joint radiology [m.m. reeder, b. felson, gamuts in radiology comprehensive lists of roentgen differential diagnosis, fourth ed., 2003] (3481 words), an automated mapping to the umls was performed with the metamap program. the resulting umls terms and semantic types were analyzed in order to find a generic template in accordance with dicom-sr structure. results: umls concepts were missing for 45% of the gamuts findings. three kinds of regularities were observed in the way the semantic types were combined: "pathological findings", "physiological findings" and "anatomical findings". a generic and original dicom-sr template modelling finding was proposed. it was evaluated for representing gamuts jaws findings. 21% missing terms had to be picked up from radlex (5%) or created (16%). discussion-conclusion: this article shows that it is possible to represent findings using the umls and the dicom sr formalism with a semi-automated method. the metamap program helped to find a model to represent the semantic structure of free texts with standardized terms (umls concepts). nevertheless, the coverage of the umls is not comprehensive. this study shows that the umls should include more technical concepts and more concepts regarding findings, signs and symptoms to be suitable for radiology representation. the semi-automated translation of the whole gamuts using the umls concepts and the dicom sr relations could help to create or supplement the dcmr templates and context groups pertaining to the description of imaging findings. © 2007 elsevier ireland ltd. all rights reserved.</v>
          </cell>
          <cell r="BK34" t="str">
            <v>Nossos resultados em 5 medicamentos demonstram a validade de nossa abordagem e sua capacidade de extrair corretamente os efeitos potenciais dos medicamentos dos dados do Twitter. É concebível que os dados da mídia social possam servir para complementar e / ou suplementar os métodos tradicionais de vigilância demorados e caros.</v>
          </cell>
          <cell r="BL34" t="str">
            <v xml:space="preserve">Objetivo: Coletar e analisar as descobertas constituem a base da atividade médica. A atividade médica assistida por computador aumenta o problema das descobertas de modelagem. Propomos uma representação unificada de descobertas integrando as representações de descobertas nas gamas na radiologia [M.M. Reeder, b. Felson, gama em listas abrangentes de radiologia de diagnóstico diferencial de Roentgen, quarta ed., 2003], o sistema de idioma médico unificado (UMLS®), e a imagem digital e comunicação no relatório estruturado da medicina (DICOM-SR). MATERIAIS E MÉTODOS: A partir de um corpus de descobertas em ósseo e radiologia articular [M.M. Reeder, b. Felson, gama em radiologia listas abrangentes de diagnóstico diferencial de Roentgen, quarta ed., 2003] (3481 palavras), um mapeamento automático para os UMLs foi realizado com o programa Metamap. Os termos de UMLs resultantes e tipos semânticos foram analisados ​​para encontrar um modelo genérico de acordo com a estrutura DICOM-SR. Resultados: Conceitos UMLS estavam faltando para 45% das descobertas de gama. Três tipos de regularidades foram observados na forma como os tipos semânticos foram combinados: "achados patológicos", "achados fisiológicos" e "achados anatômicos". Um modelo genérico e original de modelagem de modelagem DICOM-SR foi proposto. Foi avaliado por representar os achados dos Jaws Gamuts. Termos faltantes 21% tiveram que ser apanhados de RADLEX (5%) ou criados (16%). Discussão - Conclusão: Este artigo mostra que é possível representar descobertas usando as UMLs e o formalismo DICOM SR com um método semi-automatizado. O programa Metamap ajudou a encontrar um modelo para representar a estrutura semântica de textos livres com termos padronizados (conceitos UMLs). No entanto, a cobertura das UMLs não é abrangente. Este estudo mostra que as UMLs devem incluir mais conceitos técnicos e mais conceitos em relação a descobertas, sinais e sintomas para serem adequados para representação de radiologia. A tradução semi-automatizada de toda a gama usando os conceitos UMLs e as relações DICOM SR podem ajudar a criar ou complementar os modelos DCMR e grupos de contexto relativos à descrição das descobertas de imagem. © 2007 Elsevier Ireland Ltd. todos os direitos reservados. </v>
          </cell>
          <cell r="BQ34">
            <v>0</v>
          </cell>
          <cell r="BR34">
            <v>0</v>
          </cell>
          <cell r="BS34">
            <v>0</v>
          </cell>
          <cell r="BT34" t="str">
            <v>Até onde sabemos, esta é a primeira tentativa desse tipo.</v>
          </cell>
          <cell r="BV34">
            <v>0</v>
          </cell>
          <cell r="BW34">
            <v>0</v>
          </cell>
          <cell r="BX34">
            <v>0</v>
          </cell>
          <cell r="BY34">
            <v>0</v>
          </cell>
          <cell r="BZ34">
            <v>0</v>
          </cell>
          <cell r="CA34">
            <v>0</v>
          </cell>
          <cell r="CB34">
            <v>0</v>
          </cell>
          <cell r="CC34">
            <v>0</v>
          </cell>
          <cell r="CK34">
            <v>0</v>
          </cell>
          <cell r="CL34">
            <v>0</v>
          </cell>
        </row>
        <row r="35">
          <cell r="C35" t="str">
            <v>extraction of adverse events from clinical documents to support decision making using semantic preprocessing</v>
          </cell>
          <cell r="D35" t="str">
            <v>Extraction of Adverse Events from Clinical Documents to Support Decision Making Using Semantic Preprocessing</v>
          </cell>
          <cell r="E35" t="str">
            <v xml:space="preserve">Extração de eventos adversos de documentos clínicos para apoiar a tomada de decisões usando pré-processamento semântico </v>
          </cell>
          <cell r="G35" t="str">
            <v xml:space="preserve">macho </v>
          </cell>
          <cell r="H35">
            <v>2015</v>
          </cell>
          <cell r="I35">
            <v>4</v>
          </cell>
          <cell r="J35">
            <v>0</v>
          </cell>
          <cell r="K35">
            <v>0</v>
          </cell>
          <cell r="L35" t="str">
            <v>Scopus</v>
          </cell>
          <cell r="P35" t="str">
            <v>English</v>
          </cell>
          <cell r="Q35" t="str">
            <v>Conference Paper</v>
          </cell>
          <cell r="R35">
            <v>0</v>
          </cell>
          <cell r="T35" t="str">
            <v>Gaebel J., Kolter T., Arlt F., Denecke K.</v>
          </cell>
          <cell r="U35" t="str">
            <v>Studies in Health Technology and Informatics</v>
          </cell>
          <cell r="V35" t="str">
            <v>216</v>
          </cell>
          <cell r="Y35" t="str">
            <v>10.3233/978-1-61499-564-7-1030</v>
          </cell>
          <cell r="Z35" t="str">
            <v>10.3233/978-1-61499-564-7-1030</v>
          </cell>
          <cell r="AB35" t="str">
            <v>https://www.scopus.com/inward/record.uri?eid=2-s2.0-84951920778&amp;doi=10.3233%2f978-1-61499-564-7-1030&amp;partnerID=40&amp;md5=445b02f216eb16b3a99a5d4f0e4c8918</v>
          </cell>
          <cell r="AC35" t="str">
            <v>Innovation Center Computer Assisted Surgery, Semmelweisstr. 14, Leipzig, 04103, Germany; ID Information und Dokumentation im Gesundheitswesen, Berlin, Germany; Clinic for Neurosurgery, University Hospital Leipzig, Leipzig, Germany</v>
          </cell>
          <cell r="AD35" t="str">
            <v>Gaebel, J., Innovation Center Computer Assisted Surgery, Semmelweisstr. 14, Leipzig, 04103, Germany; Kolter, T., ID Information und Dokumentation im Gesundheitswesen, Berlin, Germany; Arlt, F., Clinic for Neurosurgery, University Hospital Leipzig, Leipzig, Germany; Denecke, K., Innovation Center Computer Assisted Surgery, Semmelweisstr. 14, Leipzig, 04103, Germany</v>
          </cell>
          <cell r="AL35" t="str">
            <v>Denecke, K., Bernauer, J., Extracting specific medical data using semantic structures AIM, 4594, pp. 257-264; Hall, M., Frank, E., Holmes, G., Pfahringer, B., Reutemann, P., Witten, I.H., The weka data mining software: An update (2009) SIGKDD Explor. Newsl, 11 (1), pp. 10-18</v>
          </cell>
          <cell r="AM35" t="str">
            <v>Gaebel, J.; Innovation Center Computer Assisted Surgery, Semmelweisstr. 14, Germany</v>
          </cell>
          <cell r="AN35" t="str">
            <v>Georgiou A.Sarkar I.N.de Azevedo Marques P.M.</v>
          </cell>
          <cell r="AP35" t="str">
            <v>IOS Press</v>
          </cell>
          <cell r="AQ35" t="str">
            <v>15th World Congress on Health and Biomedical Informatics, MEDINFO 2015</v>
          </cell>
          <cell r="AR35" t="str">
            <v>19 August 2015 through 23 August 2015</v>
          </cell>
          <cell r="AT35">
            <v>116956</v>
          </cell>
          <cell r="AU35" t="str">
            <v>9781614995630</v>
          </cell>
          <cell r="AW35" t="str">
            <v>Stud. Health Technol. Informatics</v>
          </cell>
          <cell r="AX35" t="str">
            <v>Final</v>
          </cell>
          <cell r="AY35" t="str">
            <v>2-s2.0-84951920778</v>
          </cell>
          <cell r="BF35" t="str">
            <v>Clinical Decision Support Systems; Drug-Related Side Effects and Adverse Reactions; Electronic Health Records; Information Extraction; Medical Language Processing</v>
          </cell>
          <cell r="BG35" t="str">
            <v>Artificial intelligence; Bioinformatics; Decision making; Decision support systems; Health; Information retrieval; Records management; Semantics; Adverse events; Adverse reactions; Clinical decision support systems; Clinical documentation; Electronic health record; Medical language processing; Rule-based method; Semantic structures; Medical information systems; automated pattern recognition; classification; clinical decision support system; comparative study; controlled vocabulary; data mining; drug surveillance program; Drug-Related Side Effects and Adverse Reactions; electronic health record; evaluation study; Germany; human; natural language processing; organization and management; procedures; reproducibility; semantics; sensitivity and specificity; support vector machine; Adverse Drug Reaction Reporting Systems; Data Mining; Decision Support Systems, Clinical; Drug-Related Side Effects and Adverse Reactions; Electronic Health Records; Germany; Humans; Natural Language Processing; Pattern Recognition, Automated; Reproducibility of Results; Semantics; Sensitivity and Specificity; Support Vector Machine; Vocabulary, Controlled</v>
          </cell>
          <cell r="BJ35" t="str">
            <v>clinical documentation is usually stored in unstructured format in electronic health records (ehr). processing the information is inconvenient and time consuming and should be enhanced by computer systems. in this paper, a rule-based method is introduced that identifies adverse events documented in the ehr that occurred during treatment. for this purpose, clinical documents are transformed into a semantic structure from which adverse events are extracted. the method is evaluated in a user study with neurosurgeons. in comparison to a bag of word classification using support vector machines, our approach achieved comparably good results of 65% recall and 78% precision. in conclusion, the rule-based method generates promising results that can support physicians' decision making. because of the structured format the data can be reused for other purposes as well. © 2015 imia and ios press.</v>
          </cell>
          <cell r="BL35" t="str">
            <v xml:space="preserve">A documentação clínica é geralmente armazenada em formato não estruturado em registros de saúde eletrônica (EHR). O processamento da informação é inconveniente e demorado e deve ser aprimorado pelos sistemas de computador. Neste artigo, é introduzido um método baseado em regras que identifica eventos adversos documentados no EHR que ocorreram durante o tratamento. Para este efeito, os documentos clínicos são transformados em uma estrutura semântica a partir de quais eventos adversos são extraídos. O método é avaliado em um estudo de usuário com neurocirurgiões. Em comparação com um saco de classificação de palavras usando máquinas de vetor de suporte, nossa abordagem alcançou bons resultados comparativamente bons de 65% de recordação e 78% de precisão. Em conclusão, o método baseado em regras gera resultados promissores que podem apoiar a tomada de decisões dos médicos. Devido ao formato estruturado, os dados podem ser reutilizados para outros fins também. © 2015 imia e iOS pressione. </v>
          </cell>
          <cell r="BQ35">
            <v>0</v>
          </cell>
          <cell r="BR35">
            <v>0</v>
          </cell>
          <cell r="BS35">
            <v>0</v>
          </cell>
          <cell r="BV35">
            <v>0</v>
          </cell>
          <cell r="BW35">
            <v>0</v>
          </cell>
          <cell r="BX35">
            <v>0</v>
          </cell>
          <cell r="BY35">
            <v>0</v>
          </cell>
          <cell r="BZ35">
            <v>0</v>
          </cell>
          <cell r="CA35">
            <v>0</v>
          </cell>
          <cell r="CB35">
            <v>0</v>
          </cell>
          <cell r="CC35">
            <v>0</v>
          </cell>
          <cell r="CK35">
            <v>0</v>
          </cell>
          <cell r="CL35">
            <v>0</v>
          </cell>
        </row>
        <row r="36">
          <cell r="C36" t="str">
            <v>active computerized pharmacovigilance using natural language processing statistics and electronic health records a feasibility study</v>
          </cell>
          <cell r="D36" t="str">
            <v>Active Computerized Pharmacovigilance Using Natural Language Processing, Statistics, and Electronic Health Records: A Feasibility Study</v>
          </cell>
          <cell r="E36" t="str">
            <v xml:space="preserve">Farmacovigilância computadorizada ativa usando processamento de linguagem natural, estatísticas e registros eletrônicos de saúde: um estudo de viabilidade </v>
          </cell>
          <cell r="G36" t="str">
            <v xml:space="preserve">macho </v>
          </cell>
          <cell r="H36">
            <v>2009</v>
          </cell>
          <cell r="I36">
            <v>191</v>
          </cell>
          <cell r="J36">
            <v>0</v>
          </cell>
          <cell r="K36">
            <v>0</v>
          </cell>
          <cell r="L36" t="str">
            <v>Scopus</v>
          </cell>
          <cell r="P36" t="str">
            <v>English</v>
          </cell>
          <cell r="Q36" t="str">
            <v>Article</v>
          </cell>
          <cell r="R36">
            <v>0</v>
          </cell>
          <cell r="S36" t="str">
            <v>All Open Access, Bronze, Green</v>
          </cell>
          <cell r="T36" t="str">
            <v>Wang X., Hripcsak G., Markatou M., Friedman C.</v>
          </cell>
          <cell r="U36" t="str">
            <v>Journal of the American Medical Informatics Association</v>
          </cell>
          <cell r="V36" t="str">
            <v>16</v>
          </cell>
          <cell r="W36" t="str">
            <v>3</v>
          </cell>
          <cell r="Y36" t="str">
            <v>10.1197/jamia.m3028</v>
          </cell>
          <cell r="Z36" t="str">
            <v>10.1197/jamia.M3028</v>
          </cell>
          <cell r="AB36" t="str">
            <v>https://www.scopus.com/inward/record.uri?eid=2-s2.0-65349157361&amp;doi=10.1197%2fjamia.M3028&amp;partnerID=40&amp;md5=a46d3ce3fb00f1ce3a35625480ee9257</v>
          </cell>
          <cell r="AC36" t="str">
            <v>Department of Biomedical Informatics, Columbia University, New York, NY, United States; Department of Biostatistics, Columbia University, New York, NY, United States</v>
          </cell>
          <cell r="AD36" t="str">
            <v>Wang, X., Department of Biomedical Informatics, Columbia University, New York, NY, United States; Hripcsak, G., Department of Biomedical Informatics, Columbia University, New York, NY, United States; Markatou, M., Department of Biostatistics, Columbia University, New York, NY, United States; Friedman, C., Department of Biomedical Informatics, Columbia University, New York, NY, United States</v>
          </cell>
          <cell r="AG36" t="str">
            <v>amfebutamone, 31677-93-7, 34911-55-2; ibuprofen, 15687-27-1; morphine, 52-26-6, 57-27-2; paroxetine, 61869-08-7; rosiglitazone, 122320-73-4, 155141-29-0; warfarin, 129-06-6, 2610-86-8, 3324-63-8, 5543-58-8, 81-81-2; Pharmaceutical Preparations</v>
          </cell>
          <cell r="AH36" t="str">
            <v>National Science Foundation, NSF
U.S. National Library of Medicine, NLM: DMS-0504957, R01LM006910, R01LM007659, R01LM008635, R01LM010016</v>
          </cell>
          <cell r="AI36" t="str">
            <v>The authors thank Lyudmila Shagina for assistance with MedLEE, and Dr. Herbert Chase for his assistance on reviewing the results obtained in this study and construction of the reference standard. Dr. Friedman was supported in part by grants R01 LM007659 and R01 LM008635 and Dr. Hripcsak was supported by R01 LM06910 from the National Library of Medicine, and Dr. Markatou was supported by DMS-0504957 from the National Science Foundation.</v>
          </cell>
          <cell r="AL36" t="str">
            <v>McBride, W., Thalidomide and congential malformation (1961) Lancet, 2, p. 1238; Amery, W.K., Why there is a need for pharmacovigilance (1999) Pharmacoepidemiol Drug Saf, 8 (1), pp. 61-64. , Jan; Griffin, J.P., Pharmacovigilance, J.R., (1992) Coll, Londres: Physician's, 26 (2), pp. 197-198. , Apr; http://www.emea.europa.eu/, Accessed 3/21/09; http://www.fda.gov/cder/aers/default.htm, Accessed 3/21/09; Wood, L., Martinez, C., The general practice research database: Role in pharmacovigilance (2004) Drug Saf, 27 (12), pp. 871-881; Sturkenboom, M., (2007) Other Database in Europe for the Analytic Evaluation of Drug Effects. Pharmacovigilance. 2nd edn., , Wiley; Wysowski, D.K., Swartz, L., Adverse drug event surveillance and drug withdrawals in the United States, 1969-2002: The importance of reporting suspected reactions (2005) Arch Intern Med, 165 (12), pp. 1363-1369. , Jun 27; Stephenson, W.P., Hauben, M., Data mining for signals in spontaneous reporting databases: Proceed with caution (2007) Pharmacoepidemiol Drug Saf, 16 (4), pp. 359-365. , Apr; Venulet, J., Possible strategies for early recognition of potential drug safety problems (1988) Adverse Drug React Acute Poisoning Rev, 7 (1), pp. 39-47. , Spring; Evans, S.J., Waller, P.C., Davis, S., Use of proportional reporting ratios (PRRs) for signal generation from spontaneous adverse drug reaction reports (2001) Pharmacoepidemiol drug Saf, 10 (6), pp. 483-486. , Oct-Nov; Rothman, K.J., (1998) Modern Epidemiology. 2nd edn., , GS, Lippincott, Raven, PA; Hauben, M., Zhou, X., Quantitative methods in pharmacovigilance: Focus on signal detection (2003) Drug Saf, 26 (3), pp. 159-186; http://www.who-umc.org/DynPage.aspx, Accessed 3/21/09; http://yellowcard.mhra.gov.uk/, Accessed 3/21/09; Burwen, D.R., LVL, Braun, M.M., Houck, P., Ball, R., Evaluating adverse events after vaccination in the Medicare population (2007) Pharmacoepidemiol Drug Saf, 16 (7), pp. 753-761. , Jul; Banks, D., WE, Burwen, D.R., Comparing data mining methods on the VAERS database (2005) Pharmacoepidemiol Drug Saf, 14 (9), pp. 601-609. , September; http://www.fda.gov/cdrh/MAUDE.html, Accessed 3/21/09; Eland, I.A., Belton, K.J., van Grootheest, A.C., Attitudinal survey of voluntary reporting of adverse drug reactions (1999) Br J Clin Pharmacol, 48 (4), pp. 623-627. , Oct; Halpern, S.D., Barton, T.D., Gross, R., Epidemiologic studies of adverse effects of anti-retroviral drugs: How well is statistical power reported (2005) Pharmacoepidemiol Drug Saf, 14 (3), pp. 155-161. , Mar; Coulter, D.M., New Zealand Intensive Medicines Monitoring Programme, Pharmacoepidemiol d, Saf (1998) Marine, 7 (2), pp. 79-90; Evans, J.M., McNaughton, D., Donnan, P.T., MacDonald, T.M., Pharmacoepidemiological research at the Medicines Monitoring Unit, Scotland: Data protection and confidentiality (2001) Pharmacoepidemiol Drug Saf, 10 (7), pp. 669-673. , Dec; Gelfand, J.M., Crawford, G.H., Brod, B.A., Szazpary, P.O., Adverse cutaneous reactions to guggulipid (2005) J Am Acad Dermatol, 52 (3 PART 1), pp. 533-534. , Mar; Waller, P., Pharmacoepidemiology-A tool for public health (2001) Pharmacoepidemiol Drug Saf, 10 (2), pp. 165-172. , Mar-Apr; HershmanD, N.A., Jacobson, J.S., Acute myeloid leukemia or myelodysplastic syndrome following use of granulocyte colony stimulating factors during breast cancer adjuvant chemotherapy (2007) J Natl Cancer Inst, 99 (3), pp. 96-205. , Febr; Ray, W.A., Murray, K.T., Hall, K., Stein, C.M., Atypical antipsychotic drugs and the risk of sudden cardiac death (2009) N Engl J Med, 360 (3), pp. 225-235. , Jan 15; Brown, J.S., Kulldorff, M., Chan, K.A., Early detection of adverse drug events within population-based health networks: Application of sequential testing methods (2007) Pharmacoepidemiol Drug Saf, 16 (12), pp. 1275-1284. , Dec; Berlowitz, D.R., Miller, D.R., Oliveria, S.A., Differential associations of beta blockers with haemorrhagic events for chronic heart failure patients on warfarin (2006) Pharmacoepidemiol Drug Saf, 15 (11), pp. 799-807. , Nov; Hauben, M., Madigan, D., Gerrits, C.M., Walsh, L., Van Puijenbroek, E.P., The role of data mining in pharmacovigilance (2005) Expert Opin Drug Saf, 4 (5), pp. 929-948. , September; Szarfman, A., Machado, S.G., O'Neill, R.T., Use of screening algorithms and computer systems to efficiently signal higher-than-expected combinations of drugs and events in the US FDA's spontaneous reports database (2002) Drug Saf, 25 (6), pp. 381-392; Hauben, M., Application of an empiric Bayesian data mining algorithm to reports of pancreatitis associated with atypical antipsychotics (2004) Pharmacotherapy, 24 (9), pp. 1,122-9. , September; DuMouchel, W., Smith, E.T., Beasley, R., Association of asthma therapy and Churg-Strauss syndrome: An analysis of postmarketing surveillance data (2004) Clin Ther, 26 (7), pp. 1092-1104. , Jul; Baruch, J.J., Progress in programming for processing English language medical records (1965) Ann N Y Acad Sci, 126 (2), pp. 795-804. , Aug 6; Aronson, A.R., Effective mapping of biomedical text to the UMLS metathesaurus: The MetaMap program (2001) Proc AMIA Symp, pp. 17-21; Hahn, U., Romacker, M., Schulz, S., MEDSYNDIKATE-A natural language system for the extraction of medical information from findings reports (2002) Int J Med Inform, 67 (1-3), pp. 63-74. , Dec 4; Friedman, C., Shagina, L., Lussier, Y., Hripcsak, G., Automated encoding of clinical documents based on natural language processing (2004) J Am Med Inform Assoc, 11 (5), pp. 392-402. , Sept-Oct; Chen, L., Friedman, C., Extracting phenotypic information from the literature via natural language processing (2004) Stud Health Technol Inform, 107 (2), pp. 758-762; Rindflesch, T.C., Fiszman, M., The interaction of domain knowledge and linguistic structure in natural language processing: Interpreting hypernymic propositions in biomedical text (2003) J Biomed Inform, 36 (6), pp. 462-477. , Dec; Bates, D.W., Evans, R.S., Murff, H., Detecting adverse events using information technology (2003) J Am Med Inform Assoc, 10 (2), pp. 115-128. , Mar-Apr; Honigman, B., Lee, J., Rothschild, J., Using computerized data to identify adverse drug events in outpatients (2001) J Am Med Inform Assoc, 8 (3), pp. 254-266. , May-Jun; Rebholz-Schuhmann, D., Kirsch, H., Arregui, M., EBIMed-Text Crunching to Gather Facts for Proteins from MEDLINE (2007) BioInformatics, 23 (2), pp. e237-e244. , Jan 15; Narayanasamy, V., Mukhopadhyay, S., Palakal, M., Potter, D.A., Trans, M., Mining transitive associations among biological objects from text (2004) J Biomed Sci, 11 (6), pp. 864-873. , Nov-Dec; Cohen, K.B., Hunter, L., Getting started in text mining (2008) PLoS Comput Biol, 4 (1), pp. e20. , Jan; Rindflesch, T.C., Tanabe, L., Weinstein, J.N., Hunter, L.E., Extraction of drugs, genes and relations from the biomedical literature (2000) Pac Symp Biocomput, pp. 517-528; Cao, H., Markatou, M., Melton, G.B., Chiang, M.F., Hripcsak, G., Mining a clinical data warehouse to discover disease-finding associations using co-occurrence statistics (2005) AMIA Annu Symp Proc, pp. 106-110; Cao, H., Hripcsak, G., Markatou, M., A statistical methodology for analyzing co-occurrence data from a large sample (2007) J Biomed Inform, 40 (3), pp. 343-352. , Jun; Liu, S.M.W., Moore, R., Prescription for electronic drug information exchange (2005) IT Prof, 7 (5), pp. 17-23; Chen, E.S., Hripcsak, G., Xu, H., Markatou, M., Friedman, C., Automated acquisition of disease drug knowledge from biomedical and clinical documents: An initial study (2008) J Am Med Inform Assoc, 15 (1), pp. 87-98. , Jan-Feb; http://www.nlm.nih.gov/research/umls/, Accessed 3/21/09; http://www.micromedex.com/, Accessed 3/21/09; Chen, E., Stetson, P.D., Lussier, Y.A., Detection of practice pattern trends through natural language processing of clinical narratives and biomedical literature (2007) AMIA Annu Symp Proc, 11, pp. 120-124; Wang, X., Hripcsak, G., Friedman, C., Characterizing environmental and phenotypic associations using information theory and electronic health records (2009) AMIA Summit on Translational BioInformatics; Barnett, O., Hoffer, E., Feldman, M., 20 years later-What have we learned (2008) AMIA Annu Symp Proc, 6, pp. 1201-1202; Parker, R.C., Miller, R.A., Creation of realistic appearing simulated patient cases using the internist-1/QMR knowledge base and interrelationship properties of manifestations (1989) Methods Inf Med, 28 (4), pp. 346-351. , Nov; Brown, E.G., Using MedDRA: Implications for risk management (2004) Drug Saf, 27 (8), pp. 591-602; Bousquet, C., Henegar, C., LouetAL, D.P., Jaulent, M.C., Implementation of automated signal generation in pharmacovigilance using a knowledge-based approach (2005) Int J Med Inform, 74 (7-8), pp. 563-571. , Aug; Berry, S.M., Berry, D.A., Accounting for multiplicities in assessing drug safety: A three-level hierarchical mixture model (2004) Biometrics, 60 (2), pp. 418-426. , Jun</v>
          </cell>
          <cell r="AM36" t="str">
            <v>Friedman, C.; Department of Biomedical Informatics, , New York, NY, United States; email: friedman@dbmi.columbia.edu</v>
          </cell>
          <cell r="AV36" t="str">
            <v>JAMAF</v>
          </cell>
          <cell r="AW36" t="str">
            <v>J. Am. Med. Informatics Assoc.</v>
          </cell>
          <cell r="AX36" t="str">
            <v>Final</v>
          </cell>
          <cell r="AY36" t="str">
            <v>2-s2.0-65349157361</v>
          </cell>
          <cell r="AZ36">
            <v>9</v>
          </cell>
          <cell r="BG36" t="str">
            <v>amfebutamone; dipeptidyl carboxypeptidase inhibitor; ibuprofen; morphine; paroxetine; rosiglitazone; warfarin; abscess; agitation; appetite disorder; arthritis; article; bacterial infection; bulimia; chill; cold sweat; colic; computer program; confusion; congestive heart failure; constipation; controlled study; coughing; cyanosis; depression; diabetes mellitus; diarrhea; dizziness; drowsiness; drug eruption; drug monitoring; drug surveillance program; dyspnea; electronic medical record; emotional disorder; energy metabolism; epilepsy; erythema; esophagus achalasia; extrapyramidal symptom; fatigue; feasibility study; fever; generalized anxiety disorder; hallucination; headache; heart atrium enlargement; heart failure; heartburn; hemoptysis; hormone metabolism; hot flush; human; hypertension; hyponatremia; information processing; insomnia; intoxication; joint swelling; lethargy; lung congestion; major clinical study; malingering; medical information; mood disorder; motor retardation; mouth lesion; muscle cramp; myalgia; natural language processing; nausea; nervousness; night sweat; nightmare; obsessive compulsive disorder; osteoarthritis; pain; panic; paresthesia; pleural pain; pruritus; restlessness; rigidity; seizure; sensory dysfunction; side effect; sleep disorder; social phobia; sputum; standing; statistics; stomach pain; suicidal behavior; suicidal ideation; syncope; taste disorder; thorax pain; tinnitus; tobacco dependence; tremor; unspecified side effect; urge incontinence; vertigo; visual hallucination; vomiting; weakness; weight change; weight gain; weight reduction; xerostomia; Adverse Drug Reaction Reporting Systems; Algorithms; Drug Toxicity; Feasibility Studies; Humans; Information Storage and Retrieval; Medical Records Systems, Computerized; Natural Language Processing; Pharmaceutical Preparations; Software; Statistics as Topic</v>
          </cell>
          <cell r="BH36" t="str">
            <v>twitter|metamap|nlp</v>
          </cell>
          <cell r="BI36" t="str">
            <v>twitter|metamap|nlp</v>
          </cell>
          <cell r="BJ36" t="str">
            <v>objective: it is vital to detect the full safety profile of a drug throughout its market life. current pharmacovigilance systems still have substantial limitations, however. the objective of our work is to demonstrate the feasibility of using natural language processing (nlp), the comprehensive electronic health record (ehr), and association statistics for pharmacovigilance purposes. design: narrative discharge summaries were collected from the clinical information system at new york presbyterian hospital (nyph). medlee, an nlp system, was applied to the collection to identify medication events and entities which could be potential adverse drug events (ades). co-occurrence statistics with adjusted volume tests were used to detect associations between the two types of entities, to calculate the strengths of the associations, and to determine their cutoff thresholds. seven drugs/drug classes (ibuprofen, morphine, warfarin, bupropion, paroxetine, rosiglitazone, ace inhibitors) with known ades were selected to evaluate the system. results: one hundred thirty-two potential ades were found to be associated with the 7 drugs. overall recall and precision were 0.75 and 0.31 for known ades respectively. importantly, qualitative evaluation using historic roll back design suggested that novel ades could be detected using our system. conclusions: this study provides a framework for the development of active, high-throughput and prospective systems which could potentially unveil drug safety profiles throughout their entire market life. our results demonstrate that the framework is feasible although there are some challenging issues. to the best of our knowledge, this is the first study using comprehensive unstructured data from the ehr for pharmacovigilance. © 2009 j am med inform assoc.</v>
          </cell>
          <cell r="BL36" t="str">
            <v xml:space="preserve">OBJETIVO: É vital detectar o perfil total de segurança de uma droga ao longo de sua vida no mercado. Os sistemas atuais de farmacovigilância ainda têm limitações substanciais, no entanto. O objetivo do nosso trabalho é demonstrar a viabilidade de usar o processamento de linguagem natural (PNL), o abrangente registro eletrônico de saúde (EHR) e estatísticas de associação para fins de farmacovigilância. Design: Resumos de descarga narrativa foram coletados do sistema de informações clínicas no Hospital Presbiteriano de Nova York (NYPH). A Medlee, um sistema NLP, foi aplicada à coleção para identificar eventos e entidades de medicação que poderiam ser possíveis eventos adversos de medicamentos (ADES). As estatísticas de co-ocorrência com testes de volume ajustados foram utilizadas para detectar associações entre os dois tipos de entidades, para calcular os pontos fortes das associações e determinar seus limiares de corte. Sete drogas / aulas de drogas (ibuprofeno, morfina, varfarina, bupropiona, paroxetina, rosiglitazona, inibidores da ECA) com os ades conhecidos foram selecionados para avaliar o sistema. Resultados: cento e trinta e dois ades em potencial foram encontrados associados aos 7 drogas. Recall geral e precisão foram 0,75 e 0,31 para ades conhecidos, respectivamente. Importante, a avaliação qualitativa usando o projeto histórico de rolo sugeriu que novos ades pudessem ser detectados usando nosso sistema. CONCLUSÕES: Este estudo fornece uma estrutura para o desenvolvimento de sistemas ativos, de alta rendimento e prospectivos que poderiam desvendar perfis de segurança de drogas em toda a sua vida útil. Nossos resultados demonstram que a estrutura é viável, embora existam algumas questões desafiadoras. Para o melhor de nosso conhecimento, este é o primeiro estudo usando dados abrangentes não estruturados do EHR para farmacovigilância. © 2009 J Am Med Indefor Assoc. </v>
          </cell>
          <cell r="BQ36">
            <v>0</v>
          </cell>
          <cell r="BR36">
            <v>0</v>
          </cell>
          <cell r="BS36">
            <v>0</v>
          </cell>
          <cell r="BT36" t="str">
            <v>Quaisquer descobertas de potenciais efeitos de drogas em a mídia social deve ser verificada e confirmada por clínicas mais rigorosas estudos.</v>
          </cell>
          <cell r="BV36">
            <v>0</v>
          </cell>
          <cell r="BW36">
            <v>0</v>
          </cell>
          <cell r="BX36">
            <v>0</v>
          </cell>
          <cell r="BY36">
            <v>0</v>
          </cell>
          <cell r="BZ36">
            <v>0</v>
          </cell>
          <cell r="CA36">
            <v>0</v>
          </cell>
          <cell r="CB36">
            <v>0</v>
          </cell>
          <cell r="CC36">
            <v>0</v>
          </cell>
          <cell r="CK36">
            <v>0</v>
          </cell>
          <cell r="CL36">
            <v>0</v>
          </cell>
        </row>
        <row r="37">
          <cell r="C37" t="str">
            <v>digital drug safety surveillance monitoring pharmaceutical products in twitter</v>
          </cell>
          <cell r="D37" t="str">
            <v>Digital drug safety surveillance: Monitoring pharmaceutical products in Twitter</v>
          </cell>
          <cell r="E37" t="str">
            <v xml:space="preserve">Vigilância de segurança de drogas digitais: Monitorando produtos farmacêuticos no Twitter </v>
          </cell>
          <cell r="G37" t="str">
            <v xml:space="preserve">macho </v>
          </cell>
          <cell r="H37">
            <v>2014</v>
          </cell>
          <cell r="I37">
            <v>176</v>
          </cell>
          <cell r="J37">
            <v>0</v>
          </cell>
          <cell r="K37">
            <v>1</v>
          </cell>
          <cell r="L37" t="str">
            <v>Scopus</v>
          </cell>
          <cell r="P37" t="str">
            <v>English</v>
          </cell>
          <cell r="Q37" t="str">
            <v>Article</v>
          </cell>
          <cell r="R37">
            <v>1</v>
          </cell>
          <cell r="S37" t="str">
            <v>All Open Access, Hybrid Gold, Green</v>
          </cell>
          <cell r="T37" t="str">
            <v>Freifeld C.C., Brownstein J.S., Menone C.M., Bao W., Filice R., Kass-Hout T., Dasgupta N.</v>
          </cell>
          <cell r="U37" t="str">
            <v>Drug Safety</v>
          </cell>
          <cell r="V37" t="str">
            <v>37</v>
          </cell>
          <cell r="W37" t="str">
            <v>5</v>
          </cell>
          <cell r="Y37" t="str">
            <v>10.1007/s40264-014-0155-x</v>
          </cell>
          <cell r="Z37" t="str">
            <v>10.1007/s40264-014-0155-x</v>
          </cell>
          <cell r="AB37" t="str">
            <v>https://www.scopus.com/inward/record.uri?eid=2-s2.0-84901857191&amp;doi=10.1007%2fs40264-014-0155-x&amp;partnerID=40&amp;md5=9a218a0e513fb46cd87c7f994f758585</v>
          </cell>
          <cell r="AC37" t="str">
            <v>Department of Biomedical Engineering, Boston University, Boston, MA, United States; Children's Hospital Informatics Program, Boston Children's Hospital, Boston, MA, United States; Department of Pediatrics, Harvard Medical School, Boston, MA, United States; Center for Biomedical Informatics, Harvard Medical School, Boston, MA, United States; Epidemico, Inc., Boston, MA, United States; Georgetown University Medical Center, Washington, DC, United States; US Food and Drug Administration (FDA), Silver Spring, MD, United States; University of North Carolina at Chapel Hill, Chapel Hill, NC 27599, United States; 266 Newbury Street, Boston, MA 02116, United States</v>
          </cell>
          <cell r="AD37" t="str">
            <v>Freifeld, C.C., Department of Biomedical Engineering, Boston University, Boston, MA, United States, Children's Hospital Informatics Program, Boston Children's Hospital, Boston, MA, United States; Brownstein, J.S., Children's Hospital Informatics Program, Boston Children's Hospital, Boston, MA, United States, Department of Pediatrics, Harvard Medical School, Boston, MA, United States, Center for Biomedical Informatics, Harvard Medical School, Boston, MA, United States; Menone, C.M., Epidemico, Inc., Boston, MA, United States; Bao, W., Epidemico, Inc., Boston, MA, United States; Filice, R., Georgetown University Medical Center, Washington, DC, United States; Kass-Hout, T., US Food and Drug Administration (FDA), Silver Spring, MD, United States; Dasgupta, N., Epidemico, Inc., Boston, MA, United States, University of North Carolina at Chapel Hill, Chapel Hill, NC 27599, United States, 266 Newbury Street, Boston, MA 02116, United States</v>
          </cell>
          <cell r="AG37" t="str">
            <v>adalimumab, 331731-18-1, 1446410-95-2; alprazolam, 28981-97-7; citalopram, 59729-33-8; duloxetine, 116539-59-4, 136434-34-9; gabapentin, 60142-96-3; ibuprofen, 15687-27-1, 79261-49-7, 31121-93-4, 527688-20-6; isotretinoin, 4759-48-2; lamotrigine, 84057-84-1; levonorgestrel, 797-63-7; metformin, 1115-70-4, 657-24-9; methotrexate, 15475-56-6, 59-05-2, 7413-34-5; naproxen, 22204-53-1, 26159-34-2; oxycodone, 124-90-3, 76-42-6; paracetamol, 103-90-2; paroxetine, 61869-08-7; prednisone, 53-03-2; pregabalin, 148553-50-8; sertraline, 79617-96-2; tramadol, 27203-92-5, 36282-47-0; varenicline, 249296-44-4, 375815-87-5; venlafaxine, 93413-69-5, 99300-78-4; warfarin, 129-06-6, 2610-86-8, 3324-63-8, 5543-58-8, 81-81-2; zolpidem, 82626-48-0; Nonprescription Drugs; Prescription Drugs</v>
          </cell>
          <cell r="AI37" t="str">
            <v>Acknowledgments The authors gratefully acknowledge our collaborators at the FDA, including Jesse Goodman, who was at the Office of the Chief Scientist at the time of writing, and Mark Wal-derhaug and Taxiarchis Botsis at the Center for Biologics Evaluation and Research, for their guidance and expertise. The work was funded by the FDA Office of the Chief Scientist; the funders had input into the study design. We thank two anonymous peer reviewers for helpful comments on an earlier version of the manuscript.</v>
          </cell>
          <cell r="AL37" t="str">
            <v>Moore, T.J., Cohen, M.R., Furberg, C.D., Serious adverse drug events reported to the Food and Drug Administration, 1998-2005 (2007) Archives of Internal Medicine, 167 (16), pp. 1752-1759. , http://archinte.ama-assn.org/cgi/reprint/167/16/1752, DOI 10.1001/archinte.167.16.1752; Haber, P., Iskander, J., Walton, K., Campbell, S.R., Kohl, K.S., Internet-based reporting to the vaccine adverse event reporting system: A more timely and complete way for providers to support vaccine safety (2011) Pediatrics, 127 (SUPPL. 1), pp. S39-S44; Duggirala, H.J., Herz, N.D., Caños, D.A., Sullivan, R.A., Schaaf, R., Pinnow, E., Disproportionality analysis for signal detection of implantable cardioverter-defibrillator-related adverse events in the Food and Drug Administration Medical Device Reporting System (2012) Pharmacoepidemiol Drug Saf, 21, pp. 87-93; Levinson, D., Hospital Incident Reporting Systems Do Not Capture Most Patient Harm (OEI-06-09-00091) 01-05-2012 [Internet], , http://oig.hhs.gov/oei/reports/oei-06-09-00091.pdf, Cited 17 Oct 2013; FDA Adverse Events Reporting System (FAERS) - FDA Adverse Event Reporting System (FAERS): Latest Quarterly Data Files, , Center for Drug Evaluation, Research. fda.gov. Center for drug evaluation and research; (2012) Guideline on Good Pharmacovigilance Practices (GVP), pp. 1-84. , European Medicines Agency. EMA; London; Guidance for industry (2009) Patient-reported Outcome Measures: Use in Medical Product Development to Support Labeling Claims, pp. 1-43. , US Food and Drug Administration. US FDA; Silver Spring (MD); (2013) Guidance Notes on the Management of Adverse Events and Product Complaints from Digital Media. 2nd Ed., pp. 1-14. , Association of the British Pharmaceutical Industry. Pharmacovigilance Expert Network. London; ABPI; Brown, D., 52 Cool Facts about Social Media - 2012 Edition #Socialmedia, , http://dannybrown.me/2012/06/06/52-cool-facts-social-media-2012/, [Internet] Cited 25 Nov 2013; An Exhaustive Study of Twitter Users Across the World - Social Media Analytics Beevolve [Internet], , http://temp.beevolve.com/twitter-statistics/#c1, Cited 25 Nov 2013; Kass-Hout, T.A., Alhinnawi, H., Social media in public health (2013) Brit Med Bull, 108, pp. 5-24; Knezevic, M.Z., Bivolarevic, I.C., Peric, T.S., Jankovic, S.M., Using Facebook to increase spontaneous reporting of adverse drug reactions (2011) Drug Saf, 34, pp. 351-352; Edwards, I.R., Lindquist, M., Social media and networks in pharmacovigilance: Boon or bane? (2011) Drug Saf, 34, pp. 267-271; White, R.W., Tatonetti, N.P., Shah, N.H., Altman, R.B., Horvitz, E., Web-scale pharmacovigilance: Listening to signals from the crowd (2013) J Am Med Inform Assoc, 20 (3), pp. 404-408; Freifeld, C.C., Mandl, K.D., Reis, B.Y., Brownstein, J.S., HealthMap: Global Infectious Disease Monitoring through Automated Classification and Visualization of Internet Media Reports (2008) Journal of the American Medical Informatics Association, 15 (2), pp. 150-157. , DOI 10.1197/jamia.M2544, PII S1067502707003441; CDC-VAERS-vaccine Safety [Internet], , http://www.cdc.gov/vaccinesafety/Activities/vaers.html, Cited 25 Nov 2013; XELJANZ-tofacitinib Citrate Tablet, Film Coated [Internet], , http://labeling.pfizer.com/ShowLabeling.aspx?id=959&amp;section=MedGuide, labeling.pfizer.com. Cited 18 Oct 2013; Duke, J.D., Friedlin, J., ADESSA: A real-time decision support service for delivery of semantically coded adverse drug event data (2010) AMIA Annu Symp Proc, 2010, pp. 177-181; http://dailymed.nlm.nih.gov, [Internet]. Cited 18 Oct 2013; Viibryd US Prescribing Information [Internet], , http://dailymed.nlm.nih.gov/dailymed/lookup.cfm?setid= 4c55ccfb-c4cf-11df-851a-0800200c9a66, Cited 12 March 2014; Xarelto (Rivaroxaban) Tablet, Film Coated [Janssen Pharmaceuticals, Inc.] [Internet], , http://dailymed.nlm.nih.gov/dailymed/lookup.cfm?setid= 10db92f9-2300-4a80-836b-673e1ae91610#nlm34084-4, Cited 18 Oct 2013; Friedman, R.J., Hess, S., Berkowitz, S.D., Homering, M., Complication rates after hip or knee arthroplasty in morbidly obese patients (2013) Clin Orthop Relat Res, 471, pp. 3358-3366</v>
          </cell>
          <cell r="AM37" t="str">
            <v>Dasgupta, N.266 Newbury Street, Boston, MA 02116, United States; email: nabarund@gmail.com</v>
          </cell>
          <cell r="AP37" t="str">
            <v>Springer International Publishing</v>
          </cell>
          <cell r="AV37" t="str">
            <v>DRSAE</v>
          </cell>
          <cell r="AW37" t="str">
            <v>Drug Saf.</v>
          </cell>
          <cell r="AX37" t="str">
            <v>Final</v>
          </cell>
          <cell r="AY37" t="str">
            <v>2-s2.0-84901857191</v>
          </cell>
          <cell r="AZ37">
            <v>7</v>
          </cell>
          <cell r="BG37" t="str">
            <v>adalimumab; alprazolam; citalopram; diphtheria pertussis tetanus vaccine; duloxetine; gabapentin; hepatitis B vaccine; ibuprofen; influenza vaccine; isotretinoin; lamotrigine; levonorgestrel; metformin; methotrexate; naproxen; oxycodone; paracetamol; paroxetine; prednisone; pregabalin; sertraline; tramadol; varenicline; venlafaxine; warfarin; Wart virus vaccine; zolpidem; non prescription drug; prescription drug; article; disease classification; disease severity; drug industry; drug safety; drug surveillance program; fatigue; food and drug administration; human; injection site pain; injection site urticaria; malaise; Medical Dictionary for Regulatory Activities; natural language processing; priority journal; purpura; self report; social media; unspecified side effect; adverse drug reaction; Internet; United States; Adverse Drug Reaction Reporting Systems; Drug-Related Side Effects and Adverse Reactions; Humans; Internet; Nonprescription Drugs; Pharmacovigilance; Prescription Drugs; United States; United States Food and Drug Administration</v>
          </cell>
          <cell r="BH37" t="str">
            <v>twitter|metamap|nlp</v>
          </cell>
          <cell r="BI37" t="str">
            <v>twitter|metamap|nlp</v>
          </cell>
          <cell r="BJ37" t="str">
            <v>background: traditional adverse event (ae) reporting systems have been slow in adapting to online ae reporting from patients, relying instead on gatekeepers, such as clinicians and drug safety groups, to verify each potential event. in the meantime, increasing numbers of patients have turned to social media to share their experiences with drugs, medical devices, and vaccines. objective: the aim of the study was to evaluate the level of concordance between twitter posts mentioning ae-like reactions and spontaneous reports received by a regulatory agency. methods: we collected public english-language twitter posts mentioning 23 medical products from 1 november 2012 through 31 may 2013. data were filtered using a semi-automated process to identify posts with resemblance to aes (proto-aes). a dictionary was developed to translate internet vernacular to a standardized regulatory ontology for analysis (meddra®). aggregated frequency of identified product-event pairs was then compared with data from the public fda adverse event reporting system (faers) by system organ class (soc). of the 6.9 million twitter posts collected, 4,401 proto-aes were identified out of 60,000 examined. automated, dictionary-based symptom classification had 72 % recall and 86 % precision. similar overall distribution profiles were observed, with spearman rank correlation rho of 0.75 (p &lt; 0.0001) between proto-aes reported in twitter and faers by soc. conclusion: patients reporting aes on twitter showed a range of sophistication when describing their experience. despite the public availability of these data, their appropriate role in pharmacovigilance has not been established. additional work is needed to improve data acquisition and automation. © 2014 the author(s).</v>
          </cell>
          <cell r="BK37" t="str">
            <v xml:space="preserve">Antecedentes: Os sistemas tradicionais de notificação de eventos adversos (EA) têm se adaptado lentamente aos relatórios online de EA dos pacientes, confiando em guardiões, como médicos e grupos de segurança de medicamentos, para verificar cada evento potencial. Nesse ínterim, um número crescente de pacientes tem recorrido às mídias sociais para compartilhar suas experiências com medicamentos, dispositivos médicos e vacinas. Objetivo: o objetivo do estudo foi avaliar o nível de concordância entre as postagens do Twitter que mencionam reações do tipo EA e relatos espontâneos recebidos por uma agência reguladora. Métodos: Coletamos postagens públicas em inglês no Twitter mencionando 23 produtos médicos de 1 de novembro de 2012 a 31 de maio de 2013. Os dados foram filtrados usando um processo semiautomático para identificar postagens com semelhança com AEs (Proto-AEs). Um dicionário foi desenvolvido para traduzir o vernáculo da Internet em uma ontologia regulamentar padronizada para análise (MedDRA®). A frequência agregada de pares de produto-evento identificados foi então comparada com os dados do Sistema de Relato de Eventos Adversos da FDA (FAERS) por System Organ Class (SOC). Dos 6,9 milhões de posts do Twitter coletados, 4.401 Proto-AEs foram identificados entre 60.000 examinados. A classificação automatizada de sintomas baseada em dicionário teve 72% de recordação e 86% de precisão. Perfis de distribuição geral semelhantes foram observados, com correlação de classificação de Spearman rho de 0,75 (p &lt;0,0001) entre Proto-AEs relatados no Twitter e FAERS pelo SOC. Conclusão: os pacientes que relataram EAs no Twitter mostraram uma variedade de sofisticação ao descrever sua experiência. Apesar da disponibilidade pública desses dados, seu papel apropriado na farmacovigilância não foi estabelecido. Trabalho adicional é necessário para melhorar a aquisição e automação de dados. </v>
          </cell>
          <cell r="BL37" t="str">
            <v xml:space="preserve">Antecedentes: Os sistemas de relatórios de evento adverso tradicional (AE) têm sido lentos na adaptação a um relatório on-line de pacientes, confiando em gatekeepers, como clínicos e grupos de segurança de drogas, para verificar cada evento em potencial. Enquanto isso, o aumento do número de pacientes se voltaram para as mídias sociais para compartilhar suas experiências com drogas, dispositivos médicos e vacinas. Objetivo: O objetivo do estudo foi avaliar o nível de concordância entre os postos do Twitter mencionando reações semelhantes a AE e relatórios espontâneos recebidos por uma agência reguladora. MÉTODOS: Coletamos Public Inglês-Linguagem Twitter Posts mencionando 23 produtos médicos de 1 de novembro de 2012 até 31 de maio de 2013. Os dados foram filtrados usando um processo semi-automatizado para identificar postos com semelhança com a AES (proto-AES). Foi desenvolvido um dicionário para traduzir Internet Vernacular para uma ontologia regulatória padronizada para análise (MedDRA®). A freqüência agregada de pares de eventos de produto identificados foi então comparada com dados do sistema público de relatórios de eventos adversos públicos (FEERS) por classe de órgão de sistema (SOC). Dos 6,9 milhões de postos do Twitter coletados, 4.401 proto-AES foram identificados em 60.000 examinados. A classificação de sintoma baseado em dicionário automatizado tinha 72% de recall e 86% de precisão. Perfis de distribuição globais semelhantes foram observados, com Correlação de Rank Spearman Rho de 0,75 (p &lt;0,75 (p &lt;0,0001) entre proto-AES relatados no Twitter e Beers por SoC. Conclusão: Os pacientes que relatam AES no Twitter mostraram uma gama de sofisticação ao descrever sua experiência. Apesar da disponibilidade pública desses dados, seu papel apropriado na farmacovilância não foi estabelecido. O trabalho adicional é necessário para melhorar a aquisição e automação de dados. © 2014 o (s) autor (es). </v>
          </cell>
          <cell r="BN37">
            <v>1</v>
          </cell>
          <cell r="BO37" t="str">
            <v>Leitura completa: sim - pega dados Twiiter</v>
          </cell>
          <cell r="BP37">
            <v>1</v>
          </cell>
          <cell r="BQ37">
            <v>0</v>
          </cell>
          <cell r="BR37">
            <v>1</v>
          </cell>
          <cell r="BS37">
            <v>0</v>
          </cell>
          <cell r="BU37">
            <v>0</v>
          </cell>
          <cell r="BV37">
            <v>0</v>
          </cell>
          <cell r="BW37">
            <v>0</v>
          </cell>
          <cell r="BX37">
            <v>0</v>
          </cell>
          <cell r="BY37">
            <v>0</v>
          </cell>
          <cell r="BZ37">
            <v>0</v>
          </cell>
          <cell r="CA37">
            <v>0</v>
          </cell>
          <cell r="CB37">
            <v>0</v>
          </cell>
          <cell r="CC37">
            <v>0</v>
          </cell>
          <cell r="CE37" t="str">
            <v>Entra ou ñ para leitura: sim - com ontologia</v>
          </cell>
          <cell r="CF37" t="str">
            <v>Excelente</v>
          </cell>
          <cell r="CI37">
            <v>0</v>
          </cell>
          <cell r="CK37">
            <v>0</v>
          </cell>
          <cell r="CL37">
            <v>0</v>
          </cell>
        </row>
        <row r="38">
          <cell r="C38" t="str">
            <v>social media analytics for smart health</v>
          </cell>
          <cell r="D38" t="str">
            <v>Social media analytics for smart health</v>
          </cell>
          <cell r="E38" t="str">
            <v xml:space="preserve">Social Media Analytics para Smart Health </v>
          </cell>
          <cell r="G38" t="str">
            <v xml:space="preserve">macho </v>
          </cell>
          <cell r="H38">
            <v>2014</v>
          </cell>
          <cell r="I38">
            <v>34</v>
          </cell>
          <cell r="J38">
            <v>0</v>
          </cell>
          <cell r="K38">
            <v>1</v>
          </cell>
          <cell r="L38" t="str">
            <v>Scopus</v>
          </cell>
          <cell r="P38" t="str">
            <v>English</v>
          </cell>
          <cell r="Q38" t="str">
            <v>Article</v>
          </cell>
          <cell r="R38">
            <v>0</v>
          </cell>
          <cell r="T38" t="str">
            <v>Abbasi A., Adjeroh D., Dredze M., Paul M.J., Zahedi F.M., Zhao H., Walia N., Jain H., Sanvanson P., Shaker R., Huesch M.D., Beal R., Zheng W., Abate M., Ross A.</v>
          </cell>
          <cell r="U38" t="str">
            <v>IEEE Intelligent Systems</v>
          </cell>
          <cell r="V38" t="str">
            <v>29</v>
          </cell>
          <cell r="W38" t="str">
            <v>2</v>
          </cell>
          <cell r="X38" t="str">
            <v xml:space="preserve"> 6832891</v>
          </cell>
          <cell r="Y38" t="str">
            <v>10.1109/mis.2014.29</v>
          </cell>
          <cell r="Z38" t="str">
            <v>10.1109/MIS.2014.29</v>
          </cell>
          <cell r="AB38" t="str">
            <v>https://www.scopus.com/inward/record.uri?eid=2-s2.0-84903164792&amp;doi=10.1109%2fMIS.2014.29&amp;partnerID=40&amp;md5=b80780e774907cf82774f746b935fc12</v>
          </cell>
          <cell r="AC38" t="str">
            <v>West Virginia University, United States; University of Virginia, United States; Michigan State University, United States; University of Southern California's, Duke University's School of Medicine, Department of Community and Family Medicine, United States; Johns Hopkins University, United States; University of Wisconsin-Milwaukee, United States; Ashland University, United States; Medical College of Wisconsin, United States</v>
          </cell>
          <cell r="AD38" t="str">
            <v>Abbasi, A., University of Virginia, United States; Adjeroh, D., West Virginia University, United States; Dredze, M., Johns Hopkins University, United States; Paul, M.J., Johns Hopkins University, United States; Zahedi, F.M., University of Wisconsin-Milwaukee, United States; Zhao, H., University of Wisconsin-Milwaukee, United States; Walia, N., Ashland University, United States; Jain, H., University of Wisconsin-Milwaukee, United States; Sanvanson, P., Medical College of Wisconsin, United States; Shaker, R., Medical College of Wisconsin, United States; Huesch, M.D., University of Southern California's, Duke University's School of Medicine, Department of Community and Family Medicine, United States; Beal, R., West Virginia University, United States; Zheng, W., West Virginia University, United States; Abate, M., West Virginia University, United States; Ross, A., Michigan State University, United States</v>
          </cell>
          <cell r="AL38" t="str">
            <v>Ginsberg, J., Detecting influenza epidemics using search engine query data (2009) Nature, 457, pp. 1012-1014; White, R.W., Web-scale pharmacovigilance: Listening to signals from the crowd (2013) J. Am. Medical Informatics Assoc., 20 (3), pp. 404-408; Nikfarjam, A., Gonzalez, G.H., Pattern mining for extraction of mentions of adverse drug reactions from user comments (2011) Proc. Am. Medical Informatics Assoc. Ann. Symp., pp. 1019-1026; Ross, A., Nandakumar, K., Jain, A.K., (2006) Handbook of Multibiometrics, , Springer; Kittler, J., Hatef, M., Duin, R.P.W., Matas, J., On combining classifiers (1998) IEEE Transactions on Pattern Analysis and Machine Intelligence, 20 (3), pp. 226-239; Gimpel, K., Part-of-speech tagging for twitter: Annotation, features, and experiments (2011) Proc. 49th Ann. Meeting of the Assoc. for Computational Linguistics: Human Language Technologies: Short Papers, 2, pp. 42-47</v>
          </cell>
          <cell r="AP38" t="str">
            <v>Institute of Electrical and Electronics Engineers Inc.</v>
          </cell>
          <cell r="AW38" t="str">
            <v>IEEE Intell. Syst.</v>
          </cell>
          <cell r="AX38" t="str">
            <v>Final</v>
          </cell>
          <cell r="AY38" t="str">
            <v>2-s2.0-84903164792</v>
          </cell>
          <cell r="AZ38">
            <v>20</v>
          </cell>
          <cell r="BF38" t="str">
            <v>data analytics; intelligent systems; natural language processing; NLP; smart health; social media; Twitter</v>
          </cell>
          <cell r="BG38" t="str">
            <v>Intelligent systems; Natural language processing systems; Data analytics; NAtural language processing; NLP; Social media; Twitter; Health</v>
          </cell>
          <cell r="BH38" t="str">
            <v>twitter|metamap|nlp</v>
          </cell>
          <cell r="BI38" t="str">
            <v>twitter|metamap|nlp</v>
          </cell>
          <cell r="BJ38" t="str">
            <v>this special section of 'trends &amp;amp; controversies' focuses on social media analytics for smart health. the introduction, called 'social media analytics for smart health,' is provided by ahmed abbasi and donald adjeroh. then mark dredze and michael j. paul have written 'natural language processing for health and social media.' next, fatemeh 'mariam' zahedi, huimin zhao, nitin walia, hemant jain, patrick sanvanson, and reza shaker discuss 'treating patients real avatars in the virtual medical office.' the fourth selection, by marco d. huesch, is 'social media versus privacy and credibility,' the last piece, written by donald adjeroh, richard beal, ahmed abbasi, wanhong zheng, marie abate, and arun ross, is 'signal fusion for social media analysis of adverse drug events.' © 2014 ieee.</v>
          </cell>
          <cell r="BK38" t="str">
            <v>Esta seção especial de 'Tendências e Controvérsias' enfoca a análise de mídia social para saúde inteligente. A introdução, chamada 'Social Media Analytics for Smart Health', é fornecida por Ahmed Abbasi e Donald Adjeroh. Em seguida, Mark Dredze e Michael J. Paul escreveram 'Processamento de linguagem natural para saúde e mídia social.' Em seguida, Fatemeh 'Mariam' Zahedi, Huimin Zhao, Nitin Walia, Hemant Jain, Patrick Sanvanson e Reza Shaker discutem 'Como tratar pacientes reais avatares no consultório médico virtual'. A quarta seleção, de Marco D. Huesch, é 'Social Media versus Privacy and Credibility', a última peça, escrita por Donald Adjeroh, Richard Beal, Ahmed Abbasi, Wanhong Zheng, Marie Abate e Arun Ross, é 'Signal Fusion for Análise de mídia social de eventos adversos a medicamentos.</v>
          </cell>
          <cell r="BL38" t="str">
            <v xml:space="preserve">Esta seção especial de 'tendências e amp; Controvérsias "concentram-se na análise de mídia social para a saúde inteligente. A introdução, chamada 'Social Media Analytics for Smart Health' é fornecida por Ahmed Abbasi e Donald Adoh. Então marque Dredze e Michael J. Paulo escreveu "processamento de linguagem natural para a saúde e a mídia social". Em seguida, FAdemeh 'Mariam' Zahedi, Huimin Zhao, Nitin Walia, Hemant Jain, Patrick Sanvanson, e Reza Shaker discutir 'tratando os pacientes avatares reais no consultório médico virtual.' a quarta seleção, por marco d. Huesch, é uma mídia social versus privacidade e credibilidade, 'a última peça, escrita por Donald Adwoh, Richard Beal, Ahmed Abbasi, Wanhong Zheng, Marie Abate, e Arun Ross, é' Fusão de Sinal para Análise de Mídia Social de Eventos de Media Social. ' © 2014 IEEE. </v>
          </cell>
          <cell r="BQ38">
            <v>0</v>
          </cell>
          <cell r="BR38">
            <v>1</v>
          </cell>
          <cell r="BS38">
            <v>0</v>
          </cell>
          <cell r="BT38">
            <v>0</v>
          </cell>
          <cell r="BU38">
            <v>0</v>
          </cell>
          <cell r="BV38">
            <v>0</v>
          </cell>
          <cell r="BW38">
            <v>0</v>
          </cell>
          <cell r="BX38">
            <v>0</v>
          </cell>
          <cell r="BY38">
            <v>0</v>
          </cell>
          <cell r="BZ38">
            <v>0</v>
          </cell>
          <cell r="CA38">
            <v>0</v>
          </cell>
          <cell r="CB38">
            <v>0</v>
          </cell>
          <cell r="CC38">
            <v>0</v>
          </cell>
          <cell r="CE38" t="str">
            <v>Entra ou ñ para leitura: não</v>
          </cell>
          <cell r="CF38" t="str">
            <v>Ruim</v>
          </cell>
          <cell r="CG38">
            <v>44368</v>
          </cell>
          <cell r="CI38">
            <v>0</v>
          </cell>
          <cell r="CK38">
            <v>0</v>
          </cell>
          <cell r="CL38">
            <v>0</v>
          </cell>
        </row>
        <row r="39">
          <cell r="C39" t="str">
            <v>role of text mining in early identification of potential drug safety issues</v>
          </cell>
          <cell r="D39" t="str">
            <v>Role of text mining in early identification of potential drug safety issues</v>
          </cell>
          <cell r="E39" t="str">
            <v xml:space="preserve">Papel da mineração de texto na identificação precoce de possíveis problemas de segurança de drogas </v>
          </cell>
          <cell r="G39" t="str">
            <v xml:space="preserve">macho </v>
          </cell>
          <cell r="H39">
            <v>2014</v>
          </cell>
          <cell r="I39">
            <v>11</v>
          </cell>
          <cell r="J39">
            <v>0</v>
          </cell>
          <cell r="K39">
            <v>1</v>
          </cell>
          <cell r="L39" t="str">
            <v>Scopus</v>
          </cell>
          <cell r="P39" t="str">
            <v>English</v>
          </cell>
          <cell r="Q39" t="str">
            <v>Article</v>
          </cell>
          <cell r="R39">
            <v>1</v>
          </cell>
          <cell r="T39" t="str">
            <v>Liu M., Hu Y., Tang B.</v>
          </cell>
          <cell r="U39" t="str">
            <v>Methods in Molecular Biology</v>
          </cell>
          <cell r="V39" t="str">
            <v>1159</v>
          </cell>
          <cell r="Y39" t="str">
            <v>10.1007/978-1-4939-0709-0_13</v>
          </cell>
          <cell r="Z39" t="str">
            <v>10.1007/978-1-4939-0709-0_13</v>
          </cell>
          <cell r="AB39" t="str">
            <v>https://www.scopus.com/inward/record.uri?eid=2-s2.0-84927559916&amp;doi=10.1007%2f978-1-4939-0709-0_13&amp;partnerID=40&amp;md5=490e24d10c634c6c6b1a24e0766f6ee6</v>
          </cell>
          <cell r="AD39" t="str">
            <v>Liu, M.; Hu, Y.; Tang, B.</v>
          </cell>
          <cell r="AG39" t="str">
            <v>Cosmetics</v>
          </cell>
          <cell r="AH39" t="str">
            <v>2011 M500669</v>
          </cell>
          <cell r="AL39" t="str">
            <v>International drug monitoring: The role of the hospital (1966) Technical Report Series No. 425. World Health Organization; Pirmohamed, M., Breckenridge, A.M., Kitteringham, N.R., Adverse drug reactions (1998) BMJ, 316, pp. 1295-1298; Patel, P., Zed, P.J., Drug-related visits to the emergency department: How big is the problem? (2002) Pharmacotherapy, 22, pp. 915-923; Juntti-Patinen, L., Neuvonen, P.J., Drug-related deaths in a university central hospital (2002) Eur J Clin Pharmacol, 58, pp. 479-482; Moore, T.J., Cohen, M.R., Furberg, C.D., Serious adverse drug events reported to the Food and Drug Administration, 1998-2005 (2007) Arch Intern Med, 167, pp. 1752-1759; Lazarou, J., Pomeranz, B.H., Corey, P.N., Incidence of adverse drug reactions in hospitalized patients: A meta-analysis of prospective studies (1998) JAMA, 279, pp. 1200-1205; Jha, A.K., Kuperman, G.J., Rittenberg, E., Identifying hospital admissions due to adverse drug events using a computer-based monitor (2001) Pharmacoepidemiol Drug Saf, 10, pp. 113-119; Griffin, M.R., Stein, C.M., Ray, W.A., Postmarketing surveillance for drug safety: Surely we can do better (2004) Clin Pharmacol Ther, 75, pp. 491-494; Edwards, I.R., Aronson, J.K., Adverse drug reactions: Definitions, diagnosis, and management (2000) Lancet, 356, pp. 1255-1259; Fliri, A.F., Loging, W.T., Thadeio, P.F., Analysis of drug-induced effect patterns to link structure and side effects of medicines (2005) Nat Chem Biol, 1, pp. 389-397; Bender, A., Scheiber, J., Glick, M., Analysis of pharmacology data and the prediction of adverse drug reactions and off-target effects from chemical structure (2007) Chemmedchem, 2, pp. 861-873; Campillos, M., Kuhn, M., Gavin, A.C., Drug target identification using side-effect similarity (2008) Science, 321, pp. 263-266; Fuzuzaki, M., Seki, M., Kashima, H., Side effect prediction using cooperative pathways (2009) IEEE International Conference on Bioinformatics and Biomedicine, pp. 142-147. , Washington, DC; Scheiber, J., Chen, B., Milik, M., Gaining insight into off-target mediated effects of drug candidates with a comprehensive systems chemical biology analysis (2009) J Chem Inf Model, 49, pp. 308-317; Scheiber, J., Jenkins, J.L., Sukuru, S.C., Mapping adverse drug reactions in chemical space (2009) J Med Chem, 52, pp. 3103-3107; Xie, L., Li, J., Bourne, P.E., Drug discovery using chemical systems biology: Identification of the protein-ligand binding network to explain the side effects of CETP inhibitors (2009) Plos Comput Biol, 5; Hammann, F., Gutmann, H., Vogt, N., Prediction of adverse drug reactions using decision tree modeling (2010) Clin Pharmacol Ther, 88, pp. 52-59; Yamanishi, Y., Kotera, M., Kanehisa, M., Drug-target interaction prediction from chemical, genomic and pharmacological data in an integrated framework (2010) Bioinformatics, 26, pp. 246-254; Brouwers, L., Iskar, M., Zeller, G., Network neighbors of drug targets contribute to drug side-effect similarity (2011) Plos One, 6; Pauwels, E., Stoven, V., Yamanishi, Y., Predicting drug side-effect profiles: A chemical fragment-based approach (2011) BMC Bioinformatics, 12, p. 169; Pouliot, Y., Chiang, A.P., Butte, A.J., Predicting adverse drug reactions using publicly available PubChem BioAssay data (2011) Clin Pharmacol Ther, 90, pp. 90-99; Lounkine, E., Keiser, M.J., Whitebread, S., Large-scale prediction and testing of drug activity on side-effect targets (2012) Nature, 486, pp. 361-367; Lindquist, M., Edwards, I.R., The WHO Programme for International Drug Monitoring, its database, and the technical support of the Uppsala Monitoring Center (2001) J Rheumatol, 28, pp. 1180-1187; Szarfman, A., Machado, S.G., O’Neill, R.T., Use of screening algorithms and computer systems to efficiently signal higher-than-expected combinations of drugs and events in the US FDA’s spontaneous reports database (2002) Drug Saf, 25, pp. 381-392; Hauben, M., Reich, L., Chung, S., Postmarketing surveillance of potentially fatal reactions to oncology drugs: Potential utility of two signal-detection algorithms (2004) Eur J Clin Pharmacol, 60, pp. 747-750; Chan, K.A., Hauben, M., Signal detection in pharmacovigilance: Empirical evaluation of data mining tools (2005) Pharmacoepidemiol Drug Saf, 14, pp. 597-599; Berlowitz, D.R., Miller, D.R., Oliveria, S.A., Differential associations of beta-blockers with hemorrhagic events for chronic heart failure patients on warfarin (2006) Pharmacoepidemiol Drug Saf, 15, pp. 799-807; Bjornsson, E., Olsson, R., Suspected drug-induced liver fatalities reported to the WHO database (2006) Dig Liver Dis, 38, pp. 33-38; Hauben, M., Reich, L., Gerrits, C.M., Reports of hyperkalemia after publication of RALES: A pharmacovigilance study (2006) Pharmacoepidemiol Drug Saf, 15, pp. 775-783; Brown, J.S., Kulldorff, M., Chan, K.A., Early detection of adverse drug events within population-based health networks: Application of sequential testing methods (2007) Pharmacoepidemiol Drug Saf, 16, pp. 1275-1284; Jin, H.D., Chen, J., He, H.X., Mining unexpected temporal associations: Applications in detecting adverse drug reactions (2008) IEEE Trans Inf Technol Biomed, 12, pp. 488-500; Matthews, E.J., Kruhlak, N.L., Benz, R.D., Identification of structure-activity relationships for adverse effects of pharmaceuticals in humans: Part C: Use of QSAR and an expert system for the estimation of the mechanism of action of drug-induced hepatobiliary and urinary tract toxicities (2009) Regul Toxicol Pharmacol, 54, pp. 43-65; Wang, X., Hripcsak, G., Friedman, C., Characterizing environmental and phenotypic associations using information theory and electronic health records (2009) BMC Bioinformatics, 10, p. 13; Wang, X., Hripcsak, G., Markatou, M., Active computerized pharmacovigilance using natural language processing, statistics, and electronic health records: A feasibility study (2009) J am Med Inform Assoc, 16, pp. 328-337; Harpaz, R., Chase, H.S., Friedman, C., Mining multi-item drug adverse effect associations in spontaneous reporting systems (2010) BMC Bioinformatics, 11, 7p; Leaman, R., Wojtulewicz, L., Sullivan, R., (2010) Towards Internet-Age Pharmacovigilance: Extracting Adverse Drug Reactions from User Posts to Health-Related Social Networks, pp. 117-125. , In: Workshop on biomedical natural language processing; Wang, X., Chase, H., Markatou, M., Selecting information in electronic health records for knowledge acquisition (2010) J Biomed Inform, 43, pp. 595-601; Chee, B.W., Berlin, R., Schatz, B., Predicting adverse drug events from personal health messages (2011) AMIA Annu Symp Proc, pp. 217-226. , Washington, DC; Harpaz, R., Perez, H., Chase, H.S., Biclustering of adverse drug events in the FDA’s spontaneous reporting system (2011) Clin Pharmacol Ther, 89, pp. 243-250; Ji, Y., Ying, H., Dews, P., A potential causal association mining algorithm for screening adverse drug reactions in postmarketing surveillance (2011) IEEE Trans Inf Technol Biomed, 15, pp. 428-437; Shetty, K.D., Dalal, S.R., Using information mining of the medical literature to improve drug safety (2011) J am Med Inform Assoc, 18, pp. 668-674; Sohn, S., Kocher, J.P., Chute, C.G., Drug side effect extraction from clinical narratives of psychiatry and psychology patients (2011) J am Med Inform Assoc, 18, pp. 144-149; Zorych, I., Madigan, D., Ryan, P., Disproportionality methods for pharmacovigilance in longitudinal observational databases (2011) Stat Methods Med Res, 22, pp. 39-56; Harpaz, R., Vilar, S., Dumouchel, W., Combing signals from spontaneous reports and electronic health records for detection of adverse drug reactions (2012) J am Med Inform Assoc, 20, pp. 413-419; Liu, M., McPeek Hinz, E.R., Matheny, M.E., Comparative analysis of pharmacovigilance methods in the detection of adverse drug reactions using electronic medical records (2012) J am Med Inform Assoc, 20, pp. 420-426; Liu, M., Wu, Y., Chen, Y., Large-scale prediction of adverse drug reactions using chemical, biological, and phenotypic properties of drugs (2012) J am Med Inform Assoc, 19, pp. 28-35; Warrer, P., Hansen, E.H., Juhl-Jensen, L., Using text-mining techniques in electronic patient records to identify ADRs from medicine use (2012) Br J Clin Pharmacol, 73, pp. 674-684; Yoon, D., Park, M.Y., Choi, N.K., Detection of adverse drug reaction signals using an electronic health records database: Comparison of the Laboratory Extreme Abnormality Ratio (CLEAR) algorithm (2012) Clin Pharmacol Ther, 91, pp. 467-474; Scripture, C.D., Figg, W.D., Drug interactions in cancer therapy (2006) Nat Rev Cancer, 6, pp. 546-558; Hale, R., Text mining: Getting more value from literature resources (2005) Drug Discov Today, 10, pp. 377-379; Cohen, A.M., Hersh, W.R., A survey of current work in biomedical text mining (2005) Brief Bioinform, 6, pp. 57-71; Van De Belt, T.H., Engelen, L.J., Berben, S.A., Definition of Health 2.0 and Medicine 2.0: A systematic review (2010) J Med Internet Res, 18, p. 12; Wishart, D.S., Knox, C., Guo, A.C., DrugBank: A knowledgebase for drugs, drug actions and drug targets (2008) Nucleic Acids Res, 36, pp. 901-906; Knox, C., Law, V., Jewison, T., DrugBank 3.0: A comprehensive resource for ‘omics’ research on drugs (2010) Nucleic Acids Res, 39, pp. 1035-1041; Segura-Bedmar, I., Crespo, M., De Pablo-Sanchez, C., Resolving anaphoras for the extraction of drug-drug interactions in pharmacological documents (2010) BMC Bioinformatics, 11, p. 1; Segura-Bedmar, I., Martinez, P., De Pablo-Sanchez, C., A linguistic rule-based approach to extract drug-drug interactions from pharmacological documents (2011) BMC Bioinformatics, 12, p. 1; Jiang, J., Zhai, C., An empirical study of tokenization strategies for biomedical information retrieval (2007) Inf Retr, 10, pp. 341-363; Porter, M., An algorithm for suffix stripping (1997) Readings in Information Retrieval, pp. 313-316. , In: Sparck Jones K, Willett P, Morgan Kaufmann Publishers Inc., San Francisco, CA; Porter, M., (2001) Snowball: A Language for Stemming Algorithms, , http:/?snowball.tartarus.org/texts/introduction.html; Burns, P.R., (2013) Morphadorner V2: A Java Library for the Morphological Adornment of English Language Texts, , Northwestern University, Evanston, IL; Paulussen, H., Martin, W., DILEMMA-2: A lemmatizer-tagger for medical abstracts (1992) Third Conference on Applied Natural Language Processing; Smith, L., Rindflesch, T., Wilbur, W.J., MedPost: A part-of-speech tagger for bio-Medical text (2004) Bioinformatics, 20, pp. 2320-2321; Divita, G., Browne, A., Loane, R., DTagger: A POS Tagger (2006) AMIA Annu Symp Proc, pp. 200-203; Tsuruoka, Y., Tateishi, Y., Kim, J.-D., Developing a robust part-of-speech tagger for biomedical text (2005) Lect Notes Comput Sci, 3746, pp. 382-392; Klein, D., Manning, C., Accurate unlexicalized parsing (2003) Proceedings of the 41St Meeting of the Association for Computational Linguistics, 2003, pp. 423-430; McClosky, D., Effective self-training for parsing (2006) Proceedings of North American Chapter of the Association for Computational Linguistics, 2006, pp. 152-159; Grinberg, D., Lafferty, J., Sleator D (1995) A robust parsing algorithm for link grammars (1995) Proceedings of the Fourth International Workshop on Parsing Technologies, Vol; Open Health Natural Language Processing (OHNLP), , Consortium; Savova, G.K., Masanz, J.J., Ogren, P.V., Mayo clinical Text Analysis and Knowledge Extraction System (CTAKES): Architecture, component evaluation and applications (2010) J am Med Inform Assoc, 17, pp. 507-513; http:/?uima-framework.sourceforge.net; Mitchell, K.J., Becich, M.J., Berman, J.J., Implementation and evaluation of a negation tagger in a pipeline-based system for information extract from pathology reports (2004) Stud Health Technol Inform, 107, pp. 663-667; Denny, J.C., Smithers, J.D., Miller, R.A., Understanding medical school curriculum content using KnowledgeMap (2003) J am Med Inform Assoc, 10, pp. 351-362; Denny, J., Peterson, J., Identifying QT prolongation from ECG impressions using natural language processing and negation detection (2007) Stud Health Technol Inform, 129, pp. 1283-1288; Denny, J.C., Pr, I., Wehbe, F.H., The KnowledgeMap project: Development of a concept-based medical school curriculum database (2003) AMIA Annu Symp Proc, 2003, pp. 195-199; Denny, J.C., Soriano, R.P., Stein, G., POGOe: A national repository of geriatric education materials (2009) Proc AMIA Annu Fall Symp, 2009, pp. 1-192; Denny, J.C., Spickard, A., Miller, R.A., Identifying UMLS concepts from ECG impressions using KnowledgeMap (2005) AMIA Annu Symp Proc, 2005, pp. 196-200; Denny, J.C., Miller, R.A., Waitman, L.R., Identifying QT prolongation from ECG impressions using a general-purpose Natural Language Processor (2009) Int J Med Inform, 78, pp. 34-42; Friedman, C., Alderson, P.O., Austin, J.H., A general natural-language text processor for clinical radiology (1994) J am Med Inform Assoc, 1, pp. 161-174; Hripcsak, G., Friedman, C., Alderson, P.O., Unlocking clinical data from narrative reports: A study of natural language processing (1995) Ann Intern Med, 122, pp. 681-688; Hripcsak, G., Austin, J.H., Alderson, P.O., Use of natural language processing to translate clinical information from a database of 889,921 chest radiographic reports (2002) Radiology, 224, pp. 157-163; Friedman, C., Towards a comprehensive medical language processing system: Methods and issues (1997) Proc AMIA Annu Fall Symp, 1997, pp. 595-599; Friedman, C., Knirsch, C., Shagina, L., Automating a severity score guideline for community-acquired pneumonia employing medical language processing of discharge summaries (1999) Proc AMIA Symp, 1999, pp. 256-260; Aronson, A.R., Lang, F.M., An overview of MetaMap: Historical perspective and recent advances (2010) J am Med Inform Assoc, 17, pp. 229-236; Ruch, P., Gobeill, J., Lovis, C., Automatic medical encoding with SNOMED categories (2008) BMC Med Inform Decis Mak, 8, p. 6; Xu, H., Stenner, S.P., Doan, S., MedEx: A medication information extraction system for clinical narratives (2010) J am Med Inform Assoc, 17, pp. 19-24; Gold, S., Elhadad, N., Zhu, X., Extracting structured medication event information from discharge summaries (2008) AMIA Annu Symp Proc, 2008, pp. 237-241; Hanisch, D., Fundel, K., Mevissen, H.T., ProMiner: Rule-based protein and gene entity recognition (2005) BMC Bioinformatics, 6, p. 14; Meystre, S.M., Thibault, J., Shen, S., Textractor: A hybrid system for medications and reason for their prescription extraction from clinical text documents (2010) J am Med Inform Assoc, 17, pp. 559-562; Cohen, B., Hunter, L., Natural language processing and systems biology (2004) Artificial Intelligence Methods and Tools for Systems Biology, , In: Pereira F, Dubitzky W, Springer, Netherlands; Krauthammer, M., Nenadic, G., Term identification in the biomedical literature (2004) J Biomed Inform, 37, pp. 512-526; Leaman, R., Gonzalez, G., BANNER: An executable survey of advances in biomedical named entity recognition (2008) Pac Symp Biocomput, 2008, pp. 652-663; Mahbub Chowdhury, F., Lavelli, A., Disease mention recognition with specific features (2010) Proceedings of the 2010 Workshop on Biomedical Natural Language Processing (Bionlp), 2010, pp. 91-98; Jiang, M., Chen, Y., Liu, M., A study of machine-learning-based approaches to extract clinical entities and their assertions from discharge summaries (2011) J am Med Inform Assoc, 18, pp. 601-606; Savova, G.K., Coden, A.R., Sominsky, I.L., Word sense disambiguation across two domains: Biomedical literature and clinical notes (2008) J Biomed Inform, 41, pp. 1088-1100; Jimeno-Yepes, A.J., McInnes, B.T., Aronson, A.R., Exploiting MeSH indexing in MEDLINE to generate a data set for word sense disambiguation (2011) BMC Bioinformatics, 12, p. 223; Stevenson, M., Agirre, E., Soroa, A., Exploiting domain information for Word Sense Disambiguation of medical documents (2012) J am Med Inform Assoc, 19, pp. 235-240; Uzuner, O., South, B.R., Shen S et al (2011) 2010 i2b2/VA challenge on concepts, assertions, and relations in clinical text J am Med Inform Assoc, 18, pp. 552-556; Haerian, K., Varn, D., Vaidya, S., Detection of pharmacovigilance-related adverse events using electronic health records and automated methods (2012) Clin Pharmacol Ther, 92, pp. 228-234; Leitner, F., Mardis, S.A., Krallinger, M., An overview of BioCreative II.5 (2010) IEEE/ACM Trans Comput Biol Bioinform, 7, pp. 385-399; Segura-Bedmar, I., Martinez, P., Sanchez-Cisneros, D., The 1st DDIExtraction-2011 challenge task: Extraction of drug-drug interactions from biomedical texts (2011) Proceedings of Workshop on First Challenge Task: Drug-Drug Interaction Extraction, 2011, pp. 1-9; Karimi, S., Kim, S.N., Cavedon, L., Drug side-effects: What do patients forums reveal? (2011) In: The Second International Workshop on Web Science and Information Exchange in The Medical Web, , ACM, Glasgow; Tari, L., Anwar, S., Liang, S., Discovering drug-drug interactions: A text-mining and reasoning approach based on properties of drug metabolism (2010) Bioinformatics, 26, pp. 547-553; Lependu, P., Iyer, S.V., Fairon, C., Annotation analysis for testing drug safety signals using unstructured clinical notes (2012) J Biomed Semantics, 3, p. 5; Vilar, S., Harpaz, R., Santana, L., Enhancing adverse drug event detection in electronic health records using molecular structure similarity: Application to pancreatitis (2012) Plos One, 7; Lependu, P., Iyer, S.V., Bauer-Mehren, A., Pharmacovigilance using clinical notes (2013) Clin Pharmacol Ther, 93, pp. 547-555; Leeper, N.J., Bauer-Mehren, A., Iyer, S.V., Practice-based evidence: Profiling the safety of cilostazol by text-mining of clinical notes (2013) Plos One, 8; Duke, J.D., Han, X., Wang, Z., Literature based drug interaction prediction with clinical assessment using electronic medical records: Novel myopathy associated drug interactions (2012) Plos Comput Biol, 8; Gurulingappa, H., Toldo, L., Rajput, A.M., Automatic detection of adverse events to predict drug label changes using text and data mining techniques (2013) Pharmacoepidemiol Drug Saf, 22, pp. 1189-1194; Benton, A., Ungar, L., Hill, S., Identifying potential adverse effects using the web: A new approach to medical hypothesis generation (2011) J Biomed Inform, 44, pp. 989-996; Henriksson, A., Kvist, M., Hassel, M., Exploration of adverse drug reactions in semantic vector space models of clinical text (2012) Proceedings of the 29Th International Conference on Machine Learning, , Edinburgh, Scotland; Yang, C.C., Yang, H., Jiang, L., Social media mining for drug safety signal detection (2012) SHB '12 Proceedings of the 2012 International Workshop on Smart Health and Wellbeing, 2012, pp. 33-40. , ACM; Nikfarjam, A., Gonzalez, G.H., Pattern mining for extraction of mentions of adverse drug reactions from user comments (2011) AMIA Annu Symp Proc, 2011, pp. 1019-1026; Wang, W., Haerian, K., Salmasian, H., A drug-adverse event extraction algorithm to support pharmacovigilance knowledge mining from PubMed citations (2011) AMIA Annu Symp Proc, 2011, pp. 1464-1470; Liu, Y., Lependu, P., Iyer, S., Using temporal patterns in medical records to discern adverse drug events from indications (2012) AMIA Summits Transl Sci Proc, 2012, pp. 47-56; Bisgin, H., Liu, Z., Fang, H., Mining FDA drug labels using an unsupervised learning technique: Topic modeling (2011) BMC Bioinformatics, 12, p. 11; Yang, C., Srinivasan, P., Polgreen, P.M., Automatic adverse drug events detection using letters to the editor (2012) AMIA Annu Symp Proc, 2012, pp. 1030-1039; Gurulingappa, H., Mateen-Rajput, A., Toldo, L., Extraction of potential adverse drug events from medical case reports (2012) J Biomed Semantics, 3, p. 15; Gurulingappa, H., Rajput, A.M., Roberts, A., Development of a benchmark corpus to support the automatic extraction of drug-related adverse effects from medical case reports (2012) J Biomed Inform, 45, pp. 885-892; Bjorne, J., Airola, A., Pahikkala, T., Drug-drug interaction extraction from biomedical texts with SVM and RLS classifiers (2011) Proceedings of the 1St Challenge Task on Drug-Drug Interaction Extraction (DDI Extraction 2011), pp. 35-42. , September 2011, Huelva, Spain; Thomas, P., Neves, M., Solt, I., Relation extraction for drug-drug interactions using ensemble learning (2011) Proceedings of the 1St Challenge Task on Drug-Drug Interaction Extraction, , DDI Extraction, September 2011. Huelva, Spain; Segura-Bedmar, I., Martinez, P., De Pablo-Sanchez, C., Using a shallow linguistic kernel for drug-drug interaction extraction (2011) J Biomed Inform, 44, pp. 789-804; Zhang, Y., Lin, H., Yang, Z., A single kernel-based approach to extract drug-drug interactions from biomedical literature (2012) Plos One, 7; Percha, B., Garten, Y., Altman, R.B., Discovery and explanation of drug-drug interactions via text mining (2012) Pac Symp Biocomput, 2012, pp. 410-421; Kolchinsky, A., Lourenco, A., Li, L., Evaluation of linear classifiers on articles containing pharmacokinetic evidence of drug-drug interactions (2013) Pac Symp Biocomput, 2013, pp. 409-420; Boyce, R., Gardner, G., Harkema, H., Using natural language processing to identify pharmacokinetic drug-drug interactions described in drug package inserts (2012) Proceedings of the 2012 Workshop on Biomedical Natural Language Processing (Bionlp 2012), pp. 206-213. , June 8, 2012, Association for Computational Linguistics, Montreal, Canada; He, L., Yang, Z., Zhao, Z., Extracting drug-drug interaction from the biomedical literature using a stacked generalization-based approach (2013) Plos One, 8; Vilar, S., Harpaz, R., Uriarte, E., Drug-drug interaction through molecular structure similarity analysis (2012) J am Med Inform Assoc, 19, pp. 1066-1074; Kuhn, M., Campillos, M., Letunic, I., A side effect resource to capture phenotypic effects of drugs (2010) Mol Syst Biol, 6, p. 343; Kuhn, M., Von Mering, C., Campillos, M., STITCH: Interaction networks of chemicals and proteins (2008) Nucleic Acids Res, 36, pp. 684-688</v>
          </cell>
          <cell r="AP39" t="str">
            <v>Humana Press Inc.</v>
          </cell>
          <cell r="AW39" t="str">
            <v>Methods Mol. Biol.</v>
          </cell>
          <cell r="AX39" t="str">
            <v>Final</v>
          </cell>
          <cell r="AY39" t="str">
            <v>2-s2.0-84927559916</v>
          </cell>
          <cell r="AZ39">
            <v>24</v>
          </cell>
          <cell r="BF39" t="str">
            <v>Adverse drug reaction; Biomedical literature mining; Data mining; Drug safety surveillance; Drug-drug interactions; Natural language processing; Pharmacovigilance; Text mining</v>
          </cell>
          <cell r="BG39" t="str">
            <v>Article; automation; classifier; data analysis; data extraction; data mining; drug nomenclature; drug safety; drug surveillance program; electronic medical record; human; information processing; machine learning; medical literature; natural language processing; priority journal; signal detection; social media; animal; bibliographic database; clinical trial (topic); data mining; electronic medical record; procedures; social media; cosmetic; Animals; Clinical Trials as Topic; Cosmetics; Data Mining; Databases, Bibliographic; Humans; Medical Records Systems, Computerized; Social Media</v>
          </cell>
          <cell r="BI39" t="str">
            <v>twitter|metamap|nlp</v>
          </cell>
          <cell r="BJ39" t="str">
            <v>drugs are an important part of today’s medicine, designed to treat, control, and prevent diseases; however, besides their therapeutic effects, drugs may also cause adverse effects that range from cosmetic to severe morbidity and mortality. to identify these potential drug safety issues early, surveillance must be conducted for each drug throughout its life cycle, from drug development to different phases of clinical trials, and continued after market approval. a major aim of pharmacovigilance is to identify the potential drug-event associations that may be novel in nature, severity, and/or frequency. currently, the state-of-the-art approach for signal detection is through automated procedures by analyzing vast quantities of data for clinical knowledge. there exists a variety of resources for the task, and many of them are textual data that require text analytics and natural language processing to derive high-quality information. this chapter focuses on the utilization of text mining techniques in identifying potential safety issues of drugs from textual sources such as biomedical literature, consumer posts in social media, and narrative electronic medical records. © springer science+business media new york 2014.</v>
          </cell>
          <cell r="BK39" t="str">
            <v>As drogas são uma parte importante da medicina de hoje, projetadas para tratar, controlar e prevenir doenças; entretanto, além de seus efeitos terapêuticos, os medicamentos também podem causar efeitos adversos que variam de cosméticos a graves morbimortalidade. Para identificar precocemente esses possíveis problemas de segurança de medicamentos, a vigilância deve ser conduzida para cada medicamento ao longo de seu ciclo de vida, desde o desenvolvimento do medicamento até as diferentes fases dos ensaios clínicos, e deve continuar após a aprovação do mercado. Um dos principais objetivos da farmacovigilância é identificar as associações medicamentosas em potencial que podem ser de natureza, gravidade e / ou frequência novas. Atualmente, a abordagem de ponta para detecção de sinal é por meio de procedimentos automatizados, analisando grandes quantidades de dados para conhecimento clínico. Existe uma variedade de recursos para a tarefa e muitos deles são dados textuais que requerem análise de texto e processamento de linguagem natural para derivar informações de alta qualidade. Este capítulo enfoca a utilização de técnicas de mineração de texto na identificação de possíveis problemas de segurança de medicamentos a partir de fontes textuais, como literatura biomédica, postagens de consumidores em mídias sociais e registros médicos eletrônicos narrativos.</v>
          </cell>
          <cell r="BL39" t="str">
            <v xml:space="preserve">As drogas são uma parte importante do medicamento de hoje, projetadas para tratar, controlar e prevenir doenças; No entanto, além de seus efeitos terapêuticos, as drogas também podem causar efeitos adversos que variam de cosméticos a morbidade e mortalidade severas. Para identificar esses possíveis problemas de segurança de drogas precoce, a vigilância deve ser realizada para cada droga ao longo de seu ciclo de vida, desde o desenvolvimento de drogas a diferentes fases de ensaios clínicos, e continuou após a aprovação do mercado. Um grande objetivo da farmacovigilância é identificar as potenciais associações de eventos medicamentosos que podem ser novos de natureza, gravidade e / ou frequência. Atualmente, a abordagem de ponta da detecção de sinal é através de procedimentos automatizados, analisando grandes quantidades de dados para o conhecimento clínico. Existe uma variedade de recursos para a tarefa, e muitos deles são dados textuais que exigem analíticos de texto e processamento de linguagem natural para obter informações de alta qualidade. Este capítulo concentra-se na utilização de técnicas de mineração de texto na identificação de possíveis questões de segurança de drogas de fontes textuais, como literatura biomédica, postos de consumo nas mídias sociais e registros médicos eletrônicos narrativos. © Springer Science + Negócios Mídia New York 2014. </v>
          </cell>
          <cell r="BN39">
            <v>1</v>
          </cell>
          <cell r="BO39" t="str">
            <v>Leitura completa: sim - interessante para varios conceitos e modelos de tabelas</v>
          </cell>
          <cell r="BP39">
            <v>1</v>
          </cell>
          <cell r="BQ39">
            <v>0</v>
          </cell>
          <cell r="BR39">
            <v>1</v>
          </cell>
          <cell r="BS39">
            <v>0</v>
          </cell>
          <cell r="BT39">
            <v>0</v>
          </cell>
          <cell r="BU39">
            <v>0</v>
          </cell>
          <cell r="BV39">
            <v>0</v>
          </cell>
          <cell r="BW39">
            <v>0</v>
          </cell>
          <cell r="BX39">
            <v>0</v>
          </cell>
          <cell r="BY39">
            <v>0</v>
          </cell>
          <cell r="BZ39">
            <v>0</v>
          </cell>
          <cell r="CA39">
            <v>0</v>
          </cell>
          <cell r="CB39">
            <v>0</v>
          </cell>
          <cell r="CC39">
            <v>0</v>
          </cell>
          <cell r="CD39">
            <v>1</v>
          </cell>
          <cell r="CE39" t="str">
            <v>Entra ou ñ para leitura: sim - bom</v>
          </cell>
          <cell r="CF39" t="str">
            <v>Bom</v>
          </cell>
          <cell r="CG39">
            <v>44368</v>
          </cell>
          <cell r="CI39">
            <v>0</v>
          </cell>
          <cell r="CK39">
            <v>0</v>
          </cell>
          <cell r="CL39">
            <v>0</v>
          </cell>
        </row>
        <row r="40">
          <cell r="C40" t="str">
            <v>functional evaluation of out of the box text mining tools for data mining tasks</v>
          </cell>
          <cell r="D40" t="str">
            <v>Functional evaluation of out-of-the-box text-mining tools for data-mining tasks</v>
          </cell>
          <cell r="E40" t="str">
            <v xml:space="preserve">Avaliação funcional de ferramentas de mineração de texto fora de caixa para tarefas de mineração de dados </v>
          </cell>
          <cell r="G40" t="str">
            <v xml:space="preserve">macho </v>
          </cell>
          <cell r="H40">
            <v>2015</v>
          </cell>
          <cell r="I40">
            <v>24</v>
          </cell>
          <cell r="J40">
            <v>0</v>
          </cell>
          <cell r="K40">
            <v>0</v>
          </cell>
          <cell r="L40" t="str">
            <v>Scopus</v>
          </cell>
          <cell r="P40" t="str">
            <v>English</v>
          </cell>
          <cell r="Q40" t="str">
            <v>Article</v>
          </cell>
          <cell r="R40">
            <v>0</v>
          </cell>
          <cell r="S40" t="str">
            <v>All Open Access, Green</v>
          </cell>
          <cell r="T40" t="str">
            <v>Jung K., LePendu P., Iyer S., Bauer-Mehren A., Percha B., Shah N.H.</v>
          </cell>
          <cell r="U40" t="str">
            <v>Journal of the American Medical Informatics Association</v>
          </cell>
          <cell r="V40" t="str">
            <v>22</v>
          </cell>
          <cell r="W40" t="str">
            <v>1</v>
          </cell>
          <cell r="Y40" t="str">
            <v>10.1136/amiajnl-2014-002902</v>
          </cell>
          <cell r="Z40" t="str">
            <v>10.1136/amiajnl-2014-002902</v>
          </cell>
          <cell r="AB40" t="str">
            <v>https://www.scopus.com/inward/record.uri?eid=2-s2.0-84930934865&amp;doi=10.1136%2famiajnl-2014-002902&amp;partnerID=40&amp;md5=3da2744e9de42261a80fcc6a76bcc331</v>
          </cell>
          <cell r="AC40" t="str">
            <v>Stanford University, Stanford, CA, United States; Center for Biomedical Informatics Research, Stanford University, Stanford, CA, United States</v>
          </cell>
          <cell r="AD40" t="str">
            <v>Jung, K., Stanford University, Stanford, CA, United States; LePendu, P., Center for Biomedical Informatics Research, Stanford University, Stanford, CA, United States; Iyer, S., Center for Biomedical Informatics Research, Stanford University, Stanford, CA, United States; Bauer-Mehren, A., Center for Biomedical Informatics Research, Stanford University, Stanford, CA, United States; Percha, B., Stanford University, Stanford, CA, United States; Shah, N.H., Center for Biomedical Informatics Research, Stanford University, Stanford, CA, United States</v>
          </cell>
          <cell r="AG40" t="str">
            <v>cilostazol, 73963-72-1</v>
          </cell>
          <cell r="AH40" t="str">
            <v>National Institutes of Health, NIH
National Human Genome Research Institute, NHGRI: U54HG004028
National Institute of General Medical Sciences, NIGMS: R01GM101430
U.S. National Library of Medicine, NLM: R01LM011369, T15LM007033</v>
          </cell>
          <cell r="AL40" t="str">
            <v>Harpaz, R., Haerian, K., Chase, H.S., Mining electronic health records for adverse drug effects using regression based methods (2010) Proceedings of the 1st ACM International Health Informatics Symposium, pp. 100-107. , http://dl.acm.org/citation.cfm?id=1883008, Arlington, Virginia, USA. 1883008: ACM; Haerian, K., Varn, D., Vaidya, S., Detection of pharmacovigilance- related adverse events using electronic health records and automated methods (2012) Clin Pharmacol Ther, 92, pp. 228-234; Wang, X., Hripcsak, G., Markatou, M., Active computerized pharmacovigilance using natural language processing, statistics, and electronic health records: a feasibility study (2009) J Am Med Inform Assoc, 16, pp. 328-337; Friedman, C., Discovering novel adverse drug events using natural language processing and mining of the electronic health record (2009) AMIE 2009: Proceedings of the 12th Conference on Artificial Intelligence in Medicine, pp. 1-5; Liu, M., McPeek Hinz, E.R., Matheny, M.E., Comparative analysis of pharmacovigilance methods in the detection of adverse drug reactions using electronic medical records (2013) J Am Med Inform Assoc, 20, pp. 420-426; Platt, R., Carnahan, R.M., Brown, J.S., Food and Drug Administration's Mini-Sentinel program: status and direction. The U.S (2012) Pharmacoepidemiol Drug Saf, 21, pp. 1-8; Iyer, S.V., Harpaz, R., Lependu, P., Mining clinical text for signals of adverse drug-drug interactions (2014) J Am Med Inform Assoc, 21, pp. 353-362; Duke, J.D., Han, X., Wang, Z., Literature based drug interaction prediction with clinical assessment using electronic medical records: novel myopathy associated drug interactions (2012) PLoS Comput Biol, 8; Lyalina, S., Percha, B., LePendu, P., Identifying phenotypic signatures of neuropsychiatric disorders from electronic medical records (2013) J Am Med Inform Assoc, 20 (e2), pp. e297-305; Pathak, J., Bailey, K.R., Beebe, C.E., Normalization and standardization of electronic health records for highthroughput phenotyping: the SHARPn consortium (2013) J Am Med Inform Assoc, 20 (e2), pp. e341-e348; Davis, M.F., Sriram, S., Bush, W.S., Automated extraction of clinical traits of multiple sclerosis in electronic medical records (2013) J Am Med Inform Assoc, 20 (e2), pp. e334-e340; Jung, K., LePendu, P., Chen, W.S., Automated detection of off-label drug use (2014) PloS ONE, 9, p. e89324; Chen, E.S., Hripcsak, G., Xu, H., Automated acquisition of disease drug knowledge from biomedical and clinical documents: an initial study (2008) J Am Med Inform Assoc, 15, pp. 87-98; Zhu, X., Cherry, C., Kiritchenko, S., Detecting concept relations in clinical text: insights from a state-of-the-art model (2013) J Biomed Inform, 46, pp. 275-285; de Bruijn, B., Cherry, C., Kiritchenko, S., Machine-learned solutions for three stages of clinical information extraction: the state of the art at i2b2 2010 (2011) J Am Med Inform Assoc, 18, pp. 557-562; Patrick, J., Li, M., High accuracy information extraction of medication information from clinical notes: 2009 i2b2 medication extraction challenge (2010) J Am Med Inform Assoc, 17, pp. 524-527; Poissant, L., Taylor, L., Huang, A., Assessing the accuracy of an inter-institutional automated patient-specific health problem list (2010) BMC Med Inform Decis Mak, 10, p. 10; Birman-Deych, E., Waterman, A.D., Yan, Y., Accuracy of ICD-9-CM codes for identifying cardiovascular and stroke risk factors (2005) Med Care, 43, pp. 480-485; Carroll, R.J., Thompson, W.K., Eyler, A.E., Portability of an algorithm to identify rheumatoid arthritis in electronic health records (2012) J Am Med Inform Assoc, 19 (e1), pp. e162-e169; Xu, H., Fu, Z., Shah, A., Extracting and integrating data from entire electronic health records for detecting colorectal cancer cases (2011) AMIA Annu Symp Proc, 2011, pp. 1564-1572; Boland, M.R., Hripcsak, G., Shen, Y., Defining a comprehensive verotype using electronic health records for personalized medicine (2013) J Am Med Inform Assoc, 20 (e2), pp. e232-e238; Pathak, J., Kho, A.N., Denny, J.C., Electronic health recordsdriven phenotyping: challenges, recent advances, and perspectives (2013) J Am Med Inform Assoc, 20 (e2), pp. e206-e211; Bauer-Mehren, A., Lependu, P., Iyer, S.V., Network analysis of unstructured EHR data for clinical research (2013) AMIA Jt Summits Transl Sci Proc, 2013, pp. 14-18; Cole, T.S., Frankovich, J., Iyer, S., Profiling risk factors for chronic uveitis in juvenile idiopathic arthritis: a new model for EHR-based research (2013) Pediatr Rheumatol Online J, 11, p. 45; Chen, L., Friedman, C., Extracting phenotypic information from the literature via natural language processing (2004) Stud Health Technol Inform, 107, pp. 758-762; D'Avolio, L.W., Nguyen, T.M., Farwell, W.R., Evaluation of a generalizable approach to clinical information retrieval using the automated retrieval console (ARC) (2010) J Am Med Inform Assoc, 17, pp. 375-382; Savova, G.K., Masanz, J.J., Ogren, P.V., Mayo clinical Text Analysis and Knowledge Extraction System (cTAKES): architecture, component evaluation and applications (2010) J Am Med Inform Assoc, 17, pp. 507-513; Nadkarni, P.M., Ohno-Machado, L., Chapman, W.W., Natural language processing: an introduction (2011) J Am Med Inform Assoc, 18, pp. 544-551; Deshmukh, V.G., Meystre, S.M., Mitchell, J.A., Evaluating the informatics for integrating biology and the bedside system for clinical research (2009) BMC Med Res Methodol, 9, p. 70; Meystre, S.M., Savova, G.K., Kipper-Schuler, K.C., Extracting information from textual documents in the electronic health record: a review of recent research (2008) Yearb Med Inform, pp. 128-144. , http://www.schattauer.de/en/magazine/subject-areas/journals-a-z/imia-yearbook/imiayearbook-2008/issue/840/manuscript/9830.html; Noy, N.F., Shah, N.H., Whetzel, P.L., BioPortal: ontologies and integrated data resources at the click of a mouse (2009) Nucleic Acids Res, 37, pp. W170-W173. , Web Server issue; Lependu, P., Iyer, S.V., Fairon, C., Annotation analysis for testing drug safety signals using unstructured clinical notes (2012) J Biomed Semantics, 3, p. S5; Jonquet, C., Shah, N.H., Musen, M.A., The Open Biomedical Annotator (2009) Summit on Translat Bioinforma, 2009, pp. 56-60; Lowe, H.J., Ferris, T.A., Hernandez, P.M., STRIDE-An integrated standards-based translational research informatics platform (2009) AMIA Annu Symp Proc, 2009, pp. 391-395; Bodenreider, O., The Unified Medical Language System (UMLS): integrating biomedical terminology (2004) Nucleic Acids Res, 32, pp. D267-D270. , Database issue; Chapman, W.W., Bridewell, W., Hanbury, P., A simple algorithm for identifying negated findings and diseases in discharge summaries (2001) J Biomed Inform, 34, pp. 301-310; Shah, N.H., Bhatia, N., Jonquet, C., Comparison of concept recognizers for building the Open Biomedical Annotator (2009) BMC Bioinformatics, 10, p. S14; http://www-igm.univ-mlv.fr/~unitex/, Unitex; Friedman, C., A broad-coverage natural language processing system (2000) Proc AMIA Symp, pp. 270-274. , http://www.ncbi.nlm.nih.gov/pmc/articles/PMC2243979/pdf/procamiasymp00003-0305.pdf; Uzuner, O., Recognizing obesity and comorbidities in sparse data (2009) J Am Med Inform Assoc, 16, pp. 561-570; Leeper, N.J., Bauer-Mehren, A., Iyer, S.V., Practice-based evidence: profiling the safety of cilostazol by text-mining of clinical notes (2013) PloS ONE, 8; Xu, R., Musen, M.A., Shah, N.H., A comprehensive analysis of five million UMLS metathesaurus terms using eighteen million MEDLINE citations (2010) AMIA Annu Symp Proc, 2010, pp. 907-911; Wu, S., Liu, H., Li, D., UMLS term occurrences in clinical notes: a large scale corpus analysis (2012) J Am Med Inform Assoc, 19 (e1), pp. e149-e156; Bodenreider, O., McCray, A.T., Exploring semantic groups through visual approaches (2003) J Biomed Inform, 36, pp. 414-432; Nelson, S.J., Zeng, K., Kilbourne, J., Normalized names for clinical drugs: RxNorm at 6 years (2011) J Am Med Inform Assoc Journal of the American, 18, pp. 441-448; http://healthfidelity.com/health-fidelity-announces-research-program-support-advanced-use-unstructured-clinical-data; Lependu, P., Iyer, S.V., Bauer-Mehren, A., Pharmacovigilance using clinical notes (2013) Clin Pharmacol Ther, 93, pp. 547-555; Knox, C., Law, V., Jewison, T., DrugBank 3.0: a comprehensive resource for 'omics' research on drugs (2011) Nucleic Acids Res, 39, pp. D1035-D1041. , Database issue; DeLong, E.R., DeLong, D.M., Clarke-Pearson, D.L., Comparing the areas under two or more correlated receiver operating characteristic curves: a nonparametric approach (1988) Biometrics, 44, pp. 837-845; Uzuner, O., South, B.R., Shen, S., 2010 i2b2/VA challenge on concepts, assertions, and relations in clinical text (2011) J Am Med Inform Assoc, 18, pp. 552-556; Garla, V., Lo Re, V.I.I.I., Dorey-Stein, Z., The Yale cTAKES extensions for document classification: architecture and application (2011) J Am Med Inform Assoc, 18, pp. 614-620; Goldstein, I., Uzuner, O., Specializing for predicting obesity and its co-morbidities (2009) J Biomed Inform, 42, pp. 873-886; Denny, J.C., Bastarache, L., Ritchie, M.D., Systematic comparison of phenome-wide association study of electronic medical record data and genome-wide association study data (2013) Nat Biotechnol, 31, pp. 1102-1110; Jensen, P.B., Jensen, L.J., Brunak, S., Mining electronic health records: towards better research applications and clinical care (2012) Nat Rev Genet, 13, pp. 395-405; Murdoch, T.B., Detsky, A.S., The inevitable application of big data to health care (2013) JAMA, 309, pp. 1351-1352; Murff, H.J., FitzHenry, F., Matheny, M.E., Automated identification of postoperative complications within an electronic medical record using natural language processing (2011) JAMA, 306, pp. 848-855; Shah, N.H., Mining the ultimate phenome repository (2013) Nat Biotechnol, 31, pp. 1095-1097; Halevy, A., Norvig, P., Pereira, F., The Unreasonable Effectiveness of Data (2009) IEEE Intell Syst, 24, pp. 8-12</v>
          </cell>
          <cell r="AM40" t="str">
            <v>Jung, K.1265 Welch Road, MSOB X-215, MC 5479, United States</v>
          </cell>
          <cell r="AP40" t="str">
            <v>Oxford University Press</v>
          </cell>
          <cell r="AV40" t="str">
            <v>JAMAF</v>
          </cell>
          <cell r="AW40" t="str">
            <v>J. Am. Med. Informatics Assoc.</v>
          </cell>
          <cell r="AX40" t="str">
            <v>Final</v>
          </cell>
          <cell r="AY40" t="str">
            <v>2-s2.0-84930934865</v>
          </cell>
          <cell r="AZ40">
            <v>10</v>
          </cell>
          <cell r="BF40" t="str">
            <v>Electronic health records; Natural language processing; Text mining</v>
          </cell>
          <cell r="BG40" t="str">
            <v>cilostazol; Article; automation; clinical research; data mining; drug safety; electronic medical record; human; learning; linguistics; natural language processing; obesity; velocity; adverse drug reaction; artificial intelligence; comparative study; data base; data mining; drug interaction; electronic health record; evaluation study; procedures; Artificial Intelligence; Data Mining; Databases as Topic; Drug Interactions; Drug-Related Side Effects and Adverse Reactions; Electronic Health Records; Humans; Natural Language Processing; Obesity</v>
          </cell>
          <cell r="BI40" t="str">
            <v>twitter|metamap|nlp</v>
          </cell>
          <cell r="BJ40" t="str">
            <v>objective: the trade-off between the speed and simplicity of dictionary-based term recognition and the richer linguistic information provided by more advanced natural language processing (nlp) is an area of active discussion in clinical informatics. in this paper, we quantify this trade-off among text processing systems that make different trade-offs between speed and linguistic understanding. we tested both types of systems in three clinical research tasks: phase iv safety profiling of a drug, learning adverse drug-drug interactions, and learning used-to-treat relationships between drugs and indications. materials: we first benchmarked the accuracy of the ncbo annotator and reveal in a manually annotated, publically available dataset from the 2008 i2b2 obesity challenge. we then applied the ncbo annotator and reveal to 9 million clinical notes from the stanford translational research integrated database environment (stride) and used the resulting data for three research tasks. results: there is no significant difference between using the ncbo annotator and reveal in the results of the three research tasks when using large datasets. in one subtask, reveal achieved higher sensitivity with smaller datasets. conclusions: for a variety of tasks, employing simple term recognition methods instead of advanced nlp methods results in little or no impact on accuracy when using large datasets. simpler dictionary-based methods have the advantage of scaling well to very large datasets. promoting the use of simple, dictionary-based methods for population level analyses can advance adoption of nlp in practice. © the author 2014.</v>
          </cell>
          <cell r="BL40" t="str">
            <v xml:space="preserve">OBJETIVO: O trade-off entre a velocidade e a simplicidade do reconhecimento do termo baseado em dicionário e as informações lingüísticas mais ricas fornecidas pelo processamento de linguagem natural mais avançada (NLP) é uma área de discussão ativa em informática clínica. Neste artigo, quantificamos esse trade-off entre os sistemas de processamento de texto que tornam diferentes trade-offs entre a velocidade e a compreensão linguística. Testamos os dois tipos de sistemas em três tarefas de pesquisa clínica: Fase IV Profiling de segurança de uma droga, aprendizagem de interações medicamentosas adversas e aprendizagem usadas para tratar relacionamentos entre drogas e indicações. Materiais: primeiro comparamos a precisão do anotador NCBO e revelamos em um conjunto de dados manualmente anotado, publicamente disponível do Desafio de Obesidade de 2008 I2B2. Em seguida, aplicamos o anotador NCBO e revelamos a 9 milhões de notas clínicas do ambiente de banco de dados Integrado de pesquisa de Stanford Translational (Stride) e usei os dados resultantes para três tarefas de pesquisa. Resultados: Não há diferença significativa entre usar o anotador NCBO e revelar nos resultados das três tarefas de pesquisa ao usar conjuntos de dados grandes. Em uma subtarefa, revele alcançada maior sensibilidade com conjuntos de dados menores. Conclusões: Para uma variedade de tarefas, empregando métodos de reconhecimento de prazo simples, em vez de métodos avançados de NLP, resulta em pouco ou nenhum impacto na precisão ao usar grandes conjuntos de dados. Os métodos mais simples baseados em dicionário têm a vantagem de dimensionar bem a conjuntos de dados muito grandes. Promover o uso de métodos simples baseados em dicionário para análises de nível populacional pode adiantar a adoção do PNL na prática. © O autor 2014. </v>
          </cell>
          <cell r="BQ40">
            <v>0</v>
          </cell>
          <cell r="BR40">
            <v>0</v>
          </cell>
          <cell r="BS40">
            <v>0</v>
          </cell>
          <cell r="BV40">
            <v>0</v>
          </cell>
          <cell r="BW40">
            <v>0</v>
          </cell>
          <cell r="BX40">
            <v>0</v>
          </cell>
          <cell r="BY40">
            <v>0</v>
          </cell>
          <cell r="BZ40">
            <v>0</v>
          </cell>
          <cell r="CA40">
            <v>0</v>
          </cell>
          <cell r="CB40">
            <v>0</v>
          </cell>
          <cell r="CC40">
            <v>0</v>
          </cell>
          <cell r="CK40">
            <v>0</v>
          </cell>
          <cell r="CL40">
            <v>0</v>
          </cell>
        </row>
        <row r="41">
          <cell r="C41" t="str">
            <v>adessa a real time decision support service for delivery of semantically coded adverse drug event data</v>
          </cell>
          <cell r="D41" t="str">
            <v>ADESSA: A Real-Time Decision Support Service for Delivery of Semantically Coded Adverse Drug Event Data</v>
          </cell>
          <cell r="E41" t="str">
            <v xml:space="preserve">ADESSA: Serviço de apoio à decisão em tempo real para entrega de dados de eventos adversos e semanticamente codificados </v>
          </cell>
          <cell r="G41" t="str">
            <v xml:space="preserve">macho </v>
          </cell>
          <cell r="H41">
            <v>2010</v>
          </cell>
          <cell r="I41">
            <v>31</v>
          </cell>
          <cell r="J41">
            <v>0</v>
          </cell>
          <cell r="K41">
            <v>0</v>
          </cell>
          <cell r="L41" t="str">
            <v>Scopus</v>
          </cell>
          <cell r="P41" t="str">
            <v>English</v>
          </cell>
          <cell r="Q41" t="str">
            <v>Article</v>
          </cell>
          <cell r="R41">
            <v>0</v>
          </cell>
          <cell r="T41" t="str">
            <v>Duke J.D., Friedlin J.</v>
          </cell>
          <cell r="U41" t="str">
            <v>AMIA ... Annual Symposium proceedings / AMIA Symposium. AMIA Symposium</v>
          </cell>
          <cell r="V41" t="str">
            <v>2010</v>
          </cell>
          <cell r="AB41" t="str">
            <v>https://www.scopus.com/inward/record.uri?eid=2-s2.0-84964936658&amp;partnerID=40&amp;md5=5527db0517ed38809370974280dca7c4</v>
          </cell>
          <cell r="AC41" t="str">
            <v>Regenstrief Institute, Indianapolis, IN;, United States</v>
          </cell>
          <cell r="AD41" t="str">
            <v>Duke, J.D., Regenstrief Institute, Indianapolis, IN;, United States; Friedlin, J., Regenstrief Institute, Indianapolis, IN;, United States</v>
          </cell>
          <cell r="AW41" t="str">
            <v>AMIA Annu Symp Proc</v>
          </cell>
          <cell r="AX41" t="str">
            <v>Final</v>
          </cell>
          <cell r="AY41" t="str">
            <v>2-s2.0-84964936658</v>
          </cell>
          <cell r="AZ41">
            <v>4</v>
          </cell>
          <cell r="BG41" t="str">
            <v>adverse drug reaction; drug surveillance program; factual database; human; knowledge base; natural language processing; semantics; Adverse Drug Reaction Reporting Systems; Databases, Factual; Drug-Related Side Effects and Adverse Reactions; Humans; Knowledge Bases; Natural Language Processing; Semantics</v>
          </cell>
          <cell r="BI41" t="str">
            <v>twitter|metamap|nlp</v>
          </cell>
          <cell r="BJ41" t="str">
            <v>evaluating medications for potential adverse events is a time-consuming process, typically involving manual lookup of information by physicians. this process can be expedited by cds systems that support dynamic retrieval and filtering of adverse drug events (ade's), but such systems require a source of semantically-coded ade data. we created a two-component system that addresses this need. first we created a natural language processing application which extracts adverse events from structured product labels and generates a standardized ade knowledge base. we then built a decision support service that consumes a continuity of care document and returns a list of patient-specific ade's. our database currently contains 534,125 ade's from 5602 product labels. an nlp evaluation of 9529 ade's showed recall of 93% and precision of 95%. on a trial set of 30 ccd's, the system provided adverse event data for 88% of drugs and returned these results in an average of 620ms.</v>
          </cell>
          <cell r="BL41" t="str">
            <v xml:space="preserve">Avaliar medicamentos para possíveis eventos adversos é um processo demorado, tipicamente envolvendo pesquisa manual de informações por médicos. Esse processo pode ser expedido por sistemas CDS que suportam recuperação dinâmica e filtragem de eventos adversos (ADEs), mas esses sistemas exigem uma fonte de dados de ADE codificados semanticamente. Criamos um sistema de dois componentes que aborda essa necessidade. Primeiro, criamos um aplicativo de processamento de linguagem natural que extrai eventos adversos de rótulos de produtos estruturados e gera uma base de conhecimento padronizada de ADE. Em seguida, construímos um serviço de apoio à decisão que consome uma continuidade do documento de cuidado e retorna uma lista de ADEs específicos do paciente. Nosso banco de dados contém atualmente 534,125 ADE de 5602 rótulos de produtos. Uma avaliação da NLP de 9529 ADE mostrou recordação de 93% e precisão de 95%. Em um conjunto de experimentação de 30 CCD, o sistema forneceu dados adversos para 88% das drogas e retornou esses resultados em uma média de 620 ms. </v>
          </cell>
          <cell r="BQ41">
            <v>0</v>
          </cell>
          <cell r="BR41">
            <v>0</v>
          </cell>
          <cell r="BS41">
            <v>0</v>
          </cell>
          <cell r="BV41">
            <v>0</v>
          </cell>
          <cell r="BW41">
            <v>0</v>
          </cell>
          <cell r="BX41">
            <v>0</v>
          </cell>
          <cell r="BY41">
            <v>0</v>
          </cell>
          <cell r="BZ41">
            <v>0</v>
          </cell>
          <cell r="CA41">
            <v>0</v>
          </cell>
          <cell r="CB41">
            <v>0</v>
          </cell>
          <cell r="CC41">
            <v>0</v>
          </cell>
          <cell r="CK41">
            <v>0</v>
          </cell>
          <cell r="CL41">
            <v>0</v>
          </cell>
        </row>
        <row r="42">
          <cell r="C42" t="str">
            <v>generation of silver standard concept annotations from biomedical texts with special relevance to phenotypes</v>
          </cell>
          <cell r="D42" t="str">
            <v>Generation of silver standard concept annotations from Biomedical texts with special relevance to phenotypes</v>
          </cell>
          <cell r="E42" t="str">
            <v xml:space="preserve">Geração de anotação de conceito padrão de prata de textos biomédicos com especial relevância para fenótipos </v>
          </cell>
          <cell r="G42" t="str">
            <v xml:space="preserve">macho </v>
          </cell>
          <cell r="H42">
            <v>2015</v>
          </cell>
          <cell r="I42">
            <v>13</v>
          </cell>
          <cell r="J42">
            <v>0</v>
          </cell>
          <cell r="K42">
            <v>0</v>
          </cell>
          <cell r="L42" t="str">
            <v>Scopus</v>
          </cell>
          <cell r="P42" t="str">
            <v>English</v>
          </cell>
          <cell r="Q42" t="str">
            <v>Article</v>
          </cell>
          <cell r="R42">
            <v>0</v>
          </cell>
          <cell r="S42" t="str">
            <v>All Open Access, Gold, Green</v>
          </cell>
          <cell r="T42" t="str">
            <v>Oellrich A., Collier N., Smedley D., Groza T.</v>
          </cell>
          <cell r="U42" t="str">
            <v>PLoS ONE</v>
          </cell>
          <cell r="V42" t="str">
            <v>10</v>
          </cell>
          <cell r="W42" t="str">
            <v>1</v>
          </cell>
          <cell r="X42" t="str">
            <v xml:space="preserve"> e116040</v>
          </cell>
          <cell r="Y42" t="str">
            <v>10.1371/journal.pone.0116040</v>
          </cell>
          <cell r="Z42" t="str">
            <v>10.1371/journal.pone.0116040</v>
          </cell>
          <cell r="AB42" t="str">
            <v>https://www.scopus.com/inward/record.uri?eid=2-s2.0-84921743211&amp;doi=10.1371%2fjournal.pone.0116040&amp;partnerID=40&amp;md5=7622f094adb5de598c9a86b67b3d8909</v>
          </cell>
          <cell r="AC42" t="str">
            <v>Wellcome Trust Sanger Institute, Wellcome Trust Genome Campus, Hinxton, CB10 1SA, United Kingdom; EMBL European Bioinformatics Institute, Wellcome Trust Genome Campus, Hinxton, CB10 1SD, United Kingdom; National Institute of Informatics, Tokyo, 101-8430, Japan; School of ITEE, University of Queensland, St. Lucia, QLD  4072, Australia; Garvan Institute of Medical Research, 384 Victoria Street, Darlinghurst, NSW  2010, Australia</v>
          </cell>
          <cell r="AD42" t="str">
            <v>Oellrich, A., Wellcome Trust Sanger Institute, Wellcome Trust Genome Campus, Hinxton, CB10 1SA, United Kingdom; Collier, N., EMBL European Bioinformatics Institute, Wellcome Trust Genome Campus, Hinxton, CB10 1SD, United Kingdom, National Institute of Informatics, Tokyo, 101-8430, Japan; Smedley, D., Wellcome Trust Sanger Institute, Wellcome Trust Genome Campus, Hinxton, CB10 1SA, United Kingdom; Groza, T., School of ITEE, University of Queensland, St. Lucia, QLD  4072, Australia, Garvan Institute of Medical Research, 384 Victoria Street, Darlinghurst, NSW  2010, Australia</v>
          </cell>
          <cell r="AH42" t="str">
            <v>National Institutes of Health, NIH
National Human Genome Research Institute, NHGRI: U54HG006370
Seventh Framework Programme, FP7: 301806, 305444</v>
          </cell>
          <cell r="AL42" t="str">
            <v>Schofield, P.N., Hoehndorf, R., Gkoutos, G.V., Mouse genetic and phenotypic resources for human genetics (2012) Human Mutation, 33, pp. 826-836. , PMID: 22422677; Warren, S.T., Nelson, D.L., Trinucleotide repeat expansions in neurological disease (1993) Current Opinion in Neurobiology, 3, pp. 752-759. , PMID: 8260825; Fluck, J., Hofmann-Apitius, M., Text mining for systems biology (2014) Drug Discovery Today, 19, pp. 140-144. , PMID: 24070668; Baumgartner, W.A., Cohen, K.B., Fox, L.M., Acquaah-Mensah, G., Hunter, L., Manual curation is not sufficient for annotation of genomic databases (2007) Journal of Gerontology, 23, pp. i41-i48. , PMID: 17646325; Doms, A., Schroeder, M., GoPubMed: Exploring PubMed with the gene ontology (2005) Nucleic Acids Research, 33, pp. W783-W786. , PMID: 15980585; Li, C., Jimeno Yepes, A., Arregui, M., Kirsch, H., Rebholz-Schuhmann, D., PCorral-interactive mining of protein interactions from MEDLINE (2013) Database: The Journal of Biological Databases and Curation 2013, , bat030, PMID: 23640984; The open biomedical annotator (2009) Summit on Translational Bioinformatics, 2009, p. 56. , Clement Jonquet NHSMAM , PMID: 21347171; Bada, M., Eckert, M., Evans, D., Garcia, K., Shipley, K., Concept annotation in the CRAFT corpus (2012) BMC Bioinformatics, 13, p. 161. , PMID: 22776079; Marcus, M.P., Marcinkiewicz, M.A., Santorini, B., Building a large annotated corpus of English: The Penn Treebank (1993) Computational Linguistics, 19, pp. 313-330; Kim, J.D., Ohta, T., Tateisi, Y., Tsujii, J., GENIA corpus-A semantically annotated corpus for bio-textmining (2003) Bioinformatics, , PMID: 12855455; Rebholz-Schuhmann, D., Jimeno Yepes, A.J., Van Mulligen, E.M., Kang, N., Kors, J., CALBC silver standard corpus (2010) Journal of Bioinformatics and Computational Biology, 8, pp. 163-179. , PMID: 20183881; Rebholz-Schuhmann, D., Yepes, A., Li, C., Kafkas, S., Lewin, I., Assessment of NER solutions against the first and second CALBC Silver Standard Corpus (2011) Journal of Biomedical Semantics, 2, p. S11. , PMID: 22166494; Jimeno, A., Jimenez-Ruiz, E., Lee, V., Gaudan, S., Berlanga, R., Assessment of disease named entity recognition on a corpus of annotated sentences (2008) BMC Bioinformatics, 9, p. S3. , PMID: 18426548; Shah, N.H., Bhatia, N., Jonquet, C., Rubin, D., Chiang, A.P., Comparison of concept recognizers for building the Open Biomedical Annotator (2009) BMC Bioinformatics, 10, p. S14. , PMID: 19761568; Funk, C., Baumgartner, W., Garcia, B., Roeder, C., Bada, M., Large-scale biomedical concept recognition: An evaluation of current automatic annotators and their parameters (2014) BMC Bioinformatics, 15, p. 59. , PMID: 24571547; Nunes, T., Campos, D., Matos, S., Oliveira, J.L., BeCAS: Biomedical concept recognition services and visualization (2013) Bioinformatics (Oxford, England), 29, pp. 1915-1916. , PMID: 23736528; Aronson, A.R., Lang, F.M., An overview of MetaMap: Historical perspective and recent advances (2010) Journal of the American Medical Informatics Association: JAMIA, 17, pp. 229-236. , PMID: 20442139; Groza, T., Oellrich, A., Collier, N., Using silver and semi-gold standard corpora to compare open named entity recognisers (2013) 2013 IEEE International Conference on Bioinformatics and Biomedicine, IEEE BIBM 2013, pp. 481-485; Bodenreider, O., The Unified Medical Language System (UMLS): Integrating biomedical terminology (2004) Nucleic Acids Research, 32, pp. D267-D270. , PMID: 14681409; Rebholz-Schuhmann, D., Kafkas, S., Kim, J.H., Li, C., Jimeno Yepes, A., Evaluating gold standard corpora against gene/protein tagging solutions and lexical resources (2013) Journal of Biomedical Semantics, 4, p. 28. , PMID: 24112383; Federhen, S., The NCBI taxonomy database (2012) Nucleic Acids Research, , PMID: 22139910; Whetzel, P.L., Noy, N.F., Shah, N.H., Alexander, P.R., Nyulas, C., BioPortal: Enhanced functionality via new Web services from the National Center for Biomedical Ontology to access and use ontologies in software applications (2011) Nucleic Acids Research, 39, pp. W541-W545. , PMID: 21672956; Stearns, M.Q., Price, C., Spackman, K.A., Wang, A.Y., SNOMED clinical terms: Overview of the development process and project status (2001) Proceedings of the American Medical Informatics Association (AIMA) Symposium, pp. 662-662. , PMID: 11825268; McDonald, C.J., Huff, S.M., Suico, J.G., Hill, G., Leavelle, D., LOINC, a universal standard for identifying laboratory observations: A 5-year update (2003) Clinical Chemistry, 49, pp. 624-633. , PMID: 12651816; Rosse, C., Mejino, J.L.V., Jr., A reference ontology for biomedical informatics: The Foundational Model of Anatomy (2003) Journal of Biomedical Informatics, 36, pp. 478-500. , PMID: 14759820; Chapman, W.W., Bridewell, W., Hanbury, P., Cooper, G.F., Buchanan, B.G., A simple algorithm for identifying negated findings and diseases in discharge summaries (2001) Journal of Biomedical Informatics, 34, pp. 301-310. , PMID: 12123149; Liu, S., Ma, W., Moore, R., Ganesan, V., Nelson, S., RxNorm: Prescription for electronic drug information exchange (2005) IT Professional, 7, pp. 17-23; Sagae, K., Tsujii, J., Dependency parsing and domain adaptation with LR models and parser ensembles (2007) EMNLP-CoNLL; Sasaki, Y., Montemagni, S., Pezik, P., Rebholz-Schuhmann, D., McNaught, J., BioLexicon: A lexical resource for the biology domain (2008) Proceedings of the Third International Symposium on Semantic Mining in BioMedicine (SMBM 2008), 3, pp. 109-116; Hettne, K.M., Stierum, R.H., Schuemie, M.J., Hendriksen, P.J.M., Schijvenaars, B.J.A., A dictionary to identify small molecules and drugs in free text (2009) Bioinformatics (Oxford, England), 25, pp. 2983-2991. , PMID: 19759196; Browne, A.C., McCray, A.T., The specialist lexicon (2000) National Library of Medicine Technical Reports, pp. 18-21; McCray, A.T., Aronson, A.R., Browne, A.C., Rindesch, T.C., Razi, A., UMLS knowledge for biomedical language processing (1993) Bulletin of the Medical Library Association, 81, p. 184. , PMID: 8472004</v>
          </cell>
          <cell r="AM42" t="str">
            <v>Oellrich, A.; Wellcome Trust Sanger Institute, Wellcome Trust Genome CampusUnited Kingdom</v>
          </cell>
          <cell r="AP42" t="str">
            <v>Public Library of Science</v>
          </cell>
          <cell r="AV42" t="str">
            <v>POLNC</v>
          </cell>
          <cell r="AW42" t="str">
            <v>PLoS ONE</v>
          </cell>
          <cell r="AX42" t="str">
            <v>Final</v>
          </cell>
          <cell r="AY42" t="str">
            <v>2-s2.0-84921743211</v>
          </cell>
          <cell r="BG42" t="str">
            <v>accuracy; Article; concept analysis; gold standard; medical documentation; medical literature; medical research; phenotype; publication; quality control; signal processing; silver standard; standard; system analysis; biological ontology; data mining; electronic health record; human; Medline; natural language processing; standards; Biological Ontologies; Data Mining; Electronic Health Records; Humans; Natural Language Processing; Phenotype; PubMed</v>
          </cell>
          <cell r="BI42" t="str">
            <v>twitter|metamap|nlp</v>
          </cell>
          <cell r="BJ42" t="str">
            <v>electronic health records and scientific articles possess differing linguistic characteristics that may impact the performance of natural language processing tools developed for one or the other. in this paper, we investigate the performance of four extant concept recognition tools: the clinical text analysis and knowledge extraction system (ctakes), the national center for biomedical ontology (ncbo) annotator, the biomedical concept annotation system (becas) and metamap. each of the four concept recognition systems is applied to four different corpora: the i2b2 corpus of clinical documents, a pubmed corpus of medline abstracts, a clinical trails corpus and the share/clef corpus. in addition, we assess the individual system performances with respect to one gold standard annotation set, available for the share/clef corpus. furthermore, we built a silver standard annotation set from the individual systems' output and assess the quality as well as the contribution of individual systems to the quality of the silver standard. our results demonstrate that mainly the ncbo annotator and ctakes contribute to the silver standard corpora (f1-measures in the range of 21% to 74%) and their quality (best f1-measure of 33%), independent from the type of text investigated. while becas and metamap can contribute to the precision of silver standard annotations (precision of up to 42%), the f1-measure drops when combined with ncbo annotator and ctakes due to a low recall. in conclusion, the performances of individual systems need to be improved independently from the text types, and the leveraging strategies to best take advantage of individual systems' annotations need to be revised. the textual content of the pubmed corpus, accession numbers for the clinical trials corpus, and assigned annotations of the four concept recognition systems as well as the generated silver standard annotation sets are available from http://purl.org/phenotype/resources. the textual content of the share/clef (https://sites.google.com/site/shareclefehealth/data) and i2b2 (https://i2b2.org/nlp/datasets/) corpora needs to be requested with the individual corpus providers. copyright: © 2015 oellrich et al.</v>
          </cell>
          <cell r="BL42" t="str">
            <v xml:space="preserve">Registros eletrônicos de saúde e artigos científicos possuem características linguísticas diferentes que podem afetar o desempenho das ferramentas de processamento de linguagem natural desenvolvidas para um ou outro. Neste artigo, investigamos o desempenho de quatro ferramentas de reconhecimento de conceito extensor: a análise de texto clínico e sistema de extração de conhecimento (CTAKES), o Centro Nacional de Annotator Biomédico de Ontologia (NCBO), o sistema de anotação do conceito biomédico (Becas) e o metamap. Cada um dos quatro sistemas de reconhecimento conceito é aplicado a quatro corpora diferentes: o corpus I2B2 de documentos clínicos, um corpus pubmed de resumos médios, uma trilha clínica Corpus e o compartilhamento / clave-corpus. Além disso, avaliamos as performances individuais do sistema com relação a um conjunto de anotação padrão de ouro, disponível para o compartilhamento / clave de corpus. Além disso, construímos uma anotação padrão de prata definida da saída de sistemas individuais e avaliamos a qualidade, bem como a contribuição de sistemas individuais para a qualidade do padrão de prata. Nossos resultados demonstram que, principalmente, o Annotator NCBO e os CACTs contribuem para a Silver Standard Corpora (medidas F1 na faixa de 21% a 74%) e sua qualidade (melhor f1-medida de 33%), independente do tipo de texto investigado . Enquanto Becas e Metamap podem contribuir para a precisão das anotações padrão de prata (precisão de até 42%), a medida F1 cai quando combinada com o anotador NCBO e CTAKES devido a um recall baixo. Em conclusão, os desempenhos de sistemas individuais precisam ser melhorados independentemente dos tipos de texto, e as estratégias de alavancagem para melhor aproveitar as anotações individuais de sistemas precisam ser revisadas. O conteúdo textual do Pubmed Corpus, números de adesão para os ensaios clínicos Corpus e atribuído anotações dos quatro sistemas de reconhecimento de conceito, bem como os conjuntos de anotação padrão de prata gerados estão disponíveis em http://purl.org/phenotype/resources. O conteúdo textual do compartilhamento / clave (https://sites.google.com/site/shecle/shareclefehealth/data) e i2b2 (https://i2b2.org/nlp/datasets/) Corpora precisa ser solicitado com o corpus individual provedores. Copyright: © 2015 Oellrich et al. </v>
          </cell>
          <cell r="BQ42">
            <v>0</v>
          </cell>
          <cell r="BR42">
            <v>0</v>
          </cell>
          <cell r="BS42">
            <v>0</v>
          </cell>
          <cell r="BV42">
            <v>0</v>
          </cell>
          <cell r="BW42">
            <v>0</v>
          </cell>
          <cell r="BX42">
            <v>0</v>
          </cell>
          <cell r="BY42">
            <v>0</v>
          </cell>
          <cell r="BZ42">
            <v>0</v>
          </cell>
          <cell r="CA42">
            <v>0</v>
          </cell>
          <cell r="CB42">
            <v>0</v>
          </cell>
          <cell r="CC42">
            <v>0</v>
          </cell>
          <cell r="CK42">
            <v>0</v>
          </cell>
          <cell r="CL42">
            <v>0</v>
          </cell>
        </row>
        <row r="43">
          <cell r="C43" t="str">
            <v>identification of adverse drug events from free text electronic patient records and information in a large mental health case register</v>
          </cell>
          <cell r="D43" t="str">
            <v>Identification of adverse drug events from free text electronic patient records and information in a large mental health case register</v>
          </cell>
          <cell r="E43" t="str">
            <v xml:space="preserve">Identificação de eventos adversos do medicamento a partir de registros e informações de pacientes eletrônicos gratuitos em um grande registro de caso de saúde mental </v>
          </cell>
          <cell r="G43" t="str">
            <v xml:space="preserve">macho </v>
          </cell>
          <cell r="H43">
            <v>2015</v>
          </cell>
          <cell r="I43">
            <v>40</v>
          </cell>
          <cell r="J43">
            <v>0</v>
          </cell>
          <cell r="K43">
            <v>0</v>
          </cell>
          <cell r="L43" t="str">
            <v>Scopus</v>
          </cell>
          <cell r="P43" t="str">
            <v>English</v>
          </cell>
          <cell r="Q43" t="str">
            <v>Article</v>
          </cell>
          <cell r="R43">
            <v>0</v>
          </cell>
          <cell r="S43" t="str">
            <v>All Open Access, Gold, Green</v>
          </cell>
          <cell r="T43" t="str">
            <v>Iqbal E., Mallah R., Jackson R.G., Ball M., Ibrahim Z.M., Broadbent M., Dzahini O., Stewart R., Johnston C., Dobson R.J.B.</v>
          </cell>
          <cell r="U43" t="str">
            <v>PLoS ONE</v>
          </cell>
          <cell r="V43" t="str">
            <v>10</v>
          </cell>
          <cell r="W43" t="str">
            <v>8</v>
          </cell>
          <cell r="X43" t="str">
            <v xml:space="preserve"> e0134208</v>
          </cell>
          <cell r="Y43" t="str">
            <v>10.1371/journal.pone.0134208</v>
          </cell>
          <cell r="Z43" t="str">
            <v>10.1371/journal.pone.0134208</v>
          </cell>
          <cell r="AB43" t="str">
            <v>https://www.scopus.com/inward/record.uri?eid=2-s2.0-84942877571&amp;doi=10.1371%2fjournal.pone.0134208&amp;partnerID=40&amp;md5=79fc8b38b3e10c8e47d1773222a1f5fd</v>
          </cell>
          <cell r="AC43" t="str">
            <v>MRC Social, Genetic and Developmental Psychiatry Centre (SGDP), King's College London, London, United Kingdom; Pharmacy Department, South London and Maudsley NHS Foundation Trust, London, United Kingdom; Department of Health Service and Population Research, Institute of Psychiatry, King's College London, London, United Kingdom; NIHR Biomedical Research Centre for Mental Health, South London and Maudsley NHS Foundation, London, United Kingdom; Biomedical Research Unit for Dementia, South London and Maudsley NHS Foundation, London, United Kingdom</v>
          </cell>
          <cell r="AD43" t="str">
            <v>Iqbal, E., MRC Social, Genetic and Developmental Psychiatry Centre (SGDP), King's College London, London, United Kingdom; Mallah, R., Pharmacy Department, South London and Maudsley NHS Foundation Trust, London, United Kingdom; Jackson, R.G., Department of Health Service and Population Research, Institute of Psychiatry, King's College London, London, United Kingdom, NIHR Biomedical Research Centre for Mental Health, South London and Maudsley NHS Foundation, London, United Kingdom, Biomedical Research Unit for Dementia, South London and Maudsley NHS Foundation, London, United Kingdom; Ball, M., Department of Health Service and Population Research, Institute of Psychiatry, King's College London, London, United Kingdom, NIHR Biomedical Research Centre for Mental Health, South London and Maudsley NHS Foundation, London, United Kingdom, Biomedical Research Unit for Dementia, South London and Maudsley NHS Foundation, London, United Kingdom; Ibrahim, Z.M., MRC Social, Genetic and Developmental Psychiatry Centre (SGDP), King's College London, London, United Kingdom; Broadbent, M., NIHR Biomedical Research Centre for Mental Health, South London and Maudsley NHS Foundation, London, United Kingdom, Biomedical Research Unit for Dementia, South London and Maudsley NHS Foundation, London, United Kingdom; Dzahini, O., Pharmacy Department, South London and Maudsley NHS Foundation Trust, London, United Kingdom; Stewart, R., Department of Health Service and Population Research, Institute of Psychiatry, King's College London, London, United Kingdom, NIHR Biomedical Research Centre for Mental Health, South London and Maudsley NHS Foundation, London, United Kingdom, Biomedical Research Unit for Dementia, South London and Maudsley NHS Foundation, London, United Kingdom; Johnston, C., MRC Social, Genetic and Developmental Psychiatry Centre (SGDP), King's College London, London, United Kingdom; Dobson, R.J.B., MRC Social, Genetic and Developmental Psychiatry Centre (SGDP), King's College London, London, United Kingdom, NIHR Biomedical Research Centre for Mental Health, South London and Maudsley NHS Foundation, London, United Kingdom, Biomedical Research Unit for Dementia, South London and Maudsley NHS Foundation, London, United Kingdom</v>
          </cell>
          <cell r="AG43" t="str">
            <v>Antipsychotic Agents</v>
          </cell>
          <cell r="AL43" t="str">
            <v>Jensen, P.B., Jensen, L.J., Brunak, S., Mining electronic health records: Towards better research applications and clinical care (2012) Nat Rev Genet, 13 (6), pp. 395-405. , PMID: 22549152; Tatonetti, N.P., Ye, P.P., Daneshjou, R., Altman, R.B., Data-driven prediction of drug effects and interactions (2012) Science Translational Medicine, 4 (125), p. 125ra31. , PMID:22422992; PubMed Central PMCID: PMC3382018; Pirmohamed, M., James, S., Meakin, S., Green, C., Scott, A.K., Walley, T.J., Adverse drug reactions as cause of admission to hospital: Prospective analysis of 18 820 patients (2004) Bmj, 329 (7456), pp. 15-19. , PMID: 15231615; Shepherd, G., Mohorn, P., Yacoub, K., May, D.W., Adverse drug reaction deaths reported in United States vital statistics, 1999-2006 (2012) Annals of Pharmacotherapy, 46 (2), pp. 169-175; Hazell, L., Shakir, S.A., Under-reporting of adverse drug reactions (2006) Drug Safety, 29 (5), pp. 385-396. , PMID: 16689555; Honigman, B., Lee, J., Rothschild, J., Light, P., Pulling, R.M., Yu, T., Using computerized data to identify adverse drug events in outpatients (2001) Journal of the American Medical Informatics Association, 8 (3), pp. 254-266. , PMID: 11320070; Analytics, T.H., Micromedex Solutions, , http://micromedex.com/, cited 2013 14, December; Murff, H.J., Forster, A.J., Peterson, J.F., Fiskio, J.M., Heiman, H.L., Bates, D.W., Electronically screening discharge summaries for adverse medical events (2003) Journal of the American Medical Informatics Association, 10 (4), pp. 339-350. , PMID: 12668691; Field, T.S., Gurwitz, J.H., Harrold, L.R., Rothschild, J.M., Debellis, K., Seger, A.C., Strategies for detecting adverse drug events among older persons in the ambulatory setting (2004) Journal of the American Medical Informatics Association, 11 (6), pp. 492-498. , PMID: 15299000; Hazlehurst, B., Naleway, A., Mullooly, J., Detecting possible vaccine adverse events in clinical notes of the electronic medical record (2009) Vaccine, 27 (14), pp. 2077-2083. , PMID: 19428833; Hazlehurst, B., Frost, H.R., Sittig, D.F., Stevens, V.J., MediClass: A system for detecting and classifying encounter-based clinical events in any electronic medical record (2005) Journal of the American Medical Informatics Association, 12 (5), pp. 517-529. , PMID: 15905485; Wang, X., Hripcsak, G., Markatou, M., Friedman, C., Active computerized pharmacovigilance using natural language processing, statistics, and electronic health records: A feasibility study (2009) Journal of the American Medical Informatics Association, 16 (3), pp. 328-337. , PMID: 19261932; University C, MedLingMap, , http://www.medlingmap.org/taxonomy/term/80, cited 2013 08, December; Wang, X., Chase, H., Markatou, M., Hripcsak, G., Friedman, C., Selecting information in electronic health records for knowledge acquisition (2010) Journal of Biomedical Informatics, 43 (4), pp. 595-601. , PMID: 20362071; Haerian, K., Varn, D., Chase, H., Vaidya, S., Friedman, C., (2010) Electronic Health Record Pharmacovigilance Signal Extraction: A Semi-automated Method for Reduction of Confounding Applied to Detection of Rhabdomyolysis, , DRUG SAFETY; S INT LTD 41 CENTORIAN DR, PRIVATE BAG 65901, MAIRANGI BAY, AUCKLAND 1311, New Zealand; Eriksson, R., Jensen, P.B., Frankild, S., Jensen, L.J., Brunak, S., Dictionary construction and identification of possible adverse drug events in Danish clinical narrative text (2013) Journal of the American Medical Informatics Association, 20 (5), pp. 947-953. , PMID: 23703825; Sanger, T.D., Delgado, M.R., Gaebler-Spira, D., Hallett, M., Mink, J.W., Classification and definition of disorders causing hypertonia in childhood (2003) Pediatrics, 111 (1), pp. e89-e97. , PMID: 12509602; McDowell, F., Lee, J.E., Swift, T., Sweet, R.D., Ogsbury, J.S., Kessler, J.T., Treatment of Parkinson's syndrome with L dihydroxyphenylalanine (levodopa) (1970) Annals of Internal Medicine, 72 (1), pp. 29-35. , PMID:5410397; Gerlach, J., Casey, D., Tardive dyskinesia (1988) Acta Psychiatrica Scandinavica, 77 (4), pp. 369-378. , PMID: 2898870; Misdrahi, D., Llorca, P., Lancon, C., Bayle, F., Compliance in schizophrenia: Predictive factors therapeutical considerations and research implications (2001) L'Encephale, 28 (3), pp. 266-272; Stewart, R., Soremekun, M., Perera, G., Broadbent, M., Callard, F., Denis, M., The South London and Maudsley NHS Foundation Trust Biomedical Research Centre (SLAM BRC) case register: Development and descriptive data (2009) BMC Psychiatry, 9, p. 51. , PMID:19674459; PubMed Central PMCID: PMC2736946; Fernandes, A.C., Cloete, D., Broadbent, M.T., Hayes, R.D., Chang, C.-K., Jackson, R.G., Development and evaluation of a de-identification procedure for a case register sourced from mental health electronic records (2013) BMC Medical Informatics and Decision Making, 13 (1), p. 71; Cunningham, H., Maynard, D., Bontcheva, K., Tablan, V., GATE: An architecture for development of robust HLT applications (2002) Proceedings of the 40th Annual Meeting on Association for Computational Linguistics, , Association for Computational Linguistics; Cunningham, H., Tablan, V., Roberts, A., Bontcheva, K., Getting more out of biomedical documents with GATE's full lifecycle open source text analytics (2013) PLoS Computational Biology, 9 (2), p. e1002854. , PMID: 23408875; Johnson, D.L., Overview of severe mental illness (1997) Clinical Psychology Review, 17 (3), pp. 247-257. , PMID: 9160175; Wu, C.-Y., Chang, C.-K., Robson, D., Jackson, R., Chen, S.-J., Hayes, R.D., Evaluation of smoking status identification using electronic health records and open-text information in a large mental health case register (2013) PloS One, 8 (9), p. e74262. , PMID: 24069288; Chang, C.-K., Hayes, R.D., Broadbent, M., Fernandes, A.C., Lee, W., Hotopf, M., All-cause mortality among people with serious mental illness (SMI), substance use disorders, and depressive disorders in southeast London: A cohort study (2010) BMC Psychiatry, 10 (1), p. 77; Kakar, P., Millar-Craig, M., Kamaruddin, H., Burn, S., Loganathan, S., Clozapine induced myocarditis: A rare but fatal complication (2006) International Journal of Cardiology, 112 (2), pp. E5-E6. , PMID: 16808983; Kerwin, R., Millet, B., Herman, E., Banki, C.M., Lublin, H., Pans, M., A multicentre randomized naturalistic open-label study between aripiprazole and standard of care in the management of communitytreated schizophrenic patients Schizophrenia Trial of Aripiprazole: STAR study (2007) European Psychiatry, 22 (7), pp. 433-443. , PMID: 17555947; Alvarez, E., Bobes, J., Gómez, J.-C., Sacristán, J.A., Cañas, F., Carrasco, J.L., Safety of olanzapine versus conventional antipsychotics in the treatment of patients with acute schizophrenia. A naturalistic study (2003) European Neuropsychopharmacology, 13 (1), pp. 39-48. , PMID: 12480121; Dauner, A., Blair, D., Akathisia. When treatment creates a problem (1990) Journal of Psychosocial Nursing and Mental Health Services, 28 (10), pp. 13-18. , PMID: 1981080; Berna, F., Timbolschi, I.D., Diemunsch, P., Vidailhet, P., Acute dystonia and akathisia following droperidol administration misdiagnosed as psychiatric disorders (2013) J Anesth, 27 (5), pp. 803-804. , WOS: 000325620400034. PMID: 23604817; Somers, A., Petrovic, M., Robays, H., Bogaert, M., Reporting adverse drug reactions on a geriatric ward: A pilot project (2003) European Journal of Clinical Pharmacology, 58 (10), pp. 707-714. , PMID: 12610749; Van Harten, P.N., Hoek, H.W., Kahn, R.S., Acute dystonia induced by drug treatment (1999) Bmj, 319 (7210), pp. 623-626. , PMID: 10473482; Thanvi, B., Treadwell, S., Drug induced parkinsonism: A common cause of parkinsonism in older people (2009) Postgraduate Medical Journal, 85 (1004), pp. 322-326. , PMID:19528308; Connolly, A., Race and prescribing (2010) The Psychiatrist, 34 (5), pp. 169-171; Lloyd, K., Moodley, P., Psychotropic medication and ethnicity: An inpatient survey (1992) Social Psychiatry and Psychiatric Epidemiology, 27 (2), pp. 95-101. , PMID: 1594979; Connolly, A., Rogers, P., Taylor, D., Antipsychotic prescribing quality and ethnicity-a study of hospitalized patients in south east London (2007) J Psychopharmacol, 21 (2), pp. 191-197. , PMID: 17329299; Keepers, G.A., Casey, D.E., Prediction of neuroleptic-induced dystonia (1987) Journal of Clinical Psychopharmacology, 7 (5), pp. 342-345. , PMID: 2890672; Cascade, E., Kalali, A.H., Buckley, P., Treatment of schizoaffective disorder (2009) Psychiatry (Edgmont), 6 (3), p. 15; Mitchell, P., Parker, G., Treatment of bipolar disorder (1991) The Medical Journal of Australia, 155 (7), pp. 488-493. , PMID: 1921822</v>
          </cell>
          <cell r="AP43" t="str">
            <v>Public Library of Science</v>
          </cell>
          <cell r="AV43" t="str">
            <v>POLNC</v>
          </cell>
          <cell r="AW43" t="str">
            <v>PLoS ONE</v>
          </cell>
          <cell r="AX43" t="str">
            <v>Final</v>
          </cell>
          <cell r="AY43" t="str">
            <v>2-s2.0-84942877571</v>
          </cell>
          <cell r="BG43" t="str">
            <v>neuroleptic agent; neuroleptic agent; accuracy; adult; adverse outcome; age; aged; akathisia; alopecia; Article; Asian; bipolar disorder; computer program; convulsion; disease registry; disease severity; drug safety; dystonia; electronic medical information; electronic medical record; ethnicity; extrapyramidal syndrome; female; human; hypersalivation; language processing; major clinical study; male; medical information; mental disease; mental health; middle aged; motor dysfunction; myocarditis; nausea; parkinsonism; pneumonia; prevalence; process development; schizoaffective psychosis; schizophreniform disorder; seizure; Stevens Johnson syndrome; tachycardia; tardive dyskinesia; United Kingdom; young adult; data mining; Drug-Related Side Effects and Adverse Reactions; electronic health record; Mental Disorders; procedures; register; software; Antipsychotic Agents; Data Mining; Drug-Related Side Effects and Adverse Reactions; Electronic Health Records; Humans; Mental Disorders; Registries; Software</v>
          </cell>
          <cell r="BI43" t="str">
            <v>twitter|metamap|nlp</v>
          </cell>
          <cell r="BJ43" t="str">
            <v>objectives electronic healthcare records (ehrs) are a rich source of information, with huge potential for secondary research use. the aim of this study was to develop an application to identify instances of adverse drug events (ades) from free text psychiatric ehrs. methods we used the gate natural language processing (nlp) software to mine instances of ades from free text content within the clinical record interactive search (cris) system, a de-identified psychiatric case register developed at the south london and maudsley nhs foundation trust, uk. the tool was built around a set of four movement disorders (extrapyramidal side effects [epses]) related to antipsychotic therapy and rules were then generalised such that the tool could be applied to additional ades. we report the frequencies of recorded epses in patients diagnosed with a severe mental illness (smi) and then report performance in identifying eight other unrelated ades. results the tool identified epses with &gt;0.85 precision and &gt;0.86 recall during testing. akathisia was found to be the most prevalent epse overall and occurred in the asian ethnic group with a frequency of 8.13%. the tool performed well when applied to most of the non-epses but least well when applied to rare conditions such as myocarditis, a condition that appears frequently in the text as a side effect warning to patients. conclusions the developed tool allows us to accurately identify instances of a potential ade from psychiatric ehrs. as such, we were able to study the prevalence of ades within subgroups of patients stratified by smi diagnosis, gender, age and ethnicity. in addition we demonstrated the generalisability of the application to other ade types by producing a high precision rate on a non-epse related set of ade containing documents. copyright: © 2015 iqbal et al. this is an open access article distributed under the terms of the creative commons attribution license, which permits unrestricted use, distribution, and reproduction in any medium, provided the original author and source are credited.</v>
          </cell>
          <cell r="BL43" t="str">
            <v xml:space="preserve">Objetivos Os registros eletrônicos de saúde (EHRs) são uma rica fonte de informação, com enorme potencial para uso de pesquisa secundária. O objetivo deste estudo foi desenvolver um pedido para identificar instâncias de eventos adversos de medicamentos (ADES) de EHRs psiquiátricos gratuitos de texto. Métodos Utilizamos o software GATE NATURAL de processamento de linguagem (NLP) para as instâncias de ADES do conteúdo de texto livre dentro do sistema clínico de pesquisa interativa (cris), um registro de caso psiquiátrico desativado desenvolvido no South London e Maudsley NHS Foundation Trust, Reino Unido. A ferramenta foi construída em torno de um conjunto de quatro distúrbios de movimento (efeitos colaterais extrapiramidais [EPSES]) relacionados à terapia antipsicótica e regras foram então generalizados de tal forma que a ferramenta poderia ser aplicada a ades adicionais. Relatamos as freqüências de epses registradas em pacientes diagnosticados com uma doença mental grave (SMI) e depois relatam o desempenho na identificação de oito outros ades não relacionados. Resultados A ferramenta identificou EPSes com&gt; 0,85 precisão e&gt; 0,86 recall durante o teste. A Akathisia foi considerada a EPSE mais prevalente em geral e ocorreu no grupo étnico asiático com uma frequência de 8,13%. A ferramenta foi executada bem quando aplicada à maioria dos não-epses, mas menos bem quando aplicada a condições raras, como miocardite, uma condição que aparece freqüentemente no texto como um efeito de efeito de lado a pacientes. Conclusões A ferramenta desenvolvida nos permite identificar com precisão os casos de um potencial ADE de EHRs psiquiátricos. Como tal, fomos capazes de estudar a prevalência de ades dentro dos subgrupos de pacientes estratificados pelo diagnóstico, sexo, idade e etnia do SMI. Além disso, demonstramos a generalização da aplicação para outros tipos de ADE, produzindo uma alta taxa de precisão em um conjunto relacionado ao EPSE, contendo documentos. Copyright: © 2015 Iqbal et al. Este é um artigo de acesso aberto distribuído sob os termos da Licença Creative Commons Attribution, que permite a utilização, distribuição e reprodução irrestrita em qualquer meio, desde que o autor e a fonte originais sejam creditados. </v>
          </cell>
          <cell r="BQ43">
            <v>0</v>
          </cell>
          <cell r="BR43">
            <v>0</v>
          </cell>
          <cell r="BS43">
            <v>0</v>
          </cell>
          <cell r="BV43">
            <v>0</v>
          </cell>
          <cell r="BW43">
            <v>0</v>
          </cell>
          <cell r="BX43">
            <v>0</v>
          </cell>
          <cell r="BY43">
            <v>0</v>
          </cell>
          <cell r="BZ43">
            <v>0</v>
          </cell>
          <cell r="CA43">
            <v>0</v>
          </cell>
          <cell r="CB43">
            <v>0</v>
          </cell>
          <cell r="CC43">
            <v>0</v>
          </cell>
          <cell r="CK43">
            <v>0</v>
          </cell>
          <cell r="CL43">
            <v>0</v>
          </cell>
        </row>
        <row r="44">
          <cell r="C44" t="str">
            <v>text mining for adverse drug events the promise challenges and state of the art</v>
          </cell>
          <cell r="D44" t="str">
            <v>Text Mining for Adverse Drug Events: the Promise, Challenges, and State of the Art</v>
          </cell>
          <cell r="E44" t="str">
            <v xml:space="preserve">Mineração de texto para eventos adversos de drogas: a promessa, desafios e estado da arte </v>
          </cell>
          <cell r="G44" t="str">
            <v xml:space="preserve">macho </v>
          </cell>
          <cell r="H44">
            <v>2014</v>
          </cell>
          <cell r="I44">
            <v>131</v>
          </cell>
          <cell r="J44">
            <v>0</v>
          </cell>
          <cell r="K44">
            <v>1</v>
          </cell>
          <cell r="L44" t="str">
            <v>Scopus</v>
          </cell>
          <cell r="P44" t="str">
            <v>English</v>
          </cell>
          <cell r="Q44" t="str">
            <v>Article</v>
          </cell>
          <cell r="R44">
            <v>1</v>
          </cell>
          <cell r="S44" t="str">
            <v>All Open Access, Green</v>
          </cell>
          <cell r="T44" t="str">
            <v>Harpaz R., Callahan A., Tamang S., Low Y., Odgers D., Finlayson S., Jung K., LePendu P., Shah N.H.</v>
          </cell>
          <cell r="U44" t="str">
            <v>Drug Safety</v>
          </cell>
          <cell r="V44" t="str">
            <v>37</v>
          </cell>
          <cell r="W44" t="str">
            <v>10</v>
          </cell>
          <cell r="Y44" t="str">
            <v>10.1007/s40264-014-0218-z</v>
          </cell>
          <cell r="Z44" t="str">
            <v>10.1007/s40264-014-0218-z</v>
          </cell>
          <cell r="AB44" t="str">
            <v>https://www.scopus.com/inward/record.uri?eid=2-s2.0-84925709587&amp;doi=10.1007%2fs40264-014-0218-z&amp;partnerID=40&amp;md5=634e393f60414f5ae71adb1f4cfc7e0c</v>
          </cell>
          <cell r="AC44" t="str">
            <v>Center for Biomedical Informatics Research, Stanford University, 1265 Welch Road, Stanford, CA  94305-5479, United States</v>
          </cell>
          <cell r="AD44" t="str">
            <v>Harpaz, R., Center for Biomedical Informatics Research, Stanford University, 1265 Welch Road, Stanford, CA  94305-5479, United States; Callahan, A., Center for Biomedical Informatics Research, Stanford University, 1265 Welch Road, Stanford, CA  94305-5479, United States; Tamang, S., Center for Biomedical Informatics Research, Stanford University, 1265 Welch Road, Stanford, CA  94305-5479, United States; Low, Y., Center for Biomedical Informatics Research, Stanford University, 1265 Welch Road, Stanford, CA  94305-5479, United States; Odgers, D., Center for Biomedical Informatics Research, Stanford University, 1265 Welch Road, Stanford, CA  94305-5479, United States; Finlayson, S., Center for Biomedical Informatics Research, Stanford University, 1265 Welch Road, Stanford, CA  94305-5479, United States; Jung, K., Center for Biomedical Informatics Research, Stanford University, 1265 Welch Road, Stanford, CA  94305-5479, United States; LePendu, P., Center for Biomedical Informatics Research, Stanford University, 1265 Welch Road, Stanford, CA  94305-5479, United States; Shah, N.H., Center for Biomedical Informatics Research, Stanford University, 1265 Welch Road, Stanford, CA  94305-5479, United States</v>
          </cell>
          <cell r="AH44" t="str">
            <v>GM101430-01A1
U54-HG004028
National Human Genome Research Institute, NHGRI: U54HG004028
National Institute of General Medical Sciences, NIGMS: R01GM101430
U.S. National Library of Medicine, NLM: T15LM007033</v>
          </cell>
          <cell r="AL44" t="str">
            <v>Kroeze, J.H., Matthee, M.C., Bothma, T.J.D., Differentiating data- and text-mining terminology In: Proceedings of the 2003 Annual Research Conference of the South African Institute of Computer Scientists and Information Technologists on Enablement Through Technology. 954024: South African Institute for Computer Scientists and Information Technologists, 2003, pp. 93-101; In: Singh MP, editor. Practical handbook of internet computing, , Boca Raton, FL: Chapman and Hall/CRC Press; 2005: pp. 14-1–22; Szarfman, A., Machado, S.G., O’Neill, R.T., Use of screening algorithms and computer systems to efficiently signal higher-than-expected combinations of drugs and events in the US FDA’s spontaneous reports database (2002) Drug Saf, 25 (6), pp. 381-392. , COI: 1:CAS:528:DC%2BD38XlslOitrY%3D, PID: 12071774; Harpaz, R., Dumouchel, W., Lependu, P., Bauer-Mehren, A., Ryan, P., Shah, N.H., Performance of pharmacovigilance signal-detection algorithms for the FDA adverse event reporting system (2013) Clin Pharmacol Ther, 93 (6), pp. 539-546. , COI: 1:STN:280:DC%2BC3srjslyitQ%3D%3D, PID: 23571771; DuMouchel, W., Multivariate bayesian logistic regression for analysis of clinical study safety issues (2012) Stat Sci, 27 (3), pp. 319-339; Honig, P.K., Advancing the science of pharmacovigilance (2013) Clin Pharmacol Ther, 93 (6), pp. 474-475. , COI: 1:STN:280:DC%2BC3snltlGlsw%3D%3D, PID: 23689213; Harpaz, R., DuMouchel, W., Shah, N.H., Madigan, D., Ryan, P., Friedman, C., Novel data-mining methodologies for adverse drug event discovery and analysis (2012) Clin Pharmacol Ther, 91 (6), pp. 1010-1021. , COI: 1:CAS:528:DC%2BC38XnsFGns7g%3D, PID: 22549283; http://www.fda.gov/ForIndustry/UserFees/PrescriptionDrugUserFee/ucm272170.htm, Prescription Drug User Fee Act (PDUFA V). Accessed Apr 2014; http://www.ema.europa.eu/ema/index.jsp?curl=pages/regulation/general/general_content_000492.jsp, Regulation (EU) No 1235/2010 of the European Parliament and of the Council of 15 December 2010. Accessed Apr 2014; http://www.fda.gov/regulatoryinformation/legislation/federalfooddrugandcosmeticactfdcact/significantamendmentstothefdcact/foodanddrugadministrationamendmentsactof2007/default.htm, Food and Drug Administration Amendments Act (FDAAA) of 2007. Accessed Apr 2014; Platt, R., Wilson, M., Chan, K.A., Benner, J.S., Marchibroda, J., McClellan, M., The new sentinel network: improving the evidence of medical-product safety (2009) N Engl J Med, 361 (7), pp. 645-647. , COI: 1:CAS:528:DC%2BD1MXpvFOjtrg%3D, PID: 19635947; Stang, P.E., Ryan, P.B., Racoosin, J.A., Overhage, J.M., Hartzema, A.G., Reich, C., Advancing the science for active surveillance: rationale and design for the observational medical outcomes partnership (2010) Annal Intern Med, 153 (9), pp. 600-606; Coloma, P.M., Schuemie, M.J., Trifiro, G., Gini, R., Herings, R., Hippisley-Cox, J., Combining electronic healthcare databases in Europe to allow for large-scale drug safety monitoring: the EU-ADR Project (2011) Pharmacoepidemiol Drug Saf, 20 (1), pp. 1-11. , PID: 21182150; Shetty, K.D., Dalal, S.R., Using information mining of the medical literature to improve drug safety (2011) J Am Med Inform Assoc, 18 (5), pp. 668-674. , PID: 21546507; Avillach, P., Dufour, J.C., Diallo, G., Salvo, F., Joubert, M., Thiessard, F., Design and validation of an automated method to detect known adverse drug reactions in MEDLINE: a contribution from the EU-ADR project (2013) J Am Med Inform Assoc, 20 (3), pp. 446-452. , PID: 23195749; Boyce, R.D., Ryan, P.B., Noren, G.N., Bridging islands of information to establish an integrated knowledge base of drugs and health outcomes of interest (2014) Drug Saf, 2014 (7-2), pp. 1-11; Duke, J.D., Friedlin, J., ADESSA: a real-time decision support service for delivery of semantically coded adverse drug event data (2010) AMIA Annu Symp Proc, 2010, pp. 177-181. , PID: 21346964; http://www.imi.europa.eu/sites/default/files/uploads/documents/9th_Call/Calll_9_Text.pdf, Innovative medicines initiative. 9th call for proposals 2013. Accessed Apr 2014; http://www.fda.gov/downloads/AdvisoryCommittees/CommitteesMeetingMaterials/ScienceBoardtotheFoodandDrugAdministration/UCM276888.pdf, FDA Science Board Subcommittee. Review of the FDA/CDER Pharmacovigilance Program (Prepared for the FDA Science Board May 2011). Accessed Apr 2014; Friedman, C., Elhadad, N., Natural language processing in health care and biomedicine (2014) Biomedical informatics, pp. 255-284. , Shortliffe EH, Cimino JJ, (eds), Springer, London:; Nadkarni, P.M., Ohno-Machado, L., Chapman, W.W., Natural language processing: an introduction (2011) J Am Med Inform Assoc, 18 (5), pp. 544-551. , PID: 21846786; Lindberg, D.A., Humphreys, B.L., McCray, A.T., The unified medical language system (1993) Methods Inf Med, 32 (4), pp. 281-291. , COI: 1:STN:280:DyaK2c%2FhvVOkug%3D%3D, PID: 8412823; Noy, N.F., Shah, N.H., Whetzel, P.L., Dai, B., Dorf, M., Griffith, N., BioPortal: ontologies and integrated data resources at the click of a mouse (2009) Nucleic Acids Res, 37 (Web Server issue), pp. 170-173. , COI: 1:CAS:528:DC%2BD1MXosFSksbY%3D, PID: 19483092; Uzuner, O., South, B.R., Shen, S., DuVall, S.L., 2010 i2b2/VA challenge on concepts, assertions, and relations in clinical text (2011) J Am Med Inform Assoc, 18 (5), pp. 552-556. , PID: 21685143; Gurulingappa, H., Klinger, R., Hofmann-Apitius, M., Fluck, J., editors. An empirical evaluation of resources for the identification of diseases and adverse effects in biomedical literature (2010) 2nd Workshop on Building and Evaluating Resources for Biomedical Text Mining (7th edition of the Language Resources and Evaluation Conference); Nadkarni, P.M., Drug safety surveillance using de-identified EMR and claims data: issues and challenges (2010) J Am Med Inform Assoc, 17 (6), pp. 671-674. , PID: 20962129; Xu, R., Musen, M.A., Shah, N.H., A comprehensive analysis of five million UMLS Metathesaurus terms using eighteen million MEDLINE citations (2010) AMIA Annu Symp Proc, 2010, pp. 907-911. , PID: 21347110; Wu, S.T., Liu, H., Li, D., Tao, C., Musen, M.A., Chute, C.G., Unified Medical Language System term occurrences in clinical notes: a large-scale corpus analysis (2012) J Am Med Inform Assoc, 19 (e1), pp. 149-156. , PID: 22493050; Rodriguez-Esteban, R., Mining, T., Applications, I., Biomedical text mining and its applications (2009) PLoS Comput Biol, 5 (12), p. 1000597. , PID: 20041219; Cohen, K.B., Hunter, L., Getting started in text mining (2008) PLoS Comput Biol, 4 (1), p. 20. , PID: 18225946; Coulet, A., Garten, Y., Dumontier, M., Altman, R.B., Musen, M.A., Shah, N.H., Integration and publication of heterogeneous text-mined relationships on the Semantic Web (2011) J Biomed Semant, 2, p. 10; Percha, B., Garten, Y., Altman, R.B., Discovery and explanation of drug–drug interactions via text mining (2012) Pac Symp Biocomput, pp. 410-421; Aronson, A.R., Lang, F.M., An overview of MetaMap: historical perspective and recent advances (2010) J Am Med Inform Assoc, 17 (3), pp. 229-236. , PID: 20442139; Jonquet, C., Shah, N.H., Musen, M.A., The open biomedical annotator (2009) Summit Transl Bioinform, 2009, pp. 56-60; Chapman, W.W., Bridewell, W., Hanbury, P., Cooper, G.F., Buchanan, B.G., A simple algorithm for identifying negated findings and diseases in discharge summaries (2001) J Biomed Inform, 34 (5), pp. 301-310. , COI: 1:STN:280:DC%2BD38znslGqsA%3D%3D, PID: 12123149; Harkema, H., Dowling, J.N., Thornblade, T., Chapman, W.W., ConText: an algorithm for determining negation, experiencer, and temporal status from clinical reports (2009) J Biomed Inform, 42 (5), pp. 839-851. , PID: 19435614; http://orbit.nlm.nih.gov/, Online registry of biomedical informatics tools. Accessed Apr 2014; http://idash.ucsd.edu/nlp/natural-language-processing-nlp-ecosystem, iDASH Center. Accessed Apr 2014; Coloma, P.M., Avillach, P., Salvo, F., Schuemie, M.J., Ferrajolo, C., Pariente, A., A reference standard for evaluation of methods for drug safety signal detection using electronic healthcare record databases (2013) Drug Saf, 36 (1), pp. 13-23. , COI: 1:CAS:528:DC%2BC3sXhsl2ns7bI, PID: 23315292; Gurulingappa, H., Toldo, L., Rajput, A.M., Kors, J.A., Taweel, A., Tayrouz, Y., Automatic detection of adverse events to predict drug label changes using text and data mining techniques (2013) Pharmacoepidemiol Drug Saf, 22 (11), pp. 1189-1194. , PID: 23935003; Gurulingappa, H., Rajput, A.M., Roberts, A., Fluck, J., Hofmann-Apitius, M., Toldo, L., Development of a benchmark corpus to support the automatic extraction of drug-related adverse effects from medical case reports (2012) J Biomed Inform, 45 (5), pp. 885-892. , PID: 22554702; Xu, R., Wang, Q., Large-scale combining signals from both biomedical literature and the FDA Adverse Event Reporting System (FAERS) to improve post-marketing drug safety signal detection (2014) BMC Bioinform, 15 (1), p. 17; http://nlp.stanford.edu/software/lex-parser.shtml, The Stanford Parser. Accessed Apr 2014; Kuhn, M., Campillos, M., Letunic, I., Jensen, L.J., Bork, P., A side effect resource to capture phenotypic effects of drugs (2010) Mol Syst Biol, 6, p. 343. , PID: 20087340; Duke, J.D., Han, X., Wang, Z., Subhadarshini, A., Karnik, S.D., Li, X., Literature based drug interaction prediction with clinical assessment using electronic medical records: novel myopathy associated drug interactions (2012) PLoS Comput Biol, 8 (8), p. 1002614. , COI: 1:CAS:528:DC%2BC38Xht1Srs7fE, PID: 22912565; Haerian K, Salmasian H, Harpaz R, Chase HS, Friedman C. A drug-adverse event extraction algorithm to support pharmacovigilance knowledge mining from PubMed citations (2011) AMIA Annu Symp Proc, 2011, pp. 1464-1470; Fung, K.W., Jao, C.S., Demner-Fushman, D., Extracting drug indication information from structured product labels using natural language processing (2013) J Am Med Inform Assoc, 20 (3), pp. 482-488. , PID: 23475786; http://dailymed.nlm.nih.gov/, DailyMed. Accessed Apr 2014; http://omop.fnih.org/OMOPWhitePapers2010, Friedlin J, Duke J. Applying natural language processing to extract codify adverse drug reaction in medication labels. Accessed Apr 2014; Ryan, P.B., Schuemie, M.J., Welebob, E., Duke, J., Valentine, S., Hartzema, A.G., Defining a reference set to support methodological research in drug safety (2013) Drug Saf, 36, pp. 33-47. , PID: 24166222; Duke, J., Friedlin, J., Li, X., Consistency in the safety labeling of bioequivalent medications (2013) Pharmacoepidemiol Drug Saf, 22 (3), pp. 294-301. , COI: 1:CAS:528:DC%2BC3sXjsVKmsb0%3D, PID: 23042584; Smith, J.C., Denny, J.C., Chen, Q., Nian, H., Spickard III, A., Rosenbloom, S.T., Lessons learned from developing a drug evidence base to support pharmacovigilance (2013) Appl Clin Inform, 4 (4), pp. 596-617. , COI: 1:STN:280:DC%2BC2czosleqsw%3D%3D, PID: 24454585; Denny, J.C., Smithers, J.D., Miller, R.A., Spickard, A., Understanding” medical school curriculum content using KnowledgeMap (2003) J Am Med Inform Assoc, 10 (4), pp. 351-362. , PID: 12668688; Classen, D.C., Resar, R., Griffin, F., Federico, F., Frankel, T., Kimmel, N., ‘Global Trigger Tool’ shows that adverse events in hospitals may be ten times greater than previously measured (2011) Health Aff, 30 (4), pp. 581-589; Boland, M.R., Hripcsak, G., Shen, Y., Chung, W.K., Weng, C., Defining a comprehensive verotype using electronic health records for personalized medicine (2013) J Am Med Inform Assoc, 20 (e2), pp. 232-238. , PID: 24001516; Friedman, C., Shagina, L., Lussier, Y., Hripcsak, G., Automated encoding of clinical documents based on natural language processing (2004) J Am Med Inform Assoc, 11 (5), pp. 392-402. , PID: 15187068; Wang, X., Hripcsak, G., Markatou, M., Friedman, C., Active computerized pharmacovigilance using natural language processing, statistics, and electronic health records: a feasibility study (2009) J Am Med Inform Assoc, 16 (3), pp. 328-337. , PID: 19261932; http://www.nature.com/clpt/journal/v92/n2/suppinfo/clpt201254s1.html, Haerian K, Varn D, Vaidya S, Ena L, Chase HS, Friedman C. Detection of pharmacovigilance-related adverse events using electronic health records and automated methods. Clin Pharmacol Ther. 2012;92(2):228–34. Accessed Apr 2014; Li, Y., Salmasian, H., Vilar, S., Chase, H., Friedman, C., Wei, Y., A method for controlling complex confounding effects in the detection of adverse drug reactions using electronic health records (2014) J Am Med Inform Assoc, 21 (2), pp. 308-314. , PID: 23907285; Harpaz, R., Haerian, K., Chase, H.S., Friedman, C., Proceedings of the 1st ACM International Health Informatics Symposium; Arlington VA. 1883008: ACM, 2010, pp. 100-107; LePendu, P., Iyer, S.V., Bauer-Mehren, A., Harpaz, R., Mortensen, J.M., Podchiyska, T., Pharmacovigilance using clinical notes (2013) Clin Pharmacol Ther, 93 (6), pp. 547-555. , COI: 1:STN:280:DC%2BC3srjslyiuw%3D%3D, PID: 23571773; Lowe, H.J., Ferris, T.A., Hernandez, P.M., Weber, S.C., STRIDE—an integrated standards-based translational research informatics platform (2009) AMIA Annu Symp Proc, 2009, pp. 391-395. , PID: 20351886; Iyer, S.V., Harpaz, R., Lependu, P., Bauer-Mehren, A., (2013) Shah NH, , Mining clinical text for signals of adverse drug-drug interactions, J Am Med Inform Assoc:; Jung, K., LePendu, P., Chen, W.S., Iyer, S.V., Readhead, B., Dudley, J.T., Automated detection of off-label drug use (2014) PLoS One, 9 (2), p. 89324. , PID: 24586689; Empirical Bayes model to combine signals of adverse drug reactions Proceedings of the 19th ACM SIGKDD international conference on Knowledge discovery and data mining; Harpaz, R., Vilar, S., Dumouchel, W., Salmasian, H., Haerian, K., Shah, N.H., Combing signals from spontaneous reports and electronic health records for detection of adverse drug reactions (2013) J Am Med Inform Assoc, 20 (3), pp. 413-419. , PID: 23118093; Friedman, C., Rindflesch, T.C., Corn, M., Natural language processing: state of the art and prospects for significant progress, a workshop sponsored by the National Library of Medicine (2013) J Biomed Inform, 46 (5), pp. 765-773. , PID: 23810857; http://www.pewinternet.org/2011/05/12/the-social-life-of-health-information-2011, The Social Life of Health Information, Pew Research Center. Accessed Apr 2014; Edwards, I.R., Lindquist, M., Social media and networks in pharmacovigilance (2011) Drug Saf, 34 (4), pp. 267-271. , PID: 21417499; Medawar, C., Herxheimer, A., Bell, A., Jofre, S., Paroxetine, panorama and user reporting of ADRs: consumer intelligence matters in clinical practice and post-marketing drug surveillance (2002) Int J Risk Saf Med, 15 (3), pp. 161-169; Wysowski, D.K., Chang, J.T., Alendronate and risedronate: reports of severe bone, joint, and muscle pain (2005) Arch Intern Med, 165 (3), pp. 346-347. , PID: 15710802; DeMonaco, H.J., Patient- and physician-oriented web sites and drug surveillance: bisphosphonates and severe bone, joint, and muscle pain (2009) Arch Inter Med, 169 (12), pp. 1164-1166; Moncrieff, J., Cohen, D., Mason, J.P., The subjective experience of taking antipsychotic medication: a content analysis of Internet data (2009) Acta Psychiatrica Scandinavica, 120 (2), pp. 102-111. , COI: 1:STN:280:DC%2BD1MvnvFWiuw%3D%3D, PID: 19222405; Towards internet-age pharmacovigilance: extracting adverse drug reactions from user posts in health-related social networks (2010) In: Proceedings of the 2010 Workshop on Biomedical Natural Language Processing; Yang, C.C., Yang, H., Jiang, L., Zhang, M., Proceedings of the 2012 International Workshop on Smart Health and Wellbeing; Maui HI. 2389714: ACM, 2012, pp. 33-40; http://consumerhealthvocab.org/, Consumer health vocabulary. Accessed Apr 2014; Liu, X., Chen, H., AZDrugMiner: an information extraction system for mining patient-reported adverse drug events in online patient forums (2013) Smart Health. Lecture notes in computer science, pp. 134-150. , Zeng D, Yang C, Tseng V, Xing C, Chen H, Wang F-Y, (eds), Berlin Heidelberg, Springer:; Nikfarjam, A., Gonzalez, G.H., Pattern mining for extraction of mentions of adverse drug reactions from user comments (2011) AMIA Annu Symp Proc, 2011, pp. 1019-1026. , PID: 22195162; Chee, B.W., Berlin, R., Schatz, B., Predicting adverse drug events from personal health messages (2011) AMIA Annu Symp Proc, 2011, pp. 217-226. , PID: 22195073; Liu, J., Li, A., Seneff, S., Automatic drug side effect discovery from online patient-submitted reviews: focus on statin drugs (2011) The First International Conference on advances in information mining and management; Hadzi-Puric, J., Grmusa, J., editors. Automatic drug adverse reaction discovery from parenting websites using disproportionality methods (2012) Advances in Social Networks Analysis and Mining (ASONAM), 2012 IEEE/ACM International Conference on, pp. 26-29; Benton, A., Ungar, L., Hill, S., Hennessy, S., Mao, J., Chung, A., Identifying potential adverse effects using the web: a new approach to medical hypothesis generation (2011) J Biomed Inform, 44 (6), pp. 989-996. , PID: 21820083; http://www.statisticbrain.com/twitter-statistics/, Statistic brain. Accessed Apr 2014; Bian, J., Topaloglu, U., Yu, F., Proceedings of the 2012 International Workshop on Smart Health and Wellbeing; Maui HI. 2389713: ACM, 2012, pp. 25-32; Jiang, K., Zheng, Y., Mining twitter data for potential drug effects (2013) Advanced data mining and applications. Lecture notes in computer science, pp. 434-443. , Motoda H, Wu Z, Cao L, Zaiane O, Yao M, Wang W, (eds), Berlin, Springer:; Pimpalkhute, P., Patki, A., Nikfarjam, A., Gonzalez, G., Phonetic spelling filter for keyword selection in drug mention mining from social media (2014) AMIA TBI Summit; http://www.cdc.gov/nchs/data/databriefs/db66.htm, Centers for Disease Control and Prevention (CDC). Use of the Internet for health information: United States, 2009. Accessed Apr 2014; http://www.pewinternet.org/~/media/Files/Reports/2013/Pew%20Internet%20Health%20Online%20report.pdf, Pew Research Center. Pew Internet and American Life Project: Health Online 2013. Accessed Apr 2014; Ginsberg, J., Mohebbi, M.H., Patel, R.S., Brammer, L., Smolinski, M.S., Brilliant, L., Detecting influenza epidemics using search engine query data (2009) Nature, 457 (7232), pp. 1012-1014. , COI: 1:CAS:528:DC%2BD1MXht1ehurk%3D, PID: 19020500; White, R.W., Tatonetti, N.P., Shah, N.H., Altman, R.B., Horvitz, E., Web-scale pharmacovigilance: listening to signals from the crowd (2013) J Am Med Informa Assoc; White, R.W., Harpaz, R., Shah, N.H., DuMouchel, W., Horvitz, E., Toward enhanced pharmacovigilance using patient-generated data on the internet (2014) Clin Pharmacol Ther, 96 (2), pp. 239-246; Tatonetti, N.P., Denny, J.C., Murphy, S.N., Fernald, G.H., Krishnan, G., Castro, V., Detecting drug interactions from adverse-event reports: interaction between paroxetine and pravastatin increases blood glucose levels (2011) Clin Pharmacol Ther, 90 (1), pp. 133-142. , COI: 1:CAS:528:DC%2BC3MXnvVaksLY%3D, PID: 21613990; Botsis, T., Nguyen, M.D., Woo, E.J., Markatou, M., Ball, R., Text mining for the Vaccine Adverse Event Reporting System: medical text classification using informative feature selection (2011) J Am Med Inform Assoc, 18 (5), pp. 631-638. , PID: 21709163; http://www.fda.gov/drugs/developmentapprovalprocess/howdrugsaredevelopedandapproved/approvalapplications/newdrugapplicationnda/default.htm, New Drug Application (NDA). Accessed Apr 2014; http://www.ema.europa.eu/ema/index.jsp?curl=pages/medicines/landing/epar_search.jsp&amp;mid=WC0b01ac058001d125, European Public Assessment Reports. Accessed Apr 2014; http://www.who.int/medicines/publications/newsletter/en/, World Health Organization pharmaceuticals newsletter. Accessed Apr 2014; http://www.fda.gov/Drugs/GuidanceComplianceRegulatoryInformation/Surveillance/AdverseDrugEffects/UCM082196, Potential signals of serious risks/new safety information identified from the FDA Adverse Event Reporting System (FAERS). Accessed Apr 2014; http://www.fda.gov/downloads/regulatoryinformation/guidances/ucm129456.pdf, Clinical trial reports. Accessed Apr 2014</v>
          </cell>
          <cell r="AM44" t="str">
            <v>Harpaz, R.; Center for Biomedical Informatics Research, 1265 Welch Road, United States; email: rharpaz@stanford.edu</v>
          </cell>
          <cell r="AP44" t="str">
            <v>Springer International Publishing</v>
          </cell>
          <cell r="AV44" t="str">
            <v>DRSAE</v>
          </cell>
          <cell r="AW44" t="str">
            <v>Drug Saf.</v>
          </cell>
          <cell r="AX44" t="str">
            <v>Final</v>
          </cell>
          <cell r="AY44" t="str">
            <v>2-s2.0-84925709587</v>
          </cell>
          <cell r="AZ44">
            <v>13</v>
          </cell>
          <cell r="BG44" t="str">
            <v>adverse drug reaction; Article; biomedicine; drug surveillance program; information processing; machine learning; natural language processing; packaging; priority journal; social media; text mining; data mining; drug labeling; drug surveillance program; factual database; human; Internet; procedures; publication; Data Collection; Data Mining; Databases, Factual; Drug Labeling; Humans; Internet; Periodicals as Topic; Pharmacovigilance; Social Media</v>
          </cell>
          <cell r="BI44" t="str">
            <v>twitter|metamap|nlp</v>
          </cell>
          <cell r="BJ44" t="str">
            <v>text mining is the computational process of extracting meaningful information from large amounts of unstructured text. it is emerging as a tool to leverage underutilized data sources that can improve pharmacovigilance, including the objective of adverse drug event (ade) detection and assessment. this article provides an overview of recent advances in pharmacovigilance driven by the application of text mining, and discusses several data sources—such as biomedical literature, clinical narratives, product labeling, social media, and web search logs—that are amenable to text mining for pharmacovigilance. given the state of the art, it appears text mining can be applied to extract useful ade-related information from multiple textual sources. nonetheless, further research is required to address remaining technical challenges associated with the text mining methodologies, and to conclusively determine the relative contribution of each textual source to improving pharmacovigilance. © 2014, springer international publishing switzerland.</v>
          </cell>
          <cell r="BK44" t="str">
            <v>Mineração de texto é o processo computacional de extração de informações significativas de grandes quantidades de texto não estruturado. Ele está surgindo como uma ferramenta para alavancar fontes de dados subutilizadas que podem melhorar a farmacovigilância, incluindo o objetivo de detecção e avaliação de eventos adversos a medicamentos (ADE). Este artigo fornece uma visão geral dos avanços recentes em farmacovigilância impulsionados pela aplicação de mineração de texto e discute várias fontes de dados - como literatura biomédica, narrativas clínicas, rotulagem de produtos, mídia social e registros de pesquisa na Web - que são passíveis de mineração de texto para farmacovigilância. Dado o estado da arte, parece que a mineração de texto pode ser aplicada para extrair informações úteis relacionadas ao ADE de várias fontes textuais. No entanto, mais pesquisas são necessárias para resolver os desafios técnicos restantes associados às metodologias de mineração de texto e para determinar conclusivamente a contribuição relativa de cada fonte textual para melhorar a farmacovigilância.</v>
          </cell>
          <cell r="BL44" t="str">
            <v xml:space="preserve">A mineração de texto é o processo computacional de extrair informações significativas de grandes quantidades de texto não estruturado. Está emergindo como uma ferramenta para aproveitar as fontes de dados subutilizadas que podem melhorar a farmacovigilância, incluindo o objetivo da detecção e avaliação de eventos de drogas adversas (ADE). Este artigo fornece uma visão geral dos recentes avanços na farmacovigilância impulsionada pela aplicação de mineração de texto e discute várias fontes de dados - como literatura biomédica, narrativas clínicas, rotulagem de produtos, mídias sociais e logs de pesquisa de texto - que são passíveis de mineração de texto farmacovigilância. Dado o estado da arte, parece que a mineração de texto pode ser aplicada para extrair informações relacionadas a ADE úteis de várias fontes textuais. No entanto, é necessária mais pesquisas para resolver os desafios técnicos remanescentes associados às metodologias de mineração de texto e determinar conclusivamente a contribuição relativa de cada fonte textual para melhorar a farmacovigilância. © 2014, Springer International Publishing Switzerland. </v>
          </cell>
          <cell r="BN44">
            <v>1</v>
          </cell>
          <cell r="BO44" t="str">
            <v>Leitura completa: sim</v>
          </cell>
          <cell r="BP44">
            <v>1</v>
          </cell>
          <cell r="BQ44">
            <v>0</v>
          </cell>
          <cell r="BR44">
            <v>1</v>
          </cell>
          <cell r="BS44">
            <v>0</v>
          </cell>
          <cell r="BU44">
            <v>0</v>
          </cell>
          <cell r="BV44">
            <v>0</v>
          </cell>
          <cell r="BW44">
            <v>0</v>
          </cell>
          <cell r="BX44">
            <v>0</v>
          </cell>
          <cell r="BY44">
            <v>0</v>
          </cell>
          <cell r="BZ44">
            <v>0</v>
          </cell>
          <cell r="CA44">
            <v>0</v>
          </cell>
          <cell r="CB44">
            <v>0</v>
          </cell>
          <cell r="CC44">
            <v>0</v>
          </cell>
          <cell r="CE44" t="str">
            <v>Entra ou ñ para leitura: sim - bom</v>
          </cell>
          <cell r="CF44" t="str">
            <v>Bom</v>
          </cell>
          <cell r="CG44">
            <v>44368</v>
          </cell>
          <cell r="CI44">
            <v>0</v>
          </cell>
          <cell r="CK44">
            <v>0</v>
          </cell>
          <cell r="CL44">
            <v>0</v>
          </cell>
        </row>
        <row r="45">
          <cell r="C45" t="str">
            <v>identification of adverse drug events in chinese clinical narrative text</v>
          </cell>
          <cell r="D45" t="str">
            <v>Identification of adverse drug events in chinese clinical narrative text</v>
          </cell>
          <cell r="E45" t="str">
            <v xml:space="preserve">Identificação de eventos adversos do medicamento no texto narrativo clínico chinês </v>
          </cell>
          <cell r="G45" t="str">
            <v xml:space="preserve">macho </v>
          </cell>
          <cell r="H45">
            <v>2015</v>
          </cell>
          <cell r="I45">
            <v>1</v>
          </cell>
          <cell r="J45">
            <v>0</v>
          </cell>
          <cell r="K45">
            <v>0</v>
          </cell>
          <cell r="L45" t="str">
            <v>Scopus</v>
          </cell>
          <cell r="P45" t="str">
            <v>English</v>
          </cell>
          <cell r="Q45" t="str">
            <v>Conference Paper</v>
          </cell>
          <cell r="R45">
            <v>0</v>
          </cell>
          <cell r="T45" t="str">
            <v>Ge C., Zhang Y., Duan H., Li H.</v>
          </cell>
          <cell r="U45" t="str">
            <v>Lecture Notes in Electrical Engineering</v>
          </cell>
          <cell r="V45" t="str">
            <v>331</v>
          </cell>
          <cell r="Y45" t="str">
            <v>10.1007/978-94-017-9618-7_62</v>
          </cell>
          <cell r="Z45" t="str">
            <v>10.1007/978-94-017-9618-7_62</v>
          </cell>
          <cell r="AB45" t="str">
            <v>https://www.scopus.com/inward/record.uri?eid=2-s2.0-84924371216&amp;doi=10.1007%2f978-94-017-9618-7_62&amp;partnerID=40&amp;md5=fd6bba2d643ed5d727e1d1f889984514</v>
          </cell>
          <cell r="AC45" t="str">
            <v>College of Biomedical Engineering and Instrument Science, Zhejiang University, Hangzhou, China; Institute for Translational Medicine School of Medicine, Zhejiang University, Hangzhou, China</v>
          </cell>
          <cell r="AD45" t="str">
            <v>Ge, C., College of Biomedical Engineering and Instrument Science, Zhejiang University, Hangzhou, China; Zhang, Y., College of Biomedical Engineering and Instrument Science, Zhejiang University, Hangzhou, China; Duan, H., College of Biomedical Engineering and Instrument Science, Zhejiang University, Hangzhou, China; Li, H., Institute for Translational Medicine School of Medicine, Zhejiang University, Hangzhou, China</v>
          </cell>
          <cell r="AH45" t="str">
            <v>30900329</v>
          </cell>
          <cell r="AL45" t="str">
            <v>Ratanawijitrasin, S., Wondemagegnehu, E., Organization, W.H., Drugs, E., Policy, M., (2002) Effective Drug Regulation: A Multicountry Study, , World Health Organization, Geneva; Classen, D.C., Phansalkar, S., Bates, D.W., Critical drug-drug interactions for use in electronic health records systems with computerized physician order entry: Review of leading approaches (2011) J Patient Saf, 7, pp. 61-65; Ernst, F.R., Grizzle, A.J., Drug-related morbidity and mortality: Updating the cost-of-illness model (2001) J am Pharm Assoc (Washington, DC: 1996), 41, p. 192; Lazarou, J., Pomeranz, B.H., Corey, P.N., Incidence of adverse drug reactions in hospitalized patients: A meta-analysis of prospective studies (1998) JAMA, 279, pp. 1200-1205; Gandhi, T.K., Weingart, S.N., Borus, J., Seger, A.C., Peterson, J., Burdick, E., Seger, D.L., Leape, L.L., Adverse drug events in ambulatory care (2003) N Engl J Med, 348, pp. 1556-1564; Hazell, L., Shakir, S.A., Under-reporting of adverse drug reactions (2006) Drug Saf, 29, pp. 385-396; Brennan, T.A., Localio, A.R., Leape, L.L., Laird, N.M., Peterson, L., Hiatt, H.H., Barnes, B.A., Identification of adverse events occurring during hospitalization. A cross-sectional study of litigation, quality assurance, and medical records at two teaching hospitals (1990) Ann Intern Med, 112, pp. 221-226; Bates, D.W., Evans, R.S., Murff, H., Stetson, P.D., Pizziferri, L., Hripcsak, G., Detecting adverse events using information technology (2003) J am Med Inform Assoc, 10, pp. 115-128; Kilbridge, P.M., Noirot, L.A., Reichley, R.M., Berchelmann, K.M., Schneider, C., Heard, K.M., Nelson, M., Bailey, T.C., Computerized surveillance for adverse drug events in a pediatric hospital (2009) J am Med Inform Assoc, 16, pp. 607-612; Wang, X., Chase, H., Markatou, M., Hripcsak, G., Friedman, C., Selecting information in electronic health records for knowledge acquisition (2010) J Biomed Inform, 43, pp. 595-601; Honigman, B., Lee, J., Rothschild, J., Light, P., Pulling, R.M., Yu, T., Bates, D.W., Using computerized data to identify adverse drug events in outpatients (2001) J am Med Inform Assoc, 8, pp. 254-266; Li, H.M., Li, Y., Duan, H.L., Lv, X.D., Term extraction and negation detection method in chinese clinical document (2008) Chin J Biomed Eng, 27, pp. 716-721</v>
          </cell>
          <cell r="AM45" t="str">
            <v>Li, H.; Institute for Translational Medicine School of Medicine, Zhejiang UniversityChina</v>
          </cell>
          <cell r="AN45" t="str">
            <v>Pan Y.Yi G.Chao H.-C.Park J.J.</v>
          </cell>
          <cell r="AO45" t="str">
            <v>Future Technology Research Association International</v>
          </cell>
          <cell r="AP45" t="str">
            <v>Springer Verlag</v>
          </cell>
          <cell r="AQ45" t="str">
            <v>2nd FTRA International Conference on Ubiquitous Computing Application and Wireless Sensor Network, UCAWSN 2014</v>
          </cell>
          <cell r="AR45" t="str">
            <v>7 July 2014 through 10 July 2014</v>
          </cell>
          <cell r="AT45">
            <v>114299</v>
          </cell>
          <cell r="AU45" t="str">
            <v>9789401796170</v>
          </cell>
          <cell r="AW45" t="str">
            <v>Lect. Notes Electr. Eng.</v>
          </cell>
          <cell r="AX45" t="str">
            <v>Final</v>
          </cell>
          <cell r="AY45" t="str">
            <v>2-s2.0-84924371216</v>
          </cell>
          <cell r="AZ45">
            <v>7</v>
          </cell>
          <cell r="BF45" t="str">
            <v>Adverse drug event; Knowledge base; Natural language processing</v>
          </cell>
          <cell r="BG45" t="str">
            <v>Computational linguistics; Knowledge based systems; Signal detection; Ubiquitous computing; Wireless sensor networks; Adverse drug event; Detection algorithm; Drug effects; Effective measures; Iatrogenic injury; Knowledge base; Lexical resources; NAtural language processing; Natural language processing systems</v>
          </cell>
          <cell r="BI45" t="str">
            <v>twitter|metamap|nlp</v>
          </cell>
          <cell r="BJ45" t="str">
            <v>drug is an effective measure of alleviating pain and treating diseases. whereas medication-related harms due to both adverse drug effects and drug errors have become the leading iatrogenic injury. however, such medication-related harms often remain unrecognized and unreported. the purpose of this study is to automatically identify adverse drug events (ades) in routine clinical documents. firstly, ade related chinese lexical resource was collected and maintained. then, a natural language processing (nlp) application which could automatically extract ade symptom from drug manuals was developed and applied for building an ade knowledge base for 3,733 drugs. finally, based on these resources, an ade detection algorithm was proposed to identify ades in the clinical free-text. results revealed that the precision of the ade detection algorithm was 80.8 %. © springer science+business media dordrecht 2015.</v>
          </cell>
          <cell r="BL45" t="str">
            <v xml:space="preserve">A droga é uma medida eficaz de aliviar a dor e o tratamento de doenças. Considerando que os danos relacionados com a medicação devido a ambos os efeitos adversos de drogas e erros de drogas tornaram-se a liderança lesão iatrogênica. No entanto, tais danos relacionados com medicação geralmente permanecem não reconhecidos e não declarados. O objetivo deste estudo é identificar automaticamente eventos adversos (ADES) em documentos clínicos rotineiros. Em primeiro lugar, o recurso lexical chinês ADE relacionado foi coletado e mantido. Em seguida, um aplicativo de processamento de linguagem natural (NLP) que poderia extrair automaticamente o Sintoma ADE de manuais de medicamentos foi desenvolvido e aplicado para construir uma base de conhecimento ADE para 3.733 drogas. Finalmente, com base nesses recursos, um algoritmo de detecção de ADE foi proposto para identificar os ADES no texto clínico. Os resultados revelaram que a precisão do algoritmo de detecção de ADE foi de 80,8%. © Springer Science + Business Media Dordrecht 2015. </v>
          </cell>
          <cell r="BQ45">
            <v>0</v>
          </cell>
          <cell r="BR45">
            <v>0</v>
          </cell>
          <cell r="BS45">
            <v>0</v>
          </cell>
          <cell r="BV45">
            <v>0</v>
          </cell>
          <cell r="BW45">
            <v>0</v>
          </cell>
          <cell r="BX45">
            <v>0</v>
          </cell>
          <cell r="BY45">
            <v>0</v>
          </cell>
          <cell r="BZ45">
            <v>0</v>
          </cell>
          <cell r="CA45">
            <v>0</v>
          </cell>
          <cell r="CB45">
            <v>0</v>
          </cell>
          <cell r="CC45">
            <v>0</v>
          </cell>
          <cell r="CK45">
            <v>0</v>
          </cell>
          <cell r="CL45">
            <v>0</v>
          </cell>
        </row>
        <row r="46">
          <cell r="C46" t="str">
            <v>text mining of web based medical content</v>
          </cell>
          <cell r="D46" t="str">
            <v>Text mining of web-based medical content</v>
          </cell>
          <cell r="E46" t="str">
            <v xml:space="preserve">Mineração de texto de conteúdo médico baseado na web </v>
          </cell>
          <cell r="G46" t="str">
            <v xml:space="preserve">macho </v>
          </cell>
          <cell r="H46">
            <v>2014</v>
          </cell>
          <cell r="I46">
            <v>4</v>
          </cell>
          <cell r="J46">
            <v>0</v>
          </cell>
          <cell r="K46">
            <v>1</v>
          </cell>
          <cell r="L46" t="str">
            <v>Scopus</v>
          </cell>
          <cell r="P46" t="str">
            <v>English</v>
          </cell>
          <cell r="Q46" t="str">
            <v>Book</v>
          </cell>
          <cell r="R46">
            <v>0</v>
          </cell>
          <cell r="T46" t="str">
            <v>Neustein A.</v>
          </cell>
          <cell r="U46" t="str">
            <v>Text Mining of Web-Based Medical Content</v>
          </cell>
          <cell r="AB46" t="str">
            <v>https://www.scopus.com/inward/record.uri?eid=2-s2.0-84978453027&amp;partnerID=40&amp;md5=e4af857a5ac4e8111a575e80ad053d98</v>
          </cell>
          <cell r="AC46" t="str">
            <v>800 Palisade Avenue, Suite 1809, Fort Lee, 07024, United States</v>
          </cell>
          <cell r="AD46" t="str">
            <v>Neustein, A., 800 Palisade Avenue, Suite 1809, Fort Lee, 07024, United States</v>
          </cell>
          <cell r="AM46" t="str">
            <v>Neustein, A.800 Palisade Avenue, Suite 1809, United States; email: amy.neustein@verizon.net</v>
          </cell>
          <cell r="AP46" t="str">
            <v>Walter de Gruyter GmbH</v>
          </cell>
          <cell r="AU46" t="str">
            <v>9781614513902; 9781614515418</v>
          </cell>
          <cell r="AW46" t="str">
            <v>Text Min. of Web-Based Med. Content</v>
          </cell>
          <cell r="AX46" t="str">
            <v>Final</v>
          </cell>
          <cell r="AY46" t="str">
            <v>2-s2.0-84978453027</v>
          </cell>
          <cell r="AZ46">
            <v>263</v>
          </cell>
          <cell r="BI46" t="str">
            <v>twitter|metamap|nlp</v>
          </cell>
          <cell r="BJ46" t="str">
            <v>focus on data extraction methods for mining biomedical literature, electronic health records, and social media including online forums, query search terms, video sharing and tweets. aims and scope •includes text mining and natural language processing methods for extracting information from electronic health records and biomedical literature. •analyzes text analytic tools for new media such as online forums, social media posts, tweets and video sharing. •demonstrates how to use speech and audio technologies for improving access to online content for the visually impaired. text mining of web-based medical content examines various approaches to deriving high quality information from online biomedical literature, electronic health records, query search terms, social media posts and tweets. using some of the latest empirical methods of knowledge extraction, the authors show how online content, generated by both professionals and laypersons, can be mined for valuable information about disease processes, adverse drug reactions not captured during clinical trials, and tropical fever outbreaks. additionally, the authors show how to perform infromation extraction on a hospital intranet, how to build a social media search engine to glean information about patients' own experiences interacting with healthcare professionals, and how to improve access to online health information. this volume provides a wealth of timely material for health informatic professionals and machine learning, data mining, and natural language researchers. topics in this book include: •mining biomedical literature and clinical narratives •medication information extraction •machine learning techniques for mining medical search queries •detecting the level of personal health information revealed in social media •curating layperson’s personal experiences with health care from social media and twitter •health dialogue systems for improving access to online content •crowd-based audio clips to improve online video access for the visually impaired •semantic-based visual information retrieval for mining radiographic image data •evaluating the importance of medical terminology in youtube video titles and descriptions. © 2014 walter de gruyter inc., boston/berlin.</v>
          </cell>
          <cell r="BK46" t="str">
            <v>Concentre-se em métodos de extração de dados para mineração de literatura biomédica, registros eletrônicos de saúde e mídia social, incluindo fóruns online, termos de pesquisa de consulta, compartilhamento de vídeo e tweets. Objetivos e escopo • Inclui métodos de mineração de texto e processamento de linguagem natural para extrair informações de registros eletrônicos de saúde e literatura biomédica. • Analisa ferramentas analíticas de texto para novas mídias, como fóruns online, postagens em mídias sociais, tweets e compartilhamento de vídeo. • Demonstra como usar tecnologias de fala e áudio para melhorar o acesso a conteúdo online para deficientes visuais. Text Mining of Web-Based Medical Content examina várias abordagens para derivar informações de alta qualidade de literatura biomédica online, registros eletrônicos de saúde, termos de pesquisa de consulta, postagens de mídia social e tweets. Usando alguns dos mais recentes métodos empíricos de extração de conhecimento, os autores mostram como o conteúdo online, gerado por profissionais e leigos, pode ser minerado para obter informações valiosas sobre processos de doenças, reações adversas a medicamentos não capturadas durante ensaios clínicos e surtos de febre tropical. Além disso, os autores mostram como realizar a extração de informações em uma intranet de hospital, como construir um mecanismo de busca de mídia social para coletar informações sobre as experiências dos próprios pacientes interagindo com profissionais de saúde e como melhorar o acesso a informações de saúde online. Este volume fornece uma riqueza de material oportuno para profissionais de informática em saúde e pesquisadores de aprendizado de máquina, mineração de dados e linguagem natural. Os tópicos deste livro incluem: • Literatura Biomédica de Mineração e Narrativas Clínicas • Extração de Informações de Medicamentos • Técnicas de Aprendizado de Máquina para Consultas de Pesquisa Médica de Mineração • Detecção do Nível de Informações Pessoais de Saúde Reveladas nas Redes Sociais • Curadoria de Experiências Pessoais de Leigos com Cuidados de Saúde nas Redes Sociais Twitter • Sistemas de Diálogo de Saúde para melhorar o acesso a conteúdo online • Clipes de áudio baseados em multidões para melhorar o acesso de vídeo online para deficientes visuais • Recuperação de informação visual baseada em semântica para mineração de dados de imagens radiográficas • Avaliação da importância da terminologia médica em títulos de vídeo do YouTube e Descrições.</v>
          </cell>
          <cell r="BL46" t="str">
            <v xml:space="preserve">Concentre-se nos métodos de extração de dados para literatura biomédica de mineração, registros eletrônicos de saúde e mídia social, incluindo fóruns on-line, termos de pesquisa de consulta, compartilhamento de vídeo e tweets. Objetivos e escopo • Inclui métodos de mineração e processamento de linguagem natural para extrair informações de registros eletrônicos de saúde e literatura biomédica. • Analisa ferramentas analíticas de texto para novas mídias, como fóruns on-line, postos de mídia social, tweets e compartilhamento de vídeo. • Demonstra como usar as tecnologias de fala e áudio para melhorar o acesso ao conteúdo on-line para os deficientes visuais. A mineração de texto de conteúdo médica baseada na Web examina várias abordagens para obter informações de alta qualidade da literatura biomédica on-line, registros eletrônicos de saúde, termos de pesquisa de consulta, postes de mídia social e tweets. Usando alguns dos mais recentes métodos empíricos de extração de conhecimento, os autores mostram como o conteúdo on-line, gerado por profissionais e laysons, pode ser extraído para informações valiosas sobre processos de doença, reações adversas de medicamentos não capturados durante os ensaios clínicos e surtos de febre tropical. Além disso, os autores mostram como realizar a extração de infração em uma intranet do hospital, como construir um mecanismo de busca de mídia social para a visualização de informações sobre os próprios pacientes, interagindo com profissionais de saúde e como melhorar o acesso a informações sobre a saúde on-line. Este volume fornece uma riqueza de material oportuno para profissionais informáticos de saúde e aprendizado de máquina, mineração de dados e pesquisadores de linguagem natural. Tópicos neste livro incluem: • Literatura biomédica de mineração e narrativas clínicas • Extração de informações de medicação • Técnicas de aprendizagem de máquina para consultas de busca médica de mineração • Detectar o nível de informações de saúde pessoais reveladas em mídias sociais • Currando as experiências pessoais de LayPerson com cuidados de saúde das mídias sociais e Twitter • Sistemas de diálogo de saúde para melhorar o acesso a conteúdo on-line • Clipes de áudio baseados em multidão para melhorar o acesso de vídeo on-line para o deficiências visuais • Recuperação de informações visuais semânticas para dados de imagem radiográfica de mineração • Avaliando a importância da terminologia médica nos títulos de vídeo do YouTube e descrições. © 2014 Walter de Gruyter Inc., Boston / Berlim. </v>
          </cell>
          <cell r="BQ46">
            <v>0</v>
          </cell>
          <cell r="BR46">
            <v>1</v>
          </cell>
          <cell r="BS46">
            <v>0</v>
          </cell>
          <cell r="BU46">
            <v>0</v>
          </cell>
          <cell r="BV46">
            <v>0</v>
          </cell>
          <cell r="BW46">
            <v>0</v>
          </cell>
          <cell r="BX46">
            <v>0</v>
          </cell>
          <cell r="BY46">
            <v>0</v>
          </cell>
          <cell r="BZ46">
            <v>0</v>
          </cell>
          <cell r="CA46">
            <v>0</v>
          </cell>
          <cell r="CB46">
            <v>0</v>
          </cell>
          <cell r="CC46">
            <v>0</v>
          </cell>
          <cell r="CE46" t="str">
            <v>Entra ou ñ para leitura: talvez</v>
          </cell>
          <cell r="CF46" t="str">
            <v>Razoavel</v>
          </cell>
          <cell r="CG46">
            <v>44368</v>
          </cell>
          <cell r="CI46">
            <v>0</v>
          </cell>
          <cell r="CK46">
            <v>0</v>
          </cell>
          <cell r="CL46">
            <v>0</v>
          </cell>
        </row>
        <row r="47">
          <cell r="C47" t="str">
            <v>adverse drug event notification on a semantic interoperability framework</v>
          </cell>
          <cell r="D47" t="str">
            <v>Adverse Drug Event Notification on a Semantic Interoperability Framework</v>
          </cell>
          <cell r="E47" t="str">
            <v xml:space="preserve">Notificação adversa de eventos de drogas em um quadro de interoperabilidade semântico </v>
          </cell>
          <cell r="G47" t="str">
            <v xml:space="preserve">macho </v>
          </cell>
          <cell r="H47">
            <v>2014</v>
          </cell>
          <cell r="I47">
            <v>3</v>
          </cell>
          <cell r="J47">
            <v>0</v>
          </cell>
          <cell r="K47">
            <v>0</v>
          </cell>
          <cell r="L47" t="str">
            <v>Scopus</v>
          </cell>
          <cell r="P47" t="str">
            <v>English</v>
          </cell>
          <cell r="Q47" t="str">
            <v>Conference Paper</v>
          </cell>
          <cell r="R47">
            <v>0</v>
          </cell>
          <cell r="T47" t="str">
            <v>Krahn T., Eichelberg M., Müller F., Gönül S., Laleci Erturkmen G.B., Sinaci A.A., Appelrath H.-J.</v>
          </cell>
          <cell r="U47" t="str">
            <v>Studies in Health Technology and Informatics</v>
          </cell>
          <cell r="V47" t="str">
            <v>205</v>
          </cell>
          <cell r="Y47" t="str">
            <v>10.3233/978-1-61499-432-9-111</v>
          </cell>
          <cell r="Z47" t="str">
            <v>10.3233/978-1-61499-432-9-111</v>
          </cell>
          <cell r="AB47" t="str">
            <v>https://www.scopus.com/inward/record.uri?eid=2-s2.0-84929505555&amp;doi=10.3233%2f978-1-61499-432-9-111&amp;partnerID=40&amp;md5=b6da58c362e6fe5cb3b6a4189c0493f5</v>
          </cell>
          <cell r="AC47" t="str">
            <v>OFFIS, Institute for Information Technology, Oldenburg, Germany; Software Research and Development Center, Germany; University of Oldenburg, Department of Computer Science, Germany</v>
          </cell>
          <cell r="AD47" t="str">
            <v>Krahn, T., OFFIS, Institute for Information Technology, Oldenburg, Germany; Eichelberg, M., OFFIS, Institute for Information Technology, Oldenburg, Germany; Müller, F., OFFIS, Institute for Information Technology, Oldenburg, Germany; Gönül, S., Software Research and Development Center, Germany; Laleci Erturkmen, G.B., Software Research and Development Center, Germany; Sinaci, A.A., Software Research and Development Center, Germany; Appelrath, H.-J., University of Oldenburg, Department of Computer Science, Germany</v>
          </cell>
          <cell r="AL47" t="str">
            <v>Arora, D., Pharmacovigilance methods (2012) Pharmacovigilance-An Industry Perspective, pp. 25-40. , Sonepat: Pharma Publisher; Carleton, B.C., Ma, S., Drug safety: Side effects and mistakes or adverse reactions and deadly errors (2006) BCMJ, 48 (7), pp. 329-333. , Sep; Classen, D., Pestotnik, S., Evans, R., Burke, J., Battles, J., Computerized surveillance of adverse drug events in hospital patients (2005) Qual Saf Health Care, 14 (3), pp. 221-226. , Jun; (2012) SALUS-Scalable Standard Based Interoperability Framework for Sustainable Proactive Post Market Safety Studies, , http://www.salusproject.eu, Software Research Development Consultancy Ltd. (SRDC) [Internet] Available from; (2014) D4.1.2 SALUS Content Models for the Functional Interoperability Profiles for Post Market Safety Studies-R2, , http://www.srdc.com.tr/projects/salus/docs/D4.1.2.pdf, SALUS Consortium [Internet] Available from:; (2014) D5.2.2 Query Based Interoperability Profiles and Open Source Toolsets-R2, , http://www.srdc.com.tr/projects/salus/docs/D5.2.2.pdf, SALUS Consortium [Internet] Available from:; De Roo, J., (2014) Euler Yet Another Proof Engine (EYE), , http://eulersharp.sourceforge.net, Available from:; (2013) Observational Medical Outcomes Partnership (OMOP), , http://omop.org, [Online] Available from:; Parès, Y., Declerck, G., Hussain, S., Ng, R., Jaulent, M.C., Building a time-saving and adaptable tool to report adverse drug events (2013) 14th World Congr. on Medical and Health Informatics;, , Aug 20-23, Copenhagen: Denmark</v>
          </cell>
          <cell r="AM47" t="str">
            <v>Krahn, T.; OFFIS, Germany; email: Tobias.Krahn@offis.de</v>
          </cell>
          <cell r="AN47" t="str">
            <v>Pape-Haugaard L.Seroussi Brigitte B.Saka O.Lovis C.Hasman A.Andersen S.K.</v>
          </cell>
          <cell r="AP47" t="str">
            <v>IOS Press</v>
          </cell>
          <cell r="AQ47" t="str">
            <v>25th European Medical Informatics Conference, MIE 2014</v>
          </cell>
          <cell r="AR47" t="str">
            <v>31 August 2014 through 3 September 2014</v>
          </cell>
          <cell r="AT47">
            <v>116944</v>
          </cell>
          <cell r="AU47" t="str">
            <v>9781614994312</v>
          </cell>
          <cell r="AW47" t="str">
            <v>Stud. Health Technol. Informatics</v>
          </cell>
          <cell r="AX47" t="str">
            <v>Final</v>
          </cell>
          <cell r="AY47" t="str">
            <v>2-s2.0-84929505555</v>
          </cell>
          <cell r="AZ47">
            <v>4</v>
          </cell>
          <cell r="BF47" t="str">
            <v>adverse drug event (ADE); electronic health record (EHR); pharmacovigilance; Semantic interoperability</v>
          </cell>
          <cell r="BG47" t="str">
            <v>Automation; Drug products; Health; Hospital data processing; Information use; Interoperability; Medical computing; Medical information systems; Records management; Adverse drug events; Clinical environments; Clinical information system; Electronic health record; Electronic health record (EHRs); Pharmacovigilance; Semantic interoperability; Surveillance methods; Semantics; computer program; controlled vocabulary; drug surveillance program; electronic medical record; Europe; information retrieval; medical record; natural language processing; organization and management; procedures; semantics; Adverse Drug Reaction Reporting Systems; Electronic Health Records; Europe; Information Storage and Retrieval; Medical Record Linkage; Natural Language Processing; Semantics; Software; Software Design; Vocabulary, Controlled</v>
          </cell>
          <cell r="BJ47" t="str">
            <v>adverse drug events (ades) are common, costly and one of the most important issues in contemporary pharmacotherapy. current drug safety surveillance methods are largely based on spontaneous reports. however, this is known to be rather ineffective. there is a lack of automated systems checking potential ades on routine data captured in electronic health records (ehrs); present systems are usually built directly on top of specific clinical information systems through proprietary interfaces. in the context of the european project 'salus', we aim to provide an infrastructure as well as a tool-set for accessing and analyzing clinical patient data of heterogeneous clinical information systems utilizing standard methods. this paper focuses on two components of the salus architecture: the 'semantic interoperability layer' (sil) enables an access to disparate ehr sources in order to provide the patient data in a common data model for ade detection within the 'ade detection and notification tool' (ant). the sil in combination with the ant can be used in different clinical environments to increase ade detection and reporting rates. thus, our approach promises a profound impact in the domain of pharmacovigilance. © 2014 european federation for medical informatics and ios press.</v>
          </cell>
          <cell r="BK47" t="str">
            <v xml:space="preserve">Text Mining of Web-Based Medical Content examina várias abordagens para derivar informações de alta qualidade de literatura biomédica online, registros eletrônicos de saúde, termos de pesquisa de consulta, postagens de mídia social e tweets. Usando alguns dos mais recentes métodos empíricos de extração de conhecimento, os autores mostram como o conteúdo online, gerado por profissionais e leigos, pode ser minerado para obter informações valiosas sobre processos de doenças, reações adversas a medicamentos não capturadas durante ensaios clínicos e surtos de febre tropical. Além disso, os autores mostram como realizar a extração de informações em uma intranet de hospital, como construir um mecanismo de busca de mídia social para coletar informações sobre as experiências dos próprios pacientes interagindo com profissionais de saúde e como melhorar o acesso a informações de saúde online. </v>
          </cell>
          <cell r="BL47" t="str">
            <v xml:space="preserve">Eventos adversos (ADES) são comuns, dispendiosos e uma das questões mais importantes na farmacoterapia contemporânea. Os métodos atuais de vigilância de segurança de medicamentos são amplamente baseados em relatórios espontâneos. No entanto, isso é conhecido por ser bastante ineficaz. Há uma falta de sistemas automatizados, verificando os possíveis ades em dados de rotina capturados em registros eletrônicos de saúde (EHRS); Os sistemas presentes geralmente são construídos diretamente em cima de sistemas específicos de informação clínica por meio de interfaces proprietárias. No contexto do Projeto Europeu 'Salus', pretendemos fornecer uma infraestrutura, bem como um conjunto de ferramentas para acessar e analisar dados do paciente clínico de sistemas de informação clínica heterogêneo utilizando métodos padrão. Este artigo concentra-se em dois componentes da arquitetura de salus: a "camada de interoperabilidade semântica" (SIL) permite um acesso a fontes de EHR díspar para fornecer os dados do paciente em um modelo de dados comum para detecção de ADE dentro da ferramenta 'ADE detecção e notificação '(formiga). O SIL em combinação com a formiga pode ser usado em diferentes ambientes clínicos para aumentar a detecção de ADE e as taxas de relatórios. Assim, nossa abordagem promete um impacto profundo no domínio da farmacovigilância. © 2014 European Federation for Medical Informatics e iOS Pressione. </v>
          </cell>
          <cell r="BQ47">
            <v>0</v>
          </cell>
          <cell r="BR47">
            <v>0</v>
          </cell>
          <cell r="BS47">
            <v>0</v>
          </cell>
          <cell r="BV47">
            <v>0</v>
          </cell>
          <cell r="BW47">
            <v>0</v>
          </cell>
          <cell r="BX47">
            <v>0</v>
          </cell>
          <cell r="BY47">
            <v>0</v>
          </cell>
          <cell r="BZ47">
            <v>0</v>
          </cell>
          <cell r="CA47">
            <v>0</v>
          </cell>
          <cell r="CB47">
            <v>0</v>
          </cell>
          <cell r="CC47">
            <v>0</v>
          </cell>
          <cell r="CE47" t="str">
            <v>pdf indisponível</v>
          </cell>
          <cell r="CK47">
            <v>0</v>
          </cell>
          <cell r="CL47">
            <v>0</v>
          </cell>
        </row>
        <row r="48">
          <cell r="C48" t="str">
            <v>identifying adverse drug event information in clinical notes with distributional semantic representations of context</v>
          </cell>
          <cell r="D48" t="str">
            <v>Identifying adverse drug event information in clinical notes with distributional semantic representations of context</v>
          </cell>
          <cell r="E48" t="str">
            <v xml:space="preserve">Identificando informações adversas do evento de drogas em notas clínicas com representações semânticas distributivas de contexto </v>
          </cell>
          <cell r="G48" t="str">
            <v xml:space="preserve">macho </v>
          </cell>
          <cell r="H48">
            <v>2015</v>
          </cell>
          <cell r="I48">
            <v>59</v>
          </cell>
          <cell r="J48">
            <v>0</v>
          </cell>
          <cell r="K48">
            <v>0</v>
          </cell>
          <cell r="L48" t="str">
            <v>Scopus</v>
          </cell>
          <cell r="P48" t="str">
            <v>English</v>
          </cell>
          <cell r="Q48" t="str">
            <v>Article</v>
          </cell>
          <cell r="R48">
            <v>0</v>
          </cell>
          <cell r="S48" t="str">
            <v>All Open Access, Hybrid Gold</v>
          </cell>
          <cell r="T48" t="str">
            <v>Henriksson A., Kvist M., Dalianis H., Duneld M.</v>
          </cell>
          <cell r="U48" t="str">
            <v>Journal of Biomedical Informatics</v>
          </cell>
          <cell r="V48" t="str">
            <v>57</v>
          </cell>
          <cell r="Y48" t="str">
            <v>10.1016/j.jbi.2015.08.013</v>
          </cell>
          <cell r="Z48" t="str">
            <v>10.1016/j.jbi.2015.08.013</v>
          </cell>
          <cell r="AB48" t="str">
            <v>https://www.scopus.com/inward/record.uri?eid=2-s2.0-84949514782&amp;doi=10.1016%2fj.jbi.2015.08.013&amp;partnerID=40&amp;md5=d053a18826f432b3bc7caf37fc174f6d</v>
          </cell>
          <cell r="AC48" t="str">
            <v>Department of Computer and Systems Sciences (DSV), Stockholm University, Sweden; Department of Learning, Informatics, Management and Ethics (LIME), Karolinska Institutet, Sweden</v>
          </cell>
          <cell r="AD48" t="str">
            <v>Henriksson, A., Department of Computer and Systems Sciences (DSV), Stockholm University, Sweden; Kvist, M., Department of Computer and Systems Sciences (DSV), Stockholm University, Sweden, Department of Learning, Informatics, Management and Ethics (LIME), Karolinska Institutet, Sweden; Dalianis, H., Department of Computer and Systems Sciences (DSV), Stockholm University, Sweden; Duneld, M., Department of Computer and Systems Sciences (DSV), Stockholm University, Sweden</v>
          </cell>
          <cell r="AH48" t="str">
            <v>Stiftelsen för Strategisk Forskning, SSF: IIS11-0053</v>
          </cell>
          <cell r="AI48" t="str">
            <v>This work was partly supported by the project High-Performance Data Mining for Drug Effect Detection at Stockholm University, funded by the Swedish Foundation for Strategic Research under grant IIS11-0053 .</v>
          </cell>
          <cell r="AL48" t="str">
            <v>Jensen, P.B., Jensen, L.J., Brunak, S., Mining electronic health records: towards better research applications and clinical care (2012) Nat. Rev. Genet., 13 (6), pp. 395-405; Meystre, S.M., Savova, G.K., Kipper-Schuler, K.C., Hurdle, J.F., Extracting information from textual documents in the electronic health record: a review of recent research (2008) Yearb. Med. Inform., 35, pp. 128-144; Smith, K., Megyesi, B., Velupillai, S., Kvist, M., Professional language in Swedish clinical text: linguistic characterization and comparative studies (2014) Nord. J. Linguist., 37 (2), pp. 297-323; Sibbald, B., Rofecoxib (vioxx) voluntarily withdrawn from market (2004) Can. Med. Assoc. J., 171 (9), pp. 1027-1028; Furberg, C.D., Pitt, B., Withdrawal of cerivastatin from the world market (2001) Curr. Control Trials Cardiovasc Med., 2 (5), pp. 205-207; Beijer, H., De Blaey, C., Hospitalisations caused by adverse drug reactions (adr): a meta-analysis of observational studies (2002) Pharm. World Sci., 24 (2), pp. 46-54; Howard, R., Avery, A., Slavenburg, S., Royal, S., Pipe, G., Lucassen, P., Pirmohamed, M., Which drugs cause preventable admissions to hospital? a systematic review (2007) Brit. J. Clin. Pharmacol., 63 (2), pp. 136-147; Hakkarainen, K.M., Hedna, K., Petzold, M., Hägg, S., Percentage of patients with preventable adverse drug reactions and preventability of adverse drug reactions - a meta-analysis (2012) PloS One, 7 (3), p. e33236; Goldman, S.A., Limitations and strengths of spontaneous reports data (1998) Clin. Ther., 20, pp. C40-C44; Hazell, L., Shakir, S.A., Under-reporting of adverse drug reactions (2006) Drug Safety, 29 (5), pp. 385-396; Van Mulligen, E.M., Fourrier-Reglat, A., Gurwitz, D., Molokhia, M., Nieto, A., Trifiro, G., Kors, J.A., Furlong, L.I., The EU-ADR corpus: annotated drugs, diseases, targets, and their relationships (2012) J. Biomed. Inform., 45 (5), pp. 879-884; Sarker, A., Ginn, R., Nikfarjam, A., O'Connor, K., Smith, K., Jayaraman, S., Upadhaya, T., Gonzalez, G., Utilizing social media data for pharmacovigilance: a review (2015) J. Biomed. Inform., 54, pp. 202-212; Harpaz, R., Haerian, K., Chase, H.S., Friedman, C., Mining electronic health records for adverse drug effects using regression based methods (2010) Proceedings of the 1st ACM International Health Informatics Symposium, pp. 100-107. , ACM; Chazard, E., Ficheur, G., Bernonville, S., Luyckx, M., Beuscart, R., Data mining to generate adverse drug events detection rules (2011) IEEE Trans. Inform. Technol. Biomed., 15 (6), pp. 823-830; Zhao, J., Henriksson, A., Boström, H., Detecting adverse drug events using concept hierarchies of clinical codes (2014) IEEE International Conference on Healthcare Informatics, pp. 285-293. , IEEE; Zhao, J., Henriksson, A., Asker, L., Boström, H., Detecting adverse drug events with multiple representations of clinical measurements (2014) IEEE International Conference on Bioinformatics and Biomedicine, pp. 536-543. , IEEE; Zhao, J., Henriksson, A., Kvist, M., Asker, L., Boström, H., Handling temporality of clinical events for derug safety surveillance (2015) AMIA Annual Proceedings, American Medical Informatics Association; Eriksson, R., Jensen, P.B., Frankild, S., Jensen, L.J., Brunak, S., Dictionary construction and identification of possible adverse drug events in Danish clinical narrative text (2013) J. Am. Med. Inform. Assoc., 20 (5), pp. 947-953; Eriksson, R., Werge, T., Jensen, L.J., Brunak, S., Dose-specific adverse drug reaction identification in electronic patient records: temporal data mining in an inpatient psychiatric population (2014) Drug Safety, 37 (4), pp. 237-247; Wang, X., Hripcsak, G., Markatou, M., Friedman, C., Active computerized pharmacovigilance using natural language processing, statistics, and electronic health records: a feasibility study (2009) J. Am. Med. Inform. Assoc., 16 (3), pp. 328-337; LePendu, P., Iyer, S., Fairon, C., Shah, N.H., Annotation analysis for testing drug safety signals using unstructured clinical notes (2012) J. Biomed. Semant., 3, p. S5; LePendu, P., Iyer, S.V., Bauer-Mehren, A., Harpaz, R., Mortensen, J.M., Podchiyska, T., Ferris, T.A., Shah, N.H., Pharmacovigilance using clinical notes (2013) Clin. Pharmacol. Ther., 93 (6), pp. 547-555; Iyer, S.V., Harpaz, R., LePendu, P., Bauer-Mehren, A., Shah, N.H., Mining clinical text for signals of adverse drug-drug interactions (2014) J. Am. Med. Inform. Assoc., 21 (2), pp. 353-362; Aramaki, E., Miura, Y., Tonoike, M., Ohkuma, T., Masuichi, H., Waki, K., Ohe, K., Extraction of adverse drug effects from clinical records (2010) Stud. Health Technol. Inform., 160, pp. 739-743; Santiso, S., Pérez, A., Gojenola, K., Taldea, I., Casillas, A., Oronoz, M., Adverse Drug Event prediction combining shallow analysis and machine learning (2014) Proceedings of the 5th International Workshop on Health Text Mining and Information Analysis (Louhi) at EACL, pp. 85-89; Uzuner, Ö., Solti, I., Cadag, E., Extracting medication information from clinical text (2010) J. Am. Med. Inform. Assoc., 17 (5), pp. 514-518; Uzuner, Ö., South, B.R., Shen, S., DuVall, S.L., 2010 i2b2/va challenge on concepts, assertions, and relations in clinical text (2011) J. Am. Med. Inform. Assoc., 18 (5), pp. 552-556; Pradhan, S., Elhadad, N., Chapman, W., Manandhar, S., Savova, G., Semeval-2014 task 7: analysis of clinical text (2014) SemEval 2014, 199 (99), p. 54; Pradhan, S., Elhadad, N., South, B.R., Martinez, D., Christensen, L., Vogel, A., Suominen, H., Savova, G., Evaluating the state of the art in disorder recognition and normalization of the clinical narrative (2015) J. Am. Med. Inform. Assoc., 22 (1), pp. 143-154; Friedman, C., Towards a comprehensive medical language processing system: methods and issues (1997) Proceedings of the AMIA Annual Fall Symposium, American Medical Informatics Association, p. 595; Aronson, A.R., Lang, F.-M., An overview of metamap: historical perspective and recent advances (2010) J. Am. Med. Inform. Assoc., 17 (3), pp. 229-236; Savova, G.K., Masanz, J.J., Ogren, P.V., Zheng, J., Sohn, S., Kipper-Schuler, K.C., Chute, C.G., Mayo clinical text analysis and knowledge extraction system (ctakes): architecture, component evaluation and applications (2010) J. Am. Med. Inform. Assoc., 17 (5), pp. 507-513; de Bruijn, B., Cherry, C., Kiritchenko, S., Martin, J., Zhu, X., Machine-learned solutions for three stages of clinical information extraction: the state of the art at i2b2 2010 (2011) J. Am. Med. Inform. Assoc., 18 (5), pp. 557-562; Tang, B., Cao, H., Wu, Y., Jiang, M., Xu, H., Recognizing clinical entities in hospital discharge summaries using structural support vector machines with word representation features (2013) BMC Med. Inform. Decis. Making, 13, p. S1; Zhang, Y., Wang, J., Tang, B., Wu, Y., Jiang, M., Chen, Y., Xu, H., Uth_ccb: a report for semeval 2014-task 7 analysis of clinical text (2014) SemEval, pp. 802-806; Skeppstedt, M., Kvist, M., Nilsson, G.H., Dalianis, H., Automatic recognition of disorders, findings, pharmaceuticals and body structures from clinical text: An annotation and machine learning study (2014) J. Biomed. Inform., 49, pp. 148-158; Chapman, W.W., Bridewell, W., Hanbury, P., Cooper, G.F., Buchanan, B.G., A simple algorithm for identifying negated findings and diseases in discharge summaries (2001) J. Biomed. Inform., 34 (5), pp. 301-310; Chapman, W.W., Hilert, D., Velupillai, S., Kvist, M., Skeppstedt, M., Chapman, B.E., Conway, M., Deleger, L., Extending the NegEx lexicon for multiple languages (2013) Stud. Health Technol. Inform., 192, p. 677; Skeppstedt, M., Negation detection in Swedish clinical text: an adaption of NegEx to Swedish (2011) J. Biomed. Seman., 2, p. S3; Goldin, I., Chapman, W.W., Learning to detect negation with 'not' in medical texts (2003) Proc. Workshop on Text Analysis and Search for Bioinformatics, , ACM SIGIR; Huang, Y., Lowe, H.J., A novel hybrid approach to automated negation detection in clinical radiology reports (2007) J. Am. Med. Inform. Assoc., 14 (3), pp. 304-311; Wu, S., Miller, T., Masanz, J., Coarr, M., Halgrim, S., Carrell, D., Clark, C., Negation's not solved: generalizability versus optimizability in clinical natural language processing (2014) PloS One, 9 (11), p. e112774; Uzuner, Ö., Zhang, X., Sibanda, T., Machine learning and rule-based approaches to assertion classification (2009) J. Am. Med. Inform. Assoc., 16 (1), pp. 109-115; Velupillai, S., (2012) Shades of Certainty: Annotation and Classification of Swedish Medical Records, , Doctoral Thesis, Stockholm University; Harkema, H., Dowling, J.N., Thornblade, T., Chapman, W.W., Context: an algorithm for determining negation, experiencer, and temporal status from clinical reports (2009) J. Biomed. Inform., 42 (5), pp. 839-851; Lin, Y.-K., Chen, H., Brown, R.A., Medtime: a temporal information extraction system for clinical narratives (2013) J. Biomed. Inform., 46, pp. S20-S28; Sun, W., Rumshisky, A., Uzuner, O., Evaluating temporal relations in clinical text: 2012 i2b2 challenge (2013) J. Am. Med. Inform. Assoc., , amiajnl-2013; Bethard, S., Derczynski, L., Pustejovsky, J., Verhagen, M., Semeval-2015 task 6: clinical tempeval (2015) Proceedings of the 9th International Workshop on Semantic Evaluation (SemEval 2015), , Association for Computational Linguistics; Velupillai, S., Temporal expressions in swedish medical text - a pilot study (2014) Proceedings of BioNLP, pp. 88-92; Shatkay, H., Feldman, R., Mining the biomedical literature in the genomic era: an overview (2003) J. Comput. Biol., 10 (6), pp. 821-855; Giuliano, C., Lavelli, A., Romano, L., Exploiting shallow linguistic information for relation extraction from biomedical literature (2006) EACL, 18, pp. 401-408. , Citeseer; Rink, B., Harabagiu, S., Roberts, K., Automatic extraction of relations between medical concepts in clinical texts (2011) J. Am. Med. Inform. Assoc., 18 (5), pp. 594-600; Sun, A., Grishman, R., Sekine, S., Semi-supervised relation extraction with large-scale word clustering (2011) Proceedings of the 49th Annual Meeting of the Association for Computational Linguistics: Human Language Technologies, 1, pp. 521-529. , Association for Computational Linguistics; Miller, S., Guinness, J., Zamanian, A., Name tagging with word clusters and discriminative training (2004) HLT-NAACL, 4, pp. 337-342. , Citeseer; Turian, J., Ratinov, L., Bengio, Y., Word representations: a simple and general method for semi-supervised learning (2010) Proceedings of the 48th Annual Meeting of the Association for Computational Linguistics, pp. 384-394. , Association for Computational Linguistics; Harris, Z.S., Distributional Structure, Word.; Turney, P.D., Pantel, P., From frequency to meaning: vector space models of semantics (2010) J. Artif. Intell. Res., 37 (1), pp. 141-188; Cohen, T., Widdows, D., Empirical distributional semantics: methods and biomedical applications (2009) J. Biomed. Inform., 42 (2), pp. 390-405; Henriksson, A., Semantic Spaces of Clinical Text: Leveraging Distributional Semantics for Natural Language Processing of Electronic Health Records (2013), Licentiate Thesis, Stockholm University; Henriksson, A., Moen, H., Skeppstedt, M., Daudaravicius, V., Duneld, M., Synonym extraction and abbreviation expansion with ensembles of semantic spaces (2014) J. Biomed. Seman., 5, p. 6; Henriksson, A., Dalianis, H., Kowalski, S., Generating features for named entity recognition by learning prototypes in semantic space: the case of de-identifying health records (2014) IEEE International Conference on Bioinformatics and Biomedicine, pp. 450-457. , IEEE; Sahlgren, M., The Word-Space Model: Using Distributional Analysis to Represent Syntagmatic and Paradigmatic Relations Between Words in High-Dimensional Vector Spaces, , Ph.D. Thesis, Stockholm University, 2006; Lapesa, G., Evert, S., im Walde, S.S., Contrasting syntagmatic and paradigmatic relations: insights from distributional semantic models (2014) Proceedings of the Third Joint Conference on Lexical and Computational Semantics (*SEM 2014), pp. 160-170; Lapesa, G., Evert, S., A large scale evaluation of distributional semantic models: parameters, interactions and model selection (2014) Trans. Assoc. Comput. Linguist., 2, pp. 531-545; Henriksson, A., Learning multiple distributed prototypes of semantic categories for named entity recognition Int. J. Data Min. Biomed, , (in press); Dalianis, H., Hassel, M., Henriksson, A., Skeppstedt, M., Stockholm EPR Corpus: a clinical database used to improve health care (2012) Swedish Language Technology Conference, pp. 17-18. , SLTC-2012; Stausberg, J., Hasford, J., Drug-related admissions and hospital-acquired adverse drug events in Germany: a longitudinal analysis from 2003 to 2007 of ICD-10-coded routine data (2011) BMC Health Serv. Res., 11 (1), p. 134; Stenetorp, P., Pyysalo, S., Topić, G., Ohta, T., Ananiadou, S., Tsujii, J., Brat: a web-based tool for nlp-assisted text annotation (2012) Proceedings of the Demonstrations at the 13th Conference of the European Chapter of the Association for Computational Linguistics, pp. 102-107. , Association for Computational Linguistics; Lafferty, J., McCallum, A., Pereira, F.C., Conditional Random Fields: Probabilistic Models for Segmenting and Labeling Sequence Data; Kudo, T., CRF++: Yet Another CRF Toolkit, , http://crfpp.sourceforge.net; Breiman, L., Random forests (2001) Mach. Learn., 45 (1), pp. 5-32; Sun, Y., Wong, A.K., Kamel, M.S., Classification of imbalanced data: a review (2009) Int. J. Pattern Recogn. Artif. Intell., 23 (4), pp. 687-719; Chen, C., Liaw, A., Breiman, L., Using Random Forest to Learn Imbalanced Data, , University of California, Berkeley; Pedregosa, F., Varoquaux, G., Gramfort, A., Michel, V., Thirion, B., Grisel, O., Blondel, M., Dubourg, V., Scikit-learn: machine learning in python (2011) J. Mach. Learn. Res., 12, pp. 2825-2830; Mikolov, T., Chen, K., Corrado, G., Dean, J., (2013) Efficient estimation of word representations in vector space, , ICLR Workshop; Baroni, M., Dinu, G., Kruszewski, G., Don't count, predict! a systematic comparison of context-counting vs. context-predicting semantic vectors (2014) Association for Computational Linguistics, 1, pp. 238-247; Goldberg, Y., Levy, O., Word2vec Explained: Deriving Mikolov et al.'s Negative-Sampling Word-Embedding Method arxiv:1402.3722; Östling, R., Stagger: an open-source part of speech tagger for swedish (2013) Northern Euro. J. Lang. Technol., 3, pp. 1-18; Japkowicz, N., Shah, M., (2011) Evaluating Learning Algorithms: A Classification Perspective, , Cambridge University Press; Demšar, J., Statistical comparisons of classifiers over multiple data sets (2006) J. Mach. Learn. Res., 7, pp. 1-30; Hommel, G., A stagewise rejective multiple test procedure based on a modified Bonferroni test (1988) Biometrika, 75 (2), pp. 383-386; Lingren, T., Deleger, L., Molnar, K., Zhai, H., Meinzen-Derr, J., Kaiser, M., Stoutenborough, L., Solti, I., Evaluating the impact of pre-annotation on annotation speed and potential bias: natural language processing gold standard development for clinical named entity recognition in clinical trial announcements (2013) J. Am. Med. Inform. Assoc., , amiajnl-2013; Chapman, W.W., Dowling, J.N., Hripcsak, G., Evaluation of training with an annotation schema for manual annotation of clinical conditions from emergency department reports (2008) Int. J. Med. Inform., 77 (2), pp. 107-113; Jonnalagadda, S., Cohen, T., Wu, S., Gonzalez, G., Enhancing clinical concept extraction with distributional semantics (2012) J. Biomed. Inform., 45 (1), pp. 129-140; Zhang, S., Elhadad, N., Unsupervised biomedical named entity recognition: experiments with clinical and biological texts (2013) J. Biomed. Inform., 46 (6), pp. 1088-1098; Henriksson, A., Conway, M., Duneld, M., Chapman, W.W., Identifying synonymy between SNOMED clinical terms of varying length using distributional analysis of electronic health records (2013) AMIA Annual Symposium Proceedings, pp. 600-609. , American Medical Informatics Association; Henriksson, A., Skeppstedt, M., Kvist, M., Duneld, M., Conway, M., Corpus-driven terminology development: populating swedish SNOMED CT with synonyms extracted from electronic health records (2013) Proceedings of BioNLP, , Association for Computational Linguistics; Henriksson, A., Hassel, M., Optimizing the dimensionality of clinical term spaces for improved diagnosis coding support (2013) Proceedings of Louhi Workshop on Health Document Text Mining and Information Analysis</v>
          </cell>
          <cell r="AM48" t="str">
            <v>Henriksson, A.; Department of Computer and Systems Sciences (DSV), Sweden; email: aronhen@dsv.su.se</v>
          </cell>
          <cell r="AP48" t="str">
            <v>Academic Press Inc.</v>
          </cell>
          <cell r="AV48" t="str">
            <v>JBIOB</v>
          </cell>
          <cell r="AW48" t="str">
            <v>J. Biomed. Informatics</v>
          </cell>
          <cell r="AX48" t="str">
            <v>Final</v>
          </cell>
          <cell r="AY48" t="str">
            <v>2-s2.0-84949514782</v>
          </cell>
          <cell r="AZ48">
            <v>16</v>
          </cell>
          <cell r="BF48" t="str">
            <v>Adverse drug events; Corpus annotation; Distributional semantics; Electronic health records; Machine learning; Relation extraction</v>
          </cell>
          <cell r="BG48" t="str">
            <v>Artificial intelligence; Clustering algorithms; Diagnosis; Health; Learning systems; Natural language processing systems; Patient treatment; Records management; Semantics; Vector spaces; Adverse drug events; Corpus annotations; Distributional semantics; Electronic health record; Relation extraction; Electronic document exchange; adverse drug reaction; Article; controlled study; data analysis; distributional semantics; drug indication; drug information; electronic medical record; mathematical model; medical terminology; priority journal; semantics; Sweden; data mining; electronic health record; human; information processing; Data Curation; Data Mining; Drug-Related Side Effects and Adverse Reactions; Electronic Health Records; Humans; Semantics</v>
          </cell>
          <cell r="BJ48" t="str">
            <v>for the purpose of post-marketing drug safety surveillance, which has traditionally relied on the voluntary reporting of individual cases of adverse drug events (ades), other sources of information are now being explored, including electronic health records (ehrs), which give us access to enormous amounts of longitudinal observations of the treatment of patients and their drug use. adverse drug events, which can be encoded in ehrs with certain diagnosis codes, are, however, heavily underreported. it is therefore important to develop capabilities to process, by means of computational methods, the more unstructured ehr data in the form of clinical notes, where clinicians may describe and reason around suspected ades. in this study, we report on the creation of an annotated corpus of swedish health records for the purpose of learning to identify information pertaining to ades present in clinical notes. to this end, three key tasks are tackled: recognizing relevant named entities (disorders, symptoms, drugs), labeling attributes of the recognized entities (negation, speculation, temporality), and relationships between them (indication, adverse drug event). for each of the three tasks, leveraging models of distributional semantics - i.e., unsupervised methods that exploit co-occurrence information to model, typically in vector space, the meaning of words - and, in particular, combinations of such models, is shown to improve the predictive performance. the ability to make use of such unsupervised methods is critical when faced with large amounts of sparse and high-dimensional data, especially in domains where annotated resources are scarce. © 2015 the authors.</v>
          </cell>
          <cell r="BL48" t="str">
            <v xml:space="preserve">Para efeitos da vigilância de segurança dos medicamentos pós-comercialização, que tradicionalmente invocou o relato voluntário de casos individuais de eventos adversos de medicamentos (ADES), outras fontes de informação estão sendo exploradas, incluindo registros eletrônicos de saúde (EHRS), que nos dão acesso a enormes quantidades de observações longitudinais do tratamento de pacientes e seu uso de drogas. Eventos adversos de drogas, que podem ser codificados em EHRs com certos códigos de diagnóstico, são, no entanto, fortemente subnotificados. Portanto, é importante desenvolver capacidades para processar, por meio de métodos computacionais, os dados mais não estruturados da EHR na forma de notas clínicas, onde os médicos podem descrever e raciocinar em torno de Suspeithed Ades. Neste estudo, relatamos a criação de um corpus anotado de registros de saúde suecos com o objetivo de aprender a identificar informações relativas aos ades presentes em notas clínicas. Para este fim, três tarefas principais são abordadas: Reconhecendo entidades nomeadas relevantes (distúrbios, sintomas, drogas), rotulagem de atributos das entidades reconhecidas (negação, especulação, temporalidade) e relacionamentos entre eles (indicação, evento adverso de drogas). Para cada uma das três tarefas, alavancando modelos de semântica de distribuição - ou seja, métodos não supervisionados que exploram informações de co-ocorrência ao modelo, tipicamente em espaço vetorial, o significado de palavras - e, em particular, combinações de tais modelos, é mostrado para melhorar o desempenho preditivo. A capacidade de utilizar de tais métodos não supervisionados é fundamental quando confrontado com grandes quantidades de dados escassos e de alta dimensão, especialmente em domínios, onde os recursos anotados são escassos. © 2015 os autores. </v>
          </cell>
          <cell r="BQ48">
            <v>0</v>
          </cell>
          <cell r="BR48">
            <v>0</v>
          </cell>
          <cell r="BS48">
            <v>0</v>
          </cell>
          <cell r="BV48">
            <v>0</v>
          </cell>
          <cell r="BW48">
            <v>0</v>
          </cell>
          <cell r="BX48">
            <v>0</v>
          </cell>
          <cell r="BY48">
            <v>0</v>
          </cell>
          <cell r="BZ48">
            <v>0</v>
          </cell>
          <cell r="CA48">
            <v>0</v>
          </cell>
          <cell r="CB48">
            <v>0</v>
          </cell>
          <cell r="CC48">
            <v>0</v>
          </cell>
          <cell r="CK48">
            <v>0</v>
          </cell>
          <cell r="CL48">
            <v>0</v>
          </cell>
        </row>
        <row r="49">
          <cell r="C49" t="str">
            <v>indexing publicly available health data with medical subject headings (mesh) an evaluation of term coverage</v>
          </cell>
          <cell r="D49" t="str">
            <v>Indexing Publicly Available Health Data with Medical Subject Headings (MeSH): An Evaluation of Term Coverage</v>
          </cell>
          <cell r="E49" t="str">
            <v xml:space="preserve">Indexando dados de saúde disponíveis publicamente com cabeçalhos de assuntos médicos (malha): uma avaliação da cobertura a prazo </v>
          </cell>
          <cell r="G49" t="str">
            <v xml:space="preserve">macho </v>
          </cell>
          <cell r="H49">
            <v>2015</v>
          </cell>
          <cell r="I49">
            <v>1</v>
          </cell>
          <cell r="J49">
            <v>0</v>
          </cell>
          <cell r="K49">
            <v>0</v>
          </cell>
          <cell r="L49" t="str">
            <v>Scopus</v>
          </cell>
          <cell r="P49" t="str">
            <v>English</v>
          </cell>
          <cell r="Q49" t="str">
            <v>Conference Paper</v>
          </cell>
          <cell r="R49">
            <v>0</v>
          </cell>
          <cell r="T49" t="str">
            <v>Marc D.T., Zhang R., Beattie J., Gatewood L.C., Khairat S.S.</v>
          </cell>
          <cell r="U49" t="str">
            <v>Studies in Health Technology and Informatics</v>
          </cell>
          <cell r="V49" t="str">
            <v>216</v>
          </cell>
          <cell r="Y49" t="str">
            <v>10.3233/978-1-61499-564-7-529</v>
          </cell>
          <cell r="Z49" t="str">
            <v>10.3233/978-1-61499-564-7-529</v>
          </cell>
          <cell r="AB49" t="str">
            <v>https://www.scopus.com/inward/record.uri?eid=2-s2.0-84952031021&amp;doi=10.3233%2f978-1-61499-564-7-529&amp;partnerID=40&amp;md5=fafffb26ee65525f8d901918b6f6dbf5</v>
          </cell>
          <cell r="AC49" t="str">
            <v>Institute for Health Informatics-University of Minnesota- Twin Cities, Minneapolis, MN, United States; Department of Surgery-University of Minnesota- Twin Cities, Minneapolis, MN, United States; Bio-Medical Library- University of Minnesota- Twin Cities, Minneapolis, MN, United States; Carolina Health Informatics Program- University of North Carolina, Chapel Hill, NC, United States</v>
          </cell>
          <cell r="AD49" t="str">
            <v>Marc, D.T., Institute for Health Informatics-University of Minnesota- Twin Cities, Minneapolis, MN, United States; Zhang, R., Institute for Health Informatics-University of Minnesota- Twin Cities, Minneapolis, MN, United States, Department of Surgery-University of Minnesota- Twin Cities, Minneapolis, MN, United States; Beattie, J., Bio-Medical Library- University of Minnesota- Twin Cities, Minneapolis, MN, United States; Gatewood, L.C., Institute for Health Informatics-University of Minnesota- Twin Cities, Minneapolis, MN, United States; Khairat, S.S., Institute for Health Informatics-University of Minnesota- Twin Cities, Minneapolis, MN, United States, Carolina Health Informatics Program- University of North Carolina, Chapel Hill, NC, United States</v>
          </cell>
          <cell r="AL49" t="str">
            <v>Coglianese, C., The transparency president? the Obama administration and open government (2009) Governance, 22 (4), pp. 152-167; Obama, B., The Obama-Biden Plan, , http://change.gov/agenda/technology_agenda, Change. gov. 2007: [cited 2014 November 10]; Obama, B., (2009) Transparency and Open Government, , http://www.whitehouse.gov/the_press_office/TransparencyandOpenGovernment, White House [cited 2014 November 10]; (2014), http://www.data.gov, Data. gov: [cited 2014 November 10]; Orszag, P.R., Memorandum for the heads of executive departments and agencies (2009) Executive Office of the President: Office of Management and Budget; (2011) The Open Government Partnership: National Action Plan for the United States of America, , http://www.whitehouse.gov/sites/default/files/us_national_action_plan_final_2.pdf, OGP. White House: [cited 2014 November 10]; Sunstein, C.R., Memorandum for the heads of executive department and agencies (2011) Executive Office of the President: Office of Management and Budget; (2014), http://www.HealthData.gov, HealthData. gov: [cited 2014 November 10]; (2014) CKAN. About CKAN. [Cited 2014 November 10], , http://ckan.org/developers/about-ckan; Napoli, P.M., Karaganis, J., On making public policy with publicly available data: The case of US communications policymaking (2010) Gov Inform Q, 27 (4), pp. 384-391; Evans, A.M., Campos, A., Open government initiatives: Challenges of citizen participation (2013) J Policy Anal Manag, 32 (1), pp. 172-185; Jaeger, P.T., Munson, S., Engaging the public in open government: Social media technology and policy for government transparency (2010) Fed Reg; Dawes, S.S., Governance in the digital age: A research and action framework for an uncertain future (2009) Gov Inform Q, 26 (2), pp. 257-264; Dawes, S.S., Helbig, N., Information strategies for open government: Challenges and prospects for deriving public value from government transparency (2010) Electronic Government: Lecture Notes in Computer Science: EGOV, pp. 50-60. , In: Wimmer MA, eds; Tapscott, D., Williams, A.D., Herman, D., Government 2. 0: Transforming government and governance for the twenty-first century (2007) New Paradigm, pp. 1-21; Meijer, A., Thaens, M., Alignment 2. 0: Strategic use of new Internet technologies in government (2010) Gov Inform Q, 27 (2), pp. 113-121; Robinson, D., Yu, H., Zeller, W.P., Felten, E.W., Government data and the invisible hand (2009) Yale JL &amp; Tech, 11, pp. 160-176; Chang, A.-M., Kannan, P., Leveraging Web 2. 0 in government (2008) IBM Center for the Business of Government; Williams, A.J., Harland, L., Groth, P., Pettifer, S., Chichester, C., Willighagen, E.L., Open PHACTS: Semantic interoperability for drug discovery (2012) Drug Discovery Today, 17 (21-22), pp. 1188-1198; Scheufele, E., Aronzon, D., Coopersmith, R., McDuffie, M.T., Kapoor, M., Uhrich, C.A., TranSMART: An open source knowledge management and high content data analytics platform (2014) AMIA Joint Summits on Translational Science Proceedings, pp. 96-101; Nelson, S.J., Medical terminologies that work: The example of MeSH (2009) Proceedings of the 10th International Symposium on Pervasive Systems, Algorithms and Networks: ISPAN, pp. 380-384; Bodenreider, O., The unified medical language system (UMLS): Integrating biomedical terminology (2004) Nucleic Acids Res, 32, pp. 267-270; Aronson, A.R., Lang, F.M., An overview of MetaMap: Historical perspective and recent advances (2010) JAMIA, 17 (3), pp. 229-236; Praz, V., Bucher, P., CleanEx: New data extraction and merging tools based on MeSH term annotation (2009) Nucleic Acids Res, 37, pp. 880-884; Uwimana, E., Ruiz, M.E., Integrating an automatic classification method into the medical image retrieval process (2008) Annual Symposium Proceedings: AMIA, pp. 747-751; Aronson, A.R., Mork, J.G., Lang, F.-M., Rogers, W.J., Neveol, A., NLM Medical Text Indexer: A tool for automatic and assisted indexing (2008) Bethesda: US National Library of Medicine; McCray, A.T., Srinivasan, S., Browne, A.C., Lexical methods for managing variation in biomedical terminologies (1994) Proceedings of the Annual Symposium on Computer Application in Medical Care: AMIA, pp. 235-239; Aronson, A.R., The effect of textual variation on concept based information retrieval (1996) Annual Symposium Proceedings: AMIA, pp. 373-377; Aronson, A.R., Metamap evaluation (2001) Bethesda: US National Library of Medicine; https://http://www.nlm.nih.gov/cgi/request.meshdata, NLM. Medical Subject Headings. NLM. 2014 [cited 2014 November 10]; Shamliyan, T.A., Kane, R.L., Availability of results from clinical research: Failing policy efforts (2014) JEGH, 4 (1), pp. 1-12; Thibault, J.C., Roe, D.R., Facelli, J.C., Cheatham, T.E., III, Data model, dictionaries and desiderata for biomolecular simulation data indexing and sharing (2014) J Cheminformatics, 6 (1), pp. 1-23</v>
          </cell>
          <cell r="AM49" t="str">
            <v>Marc, D.T.; Institute for Health Informatics-University of Minnesota- Twin CitiesUnited States; email: marcx003@umn.edu</v>
          </cell>
          <cell r="AN49" t="str">
            <v>Georgiou A.Sarkar I.N.de Azevedo Marques P.M.</v>
          </cell>
          <cell r="AP49" t="str">
            <v>IOS Press</v>
          </cell>
          <cell r="AQ49" t="str">
            <v>15th World Congress on Health and Biomedical Informatics, MEDINFO 2015</v>
          </cell>
          <cell r="AR49" t="str">
            <v>19 August 2015 through 23 August 2015</v>
          </cell>
          <cell r="AT49">
            <v>116956</v>
          </cell>
          <cell r="AU49" t="str">
            <v>9781614995630</v>
          </cell>
          <cell r="AW49" t="str">
            <v>Stud. Health Technol. Informatics</v>
          </cell>
          <cell r="AX49" t="str">
            <v>Final</v>
          </cell>
          <cell r="AY49" t="str">
            <v>2-s2.0-84952031021</v>
          </cell>
          <cell r="AZ49">
            <v>4</v>
          </cell>
          <cell r="BF49" t="str">
            <v>Data; Data Storage and Retrieval; Indexing; MeSH; Standards</v>
          </cell>
          <cell r="BG49" t="str">
            <v>Bioinformatics; Digital storage; Health; Indexing (of information); Metadata; Standards; Terminology; Consumer participation; Data; Data storage; Federal governments; Government initiatives; Medical subject headings; MeSH; Standardized terminologies; Mesh generation; human; human experiment; Medical Subject Headings; nomenclature; artificial intelligence; information retrieval; Medline; natural language processing; nomenclature; procedures; public health; semantics; statistics and numerical data; United States; Artificial Intelligence; Information Storage and Retrieval; Medical Subject Headings; MEDLINE; Natural Language Processing; Public Health; Semantics; Terminology as Topic; United States</v>
          </cell>
          <cell r="BI49" t="str">
            <v>twitter|metamap|nlp</v>
          </cell>
          <cell r="BJ49" t="str">
            <v>as part of the open government initiative, the united states federal government published datasets to increase collaboration, transparency, consumer participation, and research, and are available online at healthdata.gov. currently, healthdata.gov does not adequately support the accessibility goal of the open government initiative due to issues of retrieving relevant data because of inadequately cataloguing and lack of indexing with a standardized terminology. given the commonalities between the healthdata.gov and medline metadata, medical subject headings (mesh) may offer an indexing solution, but there needs to be a formal evaluation of the efficacy of mesh for covering the dataset concepts. the purpose of this study was to determine if mesh adequately covers the healthdata.gov concepts. the noun and noun phrases from the healthdata.gov metadata were extracted and mapped to mesh using metamap. the frequency of no exact, partical and no matches with mesh terms were determined. the results of this study revealed that about 70% of the healthdata.gov concepts partially or exactly matched mesh terms. therefore, mesh may be a favorable terminology for indexing the healthdata.gov datasets. © 2015 imia and ios press.</v>
          </cell>
          <cell r="BK49" t="str">
            <v xml:space="preserve">Tempo estrito e condições de configuração foram impostas para testar as capacidades de cada sistema sob condições de nenhuma intervenção humana e configuração mínima do sistema. A saída de cada sistema NLP foi avaliada quanto à precisão, recall e medida F em comparação com o GSL. Uma análise de erro qualitativa (QEA) foi conduzida para categorizar uma amostra aleatória dos erros falso-positivos e falso-negativos de cada sistema de PNL. </v>
          </cell>
          <cell r="BL49" t="str">
            <v xml:space="preserve">Como parte da iniciativa do governo aberto, o governo federal dos Estados Unidos publicou conjuntos de dados para aumentar a colaboração, transparência, participação do consumidor e pesquisa, e estão disponíveis on-line no HealthData.gov. Atualmente, o HealthData.gov não suporta adequadamente o objetivo de acessibilidade da iniciativa do governo aberto devido a questões de recuperação de dados relevantes devido à catalogação inadequada e falta de indexação com uma terminologia padronizada. Dadas as comissões entre os Metadados HealthData.gov e Medline, os títulos médicos de assuntos (malha) podem oferecer uma solução de indexação, mas precisam haver uma avaliação formal da eficácia da malha para cobrir os conceitos de conjunto de dados. O objetivo deste estudo foi determinar se a malha cobre adequadamente os conceitos de HealthData.gov. Os frases substantivos e substantivos dos Metadados HealthData.gov foram extraídos e mapeados para malha usando metamap. A frequência de nenhum número exato, parcial e sem correspondências com termos de malha foi determinada. Os resultados deste estudo revelaram que cerca de 70% dos conceitos HealthData.gov parcialmente ou exatamente correspondem em termos de malha. Portanto, a malha pode ser uma terminologia favorável para indexar os conjuntos de dados HealthData.gov. © 2015 imia e iOS pressione. </v>
          </cell>
          <cell r="BQ49">
            <v>0</v>
          </cell>
          <cell r="BR49">
            <v>0</v>
          </cell>
          <cell r="BS49">
            <v>0</v>
          </cell>
          <cell r="BV49">
            <v>0</v>
          </cell>
          <cell r="BW49">
            <v>0</v>
          </cell>
          <cell r="BX49">
            <v>0</v>
          </cell>
          <cell r="BY49">
            <v>0</v>
          </cell>
          <cell r="BZ49">
            <v>0</v>
          </cell>
          <cell r="CA49">
            <v>0</v>
          </cell>
          <cell r="CB49">
            <v>0</v>
          </cell>
          <cell r="CC49">
            <v>0</v>
          </cell>
          <cell r="CK49">
            <v>0</v>
          </cell>
          <cell r="CL49">
            <v>0</v>
          </cell>
        </row>
        <row r="50">
          <cell r="C50" t="str">
            <v>initiate an intelligent adaptive alert environment</v>
          </cell>
          <cell r="D50" t="str">
            <v>INITIATE: An Intelligent Adaptive Alert Environment</v>
          </cell>
          <cell r="E50" t="str">
            <v xml:space="preserve">Iniciar: um ambiente de alerta adaptativo inteligente </v>
          </cell>
          <cell r="G50" t="str">
            <v xml:space="preserve">macho </v>
          </cell>
          <cell r="H50">
            <v>2015</v>
          </cell>
          <cell r="I50">
            <v>2</v>
          </cell>
          <cell r="J50">
            <v>0</v>
          </cell>
          <cell r="K50">
            <v>0</v>
          </cell>
          <cell r="L50" t="str">
            <v>Scopus</v>
          </cell>
          <cell r="P50" t="str">
            <v>English</v>
          </cell>
          <cell r="Q50" t="str">
            <v>Conference Paper</v>
          </cell>
          <cell r="R50">
            <v>0</v>
          </cell>
          <cell r="T50" t="str">
            <v>Jafarpour B., Abidi S.R., Ahmad A.M., Abidi S.S.R.</v>
          </cell>
          <cell r="U50" t="str">
            <v>Studies in Health Technology and Informatics</v>
          </cell>
          <cell r="V50" t="str">
            <v>216</v>
          </cell>
          <cell r="Y50" t="str">
            <v>10.3233/978-1-61499-564-7-285</v>
          </cell>
          <cell r="Z50" t="str">
            <v>10.3233/978-1-61499-564-7-285</v>
          </cell>
          <cell r="AB50" t="str">
            <v>https://www.scopus.com/inward/record.uri?eid=2-s2.0-84951958888&amp;doi=10.3233%2f978-1-61499-564-7-285&amp;partnerID=40&amp;md5=ea6e6ea966588cdddee477f82f3002a3</v>
          </cell>
          <cell r="AC50" t="str">
            <v>NICHE Research Group, Faculty of Computer Science, Dalhousie University, Halifax, Canada; Medical Informatics, Faculty of Medicine, Dalhousie University, Halifax, Canada</v>
          </cell>
          <cell r="AD50" t="str">
            <v>Jafarpour, B., NICHE Research Group, Faculty of Computer Science, Dalhousie University, Halifax, Canada; Abidi, S.R., Medical Informatics, Faculty of Medicine, Dalhousie University, Halifax, Canada; Ahmad, A.M., NICHE Research Group, Faculty of Computer Science, Dalhousie University, Halifax, Canada; Abidi, S.S.R., NICHE Research Group, Faculty of Computer Science, Dalhousie University, Halifax, Canada</v>
          </cell>
          <cell r="AL50" t="str">
            <v>McCoy, A.B., Thomas, E.J., Krousel-Wood, M., Sittig, D.F., Clinical decision support alert appropriateness: A review and proposal for improvement (2014) Ochsner J. Ochsner Clinic Foundation, 14 (2), pp. 195-202; Dolin, R.H., Alschuler, L., Boyer, S., Beebe, C., Behlen, F.M., Biron, P.V., HL7 clinical document architecture, release 2 (2006) J Am Med Informatics Assoc, 13 (1), pp. 30-39; Graham, K.C., Cvach, M., Monitor alarm fatigue: Standardizing use of physiological monitors and decreasing nuisance alarms (2010) Am J Crit Care, 19 (1), pp. 28-34; Van Der Sijs, H., Aarts, J., Vulto, A., Berg, M., Overriding of drug safety alerts in computerized physician order entry (2006) J Am Med Inform Assoc, 13 (2), pp. 138-147; Imhoff, M., Kuhls, S., Gather, U., Fried, R., Smart alarms from medical devices in the or and ICU (2009) Best Pract Res Clin Anaesthesiol, 23 (1), pp. 39-50; Klimov, D., Shahar, Y., IALARM: An intelligent alert language for activation, response, and monitoring of medical alerts (2013) Process Support and Knowledge Representation in Health Care, SE-10, pp. 128-142. , Riaño D, Lenz R, Miksch S, Peleg M, Reichert M, ten Teije A, eds. Springer International Publishing</v>
          </cell>
          <cell r="AM50" t="str">
            <v>Abidi, S.S.R.; NICHE Research Group, Canada; email: ssrabidi@dal.ca</v>
          </cell>
          <cell r="AN50" t="str">
            <v>Georgiou A.Sarkar I.N.de Azevedo Marques P.M.</v>
          </cell>
          <cell r="AP50" t="str">
            <v>IOS Press</v>
          </cell>
          <cell r="AQ50" t="str">
            <v>15th World Congress on Health and Biomedical Informatics, MEDINFO 2015</v>
          </cell>
          <cell r="AR50" t="str">
            <v>19 August 2015 through 23 August 2015</v>
          </cell>
          <cell r="AT50">
            <v>116956</v>
          </cell>
          <cell r="AU50" t="str">
            <v>9781614995630</v>
          </cell>
          <cell r="AW50" t="str">
            <v>Stud. Health Technol. Informatics</v>
          </cell>
          <cell r="AX50" t="str">
            <v>Final</v>
          </cell>
          <cell r="AY50" t="str">
            <v>2-s2.0-84951958888</v>
          </cell>
          <cell r="AZ50">
            <v>4</v>
          </cell>
          <cell r="BF50" t="str">
            <v>Alert Fatigue; Alert Management Engine; Alert Management Strategy; HL7-CDA; Semantic Web</v>
          </cell>
          <cell r="BG50" t="str">
            <v>Artificial intelligence; Bioinformatics; Decision support systems; Engines; Health; Life cycle; Medical computing; Semantic Web; Alert management; Clinical decision support systems; Drug-drug interactions; Electronic medical record; Generating system; Hl7 cda; Hl7 clinical document architectures; Personalizations; Drug interactions; alarm monitor; clinical decision support system; drug surveillance program; electronic health record; health level 7; machine learning; medical error; natural language processing; Nova Scotia; practice guideline; prevention and control; software; standards; Adverse Drug Reaction Reporting Systems; Clinical Alarms; Decision Support Systems, Clinical; Electronic Health Records; Health Level Seven; Machine Learning; Medical Errors; Natural Language Processing; Nova Scotia; Practice Guidelines as Topic; Software</v>
          </cell>
          <cell r="BJ50" t="str">
            <v>exposure to a large volume of alerts generated by medical alert generating systems (ags) such as drug-drug interaction softwares or clinical decision support systems over-whelms users and causes alert fatigue in them. some of alert fatigue effects are ignoring crucial alerts and longer response times. a common approach to avoid alert fatigue is to devise mechanisms in ags to stop them from generating alerts that are deemed irrelevant. in this paper, we present a novel framework called initiate: an intelligent adaptive alert environment to avoid alert fatigue by managing alerts generated by one or more ags. we have identified and categories the lifecycle of different alerts and have developed alert management logic as per the alerts' lifecycle. our framework incorporates an ontology that represents the alert management strategy and an alert management engine that executes this strategy. our alert management framework offers the following features: (1) adaptability based on users' feedback; (2) personalization and aggregation of messages; and (3) connection to electronic medical records by implementing a hl7 clinical document architecture parser. © 2015 imia and ios press.</v>
          </cell>
          <cell r="BK50" t="str">
            <v>Conclusões: Os resultados demonstram que pode ser viável usar ferramentas de PNL para extrair e mapear termos de EA para PTs MedDRA. No entanto, as ferramentas de PNL que testamos precisariam ser modificadas ou reconfiguradas para reduzir as taxas de erro e dar suporte ao seu uso em um ambiente regulatório. Pode ser necessário desenvolver ferramentas específicas para extrair termos de EA de rótulos de medicamentos e mapear os termos para PTs MedDRA para apoiar a farmacovigilância. Conduzir pesquisas usando sistemas de PNL adicionais em um GSL maior e diverso também seria informativo.</v>
          </cell>
          <cell r="BL50" t="str">
            <v xml:space="preserve">Exposição a um grande volume de alertas gerados por sistemas de geração de alertas médicos (AGS), como softwares de interação medicamentosa ou sistemas de apoio à decisão clínica sobre-whelms e causa fadiga alerta neles. Alguns efeitos de fadiga alerta estão ignorando alertas cruciais e tempos de resposta mais longos. Uma abordagem comum para evitar a fadiga alerta é conceber mecanismos em AGs para impedi-los de gerar alertas que são consideradas irrelevantes. Neste artigo, apresentamos uma nova estrutura chamada Iniciado: um ambiente de alerta adaptativo inteligente para evitar a fadiga alerta, gerenciando alertas gerados por um ou mais AGs. Identificamos e categorias o ciclo de vida de diferentes alertas e desenvolvi a lógica de gerenciamento de alerta conforme o ciclo de vida dos alertas. Nossa estrutura incorpora uma ontologia que representa a estratégia de gerenciamento de alerta e um mecanismo de gerenciamento de alerta que executa essa estratégia. Nossa estrutura de gerenciamento de alerta oferece os seguintes recursos: (1) Adaptabilidade com base no feedback dos usuários; (2) personalização e agregação de mensagens; e (3) conexão a registros médicos eletrônicos, implementando um analisador de arquitetura de documentos clínicos HL7. © 2015 imia e iOS pressione. </v>
          </cell>
          <cell r="BQ50">
            <v>0</v>
          </cell>
          <cell r="BR50">
            <v>0</v>
          </cell>
          <cell r="BS50">
            <v>0</v>
          </cell>
          <cell r="BV50">
            <v>0</v>
          </cell>
          <cell r="BW50">
            <v>0</v>
          </cell>
          <cell r="BX50">
            <v>0</v>
          </cell>
          <cell r="BY50">
            <v>0</v>
          </cell>
          <cell r="BZ50">
            <v>0</v>
          </cell>
          <cell r="CA50">
            <v>0</v>
          </cell>
          <cell r="CB50">
            <v>0</v>
          </cell>
          <cell r="CC50">
            <v>0</v>
          </cell>
          <cell r="CK50">
            <v>0</v>
          </cell>
          <cell r="CL50">
            <v>0</v>
          </cell>
        </row>
        <row r="51">
          <cell r="C51" t="str">
            <v>jufit a configurable rule engine for filtering and generating new multilingual umls terms</v>
          </cell>
          <cell r="D51" t="str">
            <v>JuFiT: A Configurable Rule Engine for Filtering and Generating New Multilingual Umls Terms</v>
          </cell>
          <cell r="E51" t="str">
            <v xml:space="preserve">JUFIT: Um mecanismo de regra configurável para filtrar e gerar novos termos de UMLs multilíngues </v>
          </cell>
          <cell r="G51" t="str">
            <v xml:space="preserve">macho </v>
          </cell>
          <cell r="H51">
            <v>2015</v>
          </cell>
          <cell r="I51">
            <v>1</v>
          </cell>
          <cell r="J51">
            <v>0</v>
          </cell>
          <cell r="K51">
            <v>0</v>
          </cell>
          <cell r="L51" t="str">
            <v>Scopus</v>
          </cell>
          <cell r="P51" t="str">
            <v>English</v>
          </cell>
          <cell r="Q51" t="str">
            <v>Article</v>
          </cell>
          <cell r="R51">
            <v>0</v>
          </cell>
          <cell r="T51" t="str">
            <v>Hellrich J., Schulz S., Buechel S., Hahn U.</v>
          </cell>
          <cell r="U51" t="str">
            <v>AMIA ... Annual Symposium proceedings. AMIA Symposium</v>
          </cell>
          <cell r="V51" t="str">
            <v>2015</v>
          </cell>
          <cell r="AB51" t="str">
            <v>https://www.scopus.com/inward/record.uri?eid=2-s2.0-85040947474&amp;partnerID=40&amp;md5=004766baa14719e44ff391e5644423f7</v>
          </cell>
          <cell r="AC51" t="str">
            <v>Medizinische Universität Graz, Graz, Austria; Medizinische Universität Graz, Graz, Austria</v>
          </cell>
          <cell r="AD51" t="str">
            <v>Hellrich, J., Medizinische Universität Graz, Graz, Austria; Schulz, S., Medizinische Universität Graz, Graz, Austria; Buechel, S., Medizinische Universität Graz, Graz, Austria; Hahn, U., Medizinische Universität Graz, Graz, Austria</v>
          </cell>
          <cell r="AW51" t="str">
            <v>AMIA Annu Symp Proc</v>
          </cell>
          <cell r="AX51" t="str">
            <v>Final</v>
          </cell>
          <cell r="AY51" t="str">
            <v>2-s2.0-85040947474</v>
          </cell>
          <cell r="AZ51">
            <v>6</v>
          </cell>
          <cell r="BG51" t="str">
            <v>language; multilingualism; natural language processing; Unified Medical Language System; Language; Multilingualism; Natural Language Processing; Unified Medical Language System</v>
          </cell>
          <cell r="BI51" t="str">
            <v>twitter|metamap|nlp</v>
          </cell>
          <cell r="BJ51" t="str">
            <v>we here describe jufit, an easily adjustable rule engine which allows to filter non-natural terms (i.e., ones usually not occurring in running citation texts) from the umls metathesaurus and even adds new terms to the umls (by rewriting non-natural terms). unlike previous attempts (with metamap or casper), jufit serves multilingual purposes in that it runs for english, spanish, french, german and dutch documents, as well - the most prominent european languages in terms of umls coverage. we evaluated jufit under a variety of experimental conditions and found evidence that it increases annotation quality for english, and most likely also for german and spanish.</v>
          </cell>
          <cell r="BL51" t="str">
            <v xml:space="preserve">Nós aqui descrevemos Jufit, um mecanismo de regra facilmente ajustável que permite filtrar termos não naturais (ou seja, aqueles geralmente não ocorrem em textos de citação em execução) do metathesaurus UMLs e até adicionam novos termos aos UMLs (reescrevendo termos não naturais) . Ao contrário das tentativas anteriores (com Metamap ou Casper), o Jufit atende propósitos multilíngües que é executado para documentos ingleses, espanhóis, franceses, alemães e holandeses, também - as línguas europeias mais proeminentes em termos de cobertura de UMLs. Avaliamos JUFIT sob uma variedade de condições experimentais e encontramos evidências de que aumenta a qualidade da anotação para o inglês, e provavelmente também para alemão e espanhol. </v>
          </cell>
          <cell r="BQ51">
            <v>0</v>
          </cell>
          <cell r="BR51">
            <v>0</v>
          </cell>
          <cell r="BS51">
            <v>0</v>
          </cell>
          <cell r="BV51">
            <v>0</v>
          </cell>
          <cell r="BW51">
            <v>0</v>
          </cell>
          <cell r="BX51">
            <v>0</v>
          </cell>
          <cell r="BY51">
            <v>0</v>
          </cell>
          <cell r="BZ51">
            <v>0</v>
          </cell>
          <cell r="CA51">
            <v>0</v>
          </cell>
          <cell r="CB51">
            <v>0</v>
          </cell>
          <cell r="CC51">
            <v>0</v>
          </cell>
          <cell r="CK51">
            <v>0</v>
          </cell>
          <cell r="CL51">
            <v>0</v>
          </cell>
        </row>
        <row r="52">
          <cell r="C52" t="str">
            <v>knowledge based word concept model estimation and refinement for biomedical text mining</v>
          </cell>
          <cell r="D52" t="str">
            <v>Knowledge based word-concept model estimation and refinement for biomedical text mining</v>
          </cell>
          <cell r="E52" t="str">
            <v xml:space="preserve">Estimativa e refinamento de modelo de conceito de palavra baseado em conhecimento para mineração de texto biomédica </v>
          </cell>
          <cell r="G52" t="str">
            <v xml:space="preserve">macho </v>
          </cell>
          <cell r="H52">
            <v>2015</v>
          </cell>
          <cell r="I52">
            <v>12</v>
          </cell>
          <cell r="J52">
            <v>0</v>
          </cell>
          <cell r="K52">
            <v>0</v>
          </cell>
          <cell r="L52" t="str">
            <v>Scopus</v>
          </cell>
          <cell r="P52" t="str">
            <v>English</v>
          </cell>
          <cell r="Q52" t="str">
            <v>Article</v>
          </cell>
          <cell r="R52">
            <v>0</v>
          </cell>
          <cell r="S52" t="str">
            <v>All Open Access, Bronze, Green</v>
          </cell>
          <cell r="T52" t="str">
            <v>Jimeno Yepes A., Berlanga R.</v>
          </cell>
          <cell r="U52" t="str">
            <v>Journal of Biomedical Informatics</v>
          </cell>
          <cell r="V52" t="str">
            <v>53</v>
          </cell>
          <cell r="Y52" t="str">
            <v>10.1016/j.jbi.2014.11.015</v>
          </cell>
          <cell r="Z52" t="str">
            <v>10.1016/j.jbi.2014.11.015</v>
          </cell>
          <cell r="AB52" t="str">
            <v>https://www.scopus.com/inward/record.uri?eid=2-s2.0-84924495386&amp;doi=10.1016%2fj.jbi.2014.11.015&amp;partnerID=40&amp;md5=b2182ead242f99fcad9ae8f3876f3425</v>
          </cell>
          <cell r="AC52" t="str">
            <v>Department of Computing and Information Systems, The University of MelbourneVIC  3010, Australia; Departamento de Lenguages y Sistemas Informáticos, Universitat Jaume I, Castellón de la Plana12071, Spain</v>
          </cell>
          <cell r="AD52" t="str">
            <v>Jimeno Yepes, A., Department of Computing and Information Systems, The University of MelbourneVIC  3010, Australia; Berlanga, R., Departamento de Lenguages y Sistemas Informáticos, Universitat Jaume I, Castellón de la Plana12071, Spain</v>
          </cell>
          <cell r="AH52" t="str">
            <v>Ministerio de Economía y Competitividad, MINECO
Comisión Interministerial de Ciencia y Tecnología, CICYT: TIN2011–24147</v>
          </cell>
          <cell r="AI52" t="str">
            <v>We thank anonymous reviewers for their very useful comments and suggestions. Special thanks to Bridget McInnes and Maika Vicente Navarro for proofreading the manuscript. The work was supported by the CICYT Project TIN2011–24147 from the Spanish Ministry of Economy and Competitiveness (MINECO).</v>
          </cell>
          <cell r="AL52" t="str">
            <v>Agirre, E., Soroa, A., Personalizing pagerank for word sense disambiguation (2009) Proceedings of the 12th conference of the European Chapter of the Association for Computational Linguistics, pp. 33-41. , Association for Computational Linguistics; Agirre, E., Soroa, A., Stevenson, M., Graph-based word sense disambiguation of biomedical documents (2010) Bioinformatics, 26 (22), pp. 2889-2896. , http://www.ncbi.nlm.nih.gov/pubmed/20934991; Alexopoulou, D., Andreopoulos, B., Dietze, H., Doms, A., Gandon, F., Hakenberg, J., Biomedical word sense disambiguation with ontologies and metadata: automation meets accuracy (2009) BMC Bioinform, 10 (1), p. 28; Allan, J., Callan, J., Collins-Thompson, K., Croft, B., Feng, F., Fisher, D., The lemur toolkit for language modeling and information retrieval (2003) The Lemur Project, , http://lemurproject.org, [accessed 25.01.12]; Aronson, A., Lang, F., An overview of metamap: historical perspective and recent advances (2010) J Am Med Inform Assoc, 17 (3), pp. 229-236; Ashburner, M., Ball, C.A., Blake, J.A., Botstein, D., Butler, H., Cherry, J.M., Gene ontology: tool for the unification of biology (2000) Nat Genet, 25 (1), pp. 25-29; Bahl, L.R., Jelinek, F., Mercer, R., A maximum likelihood approach to continuous speech recognition (1983) IEEE Trans Pattern Anal Mach Intell, (2), pp. 179-190; Banko, M., Cafarella, M.J., Soderland, S., Broadhead, M., Etzioni, O., Open information extraction for the web (2007) IJCAI, 7, pp. 2670-2676; Berlanga, R., Nebot, V., Pérez, M., (2014) Tailored semantic annotation for semantic search, , Web Semantics: Science, Services and Agents on the World Wide Web; [18.07.14],; Blair, D.R., Wang, K., Nestorov, S., Evans, J.A., Rzhetsky, A., Quantifying the impact and extent of undocumented biomedical synonymy (2014) PLoS Comput Biol, 10 (9), p. e1003799; Blei, D.M., Ng, A.Y., Jordan, M.I., Latent dirichlet allocation (2003) J Mach Learn Res, 3, pp. 993-1022; Bodenreider, O., The unified medical language system (UMLS): integrating biomedical terminology (2004) Nucleic Acids Res, 32, pp. D267-D270; Camon, E., Magrane, M., Barrell, D., Lee, V., Dimmer, E., Maslen, J., The gene ontology annotation (goa) database: sharing knowledge in uniprot with gene ontology (2004) Nucleic Acids Res, 32, pp. D262-D266; Cao, G., Nie, J.-Y., Bai, J., Integrating word relationships into language models (2005) Proceedings of the 28th annual international ACM SIGIR conference on research and development in information retrieval, pp. 298-305. , ACM; Chang, J., Sean, G., Chong, W., Blei, D.M., Reading tea leaves: how humans interpret topic models (2009) Advances in neural information processing systems, 22, pp. 288-296. , In: Bengio Y, Schuurmans D, Lafferty J, Williams CKI, Culotta A, editors; Cheng, W., Preiss, J., Stevenson, M., Scaling up wsd with automatically generated examples (2012) Proceedings of the 2012 workshop on biomedical natural language processing, pp. 231-239. , Association for Computational Linguistics; Cohen, P.R., (1995) Empirical methods for artificial intelligence, , MIT Press, Cambridge, MA, USA; Gale, W., Church, K., Yarowsky, D., One sense per discourse (1992) Proceedings of the workshop on speech and natural language, pp. 233-237. , Association for Computational Linguistics; Humphrey, S., Rogers, W., Kilicoglu, H., Demner-Fushman, D., Rindflesch, T., Word sense disambiguation by selecting the best semantic type based on Journal Descriptor Indexing: preliminary experiment (2006) J Am Soc Inform Sci Technol, 57 (1), pp. 96-113. , [Print]; Jimeno-Yepes, A., Aronson, A., Knowledge-based biomedical word sense disambiguation: comparison of approaches (2010) BMC Bioinform, 11, p. 565; Jimeno-Yepes, A., Aronson, A.R., Integration of umls and medline in unsupervised word sense disambiguation (2012) 2012 AAAI fall symposium series; Jimeno Yepes, A., Aronson, A.R., Knowledge-based and knowledge-lean methods combined in unsupervised word sense disambiguation (2012) Proceedings of the 2nd ACM SIGHIT international health informatics symposium, pp. 733-736. , ACM; Jimeno-Yepes, A., Berlanga-Llavori, R., Rebholz-Schuchmann, D., Applications of ontologies and text mining in the biomedical domain (2010) Ontology Theory Manage Des: Adv Tools Models, pp. 261-283; Jimeno-Yepes, A., Berlanga-Llavori, R., Rebholz-Schuhmann, D., Terminological cleansing for improved information retrieval based on ontological terms (2009) Proceedings of the WSDM'09 workshop on exploiting semantic annotations in information retrieval, pp. 6-14. , ACM; Jimeno-Yepes, A., Berlanga-Llavori, R., Rebholz-Schuhmann, D., Ontology refinement for improved information retrieval (2010) Inform Process Manage, 46 (4), pp. 426-435; Jimeno-Yepes, A.J., McInnes, B.T., Aronson, A.R., Exploiting MeSH indexing in MEDLINE to generate a data set for word sense disambiguation (2011) BMC Bioinform, 12 (1), p. 223; Leacock, C., Miller, G.A., Chodorow, M., Using corpus statistics and wordnet relations for sense identification (1998) Comput Linguist, 24 (1), pp. 147-165; McInnes, B., An unsupervised vector approach to biomedical term disambiguation: Integrating UMLS and Medline (2008) Proceedings of the ACL-08: HLT student research workshop, pp. 49-54. , http://www.aclweb.org/anthology/P/P08/P08-3009, Association for Computational Linguistics, Columbus, Ohio; June; McInnes, B., Pedersen, T., Carlis, J., Using UMLS Concept Unique Identifiers (CUIs) for word sense disambiguation in the biomedical domain (2007) AMIA annual symposium proceedings, pp. 533-537. , American Medical Informatics Association; 2007; Navigli, R., Velardi, P., Structural semantic interconnections: a knowledge-based approach to word sense disambiguation (2005) IEEE Trans Pattern Anal Mach Intell, 27 (7), pp. 1075-1086; Nebot, V., Berlanga, R., Exploiting semantic annotations for open information extraction: an experience in the biomedical domain (2014) Knowl Inf Syst, 38 (2), pp. 365-389. , http://dx.doi.org/10.1007/s10115-012-0590-x; Pesquita, C., Faria, D., Falcao, A.O., Lord, P., Couto, F.M., Semantic similarity in biomedical ontologies (2009) PLoS Comput Biol, 5 (7), p. e1000443; Plaza, L., Jimeno-Yepes, A., Díaz, A., Aronson, A., Studying the correlation between different word sense disambiguation methods and summarization effectiveness in biomedical texts (2011) BMC Bioinform, 12 (1), p. 355; Porter, M.F., An algorithm for suffix stripping (1980) Program: Electron Libr Inform Syst, 14 (3), pp. 130-137; Potter, S., (2003) A survey of knowledge acquisition from natural language, , TMA of Knowledge Acquisition from Natural Language; Reiter, E., Dale, R., Feng, Z., (2000) Building natural language generation systems, 33. , MIT Press; Schuemie, M.J., Kors, J.A., Mons, B., Word sense disambiguation in the biomedical domain: an overview (2005) J Comput Biol, 12 (5), pp. 554-565; Singh, B., van Mulligen, E.M., Kors, J.A., A scalable knowledge-based method for biomedical term disambiguation (2013) JAMIA; Smith, B., Ashburner, M., Rosse, C., Bard, J., Bug, W., Ceusters, W., The obo foundry: coordinated evolution of ontologies to support biomedical data integration (2007) Nat Biotechnol, 25 (11), pp. 1251-1255; Spasic, I., Ananiadou, S., McNaught, J., Kumar, A., Text mining and ontologies in biomedicine: making sense of raw text (2005) Brief Bioinformatics, 6 (3), pp. 239-251; Stevenson, M., Agirre, E., Soroa, A., Exploiting domain information for word sense disambiguation of medical documents (2011) J Am Med Inform Assoc, pp. 235-240; Tao, T., Zhai, C., Regularized estimation of mixture models for robust pseudo-relevance feedback (2006) Proceedings of the 29th annual international ACM SIGIR conference on research and development in information retrieval, pp. 162-169. , ACM; Ueda, N., Nakano, R., Deterministic annealing em algorithm (1998) Neural Netw, 11 (2), pp. 271-282; Weeber, M., Mork, J.G., Aronson, A.R., Developing a test collection for biomedical word sense disambiguation (2001) Proceedings of the AMIA symposium, p. 746. , American Medical Informatics Association; Yarowsky, D., One sense per collocation (1993) Proceedings of the workshop on human language technology, pp. 266-271. , Association for Computational Linguistics; Zhai, C., Lafferty, J., A study of smoothing methods for language models applied to information retrieval (2004) ACM Trans Inform Syst (TOIS), 22 (2), pp. 179-214; Zhong, Z., Ng, H.T., Word sense disambiguation improves information retrieval (2012) Proceedings of the 50th annual meeting of the association for computational linguistics: Long Papers, 1, pp. 273-282. , Association for Computational Linguistics</v>
          </cell>
          <cell r="AM52" t="str">
            <v>Jimeno Yepes, A.; Department of Computing and Information Systems, The University of MelbourneAustralia</v>
          </cell>
          <cell r="AP52" t="str">
            <v>Academic Press Inc.</v>
          </cell>
          <cell r="AV52" t="str">
            <v>JBIOB</v>
          </cell>
          <cell r="AW52" t="str">
            <v>J. Biomed. Informatics</v>
          </cell>
          <cell r="AX52" t="str">
            <v>Final</v>
          </cell>
          <cell r="AY52" t="str">
            <v>2-s2.0-84924495386</v>
          </cell>
          <cell r="AZ52">
            <v>7</v>
          </cell>
          <cell r="BF52" t="str">
            <v>Biomedical literature; Information retrieval; Text mining; Word sense disambiguation; Word-concept probability</v>
          </cell>
          <cell r="BG52" t="str">
            <v>Artificial intelligence; Information retrieval; Knowledge based systems; Learning algorithms; Natural language processing systems; Probability; Search engines; Supervised learning; Biomedical literature; Biomedical text minings; Labeled training data; Machine learning methods; State-of-the-art approach; Supervised machine learning; Text mining; Word Sense Disambiguation; Data mining; accuracy; Article; data mining; human; information retrieval; knowledge base; learning algorithm; machine learning; Medical Subject Headings; Medline; priority journal; probability; support vector machine; Unified Medical Language System; algorithm; artificial intelligence; biology; data mining; knowledge base; natural language processing; procedures; semantics; statistical model; Unified Medical Language System; Algorithms; Artificial Intelligence; Computational Biology; Data Mining; Knowledge Bases; MEDLINE; Models, Statistical; Natural Language Processing; Probability; Semantics; Unified Medical Language System</v>
          </cell>
          <cell r="BI52" t="str">
            <v>twitter|metamap|nlp</v>
          </cell>
          <cell r="BJ52" t="str">
            <v>text mining of scientific literature has been essential for setting up large public biomedical databases, which are being widely used by the research community. in the biomedical domain, the existence of a large number of terminological resources and knowledge bases (kb) has enabled a myriad of machine learning methods for different text mining related tasks. unfortunately, kbs have not been devised for text mining tasks but for human interpretation, thus performance of kb-based methods is usually lower when compared to supervised machine learning methods. the disadvantage of supervised methods though is they require labeled training data and therefore not useful for large scale biomedical text mining systems. kb-based methods do not have this limitation.in this paper, we describe a novel method to generate word-concept probabilities from a kb, which can serve as a basis for several text mining tasks. this method not only takes into account the underlying patterns within the descriptions contained in the kb but also those in texts available from large unlabeled corpora such as medline. the parameters of the model have been estimated without training data. patterns from medline have been built using metamap for entity recognition and related using co-occurrences.the word-concept probabilities were evaluated on the task of word sense disambiguation (wsd). the results showed that our method obtained a higher degree of accuracy than other state-of-the-art approaches when evaluated on the msh wsd data set. we also evaluated our method on the task of document ranking using medline citations. these results also showed an increase in performance over existing baseline retrieval approaches. © 2014 elsevier inc.</v>
          </cell>
          <cell r="BL52" t="str">
            <v xml:space="preserve">A mineração de texto da literatura científica tem sido essencial para a criação de grandes bancos de dados biomédicos públicos, que estão sendo amplamente utilizados pela comunidade de pesquisa. No domínio biomédico, a existência de um grande número de recursos terminológicos e bases de conhecimento (KB) permitiu uma infinidade de métodos de aprendizagem de máquina para diferentes tarefas relacionadas a mineração de texto. Infelizmente, os KBs não foram concebidos para tarefas de mineração de texto, mas para a interpretação humana, assim o desempenho dos métodos baseados em KB é geralmente menor quando comparado aos métodos de aprendizagem de máquina supervisionada. A desvantagem dos métodos supervisionados, porém, eles exigem dados rotulados de treinamento e, portanto, não são úteis para sistemas de mineração de texto biomédico em larga escala. Os métodos baseados em KB não têm essa limitação. Em este artigo, descrevemos um método novo para gerar probabilidades de conceito de palavras de um KB, que pode servir de base para várias tarefas de mineração de texto. Esse método não leva apenas em consideração os padrões subjacentes dentro das descrições contidas no KB, mas também aquelas em textos disponíveis em grandes corpora não rotuladas, como a MEDLINE. Os parâmetros do modelo foram estimados sem dados de treinamento. Padrões de Medline foram construídos usando o Metamap para reconhecimento de entidade e relacionados com co-ocorrências. As probabilidades de conceito de palavras foram avaliadas na tarefa do desambiguamento do Word Sense (WSD). Os resultados mostraram que nosso método obteve um maior grau de precisão do que outras abordagens de última geração quando avaliada no conjunto de dados MSH WSD. Também avaliamos nosso método sobre a tarefa de classificação de documentos usando citações de Medline. Esses resultados também mostraram um aumento no desempenho sobre as abordagens de recuperação de linha de base existente. © 2014 Elsevier Inc. </v>
          </cell>
          <cell r="BQ52">
            <v>0</v>
          </cell>
          <cell r="BR52">
            <v>0</v>
          </cell>
          <cell r="BS52">
            <v>0</v>
          </cell>
          <cell r="BV52">
            <v>0</v>
          </cell>
          <cell r="BW52">
            <v>0</v>
          </cell>
          <cell r="BX52">
            <v>0</v>
          </cell>
          <cell r="BY52">
            <v>0</v>
          </cell>
          <cell r="BZ52">
            <v>0</v>
          </cell>
          <cell r="CA52">
            <v>0</v>
          </cell>
          <cell r="CB52">
            <v>0</v>
          </cell>
          <cell r="CC52">
            <v>0</v>
          </cell>
          <cell r="CK52">
            <v>0</v>
          </cell>
          <cell r="CL52">
            <v>0</v>
          </cell>
        </row>
        <row r="53">
          <cell r="C53" t="str">
            <v>large scale automatic extraction of side effects associated with targeted anticancer drugs from full text oncological articles</v>
          </cell>
          <cell r="D53" t="str">
            <v>Large-scale automatic extraction of side effects associated with targeted anticancer drugs from full-text oncological articles</v>
          </cell>
          <cell r="E53" t="str">
            <v xml:space="preserve">Extração automática de grande escala de efeitos colaterais associados a medicamentos anticancerados direcionados a partir de artigos oncológicos de texto completo </v>
          </cell>
          <cell r="G53" t="str">
            <v xml:space="preserve">macho </v>
          </cell>
          <cell r="H53">
            <v>2015</v>
          </cell>
          <cell r="I53">
            <v>14</v>
          </cell>
          <cell r="J53">
            <v>0</v>
          </cell>
          <cell r="K53">
            <v>0</v>
          </cell>
          <cell r="L53" t="str">
            <v>Scopus</v>
          </cell>
          <cell r="P53" t="str">
            <v>English</v>
          </cell>
          <cell r="Q53" t="str">
            <v>Article</v>
          </cell>
          <cell r="R53">
            <v>0</v>
          </cell>
          <cell r="S53" t="str">
            <v>All Open Access, Bronze, Green</v>
          </cell>
          <cell r="T53" t="str">
            <v>Xu R., Wang Q.</v>
          </cell>
          <cell r="U53" t="str">
            <v>Journal of Biomedical Informatics</v>
          </cell>
          <cell r="V53" t="str">
            <v>55</v>
          </cell>
          <cell r="Y53" t="str">
            <v>10.1016/j.jbi.2015.03.009</v>
          </cell>
          <cell r="Z53" t="str">
            <v>10.1016/j.jbi.2015.03.009</v>
          </cell>
          <cell r="AB53" t="str">
            <v>https://www.scopus.com/inward/record.uri?eid=2-s2.0-84930713528&amp;doi=10.1016%2fj.jbi.2015.03.009&amp;partnerID=40&amp;md5=202604f67c32d7cfd438675fa94fc2f6</v>
          </cell>
          <cell r="AC53" t="str">
            <v>Center for Clinical Investigation, Case Western Reserve University, Cleveland, OH  44106, United States; ThinTek, LLC., Palo Alto, CA  94306, United States</v>
          </cell>
          <cell r="AD53" t="str">
            <v>Xu, R., Center for Clinical Investigation, Case Western Reserve University, Cleveland, OH  44106, United States; Wang, Q., ThinTek, LLC., Palo Alto, CA  94306, United States</v>
          </cell>
          <cell r="AG53" t="str">
            <v>alemtuzumab, 216503-57-0; anastrozole, 120511-73-1; bevacizumab, 216974-75-3; bexarotene, 153559-49-0; bortezomib, 179324-69-7, 197730-97-5; bosutinib, 380843-75-4; cabozantinib, 942407-59-2, 1140909-48-3, 849217-68-1; carfilzomib, 868540-17-4; cetuximab, 205923-56-4; crizotinib, 877399-52-5; dasatinib, 302962-49-8, 863127-77-9; erlotinib, 183319-69-9, 183321-74-6; everolimus, 159351-69-6; exemestane, 107868-30-4; fulvestrant, 129453-61-8; gefitinib, 184475-35-2, 184475-55-6, 184475-56-7; ibritumomab tiuxetan, 206181-63-7; imatinib, 152459-95-5, 220127-57-1; ipilimumab, 477202-00-9; lapatinib, 231277-92-2, 388082-78-8, 437755-78-7; letrozole, 112809-51-5; nilotinib, 641571-10-0; ofatumumab, 679818-59-8; panitumumab, 339177-26-3; pazopanib, 444731-52-6, 635702-64-6; pralatrexate, 146464-95-1; regorafenib, 755037-03-7, 1019206-88-2; Antineoplastic Agents</v>
          </cell>
          <cell r="AH53" t="str">
            <v>National Institutes of Health, NIH: -91-022-18
American Cancer Society, ACS
National Cancer Institute, NCI: R25CA094186
National Center for Research Resources, NCRR: UL1RR024989
National Center for Advancing Translational Sciences, NCATS: UL1TR000439
Eunice Kennedy Shriver National Institute of Child Health and Human Development, NICHD: DP2HD084068</v>
          </cell>
          <cell r="AI53" t="str">
            <v>RX was supported by the Eunice Kennedy Shriver National Institute Of Child Health &amp; Human Development of the National Institutes of Health under the NIH Directors New Innovator Award number DP2HD084068 , the Training grant in Computational Genomic Epidemiology of Cancer (CoGEC) ( R25 CA094186-06 ), and the Grant #IRG-91-022-18 to the Case Comprehensive Cancer Center from the American Cancer Society .</v>
          </cell>
          <cell r="AL53" t="str">
            <v>Keefe, D.M., Bateman, E.H., Tumor control versus adverse events with targeted anticancer therapies (2011) Nat. Rev. Clin. Oncol., 9 (2), pp. 98-109; Kantarjian, H., Sawyers, C., Hochhaus, A., Guilhot, F., Schiffer, C., Gambacorti-Passerini, C., Niederwieser, D., Druker, B., Hematologic and cytogenetic responses to imatinib mesylate in chronic myelogenous leukemia (2002) N. Engl. J. Med., 346, pp. 645-652; Romond, E.H., Perez, E.A., Bryant, J., Suman, V.J., Geyer, C.E., Davidson, N.E., Tan-Chiu, E., Wolmark, N., Trastuzumab plus adjuvant chemotherapy for operable HER2-positive breast cancer (2005) N. Engl. J. Med., 353, pp. 1673-1684; Reguart, N., Cardona, A.F., Rosell, R., Role of erlotinib in first-line and maintenance treatment of advanced non-small-cell lung cancer (2010) Cancer Manag. Res., 2, pp. 143-156; Cleeland, C.S., Allen, J.D., Roberts, S.A., Brell, J.M., Giralt, S.A., Khakoo, A.Y., Kirch, R.A., Skillings, J., Reducing the toxicity of cancer therapy: recognizing needs, taking action (2012) Nat. Rev. Clin. Oncol., 9, pp. 471-478; Kirk, R., Targeted therapies: the toxic reality of new drugs (2012) Nat. Rev. Clin. Oncol., 9 (9), p. 488; Niraula, S., Seruga, B., Ocana, A., Shao, T., Goldstein, R., Tannock, I.F., Amir, E., The price we pay for progress: a meta-analysis of harms of newly approved anticancer drugs (2012) J. Clin. Oncol., 30 (24), pp. 3012-3019; Eschenhagen, T., Force, T., Ewer, M.S., de Keulenaer, G.W., Suter, T.M., Anker, S.D., Avkiran, M., Shah, A.M., Cardiovascular side effects of cancer therapies: a position statement from the Heart Failure Association of the European Society of Cardiology (2011) Eur. J. Heart Fail., 13 (1), pp. 1-10; Ewer, M.S., Ewer, S.M., Cardiotoxicity of anticancer treatments: what the cardiologist needs to know (2010) Nat. Rev. Cardiol., 7 (10), pp. 564-575; Mellor, H.R., Bell, A.R., Valentin, J.P., Roberts, R.R., Cardiotoxicity associated with targeting kinase pathways in cancer (2011) Toxicol. Sci., 120 (1), pp. 14-32; Bonura, F., Di Lisi, D., Novo, S., D'Alessandro, N., Timely recognition of cardiovascular toxicity by anticancer agents: a common objective of the pharmacologist, oncologist and cardiologist (2012) Cardiovasc. Toxicol., 12 (2), pp. 93-107; Ravaud, A., How to optimise treatment compliance in metastatic renal cell carcinoma with targeted agents (2009) Ann. Oncol., 20, pp. i7-i12; Davies, M.A., Fox, P.S., Papadopoulos, N.E., Bedikian, A.Y., Hwu, W.J., Lazar, A.J., Prieto, V.G., Kim, K.B., Phase I study of the combination of sorafenib and temsirolimus in patients with metastatic melanoma (2012) Clin. Can. Res., 18 (4), pp. 1120-1128; Molina, A.M., Feldman, D.R., Voss, M.H., Ginsberg, M.S., Baum, M.S., Brocks, D.R., Fischer, P.M., Motzer, R.J., Phase 1 trial of everolimus plus sunitinib in patients with metastatic renal cell carcinoma (2012) Cancer, 118 (7), pp. 1868-1876; Shimizu, T., Tolcher, A.W., Papadopoulos, K.P., Beeram, M., Rasco, D.W., Smith, L.S., Gunn, S., Patnaik, A., The clinical effect of the dual-targeting strategy involving PI3K/AKT/mTOR and RAS/MEK/ERK pathways in patients with advanced cancer (2012) Clin. Can. Res., 18 (8), pp. 2316-2325; Chen, M.H., Kerkela, R., Force, T., Mechanisms of cardiac dysfunction associated with tyrosine kinase inhibitor cancer therapeutics (2008) Circulation, 118, pp. 84-95; Cami, A., Arnold, A., Manzi, S., Reis, B., Predicting adverse drug events using pharmacological network models (2011) Sci. Transl. Med., 3 (114), pp. 114-127; Campillos, M., Kuhn, M., Gavin, A.C., Jensen, L.J., Bork, P., Drug target identification using side-effect similarity (2008) Science, 321 (5886), pp. 263-266; Duran-Frigola, M., Aloy, P., Recycling side-effects into clinical markers for drug repositioning (2012) Genome Med., 4 (3); Hurle, M.R., Yang, L., Xie, Q., Rajpal, D.K., Sanseau, P., Agarwal, P., Computational drug repositioning: from data to therapeutics (2013) Clin. Pharmacol. Therapeut., 93 (4), pp. 335-341; Lounkine, E., Keiser, M.J., Whitebread, S., Mikhailov, D., Hamon, J., Jenkins, J.L., Layan, P., Urban, L., Large-scale prediction and testing of drug activity on side-effect targets (2012) Nature, 486 (7403), pp. 361-367; Seruga, B., Sterling, L., Wang, L., Tannock, I.F., Reporting of serious adverse drug reactions of targeted anticancer agents in pivotal phase III clinical trials (2011) J. Clin. Oncol., 29, pp. 174-185; Xu, R., Wang, Q., Automatic signal prioritizing and filtering approaches in detecting post-marketing cardiovascular events associated with targeted cancer drugs from the FDA Adverse Event Reporting System (FAERS) (2014) J. Biomed. Inform, pp. 171-177; Xu, R., Wang, Q., Large-scale combining signals from both biomedical literature and the FDA Adverse Event Reporting System (FAERS) to improve post-marketing drug safety signal detection (2014) BMC Bioinf., 15, p. 17; Xu, R., Wang, Q., Toward creation of a cancer drug toxicity knowledge base: automatically extracting cancer drug side effect relationships from literature (2014) J. Am. Med. Inf. Assoc., 21 (1), pp. 90-96; Xu, R., Wang, Q., Automatic construction of a large-scale and accurate drug-side-effect association knowledge base from biomedical literature (2014) J. Biomed. Inf, 51, pp. 191-199; Xu, R., Wang, Q., Combining automatic table classification and relationship extraction in extracting anticancer drug-side effect pairs from full-text articles (2015) J. Biomed. Inf., 53, pp. 128-135; Xu, R., Li, L., Wang, Q., Towards building a disease-phenotype knowledge base: extracting disease-manifestation relationship from literature (2013) Bioinformatics, 29 (17), pp. 2186-2194; Xu, R., Li, L., Wang, Q., DRiskKB: a large-scale disease-disease risk (causal) relationship knowledge base constructed from biomedical text (2014) BMC Bioinf., 15, p. 105; Gurulingappa, H., Mateen Rajput, A., Toldo, L., Extraction of potential adverse drug events from medical case reports (2012) J. Biomed. Semant., 3 (1), pp. 15-24; Brown, E.G., Wood, L., Wood, S., The medical dictionary for regulatory activities (MedDRA) (1999) Drug Safety, 20 (2), pp. 109-117; Bodenreider, O., The unified medical language system (UMLS): integrating biomedical terminology (2004) Nucl. Acids Res., 32, pp. D267-D270; Hall, M., Frank, E., Holmes, G., Pfahringer, B., Reutemann, P., Witten, I.H., The WEKA data mining software: an update (2009) ACM SIGKDD Explor. Newslett., 11 (1), pp. 10-18; Manning, C.D., Raghavan, P., Schutze, H., (2008) Introduction to Information Retrieval, 1. , Cambridge University Press, Cambridge; Wishart, D.S., Knox, C., Guo, A.C., Cheng, D., Shrivastava, S., Tzur, D., Gautam, B., Hassanali, M., DrugBank: a knowledgebase for drugs, drug actions and drug targets (2008) Nucl. Acids Res., 36, pp. D901-D906; Tatonetti, N.P., Patrick, P.Y., Daneshjou, R., Altman, R.B., Data-driven prediction of drug effects and interactions (2012) Sci. Transl. Med., 4 (125). , 125ra31</v>
          </cell>
          <cell r="AM53" t="str">
            <v>Xu, R.; Center for Clinical Investigation, Case Western Reserve UniversityUnited States</v>
          </cell>
          <cell r="AP53" t="str">
            <v>Academic Press Inc.</v>
          </cell>
          <cell r="AV53" t="str">
            <v>JBIOB</v>
          </cell>
          <cell r="AW53" t="str">
            <v>J. Biomed. Informatics</v>
          </cell>
          <cell r="AX53" t="str">
            <v>Final</v>
          </cell>
          <cell r="AY53" t="str">
            <v>2-s2.0-84930713528</v>
          </cell>
          <cell r="AZ53">
            <v>8</v>
          </cell>
          <cell r="BF53" t="str">
            <v>Drug discovery; Drug repositioning; Drug side effects; Drug toxicity prediction; Information extraction; Targeted anticancer drugs; Text mining</v>
          </cell>
          <cell r="BG53" t="str">
            <v>Classification (of information); Data mining; Drug products; Information retrieval; Knowledge based systems; Monoclonal antibodies; Patient treatment; Population statistics; Signal processing; Text processing; Toxicity; Anticancer drug; Drug discovery; Drug repositioning; Drug side effects; Text mining; Toxicity predictions; Drug interactions; alemtuzumab; anastrozole; antineoplastic agent; bevacizumab; bexarotene; bortezomib; bosutinib; cabozantinib; carfilzomib; cetuximab; crizotinib; dasatinib; erlotinib; everolimus; exemestane; fulvestrant; gefitinib; ibritumomab tiuxetan; imatinib; ipilimumab; lapatinib; letrozole; nilotinib; ofatumumab; panitumumab; pazopanib; pertuzumab; pralatrexate; regorafenib; unindexed drug; antineoplastic agent; Article; automation; book; cancer control; classification; drug database; drug indication; drug repositioning; drug safety; drug targeting; food and drug administration; human; information retrieval; knowledge base; medical informatics; medical literature; priority journal; publication; side effect; support vector machine; unspecified side effect; adverse effects; controlled vocabulary; data mining; drug surveillance program; Drug-Related Side Effects and Adverse Reactions; information processing; machine learning; molecularly targeted therapy; natural language processing; organization and management; procedures; statistics and numerical data; Adverse Drug Reaction Reporting Systems; Antineoplastic Agents; Data Mining; Datasets as Topic; Drug-Related Side Effects and Adverse Reactions; Humans; Machine Learning; Molecular Targeted Therapy; Natural Language Processing; Periodicals as Topic; Vocabulary, Controlled</v>
          </cell>
          <cell r="BJ53" t="str">
            <v>targeted anticancer drugs such as imatinib, trastuzumab and erlotinib dramatically improved treatment outcomes in cancer patients, however, these innovative agents are often associated with unexpected side effects. the pathophysiological mechanisms underlying these side effects are not well understood. the availability of a comprehensive knowledge base of side effects associated with targeted anticancer drugs has the potential to illuminate complex pathways underlying toxicities induced by these innovative drugs. while side effect association knowledge for targeted drugs exists in multiple heterogeneous data sources, published full-text oncological articles represent an important source of pivotal, investigational, and even failed trials in a variety of patient populations. in this study, we present an automatic process to extract targeted anticancer drug-associated side effects (drug-se pairs) from a large number of high profile full-text oncological articles.we downloaded 13,855 full-text articles from the journal of oncology (jco) published between 1983 and 2013. we developed text classification, relationship extraction, signaling filtering, and signal prioritization algorithms to extract drug-se pairs from downloaded articles. we extracted a total of 26,264 drug-se pairs with an average precision of 0.405, a recall of 0.899, and an f1 score of 0.465. we show that side effect knowledge from jco articles is largely complementary to that from the us food and drug administration (fda) drug labels. through integrative correlation analysis, we show that targeted drug-associated side effects positively correlate with their gene targets and disease indications. in conclusion, this unique database that we built from a large number of high-profile oncological articles could facilitate the development of computational models to understand toxic effects associated with targeted anticancer drugs. © 2015 elsevier inc.</v>
          </cell>
          <cell r="BL53" t="str">
            <v xml:space="preserve">Drogas anticâncer direcionadas, como imatinib, trastuzumab e erlotinib, melhoraram drasticamente os resultados de tratamento em pacientes com câncer, no entanto, esses agentes inovadores são frequentemente associados a efeitos colaterais inesperados. Os mecanismos fisiopatológicos subjacentes a esses efeitos colaterais não são bem compreendidos. A disponibilidade de uma base abrangente de conhecimento de efeitos colaterais associadas a medicamentos anticancerígenos direcionados tem o potencial de iluminar caminhos complexos subjacentes às toxicidades induzidas por esses medicamentos inovadores. Enquanto o conhecimento da associação de efeito colateral para drogas direcionadas existe em várias fontes de dados heterogêneas, os artigos oncológicos publicados em texto completos representam uma importante fonte de ensaios dirigíveis, investigacionais e até falhados em uma variedade de populações de pacientes. Neste estudo, apresentamos um processo automático para extrair os efeitos colaterais anticancerígenos direcionados (pares de drogas) de um grande número de artigos oncológicos de texto completo de alto perfil. Nós baixamos 13.855 artigos de texto completo do Journal of Oncology ( JCO) Publicado entre 1983 e 2013. Desenvolvemos classificação de texto, extração de relacionamento, filtragem de sinalização e algoritmos de priorização de sinal para extrair pares de fármacos de artigos baixados. Extipiamos um total de 26.264 pares de medicamentos com uma precisão média de 0,405, uma recordação de 0,899 e uma pontuação F1 de 0,465. Mostramos que o conhecimento do efeito colateral dos artigos da JCO é em grande parte complementar àquele dos rótulos de medicamentos alimentares e medicamentos (FDA) dos EUA. Através da análise de correlação integrativa, mostramos que os efeitos colaterais direcionados por drogas correlacionam positivamente com suas metas genéticas e indicações de doenças. Em conclusão, este banco de dados exclusivo que construímos de um grande número de artigos oncológicos de alto perfil poderia facilitar o desenvolvimento de modelos computacionais para entender os efeitos tóxicos associados a medicamentos anticancerados direcionados. © 2015 Elsevier Inc. </v>
          </cell>
          <cell r="BQ53">
            <v>0</v>
          </cell>
          <cell r="BR53">
            <v>0</v>
          </cell>
          <cell r="BS53">
            <v>0</v>
          </cell>
          <cell r="BV53">
            <v>0</v>
          </cell>
          <cell r="BW53">
            <v>0</v>
          </cell>
          <cell r="BX53">
            <v>0</v>
          </cell>
          <cell r="BY53">
            <v>0</v>
          </cell>
          <cell r="BZ53">
            <v>0</v>
          </cell>
          <cell r="CA53">
            <v>0</v>
          </cell>
          <cell r="CB53">
            <v>0</v>
          </cell>
          <cell r="CC53">
            <v>0</v>
          </cell>
          <cell r="CK53">
            <v>0</v>
          </cell>
          <cell r="CL53">
            <v>0</v>
          </cell>
        </row>
        <row r="54">
          <cell r="C54" t="str">
            <v>meeting the semantic challenge of the globally unique identification of medicinal products the openmedicine approach</v>
          </cell>
          <cell r="D54" t="str">
            <v>Meeting the semantic challenge of the globally unique identification of medicinal products - The openmedicine approach</v>
          </cell>
          <cell r="E54" t="str">
            <v xml:space="preserve">Cumprir o desafio semântico da identificação globalmente única de medicamentos - a abordagem do OpenMedicine </v>
          </cell>
          <cell r="G54" t="str">
            <v xml:space="preserve">macho </v>
          </cell>
          <cell r="H54">
            <v>2015</v>
          </cell>
          <cell r="I54">
            <v>1</v>
          </cell>
          <cell r="J54">
            <v>0</v>
          </cell>
          <cell r="K54">
            <v>0</v>
          </cell>
          <cell r="L54" t="str">
            <v>Scopus</v>
          </cell>
          <cell r="P54" t="str">
            <v>English</v>
          </cell>
          <cell r="Q54" t="str">
            <v>Conference Paper</v>
          </cell>
          <cell r="R54">
            <v>0</v>
          </cell>
          <cell r="T54" t="str">
            <v>Stroetmann K.A.</v>
          </cell>
          <cell r="U54" t="str">
            <v>Studies in Health Technology and Informatics</v>
          </cell>
          <cell r="V54" t="str">
            <v>209</v>
          </cell>
          <cell r="W54" t="str">
            <v>January</v>
          </cell>
          <cell r="Y54" t="str">
            <v>10.3233/978-1-61499-505-0-170</v>
          </cell>
          <cell r="Z54" t="str">
            <v>10.3233/978-1-61499-505-0-170</v>
          </cell>
          <cell r="AB54" t="str">
            <v>https://www.scopus.com/inward/record.uri?eid=2-s2.0-84937157419&amp;doi=10.3233%2f978-1-61499-505-0-170&amp;partnerID=40&amp;md5=6ef14728906996b48db904ed9138a80f</v>
          </cell>
          <cell r="AC54" t="str">
            <v>Empirica Communication and Technology Research, Oxfordstr. 2, Bonn, 53111, Germany; School of Health Information Science, University of Victoria, Canada</v>
          </cell>
          <cell r="AD54" t="str">
            <v>Stroetmann, K.A., Empirica Communication and Technology Research, Oxfordstr. 2, Bonn, 53111, Germany, School of Health Information Science, University of Victoria, Canada</v>
          </cell>
          <cell r="AG54" t="str">
            <v>Pharmaceutical Preparations</v>
          </cell>
          <cell r="AL54" t="str">
            <v>(2012) EHealth Action Plan 2012-2020-Innovative Healthcare for the 21st Century, , European Commission, COM 2012) 736 final, Brussels; Lustig, T.A., (2012) The Role of Telehealth in An Evolving Health Care Environment: Workshop Summary, , National Academies Press; EpSOS-Smart Open Services for European Patients-Open EHealth Initiative for A European Large Scale Pilot of Patient Summary and Electronic Prescription, , www.epsos.eu;http://www.who.int/topics/pharmaceutical_products/en/; Laying down community procedures for the authorisation and supervision of medicinal products for human and veterinary use and establishing a european medicines agency (2004) Official Journal of the European, , Regulation (EC No. 726/ 2004 of the European Parliament and of the Council of 31 March Union, 30.4.2004 EN, L 136/1-33; http://www.iso.org/iso/iso_catalogue/catalogue_tc/catalogue_detail.htm?csnumber=55035</v>
          </cell>
          <cell r="AM54" t="str">
            <v>Stroetmann, K.A.; Empirica Communication and Technology Research, Oxfordstr. 2, Germany; email: karl.stroetmann@empirica.com</v>
          </cell>
          <cell r="AN54" t="str">
            <v>Maeder A.J.Newsham D.Gillis G.</v>
          </cell>
          <cell r="AP54" t="str">
            <v>IOS Press</v>
          </cell>
          <cell r="AQ54" t="str">
            <v>4th International Conference on Global Telehealth, GT 2015</v>
          </cell>
          <cell r="AR54" t="str">
            <v>29 May 2015 through 30 May 2015</v>
          </cell>
          <cell r="AT54">
            <v>112553</v>
          </cell>
          <cell r="AW54" t="str">
            <v>Stud. Health Technol. Informatics</v>
          </cell>
          <cell r="AX54" t="str">
            <v>Final</v>
          </cell>
          <cell r="AY54" t="str">
            <v>2-s2.0-84937157419</v>
          </cell>
          <cell r="AZ54">
            <v>4</v>
          </cell>
          <cell r="BF54" t="str">
            <v>cross-border healthcare; ePrescription; European Medicines Agency - EMA; interoperability; Medicine; pharmaceutical product; standard development organisations - SDO; therapeutic and economic substitution; univocal identification; World Health organisation</v>
          </cell>
          <cell r="BG54" t="str">
            <v>Drug products; Interoperability; Medical computing; Medicine; Risk perception; Semantics; Cross-border; ePrescription; European medicines agencies; Pharmaceutical products; Standard development; World Health organisation; Health care; drug; classification; controlled vocabulary; electronic prescribing; international cooperation; natural language processing; nomenclature; procedures; semantics; standards; telemedicine; Electronic Prescribing; Internationality; Natural Language Processing; Pharmaceutical Preparations; Semantics; Telemedicine; Terminology as Topic; Vocabulary, Controlled</v>
          </cell>
          <cell r="BJ54" t="str">
            <v>to better enable cross-border healthcare delivery, particularly the exchange of eprescriptions, this global undertaking advances the unique identification of medicinal products (mps) and patient safety in cross-border settings. major stakeholders harmonise their respective efforts to deliver • common data models for prescribed mps • a common vocabulary for unambiguous definition, description, and identification of mps • rules to harmonise practices of therapeutic and economic substitution • a global roadmap for post-project actions and implementations based on earlier activities of standard development organisations (sdos), use case scenarios are developed, where the identification of an mp is an issue, including pharmacological and pharmacokinetic attributes, clinical indications, and risks to be considered. next, the univocal identification of mps is addressed, for standard pre-packed ones as well as for special cases like mps with multi-components, biologics, or special packaging. impacts will be considerable for global healthcare services and systems as well as-through simplifying and speeding up the registration of new products and afterwards pharmacovigilance-for national and international regulatory agencies, the mps industry, and, in particular, patients. © 2015 the authors and ios press.</v>
          </cell>
          <cell r="BL54" t="str">
            <v xml:space="preserve">Para melhor permitir a entrega transfronteiriça de cuidados de saúde, particularmente a troca de eprescrições, essa empresa global avança a identificação única de medicamentos (MPS) e segurança do paciente em ambientes transfronteiriços. As principais partes interessadas harmonizam seus respectivos esforços para fornecer • modelos de dados comuns para MPs prescritos • Um vocabulário comum para definição inequívoca, descrição e identificação de MPS • Regras para harmonizar práticas de substituição terapêutica e econômica • Um roteiro global para ações e implementações pós-projeto Com base em atividades anteriores de organizações de desenvolvimento padrão (SDOS), são desenvolvidos cenários de casos, onde a identificação de um MP é uma questão, incluindo atributos farmacológicos e farmacocinéticos, indicações clínicas e riscos a serem considerados. Em seguida, a identificação unívoca de MPs é abordada, para as normas pré-embaladas, bem como para casos especiais, como MPS com multi-componentes, biológicos ou embalagens especiais. Os impactos serão consideráveis ​​para os serviços e sistemas globais de saúde, além de simplificar e acelerar o registro de novos produtos e depois farmacovigilância - para agências reguladoras nacionais e internacionais, a indústria do MPS e, em particular, os pacientes. © 2015 os autores e iOS pressionam. </v>
          </cell>
          <cell r="BQ54">
            <v>0</v>
          </cell>
          <cell r="BR54">
            <v>0</v>
          </cell>
          <cell r="BS54">
            <v>0</v>
          </cell>
          <cell r="BV54">
            <v>0</v>
          </cell>
          <cell r="BW54">
            <v>0</v>
          </cell>
          <cell r="BX54">
            <v>0</v>
          </cell>
          <cell r="BY54">
            <v>0</v>
          </cell>
          <cell r="BZ54">
            <v>0</v>
          </cell>
          <cell r="CA54">
            <v>0</v>
          </cell>
          <cell r="CB54">
            <v>0</v>
          </cell>
          <cell r="CC54">
            <v>0</v>
          </cell>
          <cell r="CK54">
            <v>0</v>
          </cell>
          <cell r="CL54">
            <v>0</v>
          </cell>
        </row>
        <row r="55">
          <cell r="C55" t="str">
            <v>modeling electronic health records in ensembles of semantic spaces for adverse drug event detection</v>
          </cell>
          <cell r="D55" t="str">
            <v>Modeling electronic health records in ensembles of semantic spaces for adverse drug event detection</v>
          </cell>
          <cell r="E55" t="str">
            <v xml:space="preserve">Modelagem de registros de saúde eletrônica em conjuntos de espaços semânticos para detecção de eventos adversos </v>
          </cell>
          <cell r="G55" t="str">
            <v xml:space="preserve">macho </v>
          </cell>
          <cell r="H55">
            <v>2015</v>
          </cell>
          <cell r="I55">
            <v>19</v>
          </cell>
          <cell r="J55">
            <v>0</v>
          </cell>
          <cell r="K55">
            <v>0</v>
          </cell>
          <cell r="L55" t="str">
            <v>Scopus</v>
          </cell>
          <cell r="P55" t="str">
            <v>English</v>
          </cell>
          <cell r="Q55" t="str">
            <v>Conference Paper</v>
          </cell>
          <cell r="R55">
            <v>0</v>
          </cell>
          <cell r="T55" t="str">
            <v>Henriksson A., Zhao J., Bostrom H., Dalianis H.</v>
          </cell>
          <cell r="U55" t="str">
            <v>Proceedings - 2015 IEEE International Conference on Bioinformatics and Biomedicine, BIBM 2015</v>
          </cell>
          <cell r="X55" t="str">
            <v xml:space="preserve"> 7359705</v>
          </cell>
          <cell r="Y55" t="str">
            <v>10.1109/bibm.2015.7359705</v>
          </cell>
          <cell r="Z55" t="str">
            <v>10.1109/BIBM.2015.7359705</v>
          </cell>
          <cell r="AB55" t="str">
            <v>https://www.scopus.com/inward/record.uri?eid=2-s2.0-84962421735&amp;doi=10.1109%2fBIBM.2015.7359705&amp;partnerID=40&amp;md5=eb50b2490dbeaa1ca18dd83a64ff94df</v>
          </cell>
          <cell r="AC55" t="str">
            <v>Department of Computer and Systems Sciences (DSV), Stockholm University, Stockholm, Sweden</v>
          </cell>
          <cell r="AD55" t="str">
            <v>Henriksson, A., Department of Computer and Systems Sciences (DSV), Stockholm University, Stockholm, Sweden; Zhao, J., Department of Computer and Systems Sciences (DSV), Stockholm University, Stockholm, Sweden; Bostrom, H., Department of Computer and Systems Sciences (DSV), Stockholm University, Stockholm, Sweden; Dalianis, H., Department of Computer and Systems Sciences (DSV), Stockholm University, Stockholm, Sweden</v>
          </cell>
          <cell r="AH55" t="str">
            <v>Stiftelsen för Strategisk Forskning, SSF: IIS11-0053</v>
          </cell>
          <cell r="AI55" t="str">
            <v>This work was supported by the Swedish Foundation for Strategic Research through the project High-Performance Data Mining for Drug Effect Detection, ref. no. IIS11-0053.</v>
          </cell>
          <cell r="AL55" t="str">
            <v>Sibbald, B., Rofecoxib (vioxx) voluntarily withdrawn from market (2004) Canadian Medical Association Journal, 171 (9), pp. 1027-1028; Furberg, C.D., Pitt, B., Withdrawal of cerivastatin from the world market (2001) Curr Control Trials Cardiovasc Med, 2 (5), pp. 205-207; Howard, R., Avery, A., Slavenburg, S., Royal, S., Pipe, G., Lucassen, P., Pirmohamed, M., Which drugs cause preventable admissions to hospital? a systematic review (2007) British Journal of Clinical Pharmacology, 63 (2), pp. 136-147; Hazell, L., Shakir, S.A., Under-reporting of adverse drug reactions (2006) Drug Safety, 29 (5), pp. 385-396; Forster, A.J., Jennings, A., Chow, C., Leeder, C., Van Walraven, C., A sy stematic review t o evaluate the accuracy o f electronic adverse drug event detection (2012) JAMIA, 19 (1), pp. 31-38; Harpaz, R., DuMouchel, W., Shah, N.H., Madigan, D., Ryan, P., Friedman, C., Novel data-mining methodologies for adverse drug event discovery and analysis (2012) Clinical Pharmacology &amp; Therapeutics, 91 (6), pp. 1010-1021; Zhao, J., Henriksson, A., Bostrom, H., Detecting adverse drug events using concept hierarchies of clinical codes (2014) Proceedings of IEEE International Conference on Healthcare Informatics. IEEE, pp. 285-293; Zhao, J., Henriksson, A., Asker, L., Bostrom, H., Detecting adverse drug events w ith multiple representations of clinical measurements (2014) Proceedings of IEEE International Conference on BioInformatics and Biomedicine. IEEE, pp. 536-543; Zhao, J., Henriksson, A., Bostrom, H., Cascading adverse drug event detection in electronic health records (2015) Proceedings of IEEE International Conference on Data Science and Advanced Analytics. IEEE; Henriksson, A., Kvist, M., Dalianis, H., Duneld, M., Identify ing adverse drug event information in clinical notes w ith distributional semantic representations of context Journal of Biomedical Informatics, 57, pp. 333-349; Henriksson, A., Zhao, J., Bostrom, H., Dalianis, H., Modeling heterogeneous clinical seq uence data in semantic space for adverse drug event detection (2015) Proceedings of IEEE International Conference on Data Science and Advanced Analytics. IEEE; Sahlgren, M., (2006) The Word-space Model: Using Distributional Analysis to Represent Sy Ntagmatic and Paradigmatic Relations Betw Een W Ords in High-dimensional Vector Spaces, , PhD Thesis, S tockholm University; Lapesa, G., Evert, S., Walde, S.S.M., Contrasting sy ntagmatic and paradigmatic relations: Insights from distributional semantic models (2014) Proceedings of the Third Joint Conference on Lexical and Computational Semantics (∗SEM 2014), pp. 160-170; Lapesa, G., Evert, S., A large scale evaluation of distributional semantic models: Parameters, interactions and model selection (2014) Transactions of the Association for Computational Linguistics, 2, pp. 531-545; Dietterich, T.G., Ensemble methods in machine learning (2000) Multiple Classifier Systems, pp. 1-15. , Springer; Harris, Z.S., (1954) Distributional Structure, , Word; Landauer, T.K., Dumais, S.T., A solution to plato' s problem: The latent semantic analysis theory of acq uisition, induction, and representation of knowledge (1997) Psychological Review, 104 (2), p. 211; Turney, P.D., Pantel, P., From freq uency to meaning: Vector space models of semantics (2010) Journal of Artificial Intelligence Research, 37 (1), pp. 141-188; Cohen, T., Widdows, D., Empirical distributional semantics: Methods and biomedical applications (2009) Journal of Biomedical Informatics, 42 (2), pp. 390-405; Henriksson, A., (2013) S Emantic Spaces of Clinical Text: Leveraging Distributional Semantics for Natural Language Processing of Electronic Health Records, , Licentiate Thesis, S tockholm University; Henriksson, A., Moen, H., Skeppstedt, M., Daudaravicius, Y., Duneld, M., S y nony m extraction and abbreviation expansion w ith ensembles of semantic spaces (2014) Journal of Biomedical Semantics, 5 (6), pp. 1-25; Henriksson, A., Dalianis, H., Kow Alski, S., Generating features for named entity recognition by learning prototy pes in semantic space: The case of de-identify ing health records (2014) Proceedings of IEEE International Conference on BioInformatics and Biomedicine. IEEE, pp. 450-457; Henriksson, A., Learning multiple distributed prototy pes of semantic categories for named entity recognition (2015) International Journal of Data Mining and BioInformatics, 13 (4), pp. 395-411; Austen-Smith, D., Banks, J.S., Information aggregation, rationality, and the condorcet j ury theorem (1996) American Political Science Review, 90 (1), pp. 34-45; Kuncheva, L.J., Whitaker, C.J., Measures of diversity in classifier ensembles and their relationship w ith the ensemble accuracy (2003) Machine Learning, 51 (2), pp. 181-207; Krogh, A., Vedelsby, J., Neural netw ork ensembles, cross validation, and cctive learning (1995) Advances in Neural Information Processing Systems, pp. 231-238. , MIT Press; Dalianis, H., Hassel, M., Henriksson, A., Skeppstedt, M., S tockholm EPR Corpus: A clinical database used to improve health care (2012) Swedish Language Technology Conference; Stausberg, J., Hasford, J., Drug-related admissions and hospitalacq uired adverse drug events in Germany: A longitudinal analysis from 2003 to 2007 of icd-10-coded routine data (2011) BMC Health Services Research, 11 (1), p. 134; Ostling, R., S tagger: An open-source part of speech tagger for sw edish (2013) Northern European Journal of Language Technology (NEJLT), 3, pp. 1-18; Mikolov, T., Chen, K., Corrado, G., Dean, J., Efficient estimation of w ord representations in vector space (2013) ICLR Worshop; Baroni, M., Dinu, G., Kruszewski, G., Don't count, predict! A sy stematic comparison of context-counting vs context-predicting semantic vectors (2014) Association for Computational Linguistics, 1, pp. 238-247; Goldberg, Y., Levy, O., (2014) W ord2 Vec Explained: Deriving Mikolov et Al.' S Negative-sampling W Ord-embedding Method, , arXiv preprint arXiv:1402.3722; Breiman, L., Friedman, J., Stone, C.J., Olshen, R.A., (1984) Classification and Regression Trees, , CRC press; Rokach, L., Ensemble-based classifiers (2010) Artificial Intelligence Review, 33 (1-2), pp. 1-39; Breiman, L., Random forests (2001) Machine Learning, 45 (1), pp. 5-32; Demsar, J., Statistical comparisons of classifiers over multiple data sets (2006) The Journal of Machine Learning Research, 7, pp. 1-30; Bostrom, H., Feature vs classifier fusion for predictive data mining - A case study in pesticide classification (2007) International Conference on Information Fusion, pp. 121-126</v>
          </cell>
          <cell r="AN55" t="str">
            <v>Schapranow I.M.Zhou J.Hu X.T.Ma B.Rajasekaran S.Miyano S.Yoo I.Pierce B.Shehu A.Gombar V.K.Chen B.Pai V.Huan J.</v>
          </cell>
          <cell r="AO55" t="str">
            <v>IEEE Computer Society;National Science Foundation (NSF)</v>
          </cell>
          <cell r="AP55" t="str">
            <v>Institute of Electrical and Electronics Engineers Inc.</v>
          </cell>
          <cell r="AQ55" t="str">
            <v>IEEE International Conference on Bioinformatics and Biomedicine, BIBM 2015</v>
          </cell>
          <cell r="AR55" t="str">
            <v>9 November 2015 through 12 November 2015</v>
          </cell>
          <cell r="AT55">
            <v>118735</v>
          </cell>
          <cell r="AU55" t="str">
            <v>9781467367981</v>
          </cell>
          <cell r="AW55" t="str">
            <v>Proc. - 2015 IEEE Int. Conf. Bioinform. Biomed., BIBM</v>
          </cell>
          <cell r="AX55" t="str">
            <v>Final</v>
          </cell>
          <cell r="AY55" t="str">
            <v>2-s2.0-84962421735</v>
          </cell>
          <cell r="AZ55">
            <v>7</v>
          </cell>
          <cell r="BG55" t="str">
            <v>Artificial intelligence; Bioinformatics; Learning algorithms; Learning systems; Natural language processing systems; Records management; Robustness (control systems); Semantics; Co-occurrence informations; Distributional semantics; Electronic health record; Electronic health record (EHRs); High-dimensional; NAtural language processing; Predictive models; Predictive performance; Vector spaces</v>
          </cell>
          <cell r="BI55" t="str">
            <v>twitter|metamap|nlp</v>
          </cell>
          <cell r="BJ55" t="str">
            <v>adverse drug events (ades) are heavily under-reported in electronic health records (ehrs). alerting systems that are able to detect potential ades on the basis of patient-specific ehr data would help to mitigate this problem. to that end, the use of machine learning has proven to be both efficient and effective; however, challenges remain in representing the heterogeneous ehr data, which moreover tends to be high-dimensional and exceedingly sparse, in a manner conducive to learning high-performing predictive models. prior work has shown that distributional semantics - that is, natural language processing methods that, traditionally, model the meaning of words in semantic (vector) space on the basis of co-occurrence information - can be exploited to create effective representations of sequential ehr data of various kinds. when modeling data in semantic space, an important design decision concerns the size of the context window around an object of interest, which governs the scope of co-occurrence information that is taken into account and affects the composition of the resulting semantic space. here, we report on experiments conducted on 27 clinical datasets, demonstrating that performance can be significantly improved by modeling ehr data in ensembles of semantic spaces, consisting of multiple semantic spaces built with different context window sizes. a follow-up investigation is conducted to study the impact on predictive performance as increasingly more semantic spaces are included in the ensemble, demonstrating that accuracy tends to improve with the number of semantic spaces, albeit not monotonically so. finally, a number of different strategies for combining the semantic spaces are explored, demonstrating the advantage of early (feature) fusion over late (classifier) fusion. semantic space ensembles allow multiple views of (sparse) data to be captured (densely) and thereby enable improved performance to be obtained on the task of detecting ades in ehrs. © 2015 ieee.</v>
          </cell>
          <cell r="BL55" t="str">
            <v xml:space="preserve">Eventos adversos (ADES) são fortemente sub-relatados em registros eletrônicos de saúde (EHRs). Sistemas de alerta que são capazes de detectar potenciais ades com base em dados EHR específicos do paciente ajudariam a mitigar esse problema. Para esse fim, o uso do aprendizado da máquina provou ser eficiente e eficaz; No entanto, os desafios permanecem na representação dos dados heterogêneos do EHR, o que, além disso, tende a ser de alta dimensão e extremamente esparsa, de maneira propícia a aprender modelos preditivos de alto desempenho. O trabalho anterior mostrou que a semântica Distributional - isto é, métodos de processamento de linguagem natural que, tradicionalmente, modelam o significado de palavras em espaço semântico (vetorial) com base em informações de co-ocorrência - podem ser exploradas para criar representações efetivas de dados de EHR seqüenciais de vários tipos. Ao modelar dados no espaço semântico, uma importante decisão de design diz respeito ao tamanho da janela de contexto em torno de um objeto de interesse, que governa o escopo de informações de co-ocorrência que é levado em conta e afeta a composição do espaço semântico resultante. Aqui, relatamos a experiências realizadas em 27 conjuntos de dados clínicos, demonstrando que o desempenho pode ser significativamente melhorado pela modelagem de dados do EHR em conjuntos de espaços semânticos, consistindo de vários espaços semânticos construídos com diferentes tamanhos de janela de contexto. Uma investigação de acompanhamento é realizada para estudar o impacto no desempenho preditivo, pois cada vez mais espaços semânticos são incluídos no conjunto, demonstrando que a precisão tende a melhorar com o número de espaços semânticos, embora não monotonicamente assim. Finalmente, uma série de estratégias diferentes para combinar os espaços semânticos são exploradas, demonstrando a vantagem da fusão precoce (recurso) ao longo do final (classificador). Os conjuntos espaciais semânticos permitem múltiplas visualizações de dados (esparsos) a serem capturados (densamente) e, assim, permitem que o desempenho melhorado seja obtido na tarefa de detectar ades no EHRS. © 2015 IEEE. </v>
          </cell>
          <cell r="BQ55">
            <v>0</v>
          </cell>
          <cell r="BR55">
            <v>0</v>
          </cell>
          <cell r="BS55">
            <v>0</v>
          </cell>
          <cell r="BV55">
            <v>0</v>
          </cell>
          <cell r="BW55">
            <v>0</v>
          </cell>
          <cell r="BX55">
            <v>0</v>
          </cell>
          <cell r="BY55">
            <v>0</v>
          </cell>
          <cell r="BZ55">
            <v>0</v>
          </cell>
          <cell r="CA55">
            <v>0</v>
          </cell>
          <cell r="CB55">
            <v>0</v>
          </cell>
          <cell r="CC55">
            <v>0</v>
          </cell>
          <cell r="CK55">
            <v>0</v>
          </cell>
          <cell r="CL55">
            <v>0</v>
          </cell>
        </row>
        <row r="56">
          <cell r="C56" t="str">
            <v>on the creation of a clinical gold standard corpus in spanish mining adverse drug reactions</v>
          </cell>
          <cell r="D56" t="str">
            <v>On the creation of a clinical gold standard corpus in Spanish: Mining adverse drug reactions</v>
          </cell>
          <cell r="E56" t="str">
            <v xml:space="preserve">Na criação de um corpus padrão de ouro clínico em espanhol: reações de medicamentos adversos a mineração </v>
          </cell>
          <cell r="G56" t="str">
            <v xml:space="preserve">macho </v>
          </cell>
          <cell r="H56">
            <v>2015</v>
          </cell>
          <cell r="I56">
            <v>47</v>
          </cell>
          <cell r="J56">
            <v>0</v>
          </cell>
          <cell r="K56">
            <v>0</v>
          </cell>
          <cell r="L56" t="str">
            <v>Scopus</v>
          </cell>
          <cell r="P56" t="str">
            <v>English</v>
          </cell>
          <cell r="Q56" t="str">
            <v>Article</v>
          </cell>
          <cell r="R56">
            <v>0</v>
          </cell>
          <cell r="S56" t="str">
            <v>All Open Access, Bronze</v>
          </cell>
          <cell r="T56" t="str">
            <v>Oronoz M., Gojenola K., Pérez A., de Ilarraza A.D., Casillas A.</v>
          </cell>
          <cell r="U56" t="str">
            <v>Journal of Biomedical Informatics</v>
          </cell>
          <cell r="V56" t="str">
            <v>56</v>
          </cell>
          <cell r="Y56" t="str">
            <v>10.1016/j.jbi.2015.06.016</v>
          </cell>
          <cell r="Z56" t="str">
            <v>10.1016/j.jbi.2015.06.016</v>
          </cell>
          <cell r="AB56" t="str">
            <v>https://www.scopus.com/inward/record.uri?eid=2-s2.0-84938582207&amp;doi=10.1016%2fj.jbi.2015.06.016&amp;partnerID=40&amp;md5=5bee44b168dc1773df7f5c8dba3f1eb9</v>
          </cell>
          <cell r="AC56" t="str">
            <v>IXA Group, University of the Basque Country (UPV-EHU), Computer Engineering Faculty, P. Manuel Lardizabal, 1, Donostia-San Sebastián, 20018, Spain</v>
          </cell>
          <cell r="AD56" t="str">
            <v>Oronoz, M., IXA Group, University of the Basque Country (UPV-EHU), Computer Engineering Faculty, P. Manuel Lardizabal, 1, Donostia-San Sebastián, 20018, Spain; Gojenola, K., IXA Group, University of the Basque Country (UPV-EHU), Computer Engineering Faculty, P. Manuel Lardizabal, 1, Donostia-San Sebastián, 20018, Spain; Pérez, A., IXA Group, University of the Basque Country (UPV-EHU), Computer Engineering Faculty, P. Manuel Lardizabal, 1, Donostia-San Sebastián, 20018, Spain; de Ilarraza, A.D., IXA Group, University of the Basque Country (UPV-EHU), Computer Engineering Faculty, P. Manuel Lardizabal, 1, Donostia-San Sebastián, 20018, Spain; Casillas, A., IXA Group, University of the Basque Country (UPV-EHU), Computer Engineering Faculty, P. Manuel Lardizabal, 1, Donostia-San Sebastián, 20018, Spain</v>
          </cell>
          <cell r="AG56" t="str">
            <v>Pharmaceutical Preparations</v>
          </cell>
          <cell r="AH56" t="str">
            <v>Ministerio de Sanidad, Consumo y Bienestar Social, MISAN: 2014111003, IE12-333, IT344-10
Eusko Jaurlaritza
Ministerio de Ciencia e Innovación, MICINN: TIN2012-38584-C06-02, TIN2013-46616-C2-1-R</v>
          </cell>
          <cell r="AI56" t="str">
            <v>This work was partially funded by the Spanish Ministry of Science and Innovation (EXTRECM: TIN2013-46616-C2-1-R, SKATER: TIN2012-38584-C06-02) and the Basque Government (DETEAMI: Ministry of Health 2014111003, IXA group Research Group of type A (2010–2015) IT344-10, IE12-333).</v>
          </cell>
          <cell r="AL56" t="str">
            <v>Bretonnel, K., Demmer-Fushman, D., Biomedical natural language processing (2014) Natural Language Processing, 11. , John Benjamins Publishing Company; de la Peña, S., Segura-Bedmar, I., Martínez, P., Martínez-Fernández, J.L., ADR Spanish tool: a tool for extracting adverse drug reactions and indications (2014) Procesamiento del Lenguaje Natural, 53, pp. 177-180; Deléger, L., Grouin, C., Zweigenbaum, P., Extracting medical information from narrative patient records: the case of medication-related information (2010) JAMIA, 17, pp. 555-558; Li, Q., Deléger, L., Lingren, T., Zhai, H., Kaiser, M., Stoutenborough, L., Jegga, A.G., Solti, I., Mining FDA drug labels for medical conditions (2013) BMC Med. Inf. Decis. Making, 13, pp. 53-64; Grigonyte, G., Kvist, M., Velupillai, S., Wirén, M., Improving readability of swedish electronic health records through lexical simplification: first results (2014) Proceedings of the 3rd Workshop on Predicting and Improving Text Readability for Target Reader Populations (PITR), pp. 74-83; Laippala, S.P.V., Ginter, F., Salakoski, T., Towards automated processing of clinical finnish: Sublanguage analysis and a rule-based parser (2009) Int. J. Med. Inform., 78, pp. 7-12; Padro, L., Reese, S., Agirre, E., Soroa, A., Semantic Services in Freeling 2.1: WordNet and UKB (2010) Global Wordnet Conference, pp. 99-105; de Sanidad y Consumo, M., Estudio nacional sobre los efectos adversos ligados a la hospitalización (ENEAS) (2006), http://www.seguridaddelpaciente.es/resources/contenidos/castellano/2006/ENEAS.pdf; Aranaz-Andrés, J., Aibar-Remón, C., Vitaller-Burillo, J., Requena-Puche, J., Kelley, E.T.-G.E., de Castro, M.T.G.-V., Impact and preventability of adverse events in spanish public hospitals: results of the spanish national study of adverse events (ENEAS) (2009) Int. J. Qual. Health Care, 21 (6), pp. 408-414; Harpaz, R., DuMouchel, W., Shah, N., Madigan, D., Ryan, P., Friedman, C., Novel data mining methodologies for adverse drug event discovery and analysis (2012) Clin. Pharmacol. Ther., 91, pp. 1010-1021; Roberts, A., Gaizauskas, R., Hepple, M., Demetriou, G., Guo, Y., Roberts, I., Setzer, A., Building a semantically annotated corpus of clinical texts (2009) J. Biomed. Inform., 42 (5), pp. 950-966; Rosario, B., Hearst, M.A., Classifying semantic relations in bioscience texts (2004) Proceedings of the 42nd Annual Meeting on Association for Computational Linguistics, pp. 430-437; Jimeno-Yepes, A., Jiménez-Ruiz, E., Lee, V., Gaudan, S., Llavori, R.B., Rebholz-Schuhmann, D., Assessment of disease named entity recognition on a corpus of annotated sentences (2008) BMC Bioinform., 9 (S 3), pp. 223-232; Leaman, R., Miller, C., Gonzalez, G., Enabling recognition of diseases in biomedical text with machine learning: corpus and benchmark (2009) Proceedings of the 2009 Symposium on Languages in Biology and Medicine, pp. 82-89; Rindflesch, T.C., Tanabe, L., Weinstein, J.N., Hunter, L., EDGAR: extraction of drugs, genes and relations from the biomedical literature (2000) Proceedings of Pac Symp Biocomput, pp. 517-528; van Mulligen, E.M., Fourrier-Reglat, A., Gurwitz, D., Molokhia, M., Nieto, A., Trifiro, G., Kors, J.A., Furlong, L.I., The EU-ADR corpus: annotated drugs, diseases, targets, and their relationships (2012) J. Biomed. Inform., 45 (5), pp. 879-884; Gurulingappa, H., Rajput, A.M., Roberts, A., Fluck, J., Hofmann-Apitius, M., Toldo, L., Development of a benchmark corpus to support the automatic extraction of drug-related adverse effects from medical case reports (2012) J. Biomed. Inform., 45 (5), pp. 885-892; Harsha Gurulingappa, A.M.-R., Toldo, L., Extraction of potential adverse drug events from medical case reports (2012) J. Biomed. Semant., 3 (15); Patki, A., Sarker, A., Pimpalkhute, P., Nikfarjam, A., Ginn, R., O'Connor, K., Smith, K., Gonzalez, G., Mining adverse drug reaction signals from social media: going beyond extraction (2014) Proceedings of the 22nd Annual International Conference on Intelligent Systems for Molecular Biology, pp. 9-16; Herrero-Zazo, M., Segura-Bedmar, I., Martínez, P., Declerck, T., The DDI corpus: an annotated corpus with pharmacological substances and drug-drug interactions (2013) J. Biomed. Inform., 46 (5), pp. 914-920; Uzuner, Ö., Solti, I., Xia, F., Cadag, E., Community annotation experiment for ground truth generation for the i2b2 medication challenge (2010) JAMIA, 17 (5), pp. 519-523; Pradhan, S., Elhadad, N., South, B.R., Martinez, D., Christensen, L., Vogel, A., Suominen, H., Savova, G., Evaluating the state of the art in disorder recognition and normalization of the clinical narrative (2014) J. Am. Med. Inform. Assoc., 22, pp. 143-154; Segura-Bedmar, I., Revert, R., Martínez, P., Detecting drugs and adverse events from spanish health social media streams (2014) Proceedings of the 5th International Workshop on Health Text Mining and Information Analysis, Association for Computational Linguistics, pp. 106-115; Padró, L., Stanilovsky, E., Freeling 3.0: Towards wider multilinguality (2012) Proceedings of the Language Resources and Evaluation Conference LREC2012, ELRA, pp. 2473-2479; Stenetorp, P., Pyysalo, S., Topić, G., Ohta, T., Ananiadou, S., Tsujii, J., BRAT: a web-based tool for NLP-assisted text annotation (2012) Proceedings of the Demonstrations Session at EACL 2012, pp. 102-107; Oronoz, M., Casillas, A., Gojenola, K., Perez, A., Automatic annotation of medical records in spanish with disease, drug and substance names (2013) Lecture Notes in Computer Science, 8259. Progress in Pattern Recognition, ImageAnalysis, ComputerVision, and Applications 18th Iberoamerican Congress, CIARP 2013, pp. 536-543; Gojenola, K., Oronoz, M., Pérez, A., Casillas, A., IxaMed: applying freeling and a perceptron sequential tagger at the shared task on analyzing clinical texts (2014) Proceedings of the International Workshop on Semantic Evaluation (SemEval-2014), Task 7: Analysis of Clinical Text, pp. 361-365. , accepted, to be appear; Yetano, J., Alberola, V., Diccionario de Siglas Médicas y Otras Abreviaturas, Epónimos y Términos (2003) Médicos Relacionados con la Codificación de las Altas Hospitalarias, , Ministerio de Sanidad y Consumo; Bosma, W., Vossen, P., Soroa, A., Rigau, G., Tesconi, M., Marchetti, A., Monachini, M., Aliprandi, C., KAF: a Generic Semantic Annotation Format (2009) Proceedings of the GL2009 Workshop on Semantic Annotation, pp. 1-8; Cushman, R., Froomkin, A.M., Cava, A., Abril, P., Goodman, K.W., Ethical, legal and social issues for personal health records and applications (2010) J. Biomed. Inform., 43 (5), pp. 51-55. , project HealthDesig; Ananiadou, S., Mcnaught, J., (2005) Text Mining for Biology and Biomedicine, , Artech House, Inc., Norwood, MA, USA; Morton, T., LaCivita, J., Wordfreak: an open tool for linguistic annotation (2003) Proceedings of the 2003 Conference of the North American Chapter of the Association for Computational Linguistics on Human Language Technology: Demonstrations, 4, pp. 17-18; Plimmer, B., Chang, S.H.-H., Doshi, M., Laycock, L., Seneviratne, N., IAnnotate: exploring multi-user ink annotation in web browsers (2010) Proceedings of the Eleventh Australasian Conference on User Interface, 106, pp. 52-60. , Australian Computer Society, Inc; Tablan, V., Maynard, D., Bontcheva, K., Cunningham, H., Tablan, V., Maynard, D., Bontcheva, K., (2004) Gate, An Application Developer's Guide, 19. , Department of Computer Science, University of Sheffield, UK; Ferrucci, D., Lally, A., Uima: an architectural approach to unstructured information processing in the corporate research environment (2004) Nat. Language Eng., 10 (3-4), pp. 327-348; Ogren, P.V., Knowtator: a protégé plug-in for annotated corpus construction (2006) Proceedings of the 2006 Conference of the North American Chapter of the Association for Computational Linguistics on Human Language Technology, pp. 273-275. , Companion Volume: Demonstrations; Neves, M., Leser, U., A survey on annotation tools for the biomedical literature (2014) Briefings Bioinformat.; Stanfill, M.H., Williams, M., Fenton, S.H., Jenders, R.A., Hersh, W.R., A systematic literature review of automated clinical coding and classification systems (2010) J. Am. Med. Inform. Assoc., 17 (6), pp. 646-651; (2013), Guidelines for ATC classification and DDD assignment, Oslo; Rink, B., Harabagiu, S., Roberts, K., Automatic extraction of relations between medical concepts in clinical texts (2011) J. Am. Med. Inform. Assoc., 18, pp. 594-600; Mihaila, C., Ohta, T., Pyysalo, S., Ananiadou, S., Biocause: annotating and analysing causality in the biomedical domain (2013) BMC Bioinform., 14 (2), pp. 1-18; Segura-Bedmar, I., Martínez, P., Herrero-Zazo, M., (2013), pp. 341-350. , Semeval-2013 task 9: Extraction of drug-drug interactions from biomedical texts (ddiextraction 2013), in: Proceedings of Semeval; SriJyothsna, Y., Aditya, R., Saipradeep, J.T., Govindakrishnan, V., Rajgopal, S., A pipeline to extract drug-adverse event pairs from multiple data sources (2014) BMC Med. Inform. Decis. Making, 14 (13), pp. 2-18; Monard, C., Batista, G., Learning with skewed class distrihutions (2002) Adv. Logic, Artif. Intell.,Robot., 85, pp. 173-181; Hall, M., Frank, E., Holmes, G., Pfahringer, B., Reutemann, P., Witten, I., The WEKA data mining software: an update (2009) SIGKDD Explorat., 11 (1), pp. 10-18; Estabrooks, A., Jo, T., Japkowicz, N., A multiple resampling method for learning from imbalanced data sets (2004) Computat. Intell., 20 (1), pp. 18-36; Chawla, N., Bowyer, K., Hall, L., Kegelmeyer, P., Smote: synthetic minority over-sampling technique (2002) J. Artif. Intell. Res., 16, pp. 321-357; Quinlan, R., (1993) C4.5: Programs for Machine Learning, , Morgan Kaufman, Publishers, San Mateo, CA; Thompson, P., Iqbal, S.A., McNaught, J., Ananiadou, S., Construction of an annotated corpus to support biomedical information extraction (2009) BMC Bioinform., 10, p. 19; Toselli, A.H., Vidal, E., Casacuberta, F., (2011) Multimodal Interactive Pattern Recognition and Applications, , Springer; Segura-Bedmar, I., Paloma, M., María, H.-Z., Lessons learnt from the DDIExtraction-2013 Shared Task (2014) J. Biomed. Inform., 51, pp. 152-164</v>
          </cell>
          <cell r="AM56" t="str">
            <v>Casillas, A.; IXA Group, University of the Basque Country (UPV-EHU), Computer Engineering Faculty, P. Manuel Lardizabal, 1, Spain</v>
          </cell>
          <cell r="AP56" t="str">
            <v>Academic Press Inc.</v>
          </cell>
          <cell r="AV56" t="str">
            <v>JBIOB</v>
          </cell>
          <cell r="AW56" t="str">
            <v>J. Biomed. Informatics</v>
          </cell>
          <cell r="AX56" t="str">
            <v>Final</v>
          </cell>
          <cell r="AY56" t="str">
            <v>2-s2.0-84938582207</v>
          </cell>
          <cell r="AZ56">
            <v>14</v>
          </cell>
          <cell r="BF56" t="str">
            <v>Adverse drug reaction; Clinical text; Gold standard; Text mining</v>
          </cell>
          <cell r="BG56" t="str">
            <v>Artificial intelligence; Computational linguistics; Data mining; Drug products; Gold; Learning algorithms; Learning systems; Natural language processing systems; Pharmacodynamics; Processing; Text processing; Adverse drug reactions; Automatic extraction; Clinical text; Electronic health record; Gold standards; NAtural language processing; Relationships between entities; Text mining; Linguistics; adverse drug reaction; algorithm; allergy; Article; data mining; drug surveillance program; electronic medical record; gold standard; information retrieval; medical informatics; natural language processing; priority journal; quantitative analysis; Spain; written language; automation; data mining; electronic health record; language; linguistics; machine learning; predictive value; procedures; reproducibility; standards; translating (language); drug; Adverse Drug Reaction Reporting Systems; Algorithms; Automation; Data Mining; Drug-Related Side Effects and Adverse Reactions; Electronic Health Records; Language; Linguistics; Machine Learning; Natural Language Processing; Pharmaceutical Preparations; Pharmacovigilance; Predictive Value of Tests; Reproducibility of Results; Translating</v>
          </cell>
          <cell r="BI56" t="str">
            <v>twitter|metamap|nlp</v>
          </cell>
          <cell r="BJ56" t="str">
            <v>the advances achieved in natural language processing make it possible to automatically mine information from electronically created documents. many natural language processing methods that extract information from texts make use of annotated corpora, but these are scarce in the clinical domain due to legal and ethical issues. in this paper we present the creation of the ixamed-gs gold standard composed of real electronic health records written in spanish and manually annotated by experts in pharmacology and pharmacovigilance. the experts mainly annotated entities related to diseases and drugs, but also relationships between entities indicating adverse drug reaction events. to help the experts in the annotation task, we adapted a general corpus linguistic analyzer to the medical domain. the quality of the annotation process in the ixamed-gs corpus has been assessed by measuring the inter-annotator agreement, which was 90.53% for entities and 82.86% for events. in addition, the corpus has been used for the automatic extraction of adverse drug reaction events using machine learning. © 2015 elsevier inc..</v>
          </cell>
          <cell r="BL56" t="str">
            <v xml:space="preserve">Os avanços alcançados no processamento de linguagem natural possibilitam automaticamente as informações de documentos criados eletronicamente. Muitos métodos de processamento de linguagem natural que extraem informações de textos fazem uso de corpora anotados, mas são escassos no domínio clínico devido a questões legais e éticas. Neste artigo, apresentamos a criação do padrão de ouro IXAMED-GS composto por registros de saúde eletrônicos reais escritos em espanhol e anotados manualmente por especialistas em farmacologia e farmacovigilância. Os especialistas anotavam principalmente entidades relacionadas a doenças e drogas, mas também relacionamentos entre entidades indicando eventos adversos da reação medicamentosa. Para ajudar os especialistas na tarefa de anotação, adaptamos um analisador lingüístico do Corpus General para o domínio médico. A qualidade do processo de anotação no Corpus IXAMED-GS foi avaliada medindo o acordo inter-anotador, que foi de 90,53% para entidades e 82,86% para eventos. Além disso, o corpus tem sido usado para a extração automática de eventos adversos da reação medicamentosa usando a aprendizagem de máquinas. © 2015 Elsevier Inc .. </v>
          </cell>
          <cell r="BQ56">
            <v>0</v>
          </cell>
          <cell r="BR56">
            <v>0</v>
          </cell>
          <cell r="BS56">
            <v>0</v>
          </cell>
          <cell r="BV56">
            <v>0</v>
          </cell>
          <cell r="BW56">
            <v>0</v>
          </cell>
          <cell r="BX56">
            <v>0</v>
          </cell>
          <cell r="BY56">
            <v>0</v>
          </cell>
          <cell r="BZ56">
            <v>0</v>
          </cell>
          <cell r="CA56">
            <v>0</v>
          </cell>
          <cell r="CB56">
            <v>0</v>
          </cell>
          <cell r="CC56">
            <v>0</v>
          </cell>
          <cell r="CK56">
            <v>0</v>
          </cell>
          <cell r="CL56">
            <v>0</v>
          </cell>
        </row>
        <row r="57">
          <cell r="C57" t="str">
            <v>patient centered identification attribution and ranking of adverse drug events</v>
          </cell>
          <cell r="D57" t="str">
            <v>Patient centered identification, attribution, and ranking of adverse drug events</v>
          </cell>
          <cell r="E57" t="str">
            <v xml:space="preserve">Identificação, atribuição e ranking centrada no paciente e ranking de eventos adversos </v>
          </cell>
          <cell r="G57" t="str">
            <v xml:space="preserve">macho </v>
          </cell>
          <cell r="H57">
            <v>2015</v>
          </cell>
          <cell r="I57">
            <v>3</v>
          </cell>
          <cell r="J57">
            <v>0</v>
          </cell>
          <cell r="K57">
            <v>0</v>
          </cell>
          <cell r="L57" t="str">
            <v>Scopus</v>
          </cell>
          <cell r="P57" t="str">
            <v>English</v>
          </cell>
          <cell r="Q57" t="str">
            <v>Conference Paper</v>
          </cell>
          <cell r="R57">
            <v>0</v>
          </cell>
          <cell r="T57" t="str">
            <v>Banerjee R., Ramakrishnan I.V., Henry M., Perciavalle M.</v>
          </cell>
          <cell r="U57" t="str">
            <v>Proceedings - 2015 IEEE International Conference on Healthcare Informatics, ICHI 2015</v>
          </cell>
          <cell r="X57" t="str">
            <v xml:space="preserve"> 7349669</v>
          </cell>
          <cell r="Y57" t="str">
            <v>10.1109/ichi.2015.8</v>
          </cell>
          <cell r="Z57" t="str">
            <v>10.1109/ICHI.2015.8</v>
          </cell>
          <cell r="AB57" t="str">
            <v>https://www.scopus.com/inward/record.uri?eid=2-s2.0-84966425222&amp;doi=10.1109%2fICHI.2015.8&amp;partnerID=40&amp;md5=9c332f6c4b2ad8266025661541513857</v>
          </cell>
          <cell r="AC57" t="str">
            <v>Computer Science, Stony Brook University, Stony Brook, NY  11794-4400, United States; School of Medicine, Stony Brook University, Stony Brook, NY  11794-4400, United States</v>
          </cell>
          <cell r="AD57" t="str">
            <v>Banerjee, R., Computer Science, Stony Brook University, Stony Brook, NY  11794-4400, United States; Ramakrishnan, I.V., Computer Science, Stony Brook University, Stony Brook, NY  11794-4400, United States; Henry, M., School of Medicine, Stony Brook University, Stony Brook, NY  11794-4400, United States; Perciavalle, M., School of Medicine, Stony Brook University, Stony Brook, NY  11794-4400, United States</v>
          </cell>
          <cell r="AH57" t="str">
            <v>National Sleep Foundation, NSF: IIS 1447549</v>
          </cell>
          <cell r="AI57" t="str">
            <v>This research was supported in part by NSF Award IIS 1447549.</v>
          </cell>
          <cell r="AL57" t="str">
            <v>Trifiro, G., Calogero, G., Ippolito, F.M., Cosentino, M., Giuliani, R., Conforti, A., Venegoni, M., Caputi, A.P., Adverse drug events in emergency department population: A prospective Italian study (2005) Pharmacoepidemiol Drug Saf, 14 (5), pp. 333-340. , May; Zed, P.J., Abu-Laban, R.B., Balen, R.M., Loewen, P.S., Hohl, C.M., Brubacher, J.R., Wilbur, K., Lacaria, K., Incidence, severity and preventability of medication-related visits to the emergency department: A prospective study (2008) Canadian Medical Association Journal, 178 (12), pp. 1563-1569; Jayarama, N., Shiju, K., Prabahakar, K., Adverse drug reactions in adults leading to emergency department visits (2012) Int J Pharm Pharm Sci, 4, pp. 642-646; Hohl, C.M., Zed, P.J., Brubacher, J.R., Abu-Laban, R.B., Loewen, P.S., Purssell, R.A., Do emergency physicians attribute drugrelated emergency department visits to medication-related problems? (2010) Ann Emerg Med, 55 (6), pp. 493-502. , Jun; Roulet, L., Ballereau, F., Hardouin, J.B., Chiffoleau, A., Potel, G., Asseray, N., Adverse drug event nonrecognition in emergency departments: An exploratory study on factors related to patients and drugs (2014) J Emerg Med, 46 (6), pp. 857-864. , Jun; Trzeciak, S., Rivers, E.P., Emergency department overcrowding in the United States: An emerging threat to patient safety and public health (2003) Emerg Med J, 20 (5), pp. 402-405. , Sep; Olshaker, J.S., Rathlev, N.K., Emergency Department overcrowding and ambulance diversion: The impact and potential solutions of extended boarding of admitted patients in the Emergency Department (2006) J Emerg Med, 30 (3), pp. 351-356. , Apr; Collis, J., Adverse effects of overcrowding on patient experience and care (2010) Emerg Nurse, 18 (8), pp. 34-39. , Dec; Weissman, J.S., Rothschild, J.M., Bendavid, E., Sprivulis, P., Cook, E.F., Evans, R.S., Kaganova, Y., Bates, D.W., Hospital workload and adverse events (2007) Med Care, 45 (5), pp. 448-455. , May; Ramos, K., Linscheid, R., Schafer, S., Real-time information-seeking behavior of residency physicians (2003) Fam Med, 35 (4), pp. 257-260. , Apr; http://www.lexi.com/, [Online]; http://micromedex.com, [Online]; Hill, R.G., Sears, L.M., Melanson, S.W., 4000 clicks: A productivity analysis of electronic medical records in a community hospital ED (2013) Am J Emerg Med, 31 (11), pp. 1591-1594. , Nov; Horn, J.R., Hansten, P.D., Chan, L.-N., Proposal for a new tool to evaluate drug interaction cases (2007) Annals of Pharmacotherapy, 41 (4), pp. 674-680; Mannheimer, B., (2009) Drug-related Problems with Special Emphasis on Drugdrug Interactions, pp. 7-8. , Institutionen för klinisk forskning och utbildning, Södersjukhuset/Department of Clinical Science and Education, Södersjukhuset; Rogers, F.B., Medical subject headings (1963) Bull Med Libr Assoc, 51, pp. 114-116. , Jan; Lindberg, D., Humphreys, B., McCray, A., The unified medical language system (1993) Methods of Information in Medicine, 32 (4), pp. 281-291; Aronson, A.R., Effective mapping of biomedical text to the umls metathesaurus: The metamap program (2001) Proceedings of the AMIA Symposium, p. 17. , American Medical Informatics Association; Beeler, P.E., Bates, D.W., Hug, B.L., Clinical decision support systems (2014) Swiss Med Wkly, 144, p. w14073; Galanter, W.L., Didomenico, R.J., Polikaitis, A., A trial of automated decision support alerts for contraindicated medications using computerized physician order entry (2005) J Am Med Inform Assoc, 12 (3), pp. 269-274; Schedlbauer, A., Prasad, V., Mulvaney, C., Phansalkar, S., Stanton, W., Bates, D.W., Avery, A.J., What evidence supports the use of computerized alerts and prompts to improve clinicians' prescribing behavior? (2009) J Am Med Inform Assoc, 16 (4), pp. 531-538; Jha, A.K., DesRoches, C.M., Campbell, E.G., Donelan, K., Rao, S.R., Ferris, T.G., Shields, A., Blumenthal, D., Use of electronic health records in U.S. Hospitals (2009) N. Engl. J. Med., 360 (16), pp. 1628-1638. , Apr; Gurwitz, J.H., Field, T.S., Rochon, P., Judge, J., Harrold, L.R., Bell, C.M., Lee, M., Bates, D.W., Effect of computerized provider order entry with clinical decision support on adverse drug events in the long-term care setting (2008) J Am Geriatr Soc, 56 (12), pp. 2225-2233. , Dec; Strom, B.L., Schinnar, R., Aberra, F., Bilker, W., Hennessy, S., Leonard, C.E., Pifer, E., Unintended effects of a computerized physician order entry nearly hard-stop alert to prevent a drug interaction: A randomized controlled trial (2010) Arch. Intern. Med., 170 (17), pp. 1578-1583. , Sep; Melton, G.B., Hripcsak, G., Automated detection of adverse events using natural language processing of discharge summaries (2005) J Am Med Inform Assoc, 12 (4), pp. 448-457; Wang, X., Hripcsak, G., Markatou, M., Friedman, C., Active computerized pharmacovigilance using natural language processing, statistics, and electronic health records: A feasibility study (2009) J Am Med Inform Assoc, 16 (3), pp. 328-337; Botsis, T., Nguyen, M.D., Woo, E.J., Markatou, M., Ball, R., Text mining for the vaccine adverse event reporting system: Medical text classification using informative feature selection (2011) J. Am. Med. Inform. Assoc., 18, pp. 631-638. , Jun; Tatonetti, N.P., Fernald, G.H., Altman, R.B., A novel signal detection algorithm for identifying hidden drug-drug interactions in adverse event reports (2011) J. Am. Med. Inform. Assoc., 19 (1), pp. 79-85. , June; Cantor, M.N., Feldman, H.J., Triola, M.M., Using trigger phrases to detect adverse drug reactions in ambulatory care notes (2007) Qual. Saf. Health Care, 16 (2), pp. 132-134. , Apr; Friedman, C., A broad-coverage natural language processing system (2000) Proceedings of the AMIA Symposium, p. 270. , American Medical Informatics Association; Murff, H.J., Patel, V.L., Hripcsak, G., Bates, D.W., Detecting adverse events for patient safety research: A review of current methodologies (2003) J Biomed Inform, 36 (1-2), pp. 131-143; Rozich, J., Haraden, C., Resar, R., Adverse drug event trigger tool: A practical methodology for measuring medication related harm (2003) Quality and Safety in Health Care, 12 (3), pp. 194-200; Classen, D.C., Resar, R., Griffin, F., Federico, F., Frankel, T., Kimmel, N., Whittington, J.C., James, B.C., Global trigger toolshows that adverse events in hospitals may be ten times greater than previously measured (2011) Health Affairs, 30 (4), pp. 581-589; Koppel, R., Leonard, C.E., Localio, A.R., Cohen, A., Auten, R., Strom, B.L., Identifying and quantifying medication errors: Evaluation of rapidly discontinued medication orders submitted to a computerized physician order entry system (2008) J Am Med Inform Assoc, 15 (4), pp. 461-465; Baseman, J.G., Revere, D., Painter, I., Toyoji, M., Thiede, H., Duchin, J., Public health communications and alert fatigue (2013) BMC Health Serv Res, 13, p. 295; Van Der Sijs, H., Aarts, J., Vulto, A., Berg, M., Overriding of drug safety alerts in computerized physician order entry (2006) J Am Med Inform Assoc, 13 (2), pp. 138-147; Van Der Sijs, H., Aarts, J., Van Gelder, T., Berg, M., Vulto, A., Turning off frequently overridden drug alerts: Limited opportunities for doing it safely (2008) J Am Med Inform Assoc, 15 (4), pp. 439-448; Lee, E.K., Mejia, A.F., Senior, T., Jose, J., Improving Patient Safety through Medical Alert Management: An Automated Decision Tool to Reduce Alert Fatigue (2010) AMIA Annu Symp Proc, 2010, pp. 417-421; Phansalkar, S., Van Der Sijs, H., Tucker, A.D., Desai, A.A., Bell, D.S., Teich, J.M., Middleton, B., Bates, D.W., Drug-drug interactions that should be non-interruptive in order to reduce alert fatigue in electronic health records (2013) J Am Med Inform Assoc, 20 (3), pp. 489-493. , May; Tatonetti, N.P., Ye, P.P., Daneshjou, R., Altman, R.B., Data-driven prediction of drug effects and interactions (2012) Sci Transl Med, 4 (125), p. 125ra31. , Mar; Polepalli Ramesh, B., Belknap, S.M., Li, Z., Frid, N., West, D.P., Yu, H., Automatically recognizing medication and adverse event information from food and drug administration's adverse event reporting system narratives (2014) JMIR Med Inform, 2 (1), p. e10; Sarker, A., Gonzalez, G., Portable automatic text classification for adverse drug reaction detection via multi-corpus training (2015) J Biomed Inform, 53, pp. 196-207. , Feb; Jiang, G., Solbrig, H.R., Chute, C.G., ADEpedia: A scalable and standardized knowledge base of Adverse Drug Events using semantic web technology (2011) AMIA Annu Symp Proc, 2011, pp. 607-616; Yeleswarapu, S., Rao, A., Joseph, T., Saipradeep, V.G., Srinivasan, R., A pipeline to extract drug-adverse event pairs from multiple data sources (2014) BMC Med Inform Decis Mak, 14, p. 13; Duke, J.D., Friedlin, J., ADESSA: A real-time decision support service for delivery of semantically coded adverse drug event data (2010) AMIA Annu Symp Proc, 2010, pp. 177-181; Schwartz, A.S., Hearst, M.A., A simple algorithm for identifying abbreviation definitions in biomedical text (2003) Proceedings of the 8th Pacific Symposium on Biocomputing, pp. 451-462; http://www.drugbank.ca, [Online]; http://www.drugs.com/druginformation.html, [Online]; http://www.rxlist.com, [Online]; Tsuruoka, Y., Tsujii, J., Bidirectional inference with the easiest-first strategy for tagging sequence data (2005) Proceedings of the Conference on Human Language Technology and Empirical Methods in Natural Language Processing, pp. 467-474. , Association for Computational Linguistics; http://www.medicinenet.com, [Online]; Bethesda, MedlinePlus, National Library of Medicine (US), , http://www.nlm.nih.gov/medlineplus/, [Online]; Banerjee, R., Choi, Y., Piyush, G., Naik, A., Ramakrishnan, I., Automated suggestion of tests for identifying likelihood of adverse drug events (2014) IEEE International Conference on Healthcare Informatics, pp. 170-176; Ucsf Departments of Pathology and Laboratory Medicine - Sfgh Lab Manual - Laboratory Test Database, , http://labmed.ucsf.edu/sfghlab, [Online]; Health Encyclopedia - University of Rochester Medical Center, , http://www.urmc.rochester.edu/encyclopedia/, [Online]; Miller, G.A., Wordnet: A lexical database for english (1995) Communications of the ACM, 38 (11), pp. 39-41; Herlocker, J.L., Konstan, J.A., Content-independent task-focused recommendation (2001) Internet Computing, IEEE, 5 (6), pp. 40-47; Adomavicius, G., Tuzhilin, A., Context-aware recommender systems (2011) Recommender Systems Handbook, pp. 217-253. , Springer; Musto, C., Semeraro, G., Lops, P., De Gemmis, M., Combining distributional semantics and entity linking for context-aware content-based recommendation (2014) User Modeling, Adaptation, and Personalization, pp. 381-392. , Springer; Lipczak, M., Koushkestani, A., Milios, E., Tulip: Lightweight entity recognition and disambiguation using wikipedia-based topic centroids (2014) Proceedings of the First International Workshop on Entity Recognition &amp; Disambiguation, pp. 31-36. , ACM; Voorhees, E.M., The TREC-8 question answering track report (1999) TREC, 99, pp. 77-82; Baeza-Yates, R., Ribeiro-Neto, B., (1999) Modern Information Retrieval, 463. , ACM press New York</v>
          </cell>
          <cell r="AN57" t="str">
            <v>Fu W.-T.Balakrishnan P.Harabagiu S.Wang F.Srivatsava J.</v>
          </cell>
          <cell r="AP57" t="str">
            <v>Institute of Electrical and Electronics Engineers Inc.</v>
          </cell>
          <cell r="AQ57" t="str">
            <v>3rd IEEE International Conference on Healthcare Informatics, ICHI 2015</v>
          </cell>
          <cell r="AR57" t="str">
            <v>21 October 2015 through 23 October 2015</v>
          </cell>
          <cell r="AT57">
            <v>118816</v>
          </cell>
          <cell r="AU57" t="str">
            <v>9781467395489</v>
          </cell>
          <cell r="AW57" t="str">
            <v>Proc. - IEEE Int. Conf. Healthc. Inform., ICHI</v>
          </cell>
          <cell r="AX57" t="str">
            <v>Final</v>
          </cell>
          <cell r="AY57" t="str">
            <v>2-s2.0-84966425222</v>
          </cell>
          <cell r="AZ57">
            <v>9</v>
          </cell>
          <cell r="BF57" t="str">
            <v>Adverse drug event; Clinical decision support; Information extraction; Natural language processing</v>
          </cell>
          <cell r="BG57" t="str">
            <v>Computational linguistics; Database systems; Decision support systems; Health care; Hospitals; Information retrieval; Information science; Pipeline processing systems; Adverse drug event; Clinical decision support; Health care providers; Heterogeneous information sources; NAtural language processing; Online database; Ranking measures; Reference points; Natural language processing systems</v>
          </cell>
          <cell r="BI57" t="str">
            <v>twitter|metamap|nlp</v>
          </cell>
          <cell r="BJ57" t="str">
            <v>adverse drug events (ades) trigger a high number of hospital emergency room (er) visits. information about ades is often available in online drug databases in the form of narrative texts, and serves as the physician's primary reference point for ade attribution and diagnosis. manually reviewing these narratives, however, is an error prone and time consuming process, especially due to the prevalence of polypharmacy. so er health care providers, especially given the heavy volume of traffic in ers, often either skip this step or at best do it rather perfunctorily. this causes ades to be missed or misdiagnosed, often leading to extensive and unnecessary testing and treatment, including hospitalization. in this paper, we present a system that automates the detection of ades and provides a list of suspect drugs, ranked by their likelihood of causing the patient's complaints and symptoms. the input data, i.e., medications and complaints, are obtained from triage notes that often contain descriptive language. our application utilizes heterogeneous information sources (including drug databases) to refine and transform these descriptions as well as the online database narratives using a natural language processing (nlp) pipeline. we then employ ranking measures to establish correspondence between the complaints and the medications. our preliminary evaluation based on actual er cases demonstrates that this system achieves high precision and recall. © 2015 ieee.</v>
          </cell>
          <cell r="BL57" t="str">
            <v xml:space="preserve">Eventos adversos (ADES) desencadeiam um alto número de visitas de emergência hospitalar (ER). As informações sobre os ADES estão disponíveis em bancos de dados on-line de medicamentos na forma de textos narrativos, e serve como principal ponto de referência do médico para atribuição e diagnóstico de ADE. Revisar manualmente essas narrativas, no entanto, é um processo propenso a erros e demorado, especialmente devido à prevalência de polifarmácia. Então, provedores de cuidados de saúde, especialmente dado o volume pesado de tráfego em ers, muitas vezes pula essa etapa ou, na melhor das hipóteses, é bastante perfuncy. Isso faz com que os ADES sejam perdidos ou desconhecidos, muitas vezes levando a testes e tratamento extensivos e desnecessários, incluindo hospitalização. Neste artigo, apresentamos um sistema que automatiza a detecção de ades e fornece uma lista de drogas suspeitas, classificadas por sua probabilidade de causar as reclamações e sintomas do paciente. Os dados de entrada, isto é, medicamentos e reclamações, são obtidos de notas de triagem que geralmente contêm linguagem descritiva. Nosso aplicativo utiliza fontes de informação heterogêneas (incluindo bancos de dados de medicamentos) para refinar e transformar essas descrições, bem como as narrativas de banco de dados on-line usando um pipeline de processamento de idioma natural (NLP). Em seguida, empregamos medidas de classificação para estabelecer correspondência entre as queixas e os medicamentos. Nossa avaliação preliminar com base nos casos reais demonstra que este sistema alcança alta precisão e recordação. © 2015 IEEE. </v>
          </cell>
          <cell r="BQ57">
            <v>0</v>
          </cell>
          <cell r="BR57">
            <v>0</v>
          </cell>
          <cell r="BS57">
            <v>0</v>
          </cell>
          <cell r="BV57">
            <v>0</v>
          </cell>
          <cell r="BW57">
            <v>0</v>
          </cell>
          <cell r="BX57">
            <v>0</v>
          </cell>
          <cell r="BY57">
            <v>0</v>
          </cell>
          <cell r="BZ57">
            <v>0</v>
          </cell>
          <cell r="CA57">
            <v>0</v>
          </cell>
          <cell r="CB57">
            <v>0</v>
          </cell>
          <cell r="CC57">
            <v>0</v>
          </cell>
          <cell r="CK57">
            <v>0</v>
          </cell>
          <cell r="CL57">
            <v>0</v>
          </cell>
        </row>
        <row r="58">
          <cell r="C58" t="str">
            <v>signature automation of umls concepts an un supervised named entity recognition framework for classification of dna and rna in biological text</v>
          </cell>
          <cell r="D58" t="str">
            <v>Signature automation of UMLS concepts: An un-supervised named entity recognition framework for classification of DNA and RNA in biological text</v>
          </cell>
          <cell r="E58" t="str">
            <v xml:space="preserve">Automação de Assinatura de Conceitos UMLS: Um quadro de reconhecimento de entidade nomeado não supervisionado para classificação de DNA e RNA em texto biológico </v>
          </cell>
          <cell r="G58" t="str">
            <v xml:space="preserve">macho </v>
          </cell>
          <cell r="H58">
            <v>2015</v>
          </cell>
          <cell r="I58">
            <v>1</v>
          </cell>
          <cell r="J58">
            <v>0</v>
          </cell>
          <cell r="K58">
            <v>0</v>
          </cell>
          <cell r="L58" t="str">
            <v>Scopus</v>
          </cell>
          <cell r="P58" t="str">
            <v>English</v>
          </cell>
          <cell r="Q58" t="str">
            <v>Conference Paper</v>
          </cell>
          <cell r="R58">
            <v>0</v>
          </cell>
          <cell r="T58" t="str">
            <v>Niazi M.A.K., Muzaffar A.W., Latif M., Qamar U.</v>
          </cell>
          <cell r="U58" t="str">
            <v>Proceedings of the 2015 Science and Information Conference, SAI 2015</v>
          </cell>
          <cell r="X58" t="str">
            <v xml:space="preserve"> 7237223</v>
          </cell>
          <cell r="Y58" t="str">
            <v>10.1109/sai.2015.7237223</v>
          </cell>
          <cell r="Z58" t="str">
            <v>10.1109/SAI.2015.7237223</v>
          </cell>
          <cell r="AB58" t="str">
            <v>https://www.scopus.com/inward/record.uri?eid=2-s2.0-84957831294&amp;doi=10.1109%2fSAI.2015.7237223&amp;partnerID=40&amp;md5=9dbba98066ee7836e74e561038863672</v>
          </cell>
          <cell r="AC58" t="str">
            <v>National University of Sciences and Technology, NUST, H-12 Islamabad, Pakistan</v>
          </cell>
          <cell r="AD58" t="str">
            <v>Niazi, M.A.K., National University of Sciences and Technology, NUST, H-12 Islamabad, Pakistan; Muzaffar, A.W., National University of Sciences and Technology, NUST, H-12 Islamabad, Pakistan; Latif, M., National University of Sciences and Technology, NUST, H-12 Islamabad, Pakistan; Qamar, U., National University of Sciences and Technology, NUST, H-12 Islamabad, Pakistan</v>
          </cell>
          <cell r="AL58" t="str">
            <v>Tanabe, L., Wilbur, W., Tagging gene and protein names in biomedical text (2002) Bioinformatics, 18 (8), pp. 1124-1132; Settles, B., Biomedical named entity recognition using conditional random fields and rich feature sets (2004) Proceedings of the International Joint Workshop on Natural Language Processing in Biomedicine and Its Applications. Association for Computational Linguistics, pp. 104-107; Yeh, A., Morgan, A., Colosimo, M., Hirschman, L., Biocreative task 1a: Gene mention finding evaluation (2005) BMC Bioinformatics, 6, p. 52; Chapman, W., Bridewell, W., Hanbury, P., Cooper, G., Buchanan, B., A simple algorithm for identifying negated findings and diseases in discharge summaries (2001) J Biomed Inform, 34, pp. 301-310; Melton, G., Hripcsak, G., Automated detection of adverse events using natural language processing of discharge summaries (2005) J Am Med Inform Assoc, 12 (4), pp. 448-457; Uznner, O., South, B., Shen, S., DuVall, S., 2010 i2b2/va challenge on concepts, assertions and relations in clinical text (2011) J Am Med Inform Assoc, 18 (5), pp. 552-556; Abacha, A., Zweigenbaum, P., Medical entity recognition: A comparison of semantic and statistical methods (2011) Proceedings of BioNLP 2011 Workshop. Association for Computational Linguistics, pp. 56-64; Wang, Y., Patrick, J., Cascading classifiers for named entity recognition in clinical notes (2009) Proceedings of the Workshop on Biomedical Information Extraction. Association for Computational Linguistics, pp. 42-49; Morgan, A., Lu, Z., Wang, X., Cohen, A., Fluck, J., Ruch, P., Overview of biocreative II gene normalization (2008) Genome Biol, 9, p. S3; Bodenreider, O., The unified medical language system (umls): Integrating biomedical terminology (2004) Nucleic Acids Res, 32, pp. D267-D270; Kim, J., Ohta, T., Tateisi, Y., Tsujii, J., Genia corpus a semantically annotated corpus for bio-textmining (2003) Bioinformatics, 19, pp. 1180-1182; Zhang, S., Elhadad, N., Unsupervised biomedical named entity recognition: Experiments with clinical and biological texts (2013) J Biomed Inform, 46, pp. 1088-1098; Zhou, G., Su, J., Named entity recognition using an hmm-based chunk tagger (2002) Proceedings of the 40th Annual Meeting on Association for Computational Linguistics. Association for Computational Linguistics, pp. 473-480; McCallum, A., Li, W., Early results for named entity recognition with conditional random fields, feature induction and web enhanced lexicons (2003) Proceedings of the Seventh Conference on Natural Language Learning at HLT-NAACL 2003-volume 4. Association for Computational Linguistics, pp. 188-191; Nadeau, D., Sekine, S., A survey of named entity recognition and classification (2007) Lingvisticae Investigationes, 30 (1), pp. 3-26; Friedman, C., Kra, P., Yu, H., Krauthammer, M., Rzhetsky, A., Genies: A natural language processing system for the extraction of molecular pathways from journal articles (2001) Bioinformatics, 17, pp. S74-82; Aronson, A., Effective mapping of biomedical text to the umls metathesaurus: Tha metamap program (2001) Proceedings of the AMIA Symposium. American Medical Informatics Association, p. 17; Ashburner, M., Ball, C., Blake, J., Botstein, D., Butler, H., Cherry, J., Gene ontology: Tool for the unification of biology (2000) Nat Genet, 25 (1), p. 25; Mitsumori, T., Fation, S., Murata, M., Doi, K., Doi, H., Gene/protein name recognition based on support vector machine using dictionary as features (2005) BMC Bioinformatics, 6, p. S8; Zhao, S., Named entity recognition in biomedical texts using an hmm model (2004) Proceedings of the International Joint Workshop on Natural Language Processing in Biomedicine and Its Applications. Association for Computational Linguistics, pp. 84-87; McDonald, R., Pereira, F., Identifying gene and protein mentions in text using conditional random fields (2005) BMC Bioinformatics, 6, p. S6; Collins, M., Singer, Y., Unsupervised models for named entity classification (1999) Proceedings of the Joint SIGDAT Conference on Empirical Methods in Natural Language Processing and Very Large Corpora, pp. 100-110; Alfonseca, E., Manandhar, S., An unsupervised method for general named entity recognition and automated concept discovery (2002) Proceedings of the First International Conference on General WordNet, pp. 34-43. , Mysore, India; McCray, A., Burgun, A., Bodenreider, O., Aggregating umls semantic types for reducing conceptual complexity (2001) Studies in Health Technology and Informatics, pp. 216-220; Manning, C., Raghavan, P., Schutze, H., (2008) Introduction to Information Retrieval., 1. , Cambridge: Cambridge University Press; Kang, N., Van Mulligen, E., Kors, J., Comparing and combining chunkers of biomedical text (2011) J Biomed Inform, 44 (2), pp. 354-360</v>
          </cell>
          <cell r="AO58" t="str">
            <v>Cambridge Wireless;et al.;EUREKA;Future and Emerging Technologies (FET) at the European Commission;IEEE Institution of Engineering and Technology (IET);Nvidia</v>
          </cell>
          <cell r="AP58" t="str">
            <v>Institute of Electrical and Electronics Engineers Inc.</v>
          </cell>
          <cell r="AQ58" t="str">
            <v>Science and Information Conference, SAI 2015</v>
          </cell>
          <cell r="AR58" t="str">
            <v>28 July 2015 through 30 July 2015</v>
          </cell>
          <cell r="AT58">
            <v>117981</v>
          </cell>
          <cell r="AU58" t="str">
            <v>9781479985470</v>
          </cell>
          <cell r="AW58" t="str">
            <v>Proc. Sci. Inf. Conf., SAI</v>
          </cell>
          <cell r="AX58" t="str">
            <v>Final</v>
          </cell>
          <cell r="AY58" t="str">
            <v>2-s2.0-84957831294</v>
          </cell>
          <cell r="AZ58">
            <v>6</v>
          </cell>
          <cell r="BF58" t="str">
            <v>DNAs; Named Entity Recognition; Natural language Processing; RNAs; Seed Generation; Signature Vector; UMLS (Unified Medical Language System); Vector Space</v>
          </cell>
          <cell r="BG58" t="str">
            <v>Biology; Character recognition; Computational linguistics; DNA; Linguistics; Nucleic acids; RNA; Semantics; Text processing; Vector spaces; Vectors; Named entity recognition; NAtural language processing; Seed generations; Signature vectors; Unified medical language systems; Natural language processing systems</v>
          </cell>
          <cell r="BI58" t="str">
            <v>twitter|metamap|nlp</v>
          </cell>
          <cell r="BJ58" t="str">
            <v>named entity recognition, a task that represents atomicity as well as granularity is a first step in any language processing system. the advent in typological orientation of literature or text and its availability in the form of annotated and un-annotated corpora have led to a continued research effort directed towards achievement of yet an optimized algorithmic evolution for identifying named entities from text. recognizing named entities from annotated corpora has matured comprehensively over a period of time while recognition from un-annotated corpora is still a challenge for research community. furthermore, a challenge exponentially rises if corpora represent an applied literature from biological or biomedical domain. this paper presents an unsupervised named entity recognition framework that automates signature vectors for umls concepts. the idea behind it is to provide a vectorised perspective to umls concepts, semantic types and semantic groups. vectored representation of umls ensures application of the framework in a generic way. proposed approach differs with other un-supervised frameworks that employ signature and vector based approaches in a way, that it creates a vector space on the basis of umls instead of corpus. dataset from genia was used for framework validation. framework provided as a result of this research, achieved an accuracy of 68.34% which is far better when compared to 27% by metamap, 53.8% by cubner for the same corpus. © 2015 ieee.</v>
          </cell>
          <cell r="BL58" t="str">
            <v xml:space="preserve">Reconhecimento de entidade nomeado, uma tarefa que representa a atomicidade, bem como a granularidade é um primeiro passo em qualquer sistema de processamento de idioma. O advento na orientação tipológica da literatura ou texto e sua disponibilidade na forma de corpora anotados e não anotados levaram a um esforço de pesquisa contínua direcionado para a realização de ainda uma evolução algorítmica otimizada para identificar entidades nomeadas de texto. Reconhecer entidades nomeadas de corpora anotadas amadureceu de forma abrangente ao longo de um período de tempo, enquanto o reconhecimento de corpora não anotados ainda é um desafio para a comunidade de pesquisa. Além disso, um desafio surge exponencialmente se o Corpora representar uma literatura aplicada do domínio biológico ou biomédico. Este artigo apresenta uma estrutura de reconhecimento de entidade nomeada não supervisionada que automatiza vetores de assinatura para conceitos UMLS. A ideia por trás disso é fornecer uma perspectiva vetorial para conceitos de UMLs, tipos semânticos e grupos semânticos. A representação vetorial de UMLs garante a aplicação da estrutura de maneira genérica. A abordagem proposta difere com outras estruturas não supervisionadas que empregam assinatura e abordagens baseadas em vetor de uma forma, que cria um espaço vetorial com base em UMLs em vez de corpus. O conjunto de dados da Genia foi utilizado para validação-quadro. Framework fornecido como resultado desta pesquisa, alcançou uma precisão de 68,34%, que é muito melhor quando comparada a 27% pelo Metamap, 53,8% pelo Cubner para o mesmo corpus. © 2015 IEEE. </v>
          </cell>
          <cell r="BQ58">
            <v>0</v>
          </cell>
          <cell r="BR58">
            <v>0</v>
          </cell>
          <cell r="BS58">
            <v>0</v>
          </cell>
          <cell r="BV58">
            <v>0</v>
          </cell>
          <cell r="BW58">
            <v>0</v>
          </cell>
          <cell r="BX58">
            <v>0</v>
          </cell>
          <cell r="BY58">
            <v>0</v>
          </cell>
          <cell r="BZ58">
            <v>0</v>
          </cell>
          <cell r="CA58">
            <v>0</v>
          </cell>
          <cell r="CB58">
            <v>0</v>
          </cell>
          <cell r="CC58">
            <v>0</v>
          </cell>
          <cell r="CK58">
            <v>0</v>
          </cell>
          <cell r="CL58">
            <v>0</v>
          </cell>
        </row>
        <row r="59">
          <cell r="C59" t="str">
            <v>text mining for pharmacovigilance using machine learning for drug name recognition and drug drug interaction extraction and classification</v>
          </cell>
          <cell r="D59" t="str">
            <v>Text mining for pharmacovigilance: Using machine learning for drug name recognition and drug-drug interaction extraction and classification</v>
          </cell>
          <cell r="E59" t="str">
            <v xml:space="preserve">Mineração de texto para farmacovigilância: Usando a aprendizagem de máquina para reconhecimento de nome de drogas e extração de interação de drogas e classificação </v>
          </cell>
          <cell r="G59" t="str">
            <v xml:space="preserve">macho </v>
          </cell>
          <cell r="H59">
            <v>2015</v>
          </cell>
          <cell r="I59">
            <v>33</v>
          </cell>
          <cell r="J59">
            <v>0</v>
          </cell>
          <cell r="K59">
            <v>0</v>
          </cell>
          <cell r="L59" t="str">
            <v>Scopus</v>
          </cell>
          <cell r="P59" t="str">
            <v>English</v>
          </cell>
          <cell r="Q59" t="str">
            <v>Article</v>
          </cell>
          <cell r="R59">
            <v>0</v>
          </cell>
          <cell r="S59" t="str">
            <v>All Open Access, Bronze</v>
          </cell>
          <cell r="T59" t="str">
            <v>Ben Abacha A., Chowdhury M.F.M., Karanasiou A., Mrabet Y., Lavelli A., Zweigenbaum P.</v>
          </cell>
          <cell r="U59" t="str">
            <v>Journal of Biomedical Informatics</v>
          </cell>
          <cell r="V59" t="str">
            <v>58</v>
          </cell>
          <cell r="Y59" t="str">
            <v>10.1016/j.jbi.2015.09.015</v>
          </cell>
          <cell r="Z59" t="str">
            <v>10.1016/j.jbi.2015.09.015</v>
          </cell>
          <cell r="AB59" t="str">
            <v>https://www.scopus.com/inward/record.uri?eid=2-s2.0-84947916834&amp;doi=10.1016%2fj.jbi.2015.09.015&amp;partnerID=40&amp;md5=fe2e3d6c29ad597dbfeef9f789f5be21</v>
          </cell>
          <cell r="AC59" t="str">
            <v>Luxembourg Institute of Science and Technology, Luxembourg; IBM ResearchNY, United States; HLT Research Unit, FBK, Trento, Italy; LIMSI-CNRS, Orsay, France</v>
          </cell>
          <cell r="AD59" t="str">
            <v>Ben Abacha, A., Luxembourg Institute of Science and Technology, Luxembourg; Chowdhury, M.F.M., IBM ResearchNY, United States; Karanasiou, A., Luxembourg Institute of Science and Technology, Luxembourg; Mrabet, Y., Luxembourg Institute of Science and Technology, Luxembourg; Lavelli, A., HLT Research Unit, FBK, Trento, Italy; Zweigenbaum, P., LIMSI-CNRS, Orsay, France</v>
          </cell>
          <cell r="AL59" t="str">
            <v>Ben Abacha, A., Zweigenbaum, P., A hybrid approach for the extraction of semantic relations from MEDLINE abstracts (2011) 12th International Conference on Computational Linguistics and Intelligent Text Processing, pp. 139-150. , doi:10.1007/978-3-642-19400-9, CICLing 2011, Tokyo, Japan; Ben Abacha, A., Zweigenbaum, P., Medical entity recognition: a comparison of semantic and statistical methods (2011) BioNLP 2011 Workshop, Association for Computational Linguistics, pp. 56-64. , http://www.aclweb.org/anthology/W11-0207, Portland, Oregon, USA; Chang, C.C., Lin, C.J., (2001) LIBSVM: A Library for Support Vector Machines, , http://www.csie.ntu.edu.tw/~cjlin/libsvm; Charniak, E., Johnson, M., Coarse-to-fine n-best parsing and MaxEnt discriminative reranking (2005) Proceedings of the 43rd Annual Meeting of the Association for Computational Linguistics, , (ACL 2005); Chen, Y., Liu, F., Manderick, B., Extract protein-protein interactions from the literature using support vector machines with feature selection (2011) Biomed. Eng., Trends, Res. Technol.; Chowdhury, F.M., Ben Abacha, A., Lavelli, A., Zweigenbaum, P., Two different machine learning techniques for drug-drug interaction extraction (2011) Proceedings DDIExtraction2011, First Challenge Task on Drug-Drug Interaction Extraction 2011, 761, pp. 19-26. , Isabel Segura-Bedmar, Paloma Martinez, Daniel Sanchez-Cisneros (Eds.), (SEPLN 2011 Satellite Workshop), CEUR Workshop Proceedings, Association for Computational Linguistics, Huelva, Spain; Chowdhury, M., Lavelli, A., Disease mention recognition with specific features (2010) Proceedings of the 2010 Workshop on Biomedical Natural Language Processing, pp. 83-90. , http://www.aclweb.org/anthology/W10-1911, Uppsala, Sweden; Chowdhury, M., Lavelli, A., Drug-drug interaction extraction using composite kernels (2011) Proceedings of the 1st Challenge task on Drug-Drug Interaction Extraction, pp. 27-33. , (DDIExtraction 2011), Huelva, Spain; Chowdhury, M., Lavelli, A., Combining tree structures, flat features and patterns for biomedical relation extraction (2012) Proceedings of the 13th Conference of the European Chapter of the Association for Computational Linguistics (EACL 2012), pp. 420-429. , Avignon, France; Chowdhury, M., Lavelli, A., Impact of less skewed distributions on efficiency and effectiveness of biomedical relation extraction (2012) Proceedings of the 24th International Conference on Computational Linguistics (COLING 2012), , Mumbai, India; Chowdhury, M., Lavelli, A., Exploiting the scope of negations and heterogeneous features for relation extraction: a case study for drug-drug interaction extraction (2013) Proceedings of the 2013 Conference of the North American Chapter of the Association for Computational Linguistics: Human Language Technology, , (NAACL 2013), Atlanta, USA; Chowdhury, M.F.M., Lavelli, A., FBK-irst: a multi-phase kernel based approach for drug-drug interaction detection and classification that exploits linguistic information, in: Second Joint Conference on Lexical and Computational Semantics (*SEM) (2013) Proceedings of the Seventh International Workshop on Semantic Evaluation (SemEval 2013), 2, pp. 351-355. , http://www.aclweb.org/anthology/S13-2057, Association for Computational Linguistics, Atlanta, Georgia, USA; Chowdhury, M.F.M., Lavelli, A., Moschitti, A., A study on dependency tree kernels for automatic extraction of protein-protein interaction (2011) Proceedings of BioNLP 2011 Workshop, Association for Computational Linguistics, pp. 124-133. , Portland, Oregen, USA; Coulet, A., Garten, Y., Dumontier, M., Altman, R.B., Musen, M.A., Shah, N.H., Integration and publication of heterogeneous text-mined relationships on the semantic web (2011) J. Biomed. Seman., 2, p. S10. , http://www.jbiomedsem.com/content/2/S2/S10; Culotta, A., Sorensen, J., Dependency tree kernels for relation extraction (2004) Proceedings of the 42nd Annual Meeting of the Association for Computational Linguistics (ACL '04), , Barcelona, Spain; Giuliano, C., Lavelli, A., Romano, L., Exploiting shallow linguistic information for relation extraction from biomedical literature (2006) Proceedings of the 11th Conference of the European Chapter of the Association for Computational Linguistics (EACL'2006), pp. 401-408. , Trento, Italy; Grego, T., Pinto, F., Couto, F.M., LASIGE: Using Conditional Random Fields and ChEBI Ontology (2013) Association for Computational Linguistics, pp. 660-666. , http://aclweb.org/anthology/S13-2109; Hettne, K.M., Stierum, R.H., Schuemie, M.J., Hendriksen, P.J.M., Schijvenaars, B.J.A., van Mulligen, E.M., Kleinjans, J., Kors, J.A., A dictionary to identify small molecules and drugs in free text (2009) Bioinformatics, 25, pp. 2983-2991. , http://dx.doi.org/10.1093/bioinformatics/btp535; Joachims, T., Making large-scale support vector machine learning practical (1999) Advances in Kernel Methods: Support Vector Learning, pp. 169-184. , MIT Press, Cambridge, MA, USA; Johnell, K., Klarin, I., The relationship between number of drugs and potential drug-drug interactions in the elderly: a study of over 600,000 elderly patients from the swedish prescribed drug register (2007) Drug Saf., 30, pp. 911-918; Klein, D., Manning, C.D., Accurate unlexicalized parsing (2003) Proceedings of the 41st Annual Meeting on Association for Computational Linguistics (ACL '03), pp. 423-430. , Association for Computational Linguistics, Sapporo, Japan; Lafferty, J.D., McCallum, A., Pereira, F.C.N., Conditional random fields: probabilistic models for segmenting and labeling sequence data (2001) Proceedings of the Eighteenth International Conference on Machine Learning (ICML 2001), pp. 282-289. , June 28-July 1, 2001, Williams College, Williamstown, MA, USA; Landau, E., (2009) Jackson's Death Raises Questions About Drug Interactions, , http://edition.cnn.com/2009/HEALTH/06/26/jackson.drug.interaction.caution/index.html, [Published in CNN; June 26, 2009]; Li, L., Ping, J., Huang, D., Protein-protein interaction extraction from biomedical literatures based on a combined kernel (2010) J. Inf. Comput. Sci., 7 (5), pp. 1065-1073; de Matos, P., Alcántara, R., Dekker, A., Ennis, M., Hastings, J., Haug, K., Spiteri, I., Steinbeck, C., Chemical entities of biological interest: an update (2010) Nucl. Acids Res., 38, pp. 249-254. , http://dx.doi.org/10.1093/nar/gkp886; McCallum, A., Li, W., Early results for named entity recognition with conditional random fields, feature induction and web-enhanced lexicons (2003) Proceedings of the Seventh Conference on Natural Language Learning, pp. 188-191. , CoNLL 2003, Held in Cooperation with HLT-NAACL 2003, May 31-June 1, 2003, Edmonton, Canada; McClosky, D., (2010) Any Domain Parsing: Automatic Domain Adaptation for Natural Language Parsing, , Ph.D. thesis. Department of Computer Science, Brown University; Moschitti, A., A study on convolution kernels for shallow semantic parsing (2004) Proceedings of the 42nd Annual Meeting of the Association for Computational Linguistics (ACL '04), , Barcelona, Spain; Moschitti, A., Efficient convolution kernels for dependency and constituent syntactic trees (2006) Lecture Notes in Computer Science, 4212, pp. 318-329. , Springer, Berlin/Heidelberg, J. Fürnkranz, T. Scheffer, M. Spiliopoulou (Eds.) Machine Learning: ECML 2006; Payne, J., (2007) A Dangerous Mix, , http://www.washingtonpost.com/wp-dyn/content/article/2007/02/23/AR2007022301780.html, [Published in The Washington Post; February 27, 2007]; Rocktäschel, T., Huber, T., Weidlich, M., Leser, U., WBI-NER: the impact of domain-specific features on the performance of identifying and classifying mentions of drugs (2013) Proceedings of the 7th International Workshop on Semantic Evaluation (SemEval 2013), pp. 356-363. , Association for Computational Linguistics, Sapporo, Japan; Rocktäschel, T., Weidlich, M., Leser, U., ChemSpot: a hybrid system for chemical named entity recognition (2012) Bioinformatics, 28, pp. 1633-1640. , http://dx.doi.org/10.1093/bioinformatics/bts183; Segura-Bedmar, I., Martínez, P., Herrero Zazo, M., SemEval-2013 task 9: extraction of drug-drug interactions from biomedical texts (DDIExtraction 2013) (2013) Second Joint Conference on Lexical and Computational Semantics (*SEM), Proceedings of the Seventh International Workshop on Semantic Evaluation (SemEval 2013), 2, pp. 341-350. , http://www.aclweb.org/anthology/S13-2056, Association for Computational Linguistics, Atlanta, Georgia, USA; Segura-Bedmar, I., Martínez, P., Pablo-Sánchez, C., Extracting drug-drug interactions from biomedical texts (2010) BMC Bioinf., 11, p. 9; Segura-Bedmar, I., Martínez, P., Pablo-Sánchez, C.D., Using a shallow linguistic kernel for drug-drug interaction extraction (2011) J. Biomed. Inf., 44 (5), pp. 789-804; Segura-Bedmar, I., Martínez, P., Herrero-Zazo, M., Lessons learnt from the DDIExtraction-2013 shared task (2014) J. Biomed. Inf., 51, pp. 152-164. , http://www.sciencedirect.com/science/article/pii/S1532046414001245; Song, M., Yu, H., Han, W., Combining active learning and semi-supervised learning techniques to extract protein interaction sentences (2010) International Workshop on Data Mining in Bioinformatics</v>
          </cell>
          <cell r="AM59" t="str">
            <v>Ben Abacha, A.; Luxembourg Institute of Science and TechnologyLuxembourg; email: asma.benabacha@list.lu</v>
          </cell>
          <cell r="AP59" t="str">
            <v>Academic Press Inc.</v>
          </cell>
          <cell r="AV59" t="str">
            <v>JBIOB</v>
          </cell>
          <cell r="AW59" t="str">
            <v>J. Biomed. Informatics</v>
          </cell>
          <cell r="AX59" t="str">
            <v>Final</v>
          </cell>
          <cell r="AY59" t="str">
            <v>2-s2.0-84947916834</v>
          </cell>
          <cell r="AZ59">
            <v>10</v>
          </cell>
          <cell r="BF59" t="str">
            <v>Drug name recognition; Drug-drug interactions; Machine learning; Pharmacovigilance; Text mining</v>
          </cell>
          <cell r="BG59" t="str">
            <v>Artificial intelligence; Character recognition; Data mining; Drug products; Extraction; Hybrid systems; Learning systems; Natural language processing systems; Text processing; Drug-drug interactions; Feature-based method; Kernel based methods; Name recognition; Pharmacovigilance; Text mining; Two-step systems; World Health Organization; Drug interactions; accuracy; Article; classification algorithm; classifier; data analysis; data extraction; data mining; drug surveillance program; kernel method; linear system; mathematical analysis; mathematical model; prediction; priority journal; probability; semantics; drug interaction; machine learning; Data Mining; Drug Interactions; Machine Learning; Pharmacovigilance</v>
          </cell>
          <cell r="BJ59" t="str">
            <v>pharmacovigilance (pv) is defined by the world health organization as the science and activities related to the detection, assessment, understanding and prevention of adverse effects or any other drug-related problem. an essential aspect in pv is to acquire knowledge about drug-drug interactions (ddis). the shared tasks on ddi-extraction organized in 2011 and 2013 have pointed out the importance of this issue and provided benchmarks for: drug name recognition, ddi extraction and ddi classification. in this paper, we present our text mining systems for these tasks and evaluate their results on the ddi-extraction benchmarks. our systems rely on machine learning techniques using both feature-based and kernel-based methods. the obtained results for drug name recognition are encouraging. for ddi-extraction, our hybrid system combining a feature-based method and a kernel-based method was ranked second in the ddi-extraction-2011 challenge, and our two-step system for ddi detection and classification was ranked first in the ddi-extraction-2013 task at semeval. we discuss our methods and results and give pointers to future work. © 2015 elsevier inc.</v>
          </cell>
          <cell r="BL59" t="str">
            <v xml:space="preserve">A farmacovigilância (PV) é definida pela Organização Mundial da Saúde como ciência e atividades relacionadas à detecção, avaliação, compreensão e prevenção de efeitos adversos ou qualquer outro problema relacionado a medicamentos. Um aspecto essencial no PV é adquirir conhecimento sobre interações medicamentosas (DDIs). As tarefas compartilhadas na extração DDI organizada em 2011 e 2013 apontaram a importância dessa questão e forneceram benchmarks para: reconhecimento de nome de medicamentos, extração DDI e classificação DDI. Neste artigo, apresentamos nossos sistemas de mineração de texto para essas tarefas e avaliamos seus resultados nos benchmarks de extração DDI. Nossos sistemas dependem de técnicas de aprendizagem de máquinas usando os dois métodos baseados em recursos e baseados em kernel. Os resultados obtidos para o reconhecimento de nome de drogas são encorajadores. Para a extração ddi, nosso sistema híbrido combinando um método baseado em recursos e um método baseado em kernel foi classificado em segundo lugar no Desafio DDI-Extraction-2011, e nosso sistema de duas etapas para detecção e classificação DDI foi classificado em primeiro lugar no DDI- Extração 2013 tarefa em SemEval. Discutimos nossos métodos e resultados e damos aos ponteiros ao trabalho futuro. © 2015 Elsevier Inc. </v>
          </cell>
          <cell r="BQ59">
            <v>0</v>
          </cell>
          <cell r="BR59">
            <v>0</v>
          </cell>
          <cell r="BS59">
            <v>0</v>
          </cell>
          <cell r="BV59">
            <v>0</v>
          </cell>
          <cell r="BW59">
            <v>0</v>
          </cell>
          <cell r="BX59">
            <v>0</v>
          </cell>
          <cell r="BY59">
            <v>0</v>
          </cell>
          <cell r="BZ59">
            <v>0</v>
          </cell>
          <cell r="CA59">
            <v>0</v>
          </cell>
          <cell r="CB59">
            <v>0</v>
          </cell>
          <cell r="CC59">
            <v>0</v>
          </cell>
          <cell r="CK59">
            <v>0</v>
          </cell>
          <cell r="CL59">
            <v>0</v>
          </cell>
        </row>
        <row r="60">
          <cell r="C60" t="str">
            <v>an algorithm to derive a numerical daily dose from unstructured text dosage instructions</v>
          </cell>
          <cell r="D60" t="str">
            <v>An algorithm to derive a numerical daily dose from unstructured text dosage instructions</v>
          </cell>
          <cell r="E60" t="str">
            <v xml:space="preserve">Um algoritmo para derivar uma dose diária numérica de instruções de dosagem de texto não estruturado </v>
          </cell>
          <cell r="G60" t="str">
            <v xml:space="preserve">macho </v>
          </cell>
          <cell r="H60">
            <v>2006</v>
          </cell>
          <cell r="I60">
            <v>22</v>
          </cell>
          <cell r="J60">
            <v>0</v>
          </cell>
          <cell r="K60">
            <v>0</v>
          </cell>
          <cell r="L60" t="str">
            <v>Scopus</v>
          </cell>
          <cell r="P60" t="str">
            <v>English</v>
          </cell>
          <cell r="Q60" t="str">
            <v>Article</v>
          </cell>
          <cell r="R60">
            <v>0</v>
          </cell>
          <cell r="T60" t="str">
            <v>Shah A.D., Martinez C.</v>
          </cell>
          <cell r="U60" t="str">
            <v>Pharmacoepidemiology and Drug Safety</v>
          </cell>
          <cell r="V60" t="str">
            <v>15</v>
          </cell>
          <cell r="W60" t="str">
            <v>3</v>
          </cell>
          <cell r="Y60" t="str">
            <v>10.1002/pds.1151</v>
          </cell>
          <cell r="Z60" t="str">
            <v>10.1002/pds.1151</v>
          </cell>
          <cell r="AB60" t="str">
            <v>https://www.scopus.com/inward/record.uri?eid=2-s2.0-33645292595&amp;doi=10.1002%2fpds.1151&amp;partnerID=40&amp;md5=10044f3bb33274db3c5a52746530e4d6</v>
          </cell>
          <cell r="AC60" t="str">
            <v>General Practice Research Database Division, Medicines and Healthcare Products Regulatory Agency, 1 Nine Elms Lane, London SW8 5NQ, United Kingdom; Royal Free and University College Medical School, University College London, London, United Kingdom</v>
          </cell>
          <cell r="AD60" t="str">
            <v>Shah, A.D., General Practice Research Database Division, Medicines and Healthcare Products Regulatory Agency, 1 Nine Elms Lane, London SW8 5NQ, United Kingdom, Royal Free and University College Medical School, University College London, London, United Kingdom; Martinez, C., General Practice Research Database Division, Medicines and Healthcare Products Regulatory Agency, 1 Nine Elms Lane, London SW8 5NQ, United Kingdom</v>
          </cell>
          <cell r="AG60" t="str">
            <v>Pharmaceutical Preparations</v>
          </cell>
          <cell r="AL60" t="str">
            <v>Davis, S., Rietbrock, S., Rubino, A., Auditing the quality of data in the General Practice Research Database (2003) Pharmacoepidemiol Drug Safe, 12, pp. S61; Shah, A.D., Martinez, C., An algorithm to derive a numerical daily dose from text dosage instructions in the General Practice Research Database (2003) Pharmacoepidemiol Drug Safe, 12, pp. S60-S61; (2005), http://www.landcglobal.com/pages/freepharma.php, [accessed on 25 April]; ICH Harmonised Tripartite Guideline. Data Elements for Transmission of Individual Case Safety Reports (1997), http://www.ich.org/MediaServer.jser?@_ID=632&amp;@_MODE&amp;equals;GLB, [accessed on 25 April 2005]</v>
          </cell>
          <cell r="AM60" t="str">
            <v>Martinez, C.; General Practice Research Database Group, 1 Nine Elms Lane, London SW8 5NQ, United Kingdom; email: carlos.martinez@mhra.gsi.gov.uk</v>
          </cell>
          <cell r="AV60" t="str">
            <v>PDSAE</v>
          </cell>
          <cell r="AW60" t="str">
            <v>Pharmacoepidemiol. Drug Saf.</v>
          </cell>
          <cell r="AX60" t="str">
            <v>Final</v>
          </cell>
          <cell r="AY60" t="str">
            <v>2-s2.0-33645292595</v>
          </cell>
          <cell r="AZ60">
            <v>5</v>
          </cell>
          <cell r="BF60" t="str">
            <v>Algorithm; Daily dose; Drug exposure; Epidemiology; GPRD; Natural language</v>
          </cell>
          <cell r="BG60" t="str">
            <v>drug; accuracy; algorithm; analytical error; article; automation; clinical research; computer program; data base; drug dose regimen; drug exposure; general practice; prescription; priority journal; Adverse Drug Reaction Reporting Systems; Algorithms; Databases, Factual; Drug Information Services; Drug Prescriptions; Family Practice; Great Britain; Handwriting; Humans; Medical Records; Natural Language Processing; Pharmaceutical Preparations; Pharmacoepidemiology; Prescriptions, Drug; Software</v>
          </cell>
          <cell r="BJ60" t="str">
            <v>purpose: the general practice research database (gprd) is a database of longitudinal patient records from general practices in the united kingdom. it is an important data source for pharmacoepidemiology studies, but until now it has been tedious to calculate the daily dose and duration of exposure to drugs prescribed. this is because general practitioners routinely record dosage instructions as free text rather than in a structured way. the objective was to develop and assess the validity of an automated algorithm to derive the daily dose from text dosage instructions. methods: a computer program was developed to derive numerical information from unstructured text dosage instructions. it was tested on dosage texts from a random sample of one million prescription entries. a random sample of 1000 of these converted texts were manually checked for their accuracy. results: out of the sample of one million prescription entries, 74.5% had text containing the daily dose, 14.5% had text but did not include a quantitative daily dose statement and 11.0% had no text entered. of the 1000 texts which were checked manually, 767 stated the daily dose. the program interpreted 758 (98.8%) of these correctly, produced errors in four cases and failed to extract the dose from five texts. conclusions: an automated algorithm has been developed which can accurately extract the daily dose from almost 99% of general practitioners' text dosage instructions. it increases the utility of gprd and other prescription data sources by enabling researchers to estimate the duration of drug exposure more efficiently. copyright © 2005 john wiley &amp; sons, ltd.</v>
          </cell>
          <cell r="BL60" t="str">
            <v xml:space="preserve">OBJETIVO: O banco de dados de pesquisa em prática geral (GPRD) é um banco de dados de registros de pacientes longitudinais de práticas gerais no Reino Unido. É uma importante fonte de dados para estudos de farmacoepidemiologia, mas até agora tem sido tedioso calcular a dose diária e a duração da exposição a drogas prescritas. Isso ocorre porque os clínicos gerais rotineiramente registram instruções de dosagem como texto livre, em vez de uma maneira estruturada. O objetivo foi desenvolver e avaliar a validade de um algoritmo automatizado para derivar a dose diária de instruções de dosagem de texto. Métodos: Um programa de computador foi desenvolvido para obter informações numéricas de instruções de dosagem de texto não estruturadas. Foi testado em textos de dosagem de uma amostra aleatória de um milhão de entradas de prescrição. Uma amostra aleatória de 1000 desses textos convertidos foi verificada manualmente para sua precisão. RESULTADOS: Fora da amostra de um milhão de entradas de prescrição, 74,5% tinham texto contendo a dose diária, 14,5% tinham texto, mas não incluíam uma declaração quantitativa de dose diária e 11,0% não tinham texto inserido. Dos 1000 textos que foram verificados manualmente, 767 afirmou a dose diária. O programa interpretou 758 (98,8%) destes erros corretamente, produzidos em quatro casos e não conseguiu extrair a dose de cinco textos. CONCLUSÕES: Foi desenvolvido um algoritmo automatizado que pode extrair com precisão a dose diária de quase 99% das instruções de dosagem de texto geral dos clínicos. Aumenta a utilidade da GPRD e outras fontes de dados prescritos, permitindo que os pesquisadores estimem a duração da exposição de drogas com mais eficiência. Copyright © 2005 John Wiley &amp; Sons, Ltd. </v>
          </cell>
          <cell r="BQ60">
            <v>0</v>
          </cell>
          <cell r="BR60">
            <v>0</v>
          </cell>
          <cell r="BS60">
            <v>0</v>
          </cell>
          <cell r="BV60">
            <v>0</v>
          </cell>
          <cell r="BW60">
            <v>0</v>
          </cell>
          <cell r="BX60">
            <v>0</v>
          </cell>
          <cell r="BY60">
            <v>0</v>
          </cell>
          <cell r="BZ60">
            <v>0</v>
          </cell>
          <cell r="CA60">
            <v>0</v>
          </cell>
          <cell r="CB60">
            <v>0</v>
          </cell>
          <cell r="CC60">
            <v>0</v>
          </cell>
          <cell r="CK60">
            <v>0</v>
          </cell>
          <cell r="CL60">
            <v>0</v>
          </cell>
        </row>
        <row r="61">
          <cell r="C61" t="str">
            <v>an early illness recognition framework using a temporal smith waterman algorithm and nlp</v>
          </cell>
          <cell r="D61" t="str">
            <v>An early illness recognition framework using a temporal Smith Waterman algorithm and NLP.</v>
          </cell>
          <cell r="E61" t="str">
            <v xml:space="preserve">Um quadro de reconhecimento de doença precoce usando um algoritmo temporal de Smith Waterman e PNL. </v>
          </cell>
          <cell r="G61" t="str">
            <v xml:space="preserve">macho </v>
          </cell>
          <cell r="H61">
            <v>2013</v>
          </cell>
          <cell r="I61">
            <v>10</v>
          </cell>
          <cell r="J61">
            <v>0</v>
          </cell>
          <cell r="K61">
            <v>0</v>
          </cell>
          <cell r="L61" t="str">
            <v>Scopus</v>
          </cell>
          <cell r="P61" t="str">
            <v>English</v>
          </cell>
          <cell r="Q61" t="str">
            <v>Article</v>
          </cell>
          <cell r="R61">
            <v>0</v>
          </cell>
          <cell r="T61" t="str">
            <v>Hajihashemi Z., Popescu M.</v>
          </cell>
          <cell r="U61" t="str">
            <v>AMIA ... Annual Symposium proceedings / AMIA Symposium. AMIA Symposium</v>
          </cell>
          <cell r="V61" t="str">
            <v>2013</v>
          </cell>
          <cell r="AB61" t="str">
            <v>https://www.scopus.com/inward/record.uri?eid=2-s2.0-84901284992&amp;partnerID=40&amp;md5=423bc51dc88fa720b3f0e14a93d7ce43</v>
          </cell>
          <cell r="AC61" t="str">
            <v>University of Missouri, Columbia, MO, United States</v>
          </cell>
          <cell r="AD61" t="str">
            <v>Hajihashemi, Z., University of Missouri, Columbia, MO, United States; Popescu, M., University of Missouri, Columbia, MO, United States</v>
          </cell>
          <cell r="AM61" t="str">
            <v>Hajihashemi, Z.</v>
          </cell>
          <cell r="AW61" t="str">
            <v>AMIA Annu Symp Proc</v>
          </cell>
          <cell r="AX61" t="str">
            <v>Final</v>
          </cell>
          <cell r="AY61" t="str">
            <v>2-s2.0-84901284992</v>
          </cell>
          <cell r="AZ61">
            <v>9</v>
          </cell>
          <cell r="BG61" t="str">
            <v>aged; algorithm; article; electronic medical record; equipment; geriatric assessment; human; medical record; methodology; natural language processing; physiologic monitoring; pilot study; Unified Medical Language System; Aged; Algorithms; Electronic Health Records; Geriatric Assessment; Humans; Monitoring, Physiologic; Natural Language Processing; Nursing Records; Pilot Projects; Unified Medical Language System</v>
          </cell>
          <cell r="BI61" t="str">
            <v>twitter|metamap|nlp</v>
          </cell>
          <cell r="BJ61" t="str">
            <v>in this paper we propose a framework for detecting health patterns based on non-wearable sensor sequence similarity and natural language processing (nlp). in tigerplace, an aging in place facility from columbia, mo, we deployed 47 sensor networks together with a nursing electronic health record (ehr) system to provide early illness recognition. the proposed framework utilizes sensor sequence similarity and nlp on ehr nursing comments to automatically notify the physician when health problems are detected. the reported methodology is inspired by genomic sequence annotation using similarity algorithms such as smith waterman (sw). similarly, for each sensor sequence, we associate health concepts extracted from the nursing notes using metamap, a nlp tool provided by unified medical language system (umls). since sensor sequences, unlike genomics ones, have an associated time dimension we propose a temporal variant of sw (tsw) to account for time. the main challenges presented by our framework are finding the most suitable time sequence similarity and aggregation of the retrieved umls concepts. on a pilot dataset from three tiger place residents, with a total of 1685 sensor days and 626 nursing records, we obtained an average precision of 0.64 and a recall of 0.37.</v>
          </cell>
          <cell r="BL61" t="str">
            <v xml:space="preserve">Neste artigo, propomos uma estrutura para detectar padrões de saúde com base na seqüência de sensor não wearable similaridade e processamento de linguagem natural (PNL). No Tigerplace, um envelhecimento na instalação de lugar de Columbia, MO, implantamos 47 redes de sensores juntamente com um sistema de enfermagem eletrônica de saúde (EHR) para fornecer reconhecimento de doença precoce. A estrutura proposta utiliza a semelhança de seqüência do sensor e o PNL em comentários de enfermagem EHR para notificar automaticamente o médico quando os problemas de saúde são detectados. A metodologia relatada é inspirada pela anotação da sequência genômica usando algoritmos de similaridade, como Smith Waterman (SW). Da mesma forma, para cada sequência do sensor, associamos conceitos de saúde extraídos das notas de enfermagem usando o Metamap, uma ferramenta NLP fornecida pelo sistema de idioma médico unificado (UMLs). Como seqüências de sensores, ao contrário da genômica, têm uma dimensão horária associada que propomos uma variante temporal de SW (TSW) para explicar o tempo. Os principais desafios apresentados pela nossa estrutura estão encontrando a semelhança e agregação mais adequados de seqüência de tempo e agregação dos conceitos de UMLs recuperados. Em um conjunto de dados piloto de três residentes do Tiger Place, com um total de 1685 dias sensores e 626 registros de enfermagem, obtivemos uma precisão média de 0,64 e uma recordação de 0,37. </v>
          </cell>
          <cell r="BQ61">
            <v>0</v>
          </cell>
          <cell r="BR61">
            <v>0</v>
          </cell>
          <cell r="BS61">
            <v>0</v>
          </cell>
          <cell r="BV61">
            <v>0</v>
          </cell>
          <cell r="BW61">
            <v>0</v>
          </cell>
          <cell r="BX61">
            <v>0</v>
          </cell>
          <cell r="BY61">
            <v>0</v>
          </cell>
          <cell r="BZ61">
            <v>0</v>
          </cell>
          <cell r="CA61">
            <v>0</v>
          </cell>
          <cell r="CB61">
            <v>0</v>
          </cell>
          <cell r="CC61">
            <v>0</v>
          </cell>
          <cell r="CK61">
            <v>0</v>
          </cell>
          <cell r="CL61">
            <v>0</v>
          </cell>
        </row>
        <row r="62">
          <cell r="C62" t="str">
            <v>toward a complete dataset of drug drug interaction information from publicly available sources</v>
          </cell>
          <cell r="D62" t="str">
            <v>Toward a complete dataset of drug-drug interaction information from publicly available sources</v>
          </cell>
          <cell r="E62" t="str">
            <v xml:space="preserve">Em direção a um conjunto completo de dados de informações de interação medicamentosa de fontes publicamente disponíveis </v>
          </cell>
          <cell r="G62" t="str">
            <v xml:space="preserve">macho </v>
          </cell>
          <cell r="H62">
            <v>2015</v>
          </cell>
          <cell r="I62">
            <v>65</v>
          </cell>
          <cell r="J62">
            <v>0</v>
          </cell>
          <cell r="K62">
            <v>0</v>
          </cell>
          <cell r="L62" t="str">
            <v>Scopus</v>
          </cell>
          <cell r="P62" t="str">
            <v>English</v>
          </cell>
          <cell r="Q62" t="str">
            <v>Article</v>
          </cell>
          <cell r="R62">
            <v>0</v>
          </cell>
          <cell r="S62" t="str">
            <v>All Open Access, Hybrid Gold, Green</v>
          </cell>
          <cell r="T62" t="str">
            <v>Ayvaz S., Horn J., Hassanzadeh O., Zhu Q., Stan J., Tatonetti N.P., Vilar S., Brochhausen M., Samwald M., Rastegar-Mojarad M., Dumontier M., Boyce R.D.</v>
          </cell>
          <cell r="U62" t="str">
            <v>Journal of Biomedical Informatics</v>
          </cell>
          <cell r="V62" t="str">
            <v>55</v>
          </cell>
          <cell r="Y62" t="str">
            <v>10.1016/j.jbi.2015.04.006</v>
          </cell>
          <cell r="Z62" t="str">
            <v>10.1016/j.jbi.2015.04.006</v>
          </cell>
          <cell r="AB62" t="str">
            <v>https://www.scopus.com/inward/record.uri?eid=2-s2.0-84930706290&amp;doi=10.1016%2fj.jbi.2015.04.006&amp;partnerID=40&amp;md5=09fb29e2c9f2e32459d11a23d56114f8</v>
          </cell>
          <cell r="AC62" t="str">
            <v>Department of Computer Science, Kent State University, 241 Math and Computer Science Building, Kent, OH  44242, United States; Department of Pharmacy, School of Pharmacy and University of Washington Medicine, Pharmacy Services, University of Washington, H375V Health Sciences Bldg, Box 357630, Seattle, WA  98195, United States; IBM T.J. Watson Research Center, 1101 Kitchawan Rd Route 134, P.O. Box 218, Yorktown Heights, NY  10598, United States; Department of Information Systems, University of Maryland Baltimore County, Baltimore, MD  21250, United States; Lister Hill National Center for Biomedical Communications, National Library of Medicine, 8600 Rockville Pike, Bethesda, MD  20894, United States; Departments of Biomedical Informatics, Systems Biology, and Medicine, Columbia University, 622 West 168th St VC5, New York, NY  10032, United States; Division of Biomedical Informatics, University of Arkansas for Medical Sciences, 4301 W. Markham St, #782, Little Rock, AR  72205-7199, United States; Section for Medical Expert and Knowledge-Based Systems, Center for Medical Statistics, Informatics, and Intelligent Systems, Medical University of Vienna, Spitalgasse 23, Vienna, 1090, Austria; Biomedical Statistics and Informatics, Mayo Clinic, 200 First Street SW, Rochester, MN  55905, United States; Stanford Center for Biomedical Informatics Research, Stanford, CA  94305, United States; Department of Biomedical Informatics, Suite 419, 5607 Baum Blvd, Pittsburgh, PA  15206-3701, United States</v>
          </cell>
          <cell r="AD62" t="str">
            <v>Ayvaz, S., Department of Computer Science, Kent State University, 241 Math and Computer Science Building, Kent, OH  44242, United States; Horn, J., Department of Pharmacy, School of Pharmacy and University of Washington Medicine, Pharmacy Services, University of Washington, H375V Health Sciences Bldg, Box 357630, Seattle, WA  98195, United States; Hassanzadeh, O., IBM T.J. Watson Research Center, 1101 Kitchawan Rd Route 134, P.O. Box 218, Yorktown Heights, NY  10598, United States; Zhu, Q., Department of Information Systems, University of Maryland Baltimore County, Baltimore, MD  21250, United States; Stan, J., Lister Hill National Center for Biomedical Communications, National Library of Medicine, 8600 Rockville Pike, Bethesda, MD  20894, United States; Tatonetti, N.P., Departments of Biomedical Informatics, Systems Biology, and Medicine, Columbia University, 622 West 168th St VC5, New York, NY  10032, United States; Vilar, S., Departments of Biomedical Informatics, Systems Biology, and Medicine, Columbia University, 622 West 168th St VC5, New York, NY  10032, United States; Brochhausen, M., Division of Biomedical Informatics, University of Arkansas for Medical Sciences, 4301 W. Markham St, #782, Little Rock, AR  72205-7199, United States; Samwald, M., Section for Medical Expert and Knowledge-Based Systems, Center for Medical Statistics, Informatics, and Intelligent Systems, Medical University of Vienna, Spitalgasse 23, Vienna, 1090, Austria; Rastegar-Mojarad, M., Biomedical Statistics and Informatics, Mayo Clinic, 200 First Street SW, Rochester, MN  55905, United States; Dumontier, M., Stanford Center for Biomedical Informatics Research, Stanford, CA  94305, United States; Boyce, R.D., Department of Biomedical Informatics, Suite 419, 5607 Baum Blvd, Pittsburgh, PA  15206-3701, United States</v>
          </cell>
          <cell r="AH62" t="str">
            <v>National Institutes of Health, NIH: K12HS019461, U54I117925
National Institute on Aging, NIA: K01AG044433
National Institute of General Medical Sciences, NIGMS: R01GM107145
National Institute of Allergy and Infectious Diseases, NIAID: U54AI117925
U.S. National Library of Medicine, NLM: R01LM011838, ZIALM008925, ZIALM008927
Agency for Healthcare Research and Quality, AHRQ
Oak Ridge Institute for Science and Education, ORISE
Austrian Science Fund, FWF: PP 25608-N15</v>
          </cell>
          <cell r="AI62" t="str">
            <v>This work was supported primarily by National Library of Medicine Grant 1R01LM011838-01 and National Institute on Aging Grant K01AG044433 . Additional support was provided by the NIGMS R01 GM107145, the Center for Expanded Data Annotation and Retrieval ( NIH U54I117925 ), the Agency for Healthcare Research and Quality ( K12HS019461 ), the NLM Research Participation Program (administered by the Oak Ridge Institute for Science and Education), and the Austrian Science Fund (FWF) : [PP 25608-N15]. The content is solely the responsibility of the authors and does not represent the official views of the Agency for Healthcare Research and Quality or any of the other funding sources.</v>
          </cell>
          <cell r="AL62" t="str">
            <v>Hines, L.E., Malone, D.C., Murphy, J.E., Recommendations for generating, evaluating, and implementing drug-drug interaction evidence (2012) Pharmacother. J. Hum. Pharmacol. Drug Ther., 32 (4), pp. 304-313; Scheife, R., Hines, L.E., Boyce, R., Chung, S., Momper, J., Sommer, C., Abernethy, D., Malone, D., Consensus recommendations for systematic evaluation of drug-drug interaction evidence for clinical decision support (2015) Drug Saf; Nebeker, J.R., Barach, P., Samore, M.H., Clarifying adverse drug events: a clinician's guide to terminology, documentation, and reporting (2004) Ann. Intern. Med., 140 (10), pp. 795-801; Hines, L.E., Murphy, J.E., Potentially harmful drug-drug interactions in the elderly: a review (2011) Am. J. Geriatr. Pharmacother., 9 (6), pp. 364-377; Emergency Department Visits (2013), http://www.cdc.gov/nchs/fastats/ervisits.htm, 23-Sep (accessed 24.09.13); Magro, L., Moretti, U., Leone, R., Epidemiology and characteristics of adverse drug reactions caused by drug-drug interactions (2012) Expert Opin. Drug Saf., 11 (1), pp. 83-94; Wang, L.M., Wong, M., Lightwood, J.M., Cheng, C.M., Black box warning contraindicated comedications: concordance among three major drug interaction screening programs (2010) Ann. Pharmacother., 44 (1), pp. 28-34; Boyce, R.D., Collins, C., Clayton, M., Kloke, J., Horn, J.R., Inhibitory metabolic drug interactions with newer psychotropic drugs: inclusion in package inserts and influences of concurrence in drug interaction screening software (2012) Ann. Pharmacother., 46 (10), pp. 1287-1298; Eligible Professional Meaningful Use Core Measures Measure 2 of 15 (2010), Centers for Medicare and Medicaid Services; Ridgely, M.S., Greenberg, M.D., Too many alerts, too much liability: sorting through the malpractice implications of drug-drug interaction clinical decision support (2012) St. Louis Univ. J. Health Law Policy, 5 (2), pp. 257-296; Cami, A., Manzi, S., Arnold, A., Reis, B.Y., Pharmacointeraction network models predict unknown drug-drug interactions (2013) PLoS One, 8 (4), p. e61468; Azuaje, F., Drug interaction networks: an introduction to translational and clinical applications (2013) Cardiovasc. Res., 97 (4), pp. 631-641; Vandervalk, B., McCarthy, E.L., Cruz-Toledo, J., Klein, A., Baker, C.J.O., Dumontier, M., The SADI personal health lens: a web browser-based system for identifying personally relevant drug interactions (2013) JMIR Res. Protoc., 2 (1), p. e14; Vilar, S., Uriarte, E., Santana, L., Lorberbaum, T., Hripcsak, G., Friedman, C., Similarity-based modeling in large-scale prediction of drug-drug interactions (2014) Nat. Protoc., 9 (9), pp. 2147-2163; Tatonetti, N.P., Ye, P.P., Daneshjou, R., Altman, R.B., Data-driven prediction of drug effects and interactions (2012) Sci. Transl. Med., 4 (125). , 125ra31; Belleau, F., Nolin, M.-A., Tourigny, N., Rigault, P., Morissette, J., Bio2RDF: towards a mashup to build bioinformatics knowledge systems (2008) J. Biomed. Inform., 41 (5), pp. 706-716; Law, V., Knox, C., Djoumbou, Y., Jewison, T., Guo, A.C., Liu, Y., DrugBank 4.0: shedding new light on drug metabolism (2014) Nucleic Acids Res., 42 (January), pp. D1091-1097. , (Database issue); Bui, Q.-C., Sloot, P.M.A., van Mulligen, E.M., Kors, J.A., A novel feature-based approach to extract drug-drug interactions from biomedical text (2014) Bioinf. Oxf. Engl., 30 (23), pp. 3365-3371; Hines, L.E., Ceron-Cabrera, D., Romero, K., Anthony, M., Woosley, R.L., Armstrong, E.P., Evaluation of warfarin drug interaction listings in US product information for warfarin and interacting drugs (2011) Clin. Ther., 33 (1), pp. 36-45; Pfistermeister, B., Saß, A., Criegee-Rieck, M., Bürkle, T., Fromm, M.F., Maas, R., Inconsistencies and misleading information in officially approved prescribing information from three major drug markets (2014) Clin. Pharmacol. Ther., 96 (5), pp. 616-624; Boyce, R.D., Horn, J.R., Hassanzadeh, O., de Waard, A., Schneider, J., Luciano, J.S., Dynamic enhancement of drug product labels to support drug safety, efficacy, and effectiveness (2013) J. Biomed. Semant., 4 (1), p. 5; Olvey, E.L., Clauschee, S., Malone, D.C., Comparison of critical drug-drug interaction listings: the department of Veterans Affairs medical system and standard reference compendia (2010) Clin. Pharmacol. Ther., 87 (1), pp. 48-51; (2013), http://www.crediblemeds.org/, Crediblemeds.org, 05-Oct (accessed 05.10.13); Phansalkar, S., Desai, A.A., Bell, D., Yoshida, E., Doole, J., Czochanski, M., High-priority drug-drug interactions for use in electronic health records (2012) J. Am. Med. Inform. Assoc. JAMIA, 19 (5), pp. 735-743; Phansalkar, S., van der Sijs, H., Tucker, A.D., Desai, A.A., Bell, D.S., Teich, J.M., Drug-drug interactions that should be non-interruptive in order to reduce alert fatigue in electronic health records (2013) J. Am. Med. Inform. Assoc. JAMIA, 20 (3), pp. 489-493; Crowther, N.R., Holbrook, A.M., Kenwright, R., Kenwright, M., Drug interactions among commonly used medications. Chart simplifies data from critical literature review (1997) Can. Fam. Physician Médecin Fam. Can., 43 (November), pp. 1972-1976. , (1979-1981); (2014), http://oscar-emr.com/, Oscar-McMaster, OSCAR Electronic Medical Record,OSCAREMR, (accessed 13.10.14); Bedmar-Segura, I., Martinez, P., Sánchez-Cisneros, D., The 1st DDIExtraction-2011 challenge task (2011), Extraction of Drug-Drug Interactions from biomedical texts; Bedmar-Segura, I., Martinez, P., Herrero-Zazo, M., Semeval-2013 task 9: extraction of drug-drug interactions from biomedical texts (2013) Proceedings of the 7th International Workshop on Semantic Evaluation (SemEval 2013); Boyce, R., Gardner, G., Harkema, H., Using natural language processing to extract drug-drug interaction information from package inserts (2012) BioNLP: Proceedings of the 2012 Workshop on Biomedical Natural Language Processing, pp. 206-213. , Montréal, Canada; Stan, J., A Machine-Learning Approach for Drug-Drug Interaction Extraction from FDA Structured Product Labels (2014), Presented at the 2014 National Library of Medicine Training Conference, Pittsburgh PA, USA, 17-Jun; Takarabe, M., Shigemizu, D., Kotera, M., Goto, S., Kanehisa, M., Network-based analysis and characterization of adverse drug-drug interactions (2011) J. Chem. Inf. Model., 51 (11), pp. 2977-2985; Kanehisa, M., Goto, S., Sato, Y., Kawashima, M., Furumichi, M., Tanabe, M., Data, information, knowledge and principle: back to metabolism in KEGG (2014) Nucleic Acids Res., 42 (January), pp. D199-205. , (Database issue); Boyce, R., Collins, C., Horn, J., Kalet, I., Computing with evidence Part II: An evidential approach to predicting metabolic drug-drug interactions (2009) J. Biomed. Inform., 42 (6), pp. 990-1003; Kilicoglu, H., Shin, D., Fiszman, M., Rosemblat, G., Rindflesch, T.C., SemMedDB: a PubMed-scale repository of biomedical semantic predications (2012) Bioinformatics, 28 (23), pp. 3158-3160; Horn, J.R., Hansten, P.D., Chan, L.-N., Proposal for a new tool to evaluate drug interaction cases (2007) Ann. Pharmacother., 41 (4), pp. 674-680; Peters, L., Bodenreider, O., Bahr, N., Evaluating drug-drug interaction information in NDF-RT and DrugBank (2014) Proceedings of the Workshop on Vaccines and Drug Ontology Studies (VDOS-2014), , Houston, Texas; (2014), http://www.nlm.nih.gov/research/umls/rxnorm/, (accessed 16.10.14); (2014), http://www.nlm.nih.gov/research/umls/rxnorm/docs/2012/rxnorm_doco_full_2012-3.html#s8_0, (accessed 16.10.14); Hassanzadeh, O., Zhu, Q., Freimuth, R., Boyce, R., Extending the 'Web of Drug Identity' with knowledge extracted from United States product labels (2013) Proc. 2013 AMIA Summit Transl. Bioinforma., , Mar; (2014), http://www.iupac.org/home/publications/e-resources/inchi.html, (accessed 16.10.14); Defalco, F.J., Ryan, P.B., Soledad Cepeda, M., Applying standardized drug terminologies to observational healthcare databases: a case study on opioid exposure (2013) Heal Serv. Outcomes Res. Methodol., 13 (1), pp. 58-67; Zhu, Q., Jiang, G., Chute, C.G., Profiling structured product labeling with NDF-RT and RxNorm (2012) J. Biomed. Semant., 3 (1), p. 16; Hazlet, T.K., Lee, T.A., Hansten, P.D., Horn, J.R., Performance of community pharmacy drug interaction software (2001) J. Am. Pharm. Assoc., 41 (2), pp. 200-204. , (Washington, DC 1996); Hogan, W.R., Hanna, J., Joseph, E., Brochhausen, M., Towards a consistent and scientifically accurate drug ontology (2013) ICBO 2013 Conference Proceedings; Brochhausen, M., Schneider, J., Malone, D., Empey, P., Hogan, W.R., Boyce, R.D., Towards a foundational representation of potential drugdrug interaction knowledge (2014) Drug Interaction Knowledge Representation (DIKR 2014), , Houston, Texas; http://www.wikidata.org/wiki/Wikidata:Main_Page, (accessed 05.10.13); Kritz, M., Gschwandtner, M., Stefanov, V., Hanbury, A., Samwald, M., Utilization and perceived problems of online medical resources and search tools among different groups of European physicians (2013) J. Med. Internet Res., 15 (6), p. e122; Heilman, J.M., Kemmann, E., Bonert, M., Chatterjee, A., Ragar, B., Beards, G.M., Wikipedia: a key tool for global public health promotion (2011) J. Med. Internet Res., 13 (1), p. e14; Clauson, K.A., Polen, H.H., Boulos, M.N.K., Dzenowagis, J.H., Scope, completeness, and accuracy of drug information in Wikipedia (2008) Ann. Pharmacother., 42 (12), pp. 1814-1821; Richard, D.B., The Drug Interaction Knowledge Base (2014), http://purl.org/net/drug-interaction-knowledge-base/, (accessed 14.10.14)</v>
          </cell>
          <cell r="AM62" t="str">
            <v>Ayvaz, S.2432 Echo Valley Dr., United States; email: sayvaz1@kent.edu</v>
          </cell>
          <cell r="AP62" t="str">
            <v>Academic Press Inc.</v>
          </cell>
          <cell r="AV62" t="str">
            <v>JBIOB</v>
          </cell>
          <cell r="AW62" t="str">
            <v>J. Biomed. Informatics</v>
          </cell>
          <cell r="AX62" t="str">
            <v>Final</v>
          </cell>
          <cell r="AY62" t="str">
            <v>2-s2.0-84930706290</v>
          </cell>
          <cell r="AZ62">
            <v>11</v>
          </cell>
          <cell r="BF62" t="str">
            <v>Drug-drug interaction; Natural language processing; Pharmacovigilance; Record linkage</v>
          </cell>
          <cell r="BG62" t="str">
            <v>Data handling; Extraction; Linguistics; Natural language processing systems; Text mining; Clinical settings; Drug-drug interactions; Identifying methods; Information sources; NAtural language processing; Pharmacovigilance; Product labeling; Record linkage; Drug interactions; algorithm; Article; computer language; computer program; data base; drug marketing; drug packaging; drug surveillance program; information processing; medical record; potential drug drug interaction database; priority journal; data mining; database management system; drug interaction; factual database; Internet; machine learning; medical record; natural language processing; organization and management; procedures; Adverse Drug Reaction Reporting Systems; Data Mining; Database Management Systems; Databases, Factual; Drug Interactions; Internet; Machine Learning; Medical Record Linkage; Natural Language Processing; Pharmacovigilance</v>
          </cell>
          <cell r="BI62" t="str">
            <v>twitter|metamap|nlp</v>
          </cell>
          <cell r="BJ62" t="str">
            <v>although potential drug-drug interactions (pddis) are a significant source of preventable drug-related harm, there is currently no single complete source of pddi information. in the current study, all publically available sources of pddi information that could be identified using a comprehensive and broad search were combined into a single dataset. the combined dataset merged fourteen different sources including 5 clinically-oriented information sources, 4 natural language processing (nlp) corpora, and 5 bioinformatics/pharmacovigilance information sources. as a comprehensive pddi source, the merged dataset might benefit the pharmacovigilance text mining community by making it possible to compare the representativeness of nlp corpora for pddi text extraction tasks, and specifying elements that can be useful for future pddi extraction purposes.an analysis of the overlap between and across the data sources showed that there was little overlap. even comprehensive pddi lists such as drugbank, kegg, and the ndf-rt had less than 50% overlap with each other. moreover, all of the comprehensive lists had incomplete coverage of two data sources that focus on pddis of interest in most clinical settings. based on this information, we think that systems that provide access to the comprehensive lists, such as apis into rxnorm, should be careful to inform users that the lists may be incomplete with respect to pddis that drug experts suggest clinicians be aware of. in spite of the low degree of overlap, several dozen cases were identified where pddi information provided in drug product labeling might be augmented by the merged dataset. moreover, the combined dataset was also shown to improve the performance of an existing pddi nlp pipeline and a recently published pddi pharmacovigilance protocol. future work will focus on improvement of the methods for mapping between pddi information sources, identifying methods to improve the use of the merged dataset in pddi nlp algorithms, integrating high-quality pddi information from the merged dataset into wikidata, and making the combined dataset accessible as semantic web linked data. © 2015 the authors.</v>
          </cell>
          <cell r="BL62" t="str">
            <v xml:space="preserve">Embora potenciais interações medicamentosas (PDDIs) sejam uma fonte significativa de danos relacionados a medicamentos evitáveis, atualmente não há uma única fonte completa de informações PDDI. No estudo atual, todas as fontes publicamente disponíveis de informações PDDI que poderiam ser identificadas usando uma pesquisa abrangente e ampla foram combinadas em um único conjunto de dados. O conjunto de dados combinado fundiu catorze fontes diferentes, incluindo 5 fontes de informações orientadas clinicamente, 4 corpora de processamento de linguagem natural (NLP) e 5 fontes de informação bioinformática / farmacovigilância. Como uma fonte de PDDI abrangente, o conjunto de dados resultante pode beneficiar a comunidade de mineração de texto farmacovigilância, tornando possível comparar a representatividade do NLP corpora para tarefas de extração de texto PDDI e especificando elementos que podem ser úteis para futuros fins de extração PDDI.Un Análise do sobreposição entre e através das fontes de dados mostraram que havia pouca sobreposição. Mesmo listas de PDDI abrangentes, como drugbank, KEGG, e o NDF-RT tinha menos de 50% sobreposição entre si. Além disso, todas as listas abrangentes apresentavam cobertura incompleta de duas fontes de dados que se concentram em PDDIs de interesse na maioria das configurações clínicas. Com base nessas informações, pensamos que os sistemas que fornecem acesso às listas abrangentes, como as APIs em RXNorm, devem ter cuidado para informar os usuários que as listas podem estar incompletas em relação a PDDis que os especialistas em drogas sugerem que os clínicos estejam cientes. Apesar do baixo grau de sobreposição, várias dezenas de casos foram identificadas onde as informações do PDDI fornecidas na rotulagem do produto de medicamentos podem ser aumentadas pelo conjunto de dados mesclado. Além disso, o conjunto de dados combinado também foi mostrado para melhorar o desempenho de um pipeline PDDI PDDI existente e um protocolo de farmacovigilância PDDI publicado recentemente. O trabalho futuro se concentrará na melhoria dos métodos para o mapeamento entre as fontes de informações do PDDI, identificando métodos para melhorar o uso do conjunto de dados mesclado em algoritmos PDDI NLP, integrando informações de PDDI de alta qualidade do conjunto de dados mesclado para o WikiData, e tornando o conjunto de dados combinado como dados vinculados pela Web semântica. © 2015 os autores. </v>
          </cell>
          <cell r="BQ62">
            <v>0</v>
          </cell>
          <cell r="BR62">
            <v>0</v>
          </cell>
          <cell r="BS62">
            <v>0</v>
          </cell>
          <cell r="BV62">
            <v>0</v>
          </cell>
          <cell r="BW62">
            <v>0</v>
          </cell>
          <cell r="BX62">
            <v>0</v>
          </cell>
          <cell r="BY62">
            <v>0</v>
          </cell>
          <cell r="BZ62">
            <v>0</v>
          </cell>
          <cell r="CA62">
            <v>0</v>
          </cell>
          <cell r="CB62">
            <v>0</v>
          </cell>
          <cell r="CC62">
            <v>0</v>
          </cell>
          <cell r="CK62">
            <v>0</v>
          </cell>
          <cell r="CL62">
            <v>0</v>
          </cell>
        </row>
        <row r="63">
          <cell r="C63" t="str">
            <v>utilizing text mining on online medical forums to predict label change due to adverse drug reactions</v>
          </cell>
          <cell r="D63" t="str">
            <v>Utilizing text mining on online medical forums to predict label change due to adverse drug reactions</v>
          </cell>
          <cell r="E63" t="str">
            <v xml:space="preserve">Utilizando a mineração de texto em fóruns médicos on-line para prever a mudança de rótulo devido a reações adversas de medicamentos </v>
          </cell>
          <cell r="G63" t="str">
            <v xml:space="preserve">macho </v>
          </cell>
          <cell r="H63">
            <v>2015</v>
          </cell>
          <cell r="I63">
            <v>21</v>
          </cell>
          <cell r="J63">
            <v>0</v>
          </cell>
          <cell r="K63">
            <v>0</v>
          </cell>
          <cell r="L63" t="str">
            <v>Scopus</v>
          </cell>
          <cell r="P63" t="str">
            <v>English</v>
          </cell>
          <cell r="Q63" t="str">
            <v>Conference Paper</v>
          </cell>
          <cell r="R63">
            <v>0</v>
          </cell>
          <cell r="T63" t="str">
            <v>Feldman R., Netzer O., Peretz A., Rosenfeld B.</v>
          </cell>
          <cell r="U63" t="str">
            <v>Proceedings of the ACM SIGKDD International Conference on Knowledge Discovery and Data Mining</v>
          </cell>
          <cell r="V63" t="str">
            <v>2015-August</v>
          </cell>
          <cell r="Y63" t="str">
            <v>10.1145/2783258.2788608</v>
          </cell>
          <cell r="Z63" t="str">
            <v>10.1145/2783258.2788608</v>
          </cell>
          <cell r="AB63" t="str">
            <v>https://www.scopus.com/inward/record.uri?eid=2-s2.0-84954171988&amp;doi=10.1145%2f2783258.2788608&amp;partnerID=40&amp;md5=ce90b7a30f2787fbc4da454812232ca5</v>
          </cell>
          <cell r="AC63" t="str">
            <v>School of Business Administration, Hebrew University of Jerusalem, Israel; Graduate School of Business, Columbia University, United States; School of Computer Science and Engineering, Hebrew University of Jerusalem, Israel</v>
          </cell>
          <cell r="AD63" t="str">
            <v>Feldman, R., School of Business Administration, Hebrew University of Jerusalem, Israel; Netzer, O., Graduate School of Business, Columbia University, United States; Peretz, A., School of Computer Science and Engineering, Hebrew University of Jerusalem, Israel; Rosenfeld, B.</v>
          </cell>
          <cell r="AL63" t="str">
            <v>Banko, M., Etzioni, O., Center, T., The tradeoffs between open and traditional relation extraction (2008) ACL, 8, pp. 28-36. , Citeseer; Benton, A., Ungar, L., Hill, S., Hennessy, S., Mao, J., Chung, A., Leonard, C.E., Holmes, J.H., Identifying potential adverse effects using the web: A new approach to medical hypothesis generation (2011) Journal of Biomedical Informatics, 44 (6), pp. 989-996; Chee, B.W., Berlin, R., Schatz, B., (2011) Predicting Adverse Drug Events from Personal Health Messages, 2011, pp. 217-226; Church, K.W., Hanks, P., Word association norms, mutual information, and lexicography (1990) Computational Linguistics, 16 (1), pp. 22-29; Feldman, R., Fresko, M., Goldenberg, J., Netzer, O., Ungar, L.H., Extracting product comparisons from discussion boards (2007) International Conference on Data Mining (ICDM), pp. 469-474; Feldman, R., Fresko, M., Goldenberg, J., Netzer, O., Ungar, L.H., Using text mining to analyze user forums (2008) International Conference on Service Systems and Service Management (ICSSSM), pp. 1-5; Glance, N., Hurst, M., Nigam, K., Siegler, M., Stockton, R., Tomokiyo, T., Analyzing online discussion for marketing intelligence (2005) Special Interest Tracks and Posters of the 14th International Conference on World Wide Web, pp. 1172-1173; Glance, N., Hurst, M., Nigam, K., Siegler, M., Stockton, R., Tomokiyo, T., Deriving marketing intelligence from online discussion (2005) Proceedings of the Eleventh ACM SIGKDD International Conference on Knowledge Discovery in Data Mining, pp. 419-428; Hariharan, S., Ramkumar, T., Mining product reviews in web forums (2013) Information Retrieval Methods for Multidisciplinary Applications, pp. 78-94. , IGI Global; Leaman, R., Wojtulewicz, L., Sullivan, R., Skariah, A., Yang, J., Gonzalez, G., Towards internet-age pharmacovigilance: Extracting adverse drug reactions from user posts to health-related social networks (2010) Proceedings of the 2010 Workshop on Biomedical Natural Language Processing, pp. 117-125; Lee, T.Y., Bradlow, E.T., Automated marketing research using online customer reviews (2011) Journal of Marketing Research, 48 (5), pp. 881-894; Liu, X., Chen, H., Azdrugminer: An information extraction system for mining patient-reported adverse drug events in online patient forums (2013) Smart Health, pp. 134-150. , Springer; Netzer, O., Feldman, R., Goldenberg, J., Fresko, M., Mine your own business: Market-structure surveillance through text mining (2012) Marketing Science, 31 (3), pp. 521-543; Nikfarjam, A., Gonzalez, G.H., Pattern mining for extraction of mentions of adverse drug reactions from user comments (2011) American Medical Informatics Association (AMIA) Annual Symposium Proceedings 2011, pp. 1019-1026. , American Medical Informatics Association; Patki, A., Sarker, A., Pimpalkhute, P., Nikfarjam, A., Ginn, R., O'Connor, K., Smith, K., Gonzalez, G., Mining adverse drug reaction signals from social media: Going beyond extraction (2014) Proceedings of the 22nd Annual International Conference on Intelligent Systems for Molecular Biology (ISBM), pp. 9-16; Rozenfeld, B., Feldman, R., Unsupervised lexicon acquisition for hpsg-based relation extraction (2011) International Joint Conference on Artificial Intelligence (IJCAI), pp. 1890-1895; Segura-Bedmar, I., De La Pena, S., Martinez, P., Extracting drug indications and adverse drug reactions from Spanish health social media (2014) Proceedings of the 2014 Workshop on Biomedical Natural Language Processing, pp. 98-106; Turney, P.D., Littman, M.L., Measuring praise and criticism: Inference of semantic orientation from association (2003) ACM Transactions on Information Systems (TOIS), 21 (4), pp. 315-346; Wang, S., Lin, H., Ferguson, D., Zhai, C., (2014) Sideeffectptm: An Unsupervised Topic Model to Mine Adverse Drug Reactions from Health Forums; White, R.W., Tatonetti, N.P., Shah, N.H., Altman, R.B., Horvitz, E., Web-scale pharmacovigilance: Listening to signals from the crowd (2013) Journal of the American Medical Informatics Association (JAMIA), 20 (3), pp. 404-408; Yang, C.C., Jiang, L., Yang, H., Tang, X., Detecting signals of adverse drug reactions from health consumer contributed content in social media (2012) Proceedings of ACM SIGKDD Workshop on Health Informatics; Yang, C.C., Yang, H., Jiang, L., Zhang, M., Social media mining for drug safety signal detection (2012) Proceedings of the 2012 International Workshop on Smart Health and Wellbeing (SHB), pp. 33-40</v>
          </cell>
          <cell r="AM63" t="str">
            <v>Peretz, A.; School of Computer Science and Engineering, Israel; email: aviv.peretz@mail.huji.ac.il</v>
          </cell>
          <cell r="AO63" t="str">
            <v>ACM SIGKDD;ACM SIGMOD</v>
          </cell>
          <cell r="AP63" t="str">
            <v>Association for Computing Machinery</v>
          </cell>
          <cell r="AQ63" t="str">
            <v>21st ACM SIGKDD Conference on Knowledge Discovery and Data Mining, KDD 2015</v>
          </cell>
          <cell r="AR63" t="str">
            <v>10 August 2015 through 13 August 2015</v>
          </cell>
          <cell r="AT63">
            <v>117401</v>
          </cell>
          <cell r="AU63" t="str">
            <v>9781450336642</v>
          </cell>
          <cell r="AW63" t="str">
            <v>Proc. ACM SIGKDD Int. Conf. Knowl. Discov. Data Min.</v>
          </cell>
          <cell r="AX63" t="str">
            <v>Final</v>
          </cell>
          <cell r="AY63" t="str">
            <v>2-s2.0-84954171988</v>
          </cell>
          <cell r="AZ63">
            <v>9</v>
          </cell>
          <cell r="BF63" t="str">
            <v>Adverse drug reactions; Hpsg; Medical forums; Pharmaceutical drugs; Text mining</v>
          </cell>
          <cell r="BG63" t="str">
            <v>Computational grammars; Natural language processing systems; Pharmacodynamics; Text processing; Adverse drug reactions; Hpsg; Medical forums; Pharmaceutical drugs; Text mining; Data mining</v>
          </cell>
          <cell r="BJ63" t="str">
            <v>we present an end-to-end text mining methodology for relation extraction of adverse drug reactions (adrs) from medical forums on the web. our methodology is novel in that it combines three major characteristics: (i) an underlying concept of using a head-driven phrase structure grammar (hpsg) based parser; (ii) domain-specific relation patterns, the acquisition of which is done primarily using unsupervised methods applied to a large, unlabeled text corpus; and (iii) automated post-processing algorithms for enhancing the set of extracted relations. we empirically demonstrate the ability of our proposed approach to predict adrs prior to their reporting by the food and drug administration (fda). put differently, we put our approach to a predictive test by demonstrating that our methodology can credibly point to adrs that were not uncovered in clinical trials for evaluating new drugs that come to market but were only reported later on by the fda as a label change. © 2015 acm.</v>
          </cell>
          <cell r="BL63" t="str">
            <v xml:space="preserve">Apresentamos uma metodologia de mineração de texto de ponta a ponta para a extração de reações adversas de medicamentos (ADRs) de fóruns médicos na web. Nossa metodologia é nova em que combina três características principais: (i) um conceito subjacente de usar um analisador baseado em gramática (HPSG) dirigido pela cabeça; (ii) padrões de relação específicos de domínio, cuja aquisição é feita principalmente usando métodos não supervisionados aplicados a um corpus de texto grande e não rotulado; e (iii) algoritmos automatizados de pós-processamento para melhorar o conjunto de relações extraídas. Nós demonstram empiricamente a capacidade de nossa abordagem proposta para prever ADRs antes de seus relatórios da Food and Drug Administration (FDA). Coloque de maneira diferente, colocamos nossa abordagem a um teste preditivo, demonstrando que nossa metodologia pode apontar com credibilidade para ADRs que não foram descobertos em ensaios clínicos para avaliar novos medicamentos que vêm ao mercado, mas foram relatados apenas posteriormente pelo FDA como uma mudança de rótulo. © 2015 ACM. </v>
          </cell>
          <cell r="BQ63">
            <v>0</v>
          </cell>
          <cell r="BR63">
            <v>0</v>
          </cell>
          <cell r="BS63">
            <v>0</v>
          </cell>
          <cell r="BV63">
            <v>0</v>
          </cell>
          <cell r="BW63">
            <v>0</v>
          </cell>
          <cell r="BX63">
            <v>0</v>
          </cell>
          <cell r="BY63">
            <v>0</v>
          </cell>
          <cell r="BZ63">
            <v>0</v>
          </cell>
          <cell r="CA63">
            <v>0</v>
          </cell>
          <cell r="CB63">
            <v>0</v>
          </cell>
          <cell r="CC63">
            <v>0</v>
          </cell>
          <cell r="CK63">
            <v>0</v>
          </cell>
          <cell r="CL63">
            <v>0</v>
          </cell>
        </row>
        <row r="64">
          <cell r="C64" t="str">
            <v>wi enre in clef ehealth evaluation lab 2015 clinical named entity recognition based on crf</v>
          </cell>
          <cell r="D64" t="str">
            <v>WI-ENRE in CLEF eHealth Evaluation Lab 2015: Clinical named entity recognition based on CRF</v>
          </cell>
          <cell r="E64" t="str">
            <v xml:space="preserve">Wi-enre em CLEF EHealth Avaliação Lab 2015: Clínico denominado reconhecimento de entidade baseado no CRF </v>
          </cell>
          <cell r="G64" t="str">
            <v xml:space="preserve">macho </v>
          </cell>
          <cell r="H64">
            <v>2015</v>
          </cell>
          <cell r="I64">
            <v>3</v>
          </cell>
          <cell r="J64">
            <v>0</v>
          </cell>
          <cell r="K64">
            <v>0</v>
          </cell>
          <cell r="L64" t="str">
            <v>Scopus</v>
          </cell>
          <cell r="P64" t="str">
            <v>English</v>
          </cell>
          <cell r="Q64" t="str">
            <v>Conference Paper</v>
          </cell>
          <cell r="R64">
            <v>0</v>
          </cell>
          <cell r="T64" t="str">
            <v>Jiang J., Guan Y., Zhao C.</v>
          </cell>
          <cell r="U64" t="str">
            <v>CEUR Workshop Proceedings</v>
          </cell>
          <cell r="V64" t="str">
            <v>1391</v>
          </cell>
          <cell r="AB64" t="str">
            <v>https://www.scopus.com/inward/record.uri?eid=2-s2.0-84982860486&amp;partnerID=40&amp;md5=cfbe3fd564f80b7194bdc4730d8bff7a</v>
          </cell>
          <cell r="AC64" t="str">
            <v>School of Computer Science and Technology, Harbin Institute of Technology, Harbin, China</v>
          </cell>
          <cell r="AD64" t="str">
            <v>Jiang, J., School of Computer Science and Technology, Harbin Institute of Technology, Harbin, China; Guan, Y., School of Computer Science and Technology, Harbin Institute of Technology, Harbin, China; Zhao, C., School of Computer Science and Technology, Harbin Institute of Technology, Harbin, China</v>
          </cell>
          <cell r="AL64" t="str">
            <v>Friedman, C., Alderson, P.O., Austin, J.H.M., Cimino, J.J., Johnson, S.B., A general natural-language text processor for clinical radiology (1994) J Am Med Inform Assoc, 1 (2), pp. 161-174; Zweigenbaum, P., Menelas: An access system for medical records using naturallanguage (1994) Computer Methods and Programs in Biomedicine, 45, pp. 117-120; Uzuner, O., South, B.R., Shen, S., DuVall, S.L., 2010 i2b2/VAchallenge on concepts, assertions, and relations in clinical text (2011) J Am Med InformAssoc, 18 (5), pp. 552-556. , Sep-Oct, Epub 2011 Jun 16; Suominen, H., Salantera, S., Velupillai, S., Chapman, W.W., Savova, G.K., Elhadad, N., Pradhan, S., Zuccon, G., Overview of the ShARe/CLEFeHealth evaluation lab 2013 Proceedings of CLEF 2013, Lecture Notes in Computer Science, p. 2013. , Berlin Heidelberg. Springer; Kelly, L., Goeuriot, L., Leroy, G., Suominen, H., Schreck, T., Mowery, D.L., Velupillai, S., Palotti, J., Overview of the ShARe/CLEFeHealth evaluation lab (2014) 2014 Proceedings of the ShARe/CLEFeHealth Evaluation Lab, , Springer-Verlag; Goeuriot, L., Kelly, L., Suominen, H., Hanlen, L., Náváol, A., Grouin, C., Palotti, J., Zuccon, G., Overview of the clef ehealth evaluation lab 2015 (2015) CLEF 2015-6th Conference and Labs of the Evaluation Forum. Lecture Notes in Computer Science (LNCS), , Springer (September); Náváol, A., Grouin, C., Tannier, X., Hamon, T., Kelly, L., Goeuriot, L., Zweigenbaum, P., CLEF eHealth evaluation lab 2015 task 1b: Clinical named entity recognition (2015) CLEF 2015 Online Working Notes. CEUR-WS; Náváol, A., Grouin, C., Leixa, J., Rosset, S., Zweigenbaum, P., The QUAERO French med-ical corpus: A resource for medical entity recognition and normalization (2014) Proc of Bio TextMining Work, pp. 24-30; Alan, A., Aronson: Effective mapping of biomedical text to the UMLS Metathesaurus: The Metamap program (2001) AMIA, pp. 17-21; http://www.culturecommunication.gouv.fr/; CRFsuite Package, , http://www.chokkan.org/software/crfsuite/; Hripcsak, G., Rothschild, A., Agreement, the F-measure, and reliability in information re-trieval J Am Med Inform Assoc, 12 (3), pp. 296-298; Wellner, B., Huyck, M., Mardis, S., Rapidly retargetable approaches to de-identification in medical records (2007) Journal of the American Medical Informatics Association, 14 (5), pp. 564-573</v>
          </cell>
          <cell r="AN64" t="str">
            <v>Jones G.J.F.Cappellato L.Ferro N.San Juan E.</v>
          </cell>
          <cell r="AP64" t="str">
            <v>CEUR-WS</v>
          </cell>
          <cell r="AQ64" t="str">
            <v>16th Conference and Labs of the Evaluation Forum, CLEF 2015</v>
          </cell>
          <cell r="AR64" t="str">
            <v>8 September 2015 through 11 September 2015</v>
          </cell>
          <cell r="AT64">
            <v>122644</v>
          </cell>
          <cell r="AW64" t="str">
            <v>CEUR Workshop Proc.</v>
          </cell>
          <cell r="AX64" t="str">
            <v>Final</v>
          </cell>
          <cell r="AY64" t="str">
            <v>2-s2.0-84982860486</v>
          </cell>
          <cell r="BF64" t="str">
            <v>Conditional random fields; Named entity recognition; UMLS</v>
          </cell>
          <cell r="BG64" t="str">
            <v>Computational linguistics; Laboratories; Natural language processing systems; Random processes; Biomedical text; Conditional random field; Entity recognition; Named entity recognition; PoS tagging; UMLS; Unified medical language systems; Unique identifiers; Character recognition</v>
          </cell>
          <cell r="BI64" t="str">
            <v>twitter|metamap|nlp</v>
          </cell>
          <cell r="BJ64" t="str">
            <v>named entity recognition of biomedical text is the shared task 1b of the 2015 clef ehealth evaluation lab, which focuses on making biomedical text easier to understand for patients and clinical workers. in this paper, we propose a novel method to recognize clinical entities based on conditional random fields (crf). the biomedical texts are split into sections and paragraphs. then the nlp tools are used for pos tagging and parsing, and four groups of features are ex-tracted to train the entity recognition model. in the subsequent phase for entity normalization, the metamap of unified medical language system (umls) tool is used to search for concept unique identifiers (cuis) category. in addition, crf++ package is adopted to recognize clinical entities in another phase for en-tity recognition. the experiments show that our system named as wi-enre, is effective in the named entity recognition of biomedical texts. the fmeasure of emea and medline reach to 0.56 and 0.45 respectively in exact match.</v>
          </cell>
          <cell r="BL64" t="str">
            <v xml:space="preserve">O reconhecimento de entidade nomeado do texto biomédico é a tarefa compartilhada 1b do 2015 CLEF EHealth Avalation Lab, que se concentra em facilitar o texto biomédico para entender para pacientes e trabalhadores clínicos. Neste artigo, propomos um novo método para reconhecer entidades clínicas com base em campos aleatórios condicionais (CRF). Os textos biomédicos são divididos em seções e parágrafos. Em seguida, as ferramentas NLP são usadas para marcação e análise de POS, e quatro grupos de recursos são ex-tratados para treinar o modelo de reconhecimento de entidade. Na fase subsequente para a normalização da entidade, o metamap da ferramenta Unified Medical Language System (UMLS) é usado para procurar por identificadores exclusivos de conceito (Cois). Além disso, o Pacote CRF ++ é adotado para reconhecer entidades clínicas em outra fase para reconhecimento de en-necessidade. Os experimentos mostram que nosso sistema nomeado como Wi-enre, é eficaz no reconhecimento da entidade nomeada de textos biomédicos. O fmeasure da EMEA e Medline atingem 0,56 e 0,45, respectivamente, na partida exata. </v>
          </cell>
          <cell r="BQ64">
            <v>0</v>
          </cell>
          <cell r="BR64">
            <v>0</v>
          </cell>
          <cell r="BS64">
            <v>0</v>
          </cell>
          <cell r="BV64">
            <v>0</v>
          </cell>
          <cell r="BW64">
            <v>0</v>
          </cell>
          <cell r="BX64">
            <v>0</v>
          </cell>
          <cell r="BY64">
            <v>0</v>
          </cell>
          <cell r="BZ64">
            <v>0</v>
          </cell>
          <cell r="CA64">
            <v>0</v>
          </cell>
          <cell r="CB64">
            <v>0</v>
          </cell>
          <cell r="CC64">
            <v>0</v>
          </cell>
          <cell r="CK64">
            <v>0</v>
          </cell>
          <cell r="CL64">
            <v>0</v>
          </cell>
        </row>
        <row r="65">
          <cell r="C65" t="str">
            <v>an evaluation of the umls in representing corpus derived clinical concepts</v>
          </cell>
          <cell r="D65" t="str">
            <v>An evaluation of the UMLS in representing corpus derived clinical concepts.</v>
          </cell>
          <cell r="E65" t="str">
            <v xml:space="preserve">Uma avaliação dos UMLs na representação de conceitos clínicos derivados do Corpus. </v>
          </cell>
          <cell r="G65" t="str">
            <v xml:space="preserve">macho </v>
          </cell>
          <cell r="H65">
            <v>2011</v>
          </cell>
          <cell r="I65">
            <v>7</v>
          </cell>
          <cell r="J65">
            <v>0</v>
          </cell>
          <cell r="K65">
            <v>0</v>
          </cell>
          <cell r="L65" t="str">
            <v>Scopus</v>
          </cell>
          <cell r="P65" t="str">
            <v>English</v>
          </cell>
          <cell r="Q65" t="str">
            <v>Article</v>
          </cell>
          <cell r="R65">
            <v>0</v>
          </cell>
          <cell r="T65" t="str">
            <v>Friedlin J., Overhage M.</v>
          </cell>
          <cell r="U65" t="str">
            <v>AMIA ... Annual Symposium proceedings / AMIA Symposium. AMIA Symposium</v>
          </cell>
          <cell r="V65" t="str">
            <v>2011</v>
          </cell>
          <cell r="AB65" t="str">
            <v>https://www.scopus.com/inward/record.uri?eid=2-s2.0-84874219079&amp;partnerID=40&amp;md5=56f5c57940d92fd260a07b5b93a79c59</v>
          </cell>
          <cell r="AC65" t="str">
            <v>Regenstrief Institute, Inc., Indiana University School of Medicine, Indianapolis, IN, United States</v>
          </cell>
          <cell r="AD65" t="str">
            <v>Friedlin, J., Regenstrief Institute, Inc., Indiana University School of Medicine, Indianapolis, IN, United States; Overhage, M.</v>
          </cell>
          <cell r="AM65" t="str">
            <v>Friedlin, J.</v>
          </cell>
          <cell r="AW65" t="str">
            <v>AMIA Annu Symp Proc</v>
          </cell>
          <cell r="AX65" t="str">
            <v>Final</v>
          </cell>
          <cell r="AY65" t="str">
            <v>2-s2.0-84874219079</v>
          </cell>
          <cell r="AZ65">
            <v>9</v>
          </cell>
          <cell r="BG65" t="str">
            <v>article; electronic medical record; evaluation; hospital admission; hospital discharge; hospital information system; human; natural language processing; thorax radiography; Unified Medical Language System; Electronic Health Records; Humans; Natural Language Processing; Patient Admission; Patient Discharge; Radiography, Thoracic; Radiology Information Systems; Unified Medical Language System</v>
          </cell>
          <cell r="BI65" t="str">
            <v>twitter|metamap|nlp</v>
          </cell>
          <cell r="BJ65" t="str">
            <v>we performed an evaluation of the unified medical language system (umls) in representing concepts derived from medical narrative documents from three domains: chest x-ray reports, discharge summaries and admission notes. we detected concepts in these documents by identifying noun phrases (nps) and n-grams, including unigrams (single words), bigrams (word pairs) and trigrams (word triples). after removing nps and n-grams that did not represent discrete clinical concepts, we processed the remaining with the umls metamap program. we manually reviewed the results of metamap processing to determine whether metamap found full, partial or no representation of the concept. for full representations, we determined whether post-coordination was required. our results showed that a large portion of concepts found in clinical narrative documents are either unrepresented or poorly represented in the current version of the umls metathesaurus and that post-coordination was often required in order to fully represent a concept.</v>
          </cell>
          <cell r="BL65" t="str">
            <v xml:space="preserve">Realizamos uma avaliação do Sistema Unificado de Língua Médica (UMLs) na representação de conceitos derivados de documentos narrativos médicos de três domínios: relatórios de radiografia de tórax, resumos de descarga e notas de admissão. Detectamos conceitos nesses documentos, identificando frases nominais (NPS) e N-gramas, incluindo unigramas (palavras únicas), bigrams (pares de palavras) e trigramas (palavra tripla). Depois de remover NPS e N-Grams que não representavam conceitos clínicos discretos, processamos os restantes com o programa Metamap UMLS. revisamos manualmente os resultados do processamento de metamap para determinar se o metamap encontrou completo, parcial ou nenhuma representação do conceito. Para representações completas, determinamos se foi necessária pós-coordenação. Nossos resultados mostraram que uma grande porção de conceitos encontrados em documentos narrativos clínicos são não representadas ou mal representadas na versão atual do metathesaurus UMLS e que a pós-coordenação era frequentemente necessária para representar completamente um conceito. </v>
          </cell>
          <cell r="BQ65">
            <v>0</v>
          </cell>
          <cell r="BR65">
            <v>0</v>
          </cell>
          <cell r="BS65">
            <v>0</v>
          </cell>
          <cell r="BV65">
            <v>0</v>
          </cell>
          <cell r="BW65">
            <v>0</v>
          </cell>
          <cell r="BX65">
            <v>0</v>
          </cell>
          <cell r="BY65">
            <v>0</v>
          </cell>
          <cell r="BZ65">
            <v>0</v>
          </cell>
          <cell r="CA65">
            <v>0</v>
          </cell>
          <cell r="CB65">
            <v>0</v>
          </cell>
          <cell r="CC65">
            <v>0</v>
          </cell>
          <cell r="CK65">
            <v>0</v>
          </cell>
          <cell r="CL65">
            <v>0</v>
          </cell>
        </row>
        <row r="66">
          <cell r="C66" t="str">
            <v>a multiple feature approach for disorder normalization in clinical notes</v>
          </cell>
          <cell r="D66" t="str">
            <v>A multiple feature approach for disorder normalization in clinical notes</v>
          </cell>
          <cell r="E66" t="str">
            <v xml:space="preserve">Uma abordagem de vários recursos para a normalização do distúrbio em notas clínicas </v>
          </cell>
          <cell r="G66" t="str">
            <v xml:space="preserve">macho </v>
          </cell>
          <cell r="H66">
            <v>2016</v>
          </cell>
          <cell r="I66">
            <v>1</v>
          </cell>
          <cell r="J66">
            <v>0</v>
          </cell>
          <cell r="K66">
            <v>0</v>
          </cell>
          <cell r="L66" t="str">
            <v>Scopus</v>
          </cell>
          <cell r="P66" t="str">
            <v>English</v>
          </cell>
          <cell r="Q66" t="str">
            <v>Article</v>
          </cell>
          <cell r="R66">
            <v>0</v>
          </cell>
          <cell r="T66" t="str">
            <v>Lü C., Chen B., Lü C., Qiu L., Ji D.</v>
          </cell>
          <cell r="U66" t="str">
            <v>Wuhan University Journal of Natural Sciences</v>
          </cell>
          <cell r="V66" t="str">
            <v>21</v>
          </cell>
          <cell r="W66" t="str">
            <v>6</v>
          </cell>
          <cell r="Y66" t="str">
            <v>10.1007/s11859-016-1200-7</v>
          </cell>
          <cell r="Z66" t="str">
            <v>10.1007/s11859-016-1200-7</v>
          </cell>
          <cell r="AB66" t="str">
            <v>https://www.scopus.com/inward/record.uri?eid=2-s2.0-84994519981&amp;doi=10.1007%2fs11859-016-1200-7&amp;partnerID=40&amp;md5=30c4e084c2c22088713ab76b8125e2d6</v>
          </cell>
          <cell r="AC66" t="str">
            <v>School of Computer, Wuhan University, Hubei, Wuhan, 430072, China; Department of Chinese Language and Literature, Hubei University of Art and Science, Hubei, Xiangyang, 441053, China; Shandong Key Lab of Language Resource Development and Application, Ludong University, Shandong, Yantai, 264025, China</v>
          </cell>
          <cell r="AD66" t="str">
            <v>Lü, C., School of Computer, Wuhan University, Hubei, Wuhan, 430072, China; Chen, B., School of Computer, Wuhan University, Hubei, Wuhan, 430072, China, Department of Chinese Language and Literature, Hubei University of Art and Science, Hubei, Xiangyang, 441053, China; Lü, C., School of Computer, Wuhan University, Hubei, Wuhan, 430072, China; Qiu, L., Shandong Key Lab of Language Resource Development and Application, Ludong University, Shandong, Yantai, 264025, China; Ji, D., School of Computer, Wuhan University, Hubei, Wuhan, 430072, China</v>
          </cell>
          <cell r="AH66" t="str">
            <v>National Natural Science Foundation of China, NSFC: 61133012, 61202193, 61373108
China Postdoctoral Science Foundation: 2013M540593, 2014T70722
National Office for Philosophy and Social Sciences, NPOPSS: ZD189</v>
          </cell>
          <cell r="AI66" t="str">
            <v>Supported by the National Natural Science Foundation of China (61133012, 61202193, 61373108), the Major Projects of the National Social Science Foundation of China (11&amp;ZD189), the Chinese Postdoctoral Science Foundation (2013M540593, 2014T70722) and the Open Foundation of Shandong Key Laboratory of Language Resource Development and Application.</v>
          </cell>
          <cell r="AL66" t="str">
            <v>Dogan, R.I., Leaman, R., Lu, Z., NCBI disease corpus: A resource for disease name recognition and concept normalization [J] (2014) Journal of Biomedical Informatics, 47, pp. 1-10; Wei, X., Huang, S., Chen, B., BioTSA: Annotating token semantic association to support biomedical text mining [J] (2015) Wuhan University Journal of Natural Sciences, 20 (2), pp. 134-140; Zhou, J., Lü, C., Ji, D., Framework construction and application for global health information platform [J] (2015) Wuhan University Journal of Natural Sciences, 20 (2), pp. 153-158; Bodenreider, O., The unified medical language system (UMLS): Integrating biomedical terminology [J] (2004) Nucleic Acids Research, 32 (1), pp. 267-270; Pradhan, S., Elhadad, N., South, B.R., Evaluating the state of the art in disorder recognition and normalization of the clinical narrative [J] (2015) Journal of the American Medical Informatics Association, 22 (1), pp. 143-154; Pradhan, S., Elhadad, N., Chapman, W., Semeval-2014 task 7: Analysis of clinical text [C] // Proceedings of the 8th International Workshop on Semantic Evaluation (2014) Association for Computational Linguistics, pp. 54-62; Chen, B., Lü, C., Wei, X., Semantic relation annotation for biomedical text mining based on recursive directed graph [J] (2015) Wuhan University Journal of Natural Sciences, 20 (2), pp. 141-145; http://link.springer.com/article/10.1007/s11042-015-3094-4, Liu M, Jiang L, Hu H. Automatic extraction and visualization of semantic relations between medical entities from medicine instructions [EB/OL]. [2016-03-20]; http://link.springer.com/article/10.1007/s11042-015-3094-3, Liu M, Zhang H, Hu H, et al. Topic categorization and representation of health community generated data [EB/OL]. [2016-03-20]; Friedman, C., A broad-coverage natural language processing system [C] // Proceedings of the AMIA Symposium (2000) Los Angeles: American Medical Informatics Association, pp. 270-274; Aronson, A.R., Lang, F.M., An overview of MetaMap: Historical perspective and recent advances [J] (2010) Journal of the American Medical Informatics Association, 17 (3), pp. 229-236; Denny, J.C., Irani, P.R., Wehbe, F.H., The Knowledge Map project: Development of a concept-based medical school curriculum database (2003) AMIA Annual Symposium Proceedings, pp. 195-199; Savova, G.K., Masanz, J.J., Ogren, P.V., Mayo clinical text analysis and knowledge extraction system (cTAKES): Architecture, component evaluation and applications [J] (2010) Journal of the American Medical Informatics Association, 17 (5), pp. 507-513; Zeng, Q.T., Goryachev, S., Weiss, S., Extracting principal diagnosis, co-morbidity and smoking status for asthma research: Evaluation of a natural language processing system [J] (2006) BMC Medical Informatics and Decision Making, 6 (1), pp. 1-9; Garla, V.N., Brandt, C., Knowledge-based biomedical word sense disambiguation: An evaluation and application to clinical document classification [J] (2013) Journal of the American Medical Informatics Association, 20 (5), pp. 882-886; Blacoe, W., Lapata, M., A comparison of vector-based representations for semantic composition (2012) Proceedings of the 2012 Joint Conference on Empirical Methods in Natural Language Processing and Computational Natural Language Learning, pp. 546-556; Lü, C., Lu, Y., Ji, D., Deep learning for textual entailment recognition (2015) Tools with Artificial Intelligence (ICTAI), 2015 IEEE 27th International Conference on, pp. 154-161; Levenshtein, V.I., Binary codes capable of correcting deletions, insertions, and reversals [J] (1966) Soviet Physics Doklady, 10 (8), pp. 707-710; Bengio, Y., Ducharme, R., Vincent, P., A neural probabilistic language model [J] (2003) Journal of Machine Learning Research, 3, pp. 1137-1155; Collobert, R., Weston, J., A unified architecture for natural language processing: Deep neural networks with multitask learning (2008) Proceedings of the 25th International Conference on Machine Learning, pp. 160-167; Huang, E.H., Socher, R., Manning, C.D., Improving word representations via global context and multiple word prototypes (2012) Proceedings of the 50th Annual Meeting of the Association for Computational Linguistics: Long Papers-Volume 1, pp. 873-882; http://arxiv.org/pdf/1301.3781.pdf, Mikolov T, Chen K, Corrado G, et al. Efficient estimation of word representations in vector space [EB/OL]. [2016-03-20]; Mikolov, T., Sutskever, I., Chen, K., Distributed representations of words and phrases and their compositionality (2013) Advances in Neural Information Processing Systems, pp. 3111-3119; Baroni, M., Zamparelli, R., Nouns are vectors, adjectives are matrices: Representing adjective-noun constructions in semantic space (2010) Proceedings of the 2010 Conference on Empirical Methods in Natural Language Processing, pp. 1183-1193; Mitchell, J., Lapata, M., Composition in distributional models of semantics [J] (2010) Cognitive Science, 34 (8), pp. 1388-1429; Socher, R., Huval, B., Manning, C.D., Semantic compositionality through recursive matrix-vector spaces (2012) Proceedings of the 2012 Joint Conference on Empirical Methods in Natural Language Processing and Computational Natural Language Learning, pp. 1201-1211</v>
          </cell>
          <cell r="AM66" t="str">
            <v>Ji, D.; School of Computer, China; email: dhji@whu.edu.cn</v>
          </cell>
          <cell r="AP66" t="str">
            <v>Wuhan University</v>
          </cell>
          <cell r="AV66" t="str">
            <v>WHTHA</v>
          </cell>
          <cell r="AW66" t="str">
            <v>Wuhan Univ J Nat Sci</v>
          </cell>
          <cell r="AX66" t="str">
            <v>Final</v>
          </cell>
          <cell r="AY66" t="str">
            <v>2-s2.0-84994519981</v>
          </cell>
          <cell r="AZ66">
            <v>8</v>
          </cell>
          <cell r="BF66" t="str">
            <v>disorder normalization; Levenshtein distance; multiple features; natural language processing; semantic composition</v>
          </cell>
          <cell r="BI66" t="str">
            <v>twitter|metamap|nlp</v>
          </cell>
          <cell r="BJ66" t="str">
            <v>in this paper we propose a multiple feature approach for the normalization task which can map each disorder mention in the text to a unique unified medical language system (umls) concept unique identifier (cui). we develop a two-step method to acquire a list of candidate cuis and their associated preferred names using umls api and to choose the closest cui by calculating the similarity between the input disorder mention and each candidate. the similarity calculation step is formulated as a classification problem and multiple features (string features, ranking features, similarity features, and contextual features) are used to normalize the disorder mentions. the results show that the multiple feature approach improves the accuracy of the normalization task from 32.99% to 67.08% compared with the metamap baseline. © 2016, wuhan university and springer-verlag berlin heidelberg.</v>
          </cell>
          <cell r="BL66" t="str">
            <v xml:space="preserve">Neste trabalho, propomos uma abordagem de vários recursos para a tarefa de normalização que pode mapear cada menção do transtorno no texto para um identificador exclusivo de um único sistema de idioma médico unificado (UMLs) (CUI). Desenvolvemos um método de duas etapas para adquirir uma lista de candidatos e seus nomes preferidos associados usando API UMLS e escolher o CUI mais próximo, calculando a semelhança entre a menção do transtorno de entrada e cada candidato. A etapa de cálculo de similaridade é formulada como um problema de classificação e vários recursos (recursos de string, recursos de classificação, recursos de similaridade e recursos contextuais) são usados para normalizar as menções do distúrbio. Os resultados mostram que a abordagem de vários recursos melhora a precisão da tarefa de normalização de 32,99% para 67,08% em comparação com a linha de base do Metamap. © 2016, Wuhan University e Springer-Verlag Berlin Heidelberg. </v>
          </cell>
          <cell r="BQ66">
            <v>0</v>
          </cell>
          <cell r="BR66">
            <v>0</v>
          </cell>
          <cell r="BS66">
            <v>0</v>
          </cell>
          <cell r="BU66">
            <v>0</v>
          </cell>
          <cell r="BV66">
            <v>0</v>
          </cell>
          <cell r="BW66">
            <v>0</v>
          </cell>
          <cell r="BX66">
            <v>0</v>
          </cell>
          <cell r="BY66">
            <v>0</v>
          </cell>
          <cell r="BZ66">
            <v>0</v>
          </cell>
          <cell r="CA66">
            <v>0</v>
          </cell>
          <cell r="CB66">
            <v>0</v>
          </cell>
          <cell r="CC66">
            <v>0</v>
          </cell>
          <cell r="CK66">
            <v>0</v>
          </cell>
          <cell r="CL66">
            <v>0</v>
          </cell>
        </row>
        <row r="67">
          <cell r="C67" t="str">
            <v>an ontology enabled natural language processing pipeline for provenance metadata extraction from biomedical text</v>
          </cell>
          <cell r="D67" t="str">
            <v>An ontology-enabled natural language processing pipeline for provenance metadata extraction from biomedical text</v>
          </cell>
          <cell r="E67" t="str">
            <v xml:space="preserve">Um encanamento de processamento de linguagem natural habilitado para a ontologia para extração de metadados de provação de texto biomédico </v>
          </cell>
          <cell r="G67" t="str">
            <v xml:space="preserve">macho </v>
          </cell>
          <cell r="H67">
            <v>2016</v>
          </cell>
          <cell r="I67">
            <v>4</v>
          </cell>
          <cell r="J67">
            <v>0</v>
          </cell>
          <cell r="K67">
            <v>0</v>
          </cell>
          <cell r="L67" t="str">
            <v>Scopus</v>
          </cell>
          <cell r="P67" t="str">
            <v>English</v>
          </cell>
          <cell r="Q67" t="str">
            <v>Conference Paper</v>
          </cell>
          <cell r="R67">
            <v>0</v>
          </cell>
          <cell r="S67" t="str">
            <v>All Open Access, Green</v>
          </cell>
          <cell r="T67" t="str">
            <v>Valdez J., Rueschman M., Kim M., Redline S., Sahoo S.S.</v>
          </cell>
          <cell r="U67" t="str">
            <v>Lecture Notes in Computer Science (including subseries Lecture Notes in Artificial Intelligence and Lecture Notes in Bioinformatics)</v>
          </cell>
          <cell r="V67" t="str">
            <v>10033 LNCS</v>
          </cell>
          <cell r="Y67" t="str">
            <v>10.1007/978-3-319-48472-3_43</v>
          </cell>
          <cell r="Z67" t="str">
            <v>10.1007/978-3-319-48472-3_43</v>
          </cell>
          <cell r="AB67" t="str">
            <v>https://www.scopus.com/inward/record.uri?eid=2-s2.0-84995912152&amp;doi=10.1007%2f978-3-319-48472-3_43&amp;partnerID=40&amp;md5=999688f1ac6fbd0e319257de054c4dad</v>
          </cell>
          <cell r="AC67" t="str">
            <v>Division of Medical Informatics and Electrical Engineering, Computer Science Department, Case Western Reserve University, Cleveland, OH, United States; Departments of Medicine, Brigham and Women’s Hospital and Beth Israel Deaconess Medical Center, Harvard University, Boston, MA, United States</v>
          </cell>
          <cell r="AD67" t="str">
            <v>Valdez, J., Division of Medical Informatics and Electrical Engineering, Computer Science Department, Case Western Reserve University, Cleveland, OH, United States; Rueschman, M., Departments of Medicine, Brigham and Women’s Hospital and Beth Israel Deaconess Medical Center, Harvard University, Boston, MA, United States; Kim, M., Departments of Medicine, Brigham and Women’s Hospital and Beth Israel Deaconess Medical Center, Harvard University, Boston, MA, United States; Redline, S., Departments of Medicine, Brigham and Women’s Hospital and Beth Israel Deaconess Medical Center, Harvard University, Boston, MA, United States; Sahoo, S.S., Division of Medical Informatics and Electrical Engineering, Computer Science Department, Case Western Reserve University, Cleveland, OH, United States</v>
          </cell>
          <cell r="AH67" t="str">
            <v>R24 HL114473
1U01EB020955</v>
          </cell>
          <cell r="AI67" t="str">
            <v>This work is supported in part by the NIH-NIBIB Big Data to Knowledge (BD2 K) 1U01EB020955 and NIH-NHLBI R24 HL114473 grants.</v>
          </cell>
          <cell r="AL67" t="str">
            <v>Sahoo, S.S., Valdez, J., Rueschman, M., Scientific reproducibility in biomedical research: Provenance metadata ontology for semantic annotation of study description (2016) American Medical Informatics Association (AMIA) Annual Symposium, Chicago; Collins, F.S., Tabak, L.A., Policy: NIH plans to enhance reproducibility (2014) Nature, 505, pp. 612-613; Landis, S.C., Amara, S.G., Asadullah, K., Austin, C.P., Blumenstein, R., Bradley, E.W., Crystal, R.G., Silberberg, S.D., A call for transparent reporting to optimize the predictive value of preclinical research (2012) Nature, 490, pp. 187-191; Dean, D.A., Goldberger, A.L., Mueller, R., Kim, M., Rueschman, M., Mobley, D., Sahoo, S.S., Redline, S., Scaling up scientific discovery in sleep medicine: The National Sleep Research Resource (2016) SLEEP, 39, pp. 1151-1164; Meystre, S., Savova, G., Kipper-Schuler, K., Hurdle, J.F., Extracting information from textual documents in the electronic health record: A review of recent research (2008) IMIA Year Book of Med. Inf, 47, pp. 128-144; Crowley, R.S., Castine, M., Mitchell, K.J., Chavan, G., McSherry, T., Feldman, M., CaTIES —a grid based system for coding and retrieval of surgical pathology reports and tissue specimens in support of translational research (2010) J. Am. Med. Inform. Assoc, 17, pp. 253-264; Friedman, C., A broad coverage natural language processing system (2000) AMIA Fall Symposium, pp. 270-274; Jain, N.L., Knirsch, C.A., Friedman, C., Hripcsak, G., Identification of suspected tuberculosis patients based on natural language processing of chest radiograph reports (1996) AMIA Fall Symposium, Philadelphia, pp. 542-546; Sneiderman, C.A., Rindflesch, T.C., Bean, C.A., Identification of anatomical terminology in medical text (1998) AMIA Fall Symposium, pp. 428-432; Aronson, A.R., Lang, F.M., An overview of MetaMap: Historical perspective and recent advances (2010) J. Am. Med. Inf. Assoc, 17, pp. 229-236; Aronson, A.R., MetaMap: Mapping Text to the UMLS Metathesaurus (2006) US NLM, p. 2006; Bodenreider, O., The Unified Medical Language System (UMLS): Integrating biomedical terminology (2004) Nucleic Acids Res, 32, pp. 267-270; Jonquet, C., Shah, N.M., Musen, M.A., The open biomedical annotator (2009) Presented at the AMIA Summit on Translat Bioinformatics, San Francisco; Savova, G.K., Masanz, J.J., Ogren, P.V., Zheng, J., Sohn, S., Kipper-Schuler, K.C., Chute, C.G., Mayo clinical Text Analysis and Knowledge Extraction System (CTAKES): Architecture, component evaluation and applications (2010) J. Am. Med. Inform. Assoc, 17, pp. 507-513; Ferrucci, D., Lally, A., UIMA: An architectural approach to unstructured information processing in the corporate research environment (2004) Nat. Lang. Eng, 10, pp. 327-348; http://opennlp.sourceforge.net/index.html; Gottlieb, D.J., Punjabi, N.M., Mehra, R., Patel, S.R., Quan, S.F., Babineau, D.C., Tracy, R.P., Redline, S., CPAP versus oxygen in obstructive sleep apnea (2014) New England J. Med, 370, pp. 2276-2285; Moreau, L., Missier, P., PROV Data Model (PROV-DM) (2013) World Wide Web Consortium W3C 2013</v>
          </cell>
          <cell r="AM67" t="str">
            <v>Sahoo, S.S.; Division of Medical Informatics and Electrical Engineering, United States; email: satya.sahoo@case.edu</v>
          </cell>
          <cell r="AN67" t="str">
            <v>Dillon T.Debruyne C.Oa'Sullivan D.Panetto H.Kuhn E.Ardagna C.A.Meersman R.</v>
          </cell>
          <cell r="AP67" t="str">
            <v>Springer Verlag</v>
          </cell>
          <cell r="AQ67" t="str">
            <v>Confederated International Conference On the Move to Meaningful Internet Systems, OTM 2016 held in conjunction with Conferences on CoopIS, CandTC and ODBASE 2016</v>
          </cell>
          <cell r="AR67" t="str">
            <v>24 October 2016 through 28 October 2016</v>
          </cell>
          <cell r="AT67">
            <v>185809</v>
          </cell>
          <cell r="AU67" t="str">
            <v>9783319484716</v>
          </cell>
          <cell r="AW67" t="str">
            <v>Lect. Notes Comput. Sci.</v>
          </cell>
          <cell r="AX67" t="str">
            <v>Final</v>
          </cell>
          <cell r="AY67" t="str">
            <v>2-s2.0-84995912152</v>
          </cell>
          <cell r="AZ67">
            <v>9</v>
          </cell>
          <cell r="BF67" t="str">
            <v>Named entity recognition; Ontology-based natural language processing; Provenance metadata; Scientific reproducibility</v>
          </cell>
          <cell r="BG67" t="str">
            <v>Data mining; Extraction; Metadata; Pipeline processing systems; Pipelines; Biomedical literature; Meta-data extractions; Named entity recognition; National Institutes of Health; NAtural language processing; Ontology-based natural language processing; Reproducibilities; Structured information; Natural language processing systems</v>
          </cell>
          <cell r="BH67" t="str">
            <v>twitter|metamap|nlp</v>
          </cell>
          <cell r="BI67" t="str">
            <v>twitter|metamap|nlp</v>
          </cell>
          <cell r="BJ67" t="str">
            <v>extraction of structured information from biomedical literature is a complex and challenging problem due to the complexity of biomedical domain and lack of appropriate natural language processing (nlp) techniques. high quality domain ontologies model both data and metadata information at a fine level of granularity, which can be effectively used to accurately extract structured information from biomedical text. extraction of provenance metadata, which describes the history or source of information, from published articles is an important task to support scientific reproducibility. reproducibility of results reported by previous research studies is a foundational component of scientific advancement. this is highlighted by the recent initiative by the us national institutes of health called “principles of rigor and reproducibility”. in this paper, we describe an effective approach to extract provenance metadata from published biomedical research literature using an ontology-enabled nlp platform as part of the provenance for clinical and healthcare research (prov- care). the provcare-nlp tool extends the clinical text analysis and knowledge extraction system (ctakes) platform using both provenance and biomedical domain ontologies. we demonstrate the effectiveness of provcare-nlp tool using a corpus of 20 peer-reviewed publications. the results of our evaluation demonstrate that the provcare-nlp tool has significantly higher recall in extracting provenance metadata as compared to existing nlp pipelines such as metamap. © springer international publishing ag 2016.</v>
          </cell>
          <cell r="BL67" t="str">
            <v xml:space="preserve">A extração de informações estruturadas da literatura biomédica é um problema complexo e desafiador devido à complexidade do domínio biomédico e à falta de técnicas apropriadas de processamento de linguagem natural (NLP). Modelo de ontologias de domínio de alta qualidade, ambas as informações de dados e metadados em um bom nível de granularidade, que podem ser efetivamente usadas para extrair com precisão informações estruturadas do texto biomédico. Extração de metadados de proveniência, que descreve a história ou fonte de informação, de artigos publicados é uma tarefa importante para apoiar a reprodutibilidade científica. A reprodutibilidade dos resultados relatados por pesquisas anteriores é um componente fundamental do avanço científico. Isso é destacado pela recente iniciativa dos Institutos Nacionais de Saúde dos EUA chamados de "princípios de rigor e reprodutibilidade". Neste artigo, descrevemos uma abordagem eficaz para extrair metadados de proveniência da literatura de pesquisa biomédica publicada usando uma plataforma PNL habilitada para a ontologia como parte da proveniência para a pesquisa clínica e de saúde (cuidado). A ferramenta Provarcare-NLP estende a plataforma de análise de texto clínico e sistema de extração de conhecimento (CTAKES) usando proveniência e ontologias de domínio biomédico. Demonstramos a eficácia da ferramenta Provarcare-NLP usando um corpus de 20 publicações revisadas por pares. Os resultados da nossa avaliação demonstram que a ferramenta Provarcare-NLP tem uma recordação significativamente maior na extração de metadados de provação em comparação com os pipelines NLP existentes, como o metamap. © Springer International Publishing AG 2016. </v>
          </cell>
          <cell r="BQ67">
            <v>0</v>
          </cell>
          <cell r="BR67">
            <v>0</v>
          </cell>
          <cell r="BS67">
            <v>0</v>
          </cell>
          <cell r="BV67">
            <v>0</v>
          </cell>
          <cell r="BW67">
            <v>0</v>
          </cell>
          <cell r="BX67">
            <v>0</v>
          </cell>
          <cell r="BY67">
            <v>0</v>
          </cell>
          <cell r="BZ67">
            <v>0</v>
          </cell>
          <cell r="CA67">
            <v>0</v>
          </cell>
          <cell r="CB67">
            <v>0</v>
          </cell>
          <cell r="CC67">
            <v>0</v>
          </cell>
          <cell r="CK67">
            <v>0</v>
          </cell>
          <cell r="CL67">
            <v>0</v>
          </cell>
        </row>
        <row r="68">
          <cell r="C68" t="str">
            <v>an ensemble method for extracting adverse drug events from social media</v>
          </cell>
          <cell r="D68" t="str">
            <v>An ensemble method for extracting adverse drug events from social media</v>
          </cell>
          <cell r="E68" t="str">
            <v xml:space="preserve">Um método de ensemble para extrair eventos de medicamentos adversos de mídias sociais </v>
          </cell>
          <cell r="G68" t="str">
            <v xml:space="preserve">macho </v>
          </cell>
          <cell r="H68">
            <v>2016</v>
          </cell>
          <cell r="I68">
            <v>29</v>
          </cell>
          <cell r="J68">
            <v>0</v>
          </cell>
          <cell r="K68">
            <v>1</v>
          </cell>
          <cell r="L68" t="str">
            <v>Scopus</v>
          </cell>
          <cell r="P68" t="str">
            <v>English</v>
          </cell>
          <cell r="Q68" t="str">
            <v>Article</v>
          </cell>
          <cell r="R68">
            <v>1</v>
          </cell>
          <cell r="T68" t="str">
            <v>Liu J., Zhao S., Zhang X.</v>
          </cell>
          <cell r="U68" t="str">
            <v>Artificial Intelligence in Medicine</v>
          </cell>
          <cell r="V68" t="str">
            <v>70</v>
          </cell>
          <cell r="Y68" t="str">
            <v>10.1016/j.artmed.2016.05.004</v>
          </cell>
          <cell r="Z68" t="str">
            <v>10.1016/j.artmed.2016.05.004</v>
          </cell>
          <cell r="AB68" t="str">
            <v>https://www.scopus.com/inward/record.uri?eid=2-s2.0-84974786922&amp;doi=10.1016%2fj.artmed.2016.05.004&amp;partnerID=40&amp;md5=b839905020c9a3327b2bc6c43cc242b0</v>
          </cell>
          <cell r="AC68" t="str">
            <v>School of Management, Northwestern Polytechnical University, Xi'an, Shaanxi, 710072, China</v>
          </cell>
          <cell r="AD68" t="str">
            <v>Liu, J., School of Management, Northwestern Polytechnical University, Xi'an, Shaanxi, 710072, China; Zhao, S., School of Management, Northwestern Polytechnical University, Xi'an, Shaanxi, 710072, China; Zhang, X., School of Management, Northwestern Polytechnical University, Xi'an, Shaanxi, 710072, China</v>
          </cell>
          <cell r="AH68" t="str">
            <v>2015KRM021
National Natural Science Foundation of China, NSFC: 71172124
Ministry of Education of the People's Republic of China, MOE: 12YJC630051
Specialized Research Fund for the Doctoral Program of Higher Education of China, SRFDP: 20116102110036</v>
          </cell>
          <cell r="AI68" t="str">
            <v>This work is partially supported by the National Natural Science Foundation of China (No. 71172124 ), the Specialized Research Fund for the Doctoral Program of Higher Education of China (No. 20116102110036 ), the Shaanxi Province Soft Science Research Project (No. 2015KRM021 ), and the Humanity and Social Science Youth Foundation of the Ministry of Education of China (No. 12YJC630051 ). We gratefully thank Dr. Hsinchun Chen and Xiao Liu for providing us the opportunity to conduct the research as well as providing the data derived from Diabetes forums.</v>
          </cell>
          <cell r="AL68" t="str">
            <v>Bates, D.W., Cullen, D.J., Laird, N., Petersen, L.A., Small, S.D., Servi, D., Incidence of adverse drug events and potential adverse drug events: implications for prevention (1995) J Am Med Inf Assoc, 274, pp. 29-34; Karimi, S., Wang, C., Metke-Jimenez, A., Gaire, R., Paris, C., Text and data mining techniques in adverse drug reaction detection (2015) ACM Comput Surv, 47, p. 56; International drug monitoring: the role of national centres report of a WHO meeting (1972); Ji, Y., Ying, H., Dews, P., Mansour, A., Tran, J., Miller, R.E., A potential causal association mining algorithm for screening adverse drug reactions in postmarketing surveillance (2011) IEEE Trans Inf Technol Biomed, 15, pp. 428-437; Yang, C.C., Yang, H., Jiang, L., Postmarketing drug safety surveillance using publicly available health-consumer-contributed content in social media (2014) ACM Trans Manage Inf Syst, 5, p. 2; Segura-Bedmar, I., Martínez, P., Herrero-Zazo, M., Lessons learnt from the DDIExtraction-2013 shared task (2014) J Biomed Inform, 51, pp. 152-164; http://health.gov/hcq/ade.asp, [accessed 01.03.16]; Roughead, E.E., Semple, S.J., Medication safety in acute care in Australia: where are we now? Part 1: a review of the extent and causes of medication problems 2002-2008 (2009) Aust N Z Health Policy, 6, p. 18; Leaman, R., Wojtulewicz, L., Sullivan, R., Skariah, A., Yang, J., Gonzalez, G., Towards internet-age pharmacovigilance: extracting adverse drug reactions from user posts to health-related social networks (2010) Proceedings of the 2010 Workshop on Biomedical Natural Language Processing, pp. 117-125. , ACL, K. Bretonnel, D.D.-F. Cohen, S. Ananiadou, J. Pestian, J. Tsujii, B. Webber (Eds.); Sarker, A., Gonzalez, G., Portable automatic text classification for adverse drug reaction detection via multi-corpus training (2015) J Biomed Inform, 53, pp. 196-207; Bian, J., Topaloglu, U., Yu, F., Towards large-scale twitter mining for drug-related adverse events (2012) Proceedings of the 2012 International Workshop on Smart Health and Wellbeing, pp. 25-32. , ACM, C. Christopher, H.C. Yang, H. Wactlar, C. Combi, X. Tang (Eds.); Yang, C.C., Yang, H., Jiang, L., Zhang, M., Social media mining for drug safety signal detection (2012) Proceedings of the 2012 International Workshop on Smart Health and Wellbeing, pp. 33-40. , ACM; Andreu-Perez, J., Poon, C.C.Y., Merrifield, R.D., Wong, S.T.C., Yang, G.-Z., Big data for health (2015) IEEE J Biomed Health Inform, 19, pp. 1193-1208; Abbasi, A., Adjeroh, D., Dredze, M., Paul, M.J., Zahedi, F.M., Zhao, H., Social media analytics for smart health (2014) IEEE Intell Syst, 29, pp. 60-80; Xu, R., Wang, Q., Large-scale combining signals from both biomedical literature and the FDA Adverse Event Reporting System (FAERS) to improve post-marketing drug safety signal detection (2014) BMC Bioinform, 15, p. 17; Henriksson, A., Kvist, M., Dalianis, H., Duneld, M., Identifying adverse drug event information in clinical notes with distributional semantic representations of context (2015) J Biomed Inform, 57, pp. 333-349; Wang, X., Hripcsak, G., Markatou, M., Friedman, C., Active computerized pharmacovigilance using natural language processing, statistics, and electronic health records: a feasibility study (2009) J Am Med Inf Assoc, 16, pp. 328-337; Jiang, K., Zheng, Y., (2013) Mining twitter data for potential drug effects, , Springer, Berlin, Heidelberg; Freifeld, C.C., Brownstein, J.S., Menone, C.M., Bao, W., Filice, R., Kass-Hout, T., Digital drug safety surveillance: monitoring pharmaceutical products in Twitter (2014) Drug Saf, 37, pp. 343-350; Sharif, H., Zaffar, F., Abbasi, A., Zimbra, D., Detecting adverse drug reactions using a sentiment classification framework (2014) ASE Bigdata/Socialcom/Cybersecurity Conference Stanford, p. 2014. , C. Baru, P. Kim, K. Hwang, L.W. Chang, M. Crosas, H. Lander, A. Rajasekar, S. Ahalt, T. Carsey, Justin Zhan, S. Aluru, Y. Chen, L. Cao (Eds.); Nikfarjam, A., Sarker, A., O'Connor, K., Ginn, R., Gonzalez, G., Pharmacovigilance from social media: mining adverse drug reaction mentions using sequence labeling with word embedding cluster features (2015) J Am Med Inf Assoc, 22, pp. 671-681; Nikfarjam, A., Gonzalez, G.H., Pattern mining for extraction of mentions of adverse drug reactions from user comments (2011) Proceeding of 2011 AMIA Annual Symposium, pp. 1019-1026. , American Medical Informatics Association, R.S. Evans (Ed.); Liu, X., Liu, J., Chen, H., Identifying adverse drug events from health social media: a case study on heart disease discussion forums (2014) Proceedings of the 2014 International Conference on Smart Health, pp. 25-36. , Springer, X. Zheng, D. Zeng, H. Chen, Y. Zhang, C. Xing, D.B. Neill (Eds.); Yang, M., Kiang, M., Shang, W., Filtering big data from social media-building an early warning system for adverse drug reactions (2015) J Biomed Inform, 54, pp. 230-240; Metke-Jimenez, A., Karimi, S., Concept extraction to identify adverse drug reactions in medical forums: a comparison of algorithms (2015), arXiv preprint arXiv:150406936; Karimi, S., Metke-Jimenez, A., Kemp, M., Wang, C., Cadec: a corpus of adverse drug event annotations (2015) J Biomed Inform, 55, pp. 73-81; Liu, X., Chen, H., AZDrugMiner: an information extraction system for mining patient-reported adverse drug events in online patient forums (2013) Proceedings of the 2013 International Conference on Smart Health, pp. 134-150. , Springer, D. Zeng, C.C. Yang, V.S. Tseng, C. Xing, H. Chen, F.-Y. Wang, X. Zheng (Eds.); Benton, A., Ungar, L., Hill, S., Hennessy, S., Mao, J., Chung, A., Identifying potential adverse effects using the web: a new approach to medical hypothesis generation (2011) J Biomed Inform, 44, pp. 989-996; Mao, J.J., Chung, A., Benton, A., Hill, S., Ungar, L., Leonard, C.E., Online discussion of drug side effects and discontinuation among breast cancer survivors (2013) Pharmacoepidemiol Drug Saf, 22, pp. 256-262; Segura-Bedmar, I., de la Pena, S., Martinez, P., Extracting drug indications and adverse drug reactions from Spanish health social media (2014) Proceedings of the 2014 Workshop on Biomedical Natural Language Processing, pp. 98-106. , ACL, Tsujii KCaDD-FaSAaJ-i (Ed.); Bunescu, R.C., Mooney, R.J., A shortest path dependency kernel for relation extraction (2005) Proceedings of the Conference on Human Language Technology and Empirical Methods in Natural Language Processing, pp. 724-731. , ACL, R.J. Mooney (Ed.); Yang, Z., Tang, N., Zhang, X., Lin, H., Li, Y., Yang, Z., Multiple kernel learning in protein-protein interaction extraction from biomedical literature (2011) Artif Intell Med, 51, pp. 163-173; Miwa, M., Sætre, R., Miyao, Y., Ji, T., Protein-protein interaction extraction by leveraging multiple kernels and parsers (2009) Int J Med Inform, 78, pp. e39-e46; Chowdhury, M.F.M., Lavelli, A., FBK-irst: a multi-phase kernel based approach for drug-drug interaction detection and classification that exploits linguistic information (2013) Proceedings of the Seventh International Workshop on Semantic Evaluation, p. 53. , ACL, D.Y. Suresh Manandhar (Ed.); He, L., Yang, Z., Zhao, Z., Lin, H., Li, Y., Extracting drug-drug interaction from the biomedical literature using a stacked generalization-based approach (2013) PLoS One, 8, p. e65814; Li, J., Zhang, Z., Li, X., Chen, H., Kernel-based learning for biomedical relation extraction (2008) J Am Soc Inf Sci Technol, 59, pp. 756-769; Bunescu, R., Mooney, R., Ramani, A., Marcotte, E., Integrating co-occurrence statistics with information extraction for robust retrieval of protein interactions from Medline (2006) Proceedings of the Workshop on Linking Natural Language Processing and Biology: towards Deeper Biological Literature Analysis, pp. 49-56. , ACL, K.B.C. Karin Verspoor, B. Goertzel, I. Mani (Eds.); Thomas, J., Milward, D., Ouzounis, C., Pulman, S., Carroll, M., Automatic extraction of protein interactions from scientific (2000) Pacific Symposium on Biocomputing, pp. 538-549. , World Scientific, B. Russ, A.K.D. Altman, L. Hunter, T.E. Klein (Eds.); Huang, M., Zhu, X., Hao, Y., Payan, D.G., Qu, K., Li, M., Discovering patterns to extract protein-protein interactions from full texts (2004) Bioinformatics, 20, pp. 3604-3612; Chowdhury, M.F.M., Lavelli, A., Combining tree structures, flat features and patterns for biomedical relation extraction (2012) Proceedings of the 13th Conference of the European Chapter of the Association for Computational Linguistics, pp. 420-429. , ACL, W. Daelemans (Ed.); Choi, M., Kim, H., Social relation extraction from texts using a support-vector-machine-based dependency trigram kernel (2013) Inf Process Manage, 49, pp. 303-311; Vapnik, V.N., Vapnik, V., (1998) Statistical learning theory, , Wiley, New York; Zelenko, D., Aone, C., Richardella, A., Kernel methods for relation extraction (2003) J Mach Learn Res, 3, pp. 1083-1106; Collins, M., Duffy, N., Convolution kernels for natural language (2001) Advances in neural information processing systems 14, pp. 625-632. , MIT Press, Cambridge, MA, T.G. Dietterich, S.B.Z. Ghahramani (Eds.); Airola, A., Pyysalo, S., Björne, J., Pahikkala, T., Ginter, F., Salakoski, T., All-paths graph kernel for protein-protein interaction extraction with evaluation of cross-corpus learning (2008) BMC Bioinform, 9, p. S2; Erkan, G., Özgür, A., Radev, D.R., Semi-supervised classification for extracting protein interaction sentences using dependency parsing (2007) Proceedings of the 2007 Joint Conference on Empirical Methods in Natural Language Processing and Computational Natural Language Learning, pp. 228-237. , ACL, J. Eisner (Ed.); Kim, S., Yoon, J., Yang, J., Kernel approaches for genic interaction extraction (2008) Bioinformatics, 24, pp. 118-126; Kim, S., Yoon, J., Yang, J., Park, S., Walk-weighted subsequence kernels for protein-protein interaction extraction (2010) BMC Bioinform, 11, p. 107; Sarker, A., Ginn, R., Nikfarjam, A., O'Connor, K., Smith, K., Jayaraman, S., Utilizing social media data for pharmacovigilance: a review (2015) J Biomed Inform, 54, pp. 202-212; Giuliano, C., Lavelli, A., Romano, L., Exploiting shallow linguistic information for relation extraction from biomedical literature (2006) Proceedings of the 11 st Conference of the European Chapter of the Association for Computational Linguistics, pp. 401-408. , ACL, S.W. Diana McCarthy (Ed.); Segura-Bedmar, I., Martinez, P., de Pablo-Sánchez, C., Using a shallow linguistic kernel for drug-drug interaction extraction (2011) J Biomed Inform, 44, pp. 789-804; Zhang, P., Li, W., Hou, Y., Song, D., Developing position structure-based framework for chinese entity relation extraction (2011) Asian Lang Inform Process, 10, p. 14; Kambhatla, N., Combining lexical, syntactic, and semantic features with maximum entropy models for extracting relations (2004) Proceedings of the ACL 2004 on Interactive poster and demonstration sessions, p. 22. , ACL; Zhou, G., Zhang, M., Extracting relation information from text documents by exploring various types of knowledge (2007) Inf Process Manage, 43, pp. 969-982; Dash, M., Liu, H., Feature selection for classification (1997) Intell Data Anal, 1, pp. 131-156; Abbasi, A., Albrecht, C., Vance, A., Hansen, J., Metafraud: a meta-learning framework for detecting financial fraud (2012) MIS Q, 36, pp. 1293-1327; Cristianini, N., Shawe-Taylor, J., (2000) An introduction to support vector machines and other kernel-based learning methods, , Cambridge University Press, Cambridge; Moschitti, A., Making tree kernels practical for natural language learning (2006) Proceedings of the 11 st Conference of the European Chapter of the Association for Computational Linguistics, pp. 113-120. , ACL, S.W. Diana McCarthy (Ed.); Tikk, D., Thomas, P., Palaga, P., Hakenberg, J., Leser, U., A comprehensive benchmark of kernel methods to extract protein-protein interactions from literature (2010) PLoS Comput Biol, 6, p. e1000837; Zhang, M., Zhou, G., Aw, A., Exploring syntactic structured features over parse trees for relation extraction using kernel methods (2008) Inf Process Manage, 44, pp. 687-701; Zhou, G.-D., Zhu, Q.-M., Kernel-based semantic relation detection and classification via enriched parse tree structure (2011) J Comput Sci Technol, 26, pp. 45-56; Qian, L., Zhou, G., Tree kernel-based protein-protein interaction extraction from biomedical literature (2012) J Biomed Inform, 45, pp. 535-543; Jurek, A., Bi, Y., Wu, S., Nugent, C., A survey of commonly used ensemble-based classification techniques (2014) Knowl Eng Rev, 29, pp. 551-581; Rokach, L., Taxonomy for characterizing ensemble methods in classification tasks: a review and annotated bibliography (2009) Comput Stat Data Anal, 53, pp. 4046-4072; Sesmero, M.P., Ledezma, A.I., Sanchis, A., Generating ensembles of heterogeneous classifiers using stacked generalization (2015) Wiley Interdiscip Rev Data Min Knowl Discov, 5, pp. 21-34; Zhou, Z.H., Wu, J., Tang, W., Ensembling neural networks: many could be better than all (2002) Artif Intell, 137, pp. 239-263. , (25); Kuncheva, L.I., Whitaker, C.J., Measures of diversity in classifier ensembles and their relationship with the ensemble accuracy (2003) Mach Learn, 51, pp. 181-207; Wolpert, D.H., Stacked generalization (1992) Neural Netw, 5, pp. 241-259; Ali, K.M., Pazzani, M.J., Error reduction through learning multiple descriptions (1996) Mach Learn, 24, pp. 173-202; Sigletos, G., Paliouras, G., Spyropoulos, C.D., Hatzopoulos, M., Combining information extraction systems using voting and stacked generalization (2005) J Mach Learn Res, 6, pp. 1751-1782; Bradley, A.P., The use of the area under the ROC curve in the evaluation of machine learning algorithms (1997) Pattern Recognit, 30, pp. 1145-1159; He, H., Garcia, E.A., Learning from imbalanced data (2009) IEEE Trans Knowl Data Eng, 21, pp. 1263-1284; Zhou, Z.-H., (2012) Ensemble methods: foundations and algorithms, , CRC Press, USA; Wang, G., Sun, J., Ma, J., Xu, K., Gu, J., Sentiment classification: the contribution of ensemble learning (2014) Decis Support Syst, 57, pp. 77-93; Carletta, J., Assessing agreement on classification tasks: the kappa statistic (1996) Comput. Linguist., 22, pp. 249-254</v>
          </cell>
          <cell r="AM68" t="str">
            <v>Liu, J.; School of Management, 127 West Youyi Road, China; email: liujing2968@163.com</v>
          </cell>
          <cell r="AP68" t="str">
            <v>Elsevier B.V.</v>
          </cell>
          <cell r="AV68" t="str">
            <v>AIMEE</v>
          </cell>
          <cell r="AW68" t="str">
            <v>Artif. Intell. Med.</v>
          </cell>
          <cell r="AX68" t="str">
            <v>Final</v>
          </cell>
          <cell r="AY68" t="str">
            <v>2-s2.0-84974786922</v>
          </cell>
          <cell r="AZ68">
            <v>14</v>
          </cell>
          <cell r="BF68" t="str">
            <v>Adverse drug event extraction; Feature selection; Feature-based approach; Kernel-based approaches; Relation extraction; Social media</v>
          </cell>
          <cell r="BG68" t="str">
            <v>Classification (of information); Extraction; Forestry; Learning algorithms; Natural language processing systems; Semantics; Set theory; Social networking (online); Trees (mathematics); Event extraction; Feature based approaches; Kernel based approach; Relation extraction; Social media; Feature extraction; beta adrenergic receptor blocking agent; adverse drug reaction; all paths graph kernel; area under the curve; Article; averaging; controlled study; data extraction; extraction; headache; human; kernel method; natural language processing; priority journal; receiver operating characteristic; semantics; shortest dependency path kernel; social media; social network; data mining; drug surveillance program; Internet; Data Mining; Drug-Related Side Effects and Adverse Reactions; Humans; Internet; Natural Language Processing; Pharmacovigilance; Semantics; Social Media</v>
          </cell>
          <cell r="BH68" t="str">
            <v>twitter|metamap|nlp</v>
          </cell>
          <cell r="BI68" t="str">
            <v>twitter|metamap|nlp</v>
          </cell>
          <cell r="BJ68" t="str">
            <v>objective: because adverse drug events (ades) are a serious health problem and a leading cause of death, it is of vital importance to identify them correctly and in a timely manner. with the development of web 2.0, social media has become a large data source for information on ades. the objective of this study is to develop a relation extraction system that uses natural language processing techniques to effectively distinguish between ades and non-ades in informal text on social media. methods and materials: we develop a feature-based approach that utilizes various lexical, syntactic, and semantic features. information-gain-based feature selection is performed to address high-dimensional features. then, we evaluate the effectiveness of four well-known kernel-based approaches (i.e., subset tree kernel, tree kernel, shortest dependency path kernel, and all-paths graph kernel) and several ensembles that are generated by adopting different combination methods (i.e., majority voting, weighted averaging, and stacked generalization). all of the approaches are tested using three data sets: two health-related discussion forums and one general social networking site (i.e., twitter). results: when investigating the contribution of each feature subset, the feature-based approach attains the best area under the receiver operating characteristics curve (auc) values, which are 78.6%, 72.2%, and 79.2% on the three data sets. when individual methods are used, we attain the best auc values of 82.1%, 73.2%, and 77.0% using the subset tree kernel, shortest dependency path kernel, and feature-based approach on the three data sets, respectively. when using classifier ensembles, we achieve the best auc values of 84.5%, 77.3%, and 84.5% on the three data sets, outperforming the baselines. conclusions: our experimental results indicate that ade extraction from social media can benefit from feature selection. with respect to the effectiveness of different feature subsets, lexical features and semantic features can enhance the ade extraction capability. kernel-based approaches, which can stay away from the feature sparsity issue, are qualified to address the ade extraction problem. combining different individual classifiers using suitable combination methods can further enhance the ade extraction effectiveness. © 2016 elsevier b.v.</v>
          </cell>
          <cell r="BK68" t="str">
            <v>Objetivo: Como os eventos adversos a medicamentos (EAM) são um sério problema de saúde e uma das principais causas de morte, é de vital importância identificá-los corretamente e em tempo hábil. Com o desenvolvimento da Web 2.0, a mídia social se tornou uma grande fonte de dados para informações sobre ADEs. O objetivo deste estudo é desenvolver um sistema de extração de relações que usa técnicas de processamento de linguagem natural para distinguir efetivamente entre ADEs e não ADEs em texto informal nas redes sociais. Métodos e materiais: desenvolvemos uma abordagem baseada em recursos que utiliza vários recursos lexicais, sintáticos e semânticos. A seleção de recursos com base no ganho de informações é realizada para lidar com recursos de alta dimensão. Em seguida, avaliamos a eficácia de quatro abordagens baseadas em kernel bem conhecidas (ou seja, kernel da árvore de subconjunto, kernel da árvore, kernel do caminho de dependência mais curto e kernel do gráfico de todos os caminhos) e vários conjuntos que são gerados pela adoção de métodos de combinação diferentes (ou seja, , votação por maioria, média ponderada e generalização empilhada). Todas as abordagens são testadas usando três conjuntos de dados: dois fóruns de discussão relacionados à saúde e um site de rede social geral (ou seja, Twitter). Resultados: Ao investigar a contribuição de cada subconjunto de recursos, a abordagem baseada em recursos atinge a melhor área sob os valores da curva de características operacionais do receptor (AUC), que são 78,6%, 72,2% e 79,2% nos três conjuntos de dados. Quando métodos individuais são usados, alcançamos os melhores valores de AUC de 82,1%, 73,2% e 77,0% usando o kernel da árvore de subconjunto, kernel do caminho de dependência mais curto e abordagem baseada em recursos nos três conjuntos de dados, respectivamente. Ao usar conjuntos de classificadores, alcançamos os melhores valores de AUC de 84,5%, 77,3% e 84,5% nos três conjuntos de dados, superando as linhas de base. Conclusões: Nossos resultados experimentais indicam que a extração de ADE da mídia social pode se beneficiar da seleção de recursos. Com relação à eficácia de diferentes subconjuntos de recursos, recursos lexicais e recursos semânticos podem aprimorar a capacidade de extração de ADE. As abordagens baseadas em kernel, que podem evitar o problema de dispersão de recursos, são qualificadas para resolver o problema de extração de ADE. A combinação de diferentes classificadores individuais usando métodos de combinação adequados pode aumentar ainda mais a eficácia de extração de ADE.</v>
          </cell>
          <cell r="BL68" t="str">
            <v xml:space="preserve">Objetivo: Porque eventos adversos (ADES) são um problema sério de saúde e uma das principais causas de morte, é de vital importância identificá-los corretamente e de maneira oportuna. Com o desenvolvimento da Web 2.0, a mídia social tornou-se uma grande fonte de dados para informações sobre os ADES. O objetivo deste estudo é desenvolver um sistema de extração de relação que use técnicas de processamento de linguagem natural para distinguir efetivamente entre os ADES e os não-ades no texto informal sobre mídias sociais. Métodos e Materiais: Desenvolvemos uma abordagem baseada em recursos que utiliza várias características lexicais, sintáticas e semânticas. A seleção de recurso baseada em ganho de informações é realizada para atender recursos de alta dimensão. Em seguida, avaliamos a eficácia de quatro abordagens baseadas em kernel conhecidas (ou seja, kernel de árvores subconjuntores, kernel de árvores, kernel de caminho de dependência mais curta, e kernel de gráfico de todos os caminhos) e vários conjuntos que são gerados pela adoção de diferentes métodos de combinação (ou seja, , votação majoritária, média ponderada e generalização empilhada). Todas as abordagens são testadas usando três conjuntos de dados: dois fóruns de discussão relacionados à saúde e um site geral de rede social (isto é, no Twitter). RESULTADOS: Ao investigar a contribuição de cada subconjunto de recursos, a abordagem baseada em recursos alcança a melhor área sob os valores de curva de características de operação do receptor (AUC), que são 78,6%, 72,2% e 79,2% nos três conjuntos de dados. Quando forem utilizados métodos individuais, atingimos os melhores valores de AUC de 82,1%, 73,2% e 77,0% usando o kernel de árvores de subconjunto, o kernel de caminho de dependência mais curto e a abordagem baseada em recursos sobre os três conjuntos de dados, respectivamente. Ao usar conjuntos de classificadores, alcançamos os melhores valores de AUC de 84,5%, 77,3% e 84,5% nos três conjuntos de dados, superando as linhas de base. Conclusões: Nossos resultados experimentais indicam que a extração de ADE da mídia social pode se beneficiar da seleção de recursos. No que diz respeito à eficácia de diferentes subconjuntos, características lexicais e recursos semânticos podem melhorar a capacidade de extração ADE. Abordagens baseadas em kernel, que podem ficar longe do problema de sparsity de recurso, estão qualificados para resolver o problema de extração de ADE. Combinando diferentes classificadores individuais usando métodos de combinação adequados pode melhorar ainda mais a eficácia da extração ADE. © 2016 Elsevier B.V. </v>
          </cell>
          <cell r="BN68">
            <v>1</v>
          </cell>
          <cell r="BO68" t="str">
            <v>Leitura completa: sim - fundamentar internacoes de ADE e custos</v>
          </cell>
          <cell r="BP68">
            <v>1</v>
          </cell>
          <cell r="BQ68">
            <v>0</v>
          </cell>
          <cell r="BR68">
            <v>1</v>
          </cell>
          <cell r="BS68">
            <v>0</v>
          </cell>
          <cell r="BU68">
            <v>0</v>
          </cell>
          <cell r="BV68">
            <v>0</v>
          </cell>
          <cell r="BW68">
            <v>0</v>
          </cell>
          <cell r="BX68">
            <v>0</v>
          </cell>
          <cell r="BY68">
            <v>0</v>
          </cell>
          <cell r="BZ68">
            <v>0</v>
          </cell>
          <cell r="CA68">
            <v>0</v>
          </cell>
          <cell r="CB68">
            <v>0</v>
          </cell>
          <cell r="CC68">
            <v>0</v>
          </cell>
          <cell r="CD68">
            <v>1</v>
          </cell>
          <cell r="CE68" t="str">
            <v>Entra ou ñ para leitura: sim - bom</v>
          </cell>
          <cell r="CF68" t="str">
            <v>Bom</v>
          </cell>
          <cell r="CG68">
            <v>44368</v>
          </cell>
          <cell r="CI68">
            <v>0</v>
          </cell>
          <cell r="CK68">
            <v>0</v>
          </cell>
          <cell r="CL68">
            <v>0</v>
          </cell>
        </row>
        <row r="69">
          <cell r="C69" t="str">
            <v>aspiring to unintended consequences of natural language processing a review of recent developments in clinical and consumer generated text processing</v>
          </cell>
          <cell r="D69" t="str">
            <v>Aspiring to Unintended Consequences of Natural Language Processing: A Review of Recent Developments in Clinical and Consumer-Generated Text Processing</v>
          </cell>
          <cell r="E69" t="str">
            <v xml:space="preserve">Aspirando a consequências não intencionais do processamento de linguagem natural: uma revisão de desenvolvimentos recentes no processamento de texto clínico e gerado pelo consumidor </v>
          </cell>
          <cell r="G69" t="str">
            <v xml:space="preserve">macho </v>
          </cell>
          <cell r="H69">
            <v>2016</v>
          </cell>
          <cell r="I69">
            <v>21</v>
          </cell>
          <cell r="J69">
            <v>0</v>
          </cell>
          <cell r="K69">
            <v>1</v>
          </cell>
          <cell r="L69" t="str">
            <v>Scopus</v>
          </cell>
          <cell r="P69" t="str">
            <v>English</v>
          </cell>
          <cell r="Q69" t="str">
            <v>Review</v>
          </cell>
          <cell r="R69">
            <v>1</v>
          </cell>
          <cell r="S69" t="str">
            <v>All Open Access, Bronze, Green</v>
          </cell>
          <cell r="T69" t="str">
            <v>Demner-Fushman D., Elhadad N.</v>
          </cell>
          <cell r="U69" t="str">
            <v>Yearbook of medical informatics</v>
          </cell>
          <cell r="W69" t="str">
            <v>1</v>
          </cell>
          <cell r="Y69" t="str">
            <v>10.15265/iy-2016-017</v>
          </cell>
          <cell r="Z69" t="str">
            <v>10.15265/iy-2016-017</v>
          </cell>
          <cell r="AB69" t="str">
            <v>https://www.scopus.com/inward/record.uri?eid=2-s2.0-85021858995&amp;doi=10.15265%2fiy-2016-017&amp;partnerID=40&amp;md5=9f39ded605f688140f47df64d7e5b4a8</v>
          </cell>
          <cell r="AC69" t="str">
            <v>Dina, National Library of Medicine, National Institutes of Health, Room, Bldg. 38A, Bethesda, MD  Fax: +1 301 402 0341, United States</v>
          </cell>
          <cell r="AD69" t="str">
            <v>Demner-Fushman, D., Dina, National Library of Medicine, National Institutes of Health, Room, Bldg. 38A, Bethesda, MD  Fax: +1 301 402 0341, United States; Elhadad, N.</v>
          </cell>
          <cell r="AH69" t="str">
            <v>R01 GM114355
National Institute of General Medical Sciences, NIGMS: R01GM114355</v>
          </cell>
          <cell r="AW69" t="str">
            <v>Yearb Med Inform</v>
          </cell>
          <cell r="AX69" t="str">
            <v>Final</v>
          </cell>
          <cell r="AY69" t="str">
            <v>2-s2.0-85021858995</v>
          </cell>
          <cell r="AZ69">
            <v>9</v>
          </cell>
          <cell r="BF69" t="str">
            <v>computing methodologies; medical informatics applications; Natural Language Processing; review; social media</v>
          </cell>
          <cell r="BG69" t="str">
            <v>consumer health information; drug surveillance program; electronic health record; human; medical informatics; natural language processing; phenotype; Consumer Health Information; Electronic Health Records; Humans; Medical Informatics Applications; Natural Language Processing; Pharmacovigilance; Phenotype</v>
          </cell>
          <cell r="BH69" t="str">
            <v>twitter|metamap|nlp</v>
          </cell>
          <cell r="BI69" t="str">
            <v>twitter|metamap|nlp</v>
          </cell>
          <cell r="BJ69" t="str">
            <v>objectives: this paper reviews work over the past two years in natural language processing (nlp) applied to clinical and consumer-generated texts.methods: we included any application or methodological publication that leverages text to facilitate healthcare and address the health-related needs of consumers and populations.results: many important developments in clinical text processing, both foundational and task-oriented, were addressed in community- wide evaluations and discussed in corresponding special issues that are referenced in this review. these focused issues and in-depth reviews of several other active research areas, such as pharmacovigilance and summarization, allowed us to discuss in greater depth disease modeling and predictive analytics using clinical texts, and text analysis in social media for healthcare quality assessment, trends towards online interventions based on rapid analysis of health-related posts, and consumer health question answering, among other issues.conclusions: our analysis shows that although clinical nlp continues to advance towards practical applications and more nlp methods are used in large-scale live health information applications, more needs to be done to make nlp use in clinical applications a routine widespread reality. progress in clinical nlp is mirrored by developments in social media text analysis: the research is moving from capturing trends to addressing individual health-related posts, thus showing potential to become a tool for precision medicine and a valuable addition to the standard healthcare quality evaluation tools.</v>
          </cell>
          <cell r="BK69" t="str">
            <v>OBJETIVOS: Este artigo revisa o trabalho dos últimos dois anos em Processamento de Linguagem Natural (PNL) aplicado a textos clínicos e gerados por consumidores. MÉTODOS: Incluímos qualquer aplicação ou publicação metodológica que aproveite o texto para facilitar a saúde e atender às necessidades relacionadas à saúde de consumidores e populações. RESULTADOS: Muitos desenvolvimentos importantes no processamento de texto clínico, tanto básicos quanto orientados para tarefas, foram abordados em avaliações de toda a comunidade e discutidos em edições especiais correspondentes que são referenciadas nesta revisão. Essas questões focadas e análises aprofundadas de várias outras áreas ativas de pesquisa, como farmacovigilância e sumarização, nos permitiram discutir em maior profundidade a modelagem de doenças e análises preditivas usando textos clínicos e análise de texto em mídia social para avaliação de qualidade de saúde, tendências para intervenções online baseadas em análises rápidas de publicações relacionadas à saúde e respostas a perguntas sobre saúde do consumidor, entre outras questões. CONCLUSÕES: Nossa análise mostra que, embora a PNL clínica continue avançando em direção a aplicações práticas e mais métodos de PNL sejam usados ​​em informações de saúde ao vivo em grande escala aplicações, mais precisa ser feito para tornar o uso da PNL em aplicações clínicas uma realidade generalizada de rotina. O progresso na PNL clínica é espelhado por desenvolvimentos na análise de texto de mídia social: a pesquisa está passando da captura de tendências para a abordagem de postagens individuais relacionadas à saúde, mostrando assim o potencial para se tornar uma ferramenta para medicina de precisão e uma adição valiosa às ferramentas padrão de avaliação de qualidade de saúde.</v>
          </cell>
          <cell r="BL69" t="str">
            <v xml:space="preserve">OBJETIVOS: Este artigo revisa trabalha nos últimos dois anos no processamento de linguagem natural (PNL) aplicado aos textos clínicos e gerados pelo consumidor.Methods: incluímos qualquer aplicativo ou publicação metodológica que aproveita o texto para facilitar a saúde e abordar as necessidades relacionadas à saúde Consumidores e populações.Resultas: Muitos desenvolvimentos importantes no processamento de texto clínico, tanto à fundação quanto na orientação de tarefas, foram abordadas em avaliações comunitárias e discutidas em questões especiais correspondentes que são referenciadas nesta revisão. Estas questões focadas e revisões aprofundadas de várias outras áreas de pesquisa ativa, como farmacovigilância e resumo, permitiu-nos discutir em maior modelagem de doenças de profundidade e análise preditiva usando textos clínicos e análise de texto nas mídias sociais para avaliação de qualidade de saúde, tendências para Intervenções on-line com base na rápida análise de postos relacionados à saúde e atendimento a questões de saúde do consumidor, entre outras questões.Conclusões: Nossa análise mostra que, embora a NLP clínica continue a avançar em direção a aplicações práticas e mais métodos NLP são usados ​​em informações de saúde ao vivo em larga escala As aplicações, mais precisam ser feitas para tornar o uso de PNL em aplicativos clínicos uma realidade generalizada de rotina. O progresso no PNL clínico é espelhado por desenvolvimentos na análise de texto de mídia social: a pesquisa está se movendo de capturar tendências para abordar postos individuais relacionados à saúde, mostrando assim potencial para se tornar uma ferramenta para a medicina de precisão e uma adição valiosa para as ferramentas de avaliação de qualidade de saúde padrão . </v>
          </cell>
          <cell r="BN69">
            <v>1</v>
          </cell>
          <cell r="BO69" t="str">
            <v>Leitura completa: sim</v>
          </cell>
          <cell r="BP69">
            <v>1</v>
          </cell>
          <cell r="BQ69">
            <v>0</v>
          </cell>
          <cell r="BR69">
            <v>1</v>
          </cell>
          <cell r="BS69">
            <v>0</v>
          </cell>
          <cell r="BU69">
            <v>0</v>
          </cell>
          <cell r="BV69">
            <v>0</v>
          </cell>
          <cell r="BW69">
            <v>0</v>
          </cell>
          <cell r="BX69">
            <v>0</v>
          </cell>
          <cell r="BY69">
            <v>0</v>
          </cell>
          <cell r="BZ69">
            <v>0</v>
          </cell>
          <cell r="CA69">
            <v>0</v>
          </cell>
          <cell r="CB69">
            <v>0</v>
          </cell>
          <cell r="CC69">
            <v>0</v>
          </cell>
          <cell r="CD69">
            <v>1</v>
          </cell>
          <cell r="CE69" t="str">
            <v>Entra ou ñ para leitura: sim - | bom - review de PNL (conceito)</v>
          </cell>
          <cell r="CF69" t="str">
            <v>Bom</v>
          </cell>
          <cell r="CG69">
            <v>44368</v>
          </cell>
          <cell r="CI69">
            <v>0</v>
          </cell>
          <cell r="CK69">
            <v>0</v>
          </cell>
          <cell r="CL69">
            <v>0</v>
          </cell>
        </row>
        <row r="70">
          <cell r="C70" t="str">
            <v>analysis of autoimmune diseases and genetic relationships to vaccination against infectious diseases</v>
          </cell>
          <cell r="D70" t="str">
            <v>analysis of autoimmune diseases and genetic relationships to vaccination against infectious diseases</v>
          </cell>
          <cell r="E70" t="str">
            <v xml:space="preserve">Análise de doenças autoimunes e relações genéticas à vacinação contra doenças infecciosas </v>
          </cell>
          <cell r="G70" t="str">
            <v xml:space="preserve">macho </v>
          </cell>
          <cell r="H70">
            <v>2014</v>
          </cell>
          <cell r="I70">
            <v>16</v>
          </cell>
          <cell r="J70">
            <v>0</v>
          </cell>
          <cell r="K70">
            <v>0</v>
          </cell>
          <cell r="L70" t="str">
            <v>Scopus</v>
          </cell>
          <cell r="P70" t="str">
            <v>English</v>
          </cell>
          <cell r="Q70" t="str">
            <v>Article</v>
          </cell>
          <cell r="R70">
            <v>0</v>
          </cell>
          <cell r="S70" t="str">
            <v>All Open Access, Gold, Green</v>
          </cell>
          <cell r="T70" t="str">
            <v>McGarvey P.B., Suzek B.E., Baraniuk J.N., Rao S., Conkright B., Lababidi S., Sutherland A., Forshee R., Madhavan S.</v>
          </cell>
          <cell r="U70" t="str">
            <v>BMC Immunology</v>
          </cell>
          <cell r="V70" t="str">
            <v>15</v>
          </cell>
          <cell r="W70" t="str">
            <v>1</v>
          </cell>
          <cell r="X70" t="str">
            <v xml:space="preserve"> 61</v>
          </cell>
          <cell r="Y70" t="str">
            <v>10.1186/s12865-014-0061-0</v>
          </cell>
          <cell r="Z70" t="str">
            <v>10.1186/s12865-014-0061-0</v>
          </cell>
          <cell r="AB70" t="str">
            <v>https://www.scopus.com/inward/record.uri?eid=2-s2.0-84923927235&amp;doi=10.1186%2fs12865-014-0061-0&amp;partnerID=40&amp;md5=451df0f0f42e6622e13802921791b1b4</v>
          </cell>
          <cell r="AC70" t="str">
            <v>Innovation Center for Biomedical Informatics, Georgetown University Medical Center, 2115 Wisconsin Ave NW, Suite 110, Washington, DC  20007, United States; Protein Information Resource, Department of Biochemistry and Molecular and Cellular Biology, Georgetown University Medical Center, 3300 Whitehaven Street NW, Suite 1200, Washington, DC  20007, United States; Division of Rheumatology Immunology and Allergy, Department of Medicine, Georgetown University Medical Center, 3800 Reservoir Road, NW, Washington, DC  20007, United States; Office of Biostatistics and Epidemiology, Center for Biologics Evaluation and Research, US Food and Drug Administration, 10903 New Hampshire Avenue, Silver Spring, MD  20993, United States; Department of International Health, Johns Hopkins School of Public Health, 615 North Wolfe Street, Baltimore, MD  21205, United States; Department of Computer Engineering, Muğla Sitki Koçman University, Muğla, Turkey</v>
          </cell>
          <cell r="AD70" t="str">
            <v>McGarvey, P.B., Innovation Center for Biomedical Informatics, Georgetown University Medical Center, 2115 Wisconsin Ave NW, Suite 110, Washington, DC  20007, United States, Protein Information Resource, Department of Biochemistry and Molecular and Cellular Biology, Georgetown University Medical Center, 3300 Whitehaven Street NW, Suite 1200, Washington, DC  20007, United States; Suzek, B.E., Innovation Center for Biomedical Informatics, Georgetown University Medical Center, 2115 Wisconsin Ave NW, Suite 110, Washington, DC  20007, United States, Protein Information Resource, Department of Biochemistry and Molecular and Cellular Biology, Georgetown University Medical Center, 3300 Whitehaven Street NW, Suite 1200, Washington, DC  20007, United States, Department of Computer Engineering, Muğla Sitki Koçman University, Muğla, Turkey; Baraniuk, J.N., Division of Rheumatology Immunology and Allergy, Department of Medicine, Georgetown University Medical Center, 3800 Reservoir Road, NW, Washington, DC  20007, United States; Rao, S., Innovation Center for Biomedical Informatics, Georgetown University Medical Center, 2115 Wisconsin Ave NW, Suite 110, Washington, DC  20007, United States; Conkright, B., Innovation Center for Biomedical Informatics, Georgetown University Medical Center, 2115 Wisconsin Ave NW, Suite 110, Washington, DC  20007, United States; Lababidi, S., Office of Biostatistics and Epidemiology, Center for Biologics Evaluation and Research, US Food and Drug Administration, 10903 New Hampshire Avenue, Silver Spring, MD  20993, United States; Sutherland, A., Office of Biostatistics and Epidemiology, Center for Biologics Evaluation and Research, US Food and Drug Administration, 10903 New Hampshire Avenue, Silver Spring, MD  20993, United States, Department of International Health, Johns Hopkins School of Public Health, 615 North Wolfe Street, Baltimore, MD  21205, United States; Forshee, R., Office of Biostatistics and Epidemiology, Center for Biologics Evaluation and Research, US Food and Drug Administration, 10903 New Hampshire Avenue, Silver Spring, MD  20993, United States; Madhavan, S., Innovation Center for Biomedical Informatics, Georgetown University Medical Center, 2115 Wisconsin Ave NW, Suite 110, Washington, DC  20007, United States</v>
          </cell>
          <cell r="AG70" t="str">
            <v>Vaccines</v>
          </cell>
          <cell r="AL70" t="str">
            <v>Koenig, H.C., Sutherland, A., Izurieta, H.S., McGonagle, D., Application of the immunological disease continuum to study autoimmune and other inflammatory events after vaccination (2011) Vaccine, 29 (5), pp. 913-919; Stratton, K., Ford, A., Rusch, E., Clayton, E.W., Adverse Effects of Vaccines: Evidence and Causality. (2012), Washington D.C: The National Academies Press; Chen, R.T., Rastogi, S.C., Mullen, J.R., Hayes, S.W., Cochi, S.L., Donlon, J.A., Wassilak, S.G., The Vaccine Adverse Event Reporting System (VAERS) (1994) Vaccine, 12 (6), pp. 542-550; Brown, E.G., Wood, L., Wood, S., The medical dictionary for regulatory activities (MedDRA) (1999) Drug Saf, 20 (2), pp. 109-117; UniProt, C., Update on activities at the Universal Protein Resource (UniProt) in 2013 (2013) Nucleic Acids Res, 41, pp. D43-D47. , Database issue; McKusick, V.A., Mendelian Inheritance in Man and its online version, OMIM (2007) Am J Hum Genet, 80 (4), pp. 588-604; Becker, K.G., Barnes, K.C., Bright, T.J., Wang, S.A., The genetic association database (2004) Nat Genet, 36 (5), pp. 431-432; Aoki-Kinoshita, K.F., Kanehisa, M., Gene annotation and pathway mapping in KEGG (2007) Methods Mol Biol, 396, pp. 71-91; Vita, R., Zarebski, L., Greenbaum, J.A., Emami, H., Hoof, I., Salimi, N., Damle, R., Peters, B., The immune epitope database 2.0 (2010) Nucleic Acids Res, 38, pp. D854-D862. , Database issue; Bauer-Mehren, A., Bundschus, M., Rautschka, M., Mayer, M.A., Sanz, F., Furlong, L.I., Gene-disease network analysis reveals functional modules in mendelian, complex and environmental diseases (2011) PLoS One, 6 (6); Davis, A.P., Murphy, C.G., Johnson, R., Lay, J.M., Lennon-Hopkins, K., Saraceni-Richards, C., Sciaky, D., Mattingly, C.J., The Comparative Toxicogenomics Database: update 2013 (2013) Nucleic Acids Res, 41, pp. D1104-D1114. , Database issue; Wang, Y., Xiao, J., Suzek, T.O., Zhang, J., Wang, J., Bryant, S.H., PubChem: a public information system for analyzing bioactivities of small molecules (2009) Nucleic Acids Res, 37 (2), pp. W623-W633; Jain, E., Bairoch, A., Duvaud, S., Phan, I., Redaschi, N., Suzek, B.E., Martin, M.J., Gasteiger, E., Infrastructure for the life sciences: design and implementation of the UniProt website (2009) BMC Bioinformatics, 10, p. 136; Guberman, J.M., Ai, J., Arnaiz, O., Baran, J., Blake, A., Baldock, R., Chelala, C., Lawson, D., BioMart Central Portal: an open database network for the biological community (2011) Database, 2011. , bar041; Wu, C.H., Yeh, L.S., Huang, H., Arminski, L., Castro-Alvear, J., Chen, Y., Hu, Z., Barker, W.C., The Protein Information Resource (2003) Nucleic Acids Res, 31 (1), pp. 345-347; Ashburner, M., Ball, C.A., Blake, J.A., Botstein, D., Butler, H., Cherry, J.M., Davis, A.P., Sherlock, G., Gene ontology: tool for the unification of biology. The Gene Ontology Consortium (2000) Nat Genet, 25 (1), pp. 25-29; Smoot, M.E., Ono, K., Ruscheinski, J., Wang, P.L., Ideker, T., Cytoscape 2.8: new features for data integration and network visualization (2011) Bioinformatics, 27 (3), pp. 431-432; http://wiki.reactome.org/index.php/Reactome_FI_Cytoscape_Plugin, Reactome FI Cytoscape Plugin\; Wu, G., Feng, X., Stein, L., A human functional protein interaction network and its application to cancer data analysis (2010) Genome Biol, 11 (5), p. R53; Schaefer, C.F., Anthony, K., Krupa, S., Buchoff, J., Day, M., Hannay, T., Buetow, K.H., PID: the Pathway Interaction Database (2009) Nucleic Acids Res, 37, pp. D674-D679. , Database issue; Croft, D., O'Kelly, G., Wu, G., Haw, R., Gillespie, M., Matthews, L., Caudy, M., Stein, L., Reactome: a database of reactions, pathways and biological processes (2011) Nucleic Acids Res, 39, pp. D691-D697. , Database issue; Zhernakova, A., Diemen, C.C., Wijmenga, C., Detecting shared pathogenesis from the shared genetics of immune-related diseases (2009) Nat Rev Genet, 10 (1), pp. 43-55; Jacobs, B.C., Rothbarth, P.H., Meche, F.G., Herbrink, P., Schmitz, P.I., Klerk, M.A., Doorn, P.A., The spectrum of antecedent infections in Guillain-Barre syndrome: a case-control study (1998) Neurology, 51 (4), pp. 1110-1115; Shahrara, S., Huang, Q., Mandelin, A.M., Pope, R.M., TH-17 cells in rheumatoid arthritis (2008) Arthritis Res Ther, 10 (4), p. R93; Chabaud, M., Durand, J.M., Buchs, N., Fossiez, F., Page, G., Frappart, L., Miossec, P., Human interleukin-17: A T cell-derived proinflammatory cytokine produced by the rheumatoid synovium (1999) Arthritis Rheum, 42 (5), pp. 963-970; Ma, J., Zhu, C., Ma, B., Tian, J., Baidoo, S.E., Mao, C., Wu, W., Wang, S., Increased frequency of circulating follicular helper T cells in patients with rheumatoid arthritis (2012) Clin Dev Immunol, 2012, p. 827480; Feng, X., Wang, D., Chen, J., Lu, L., Hua, B., Li, X., Tsao, B.P., Sun, L., Inhibition of aberrant circulating Tfh cell proportions by corticosteroids in patients with systemic lupus erythematosus (2012) PLoS One, 7 (12); Zhang, X., Ing, S., Fraser, A., Chen, M., Khan, O., Zakem, J., Davis, W., Quinet, R., Follicular helper T cells: new insights into mechanisms of autoimmune diseases (2013) Ochsner J, 13 (1), pp. 131-139; Han, L., Wang, Y., Bryant, S.H., A survey of across-target bioactivity results of small molecules in PubChem (2009) Bioinformatics, 25 (17), pp. 2251-2255; Rho, J., Takami, M., Choi, Y., Osteoimmunology: interactions of the immune and skeletal systems (2004) Mol Cells, 17 (1), pp. 1-9; Takayanagi, H., Osteoimmunology: shared mechanisms and crosstalk between the immune and bone systems (2007) Nat Rev Immunol, 7 (4), pp. 292-304; Heinemann, T., Bulwin, G.C., Randall, J., Schnieders, B., Sandhoff, K., Volk, H.D., Milford, E., Utku, N., Genomic organization of the gene coding for TIRC7, a novel membrane protein essential for T cell activation (1999) Genomics, 57 (3), pp. 398-406; Li, Y.P., Chen, W., Stashenko, P., Molecular cloning and characterization of a putative novel human osteoclast-specific 116-kDa vacuolar proton pump subunit (1996) Biochem Biophys Res Commun, 218 (3), pp. 813-821; Sivadon-Tardy, V., Orlikowski, D., Porcher, R., Sharshar, T., Durand, M.C., Enouf, V., Rozenberg, F., Gault, E., Guillain-Barre syndrome and influenza virus infection (2009) Clin Infect Dis, 48 (1), pp. 48-56; Langmuir, A.D., Bregman, D.J., Kurland, L.T., Nathanson, N., Victor, M., An epidemiologic and clinical evaluation of Guillain-Barre syndrome reported in association with the administration of swine influenza vaccines (1984) Am J Epidemiol, 119 (6), pp. 841-879; Lehmann, H.C., Hartung, H.P., Kieseier, B.C., Hughes, R.A., Guillain-Barre syndrome after exposure to influenza virus (2010) Lancet Infect Dis, 10 (9), pp. 643-651; Salmon, D.A., Proschan, M., Forshee, R., Gargiullo, P., Bleser, W., Burwen, D.R., Cunningham, F., Lurie, N., Association between Guillain-Barrè syndrome and influenza A (H1N1) 2009 monovalent inactivated vaccines in the USA: a meta-analysis (2013) Lancet, 381 (9876), pp. 1461-1468; Dodd, C.N., Romio, S.A., Black, S., Vellozzi, C., Andrews, N., Sturkenboom, M., Zuber, P., Storsaeter, J., International collaboration to assess the risk of Guillain Barre Syndrome following Influenza A (H1N1) 2009 monovalent vaccines (2013) Vaccine, 31 (40), pp. 4448-4458; Nakaya, H.I., Wrammert, J., Lee, E.K., Racioppi, L., Marie-Kunze, S., Haining, W.N., Means, A.R., Pulendran, B., Systems biology of vaccination for seasonal influenza in humans (2011) Nat Immunol, 12 (8), pp. 786-795; Goldman, P.S., Tran, V.K., Goodman, R.H., The multifunctional role of the co-activator CBP in transcriptional regulation (1997) Recent Prog Horm Res, 52, pp. 103-119; Ogryzko, V.V., Schiltz, R.L., Russanova, V., Howard, B.H., Nakatani, Y., The transcriptional coactivators p300 and CBP are histone acetyltransferases (1996) Cell, 87 (5), pp. 953-959; Yang, X.J., Ogryzko, V.V., Nishikawa, J., Howard, B.H., Nakatani, Y., A p300/CBP-associated factor that competes with the adenoviral oncoprotein E1A (1996) Nature, 382 (6589), pp. 319-324; Arany, Z., Huang, L.E., Eckner, R., Bhattacharya, S., Jiang, C., Goldberg, M.A., Bunn, H.F., Livingston, D.M., An essential role for p300/CBP in the cellular response to hypoxia (1996) Proc Natl Acad Sci U S A, 93 (23), pp. 12969-12973; Dornan, D., Eckert, M., Wallace, M., Shimizu, H., Ramsay, E., Hupp, T.R., Ball, K.L., Interferon regulatory factor 1 binding to p300 stimulates DNA-dependent acetylation of p53 (2004) Mol Cell Biol, 24 (22), pp. 10083-10098; Masumi, A., Yamakawa, Y., Fukazawa, H., Ozato, K., Komuro, K., Interferon regulatory factor-2 regulates cell growth through its acetylation (2003) J Biol Chem, 278 (28), pp. 25401-25407; Walker, S.J., Segal, J., Aschner, M., Cultured lymphocytes from autistic children and non-autistic siblings up-regulate heat shock protein RNA in response to thimerosal challenge (2006) Neurotoxicology, 27 (5), pp. 685-692; Ehrhardt, C., Wolff, T., Pleschka, S., Planz, O., Beermann, W., Bode, J.G., Schmolke, M., Ludwig, S., Influenza A virus NS1 protein activates the PI3K/Akt pathway to mediate antiapoptotic signaling responses (2007) J Virol, 81 (7), pp. 3058-3067; Ehrhardt, C., Marjuki, H., Wolff, T., Nurnberg, B., Planz, O., Pleschka, S., Ludwig, S., Bivalent role of the phosphatidylinositol-3-kinase (PI3K) during influenza virus infection and host cell defence (2006) Cell Microbiol, 8 (8), pp. 1336-1348; Sarkar, S.N., Peters, K.L., Elco, C.P., Sakamoto, S., Pal, S., Sen, G.C., Novel roles of TLR3 tyrosine phosphorylation and PI3 kinase in double-stranded RNA signaling (2004) Nat Struct Mol Biol, 11 (11), pp. 1060-1067; Pang, I.K., Iwasaki, A., Inflammasomes as mediators of immunity against influenza virus (2011) Trends Immunol, 32 (1), pp. 34-41; Stasakova, J., Ferko, B., Kittel, C., Sereinig, S., Romanova, J., Katinger, H., Egorov, A., Influenza A mutant viruses with altered NS1 protein function provoke caspase-1 activation in primary human macrophages, resulting in fast apoptosis and release of high levels of interleukins 1beta and 18 (2005) J Gen Virol, 86, pp. 185-195; Lukiw, W.J., Percy, M.E., Kruck, T.P., Nanomolar aluminum induces pro-inflammatory and pro-apoptotic gene expression in human brain cells in primary culture (2005) J Inorg Biochem, 99 (9), pp. 1895-1898; Chang, K.H., Chuang, T.J., Lyu, R.K., Ro, L.S., Wu, Y.R., Chang, H.S., Huang, C.C., Chen, C.M., Identification of gene networks and pathways associated with Guillain-Barre syndrome (2012) PLoS One, 7 (1); Im, E., Martinez, J.D., Ursodeoxycholic acid (UDCA) can inhibit deoxycholic acid (DCA)-induced apoptosis via modulation of EGFR/Raf-1/ERK signaling in human colon cancer cells (2004) J Nutr, 134 (2), pp. 483-486; Valentinis, B., Bianchi, A., Zhou, D., Cipponi, A., Catalanotti, F., Russo, V., Traversari, C., Direct effects of polymyxin B on human dendritic cells maturation. The role of IkappaB-alpha/NF-kappaB and ERK1/2 pathways and adhesion (2005) J Biol Chem, 280 (14), pp. 14264-14271; Molostvov, G., James, S., Fletcher, S., Bennett, J., Lehnert, H., Bland, R., Zehnder, D., Extracellular calcium-sensing receptor is functionally expressed in human artery (2007) Am J Physiol Renal Physiol, 293 (3), pp. F946-F955; Trompezinski, S., Migdal, C., Tailhardat, M., Varlet, B., Courtellemont, P., Haftek, M., Serres, M., Characterization of early events involved in human dendritic cell maturation induced by sensitizers: cross talk between MAPK signalling pathways (2008) Toxicol Appl Pharmacol, 230 (3), pp. 397-406; Roa, B.B., Dyck, P.J., Marks, H.G., Chance, P.F., Lupski, J.R., Dejerine-Sottas syndrome associated with point mutation in the peripheral myelin protein 22 (PMP22) gene (1993) Nat Genet, 5 (3), pp. 269-273; Hayasaka, K., Himoro, M., Sato, W., Takada, G., Uyemura, K., Shimizu, N., Bird, T.D., Chance, P.F., Charcot-Marie-Tooth neuropathy type 1B is associated with mutations of the myelin P0 gene (1993) Nat Genet, 5 (1), pp. 31-34; Popko, B., Puckett, C., Lai, E., Shine, H.D., Readhead, C., Takahashi, N., Hunt, S.W., Hood, L., Myelin deficient mice: expression of myelin basic protein and generation of mice with varying levels of myelin (1987) Cell, 48 (4), pp. 713-721; Ogata, T., Iijima, S., Hoshikawa, S., Miura, T., Yamamoto, S., Oda, H., Nakamura, K., Tanaka, S., Opposing extracellular signal-regulated kinase and Akt pathways control Schwann cell myelination (2004) J Neurosci, 24 (30), pp. 6724-6732; Harrisingh, M.C., Perez-Nadales, E., Parkinson, D.B., Malcolm, D.S., Mudge, A.W., Lloyd, A.C., The Ras/Raf/ERK signalling pathway drives Schwann cell dedifferentiation (2004) EMBO J, 23 (15), pp. 3061-3071; Noy, N.F., Shah, N.H., Whetzel, P.L., Dai, B., Dorf, M., Griffith, N., Jonquet, C., Musen, M.A., BioPortal: ontologies and integrated data resources at the click of a mouse (2009) Nucleic Acids Res, 37, pp. W170-W173. , Web Server issue; Huang, H., McGarvey, P.B., Suzek, B.E., Mazumder, R., Zhang, J., Chen, Y., Wu, C.H., A comprehensive protein-centric ID mapping service for molecular data integration (2011) Bioinformatics, 27 (8), pp. 1190-1191; Camon, E., Magrane, M., Barrell, D., Lee, V., Dimmer, E., Maslen, J., Binns, D., Apweiler, R., The Gene Ontology Annotation (GOA) Database: sharing knowledge in Uniprot with Gene Ontology (2004) Nucleic Acids Res, 32, pp. D262-D266. , Database issue; Newman, M.E., Modularity and community structure in networks (2006) Proc Natl Acad Sci U S A, 103 (23), pp. 8577-8582; Benjamini, Y., Hochberg, Y., Controlling the false discovery rate: a practical and powerful approach to multiple testing (1995) J R Stat Soc Series B Stat Methodol, 57 (1), pp. 289-300</v>
          </cell>
          <cell r="AM70" t="str">
            <v>McGarvey, B.; Innovation Center for Biomedical Informatics, Georgetown University Medical Center, 2115 Wisconsin Ave NW, Suite 110, United States</v>
          </cell>
          <cell r="AP70" t="str">
            <v>BioMed Central Ltd.</v>
          </cell>
          <cell r="AV70" t="str">
            <v>BIMMC</v>
          </cell>
          <cell r="AW70" t="str">
            <v>BMC Immunol.</v>
          </cell>
          <cell r="AX70" t="str">
            <v>Final</v>
          </cell>
          <cell r="AY70" t="str">
            <v>2-s2.0-84923927235</v>
          </cell>
          <cell r="BG70" t="str">
            <v>Article; autoimmune disease; autoimmunity; computer model; disease association; drug surveillance program; gene cluster; gene interaction; genetic association; Guillain Barre syndrome; human; idiopathic thrombocytopenic purpura; incidence; infection; influenza vaccination; molecular phylogeny; natural language processing; rheumatoid arthritis; systemic lupus erythematosus; systems biology; T lymphocyte subpopulation; vaccination; adaptive immunity; biological model; computer simulation; genetics; immunology; infection; infection control; pathology; vaccine; Adaptive Immunity; Autoimmune Diseases; Computer Simulation; Humans; Infection; Infection Control; Models, Immunological; Vaccination; Vaccines</v>
          </cell>
          <cell r="BI70" t="str">
            <v>twitter|metamap|nlp</v>
          </cell>
          <cell r="BJ70" t="str">
            <v>background: near universal administration of vaccines mandates intense pharmacovigilance for vaccine safety and a stringently low tolerance for adverse events. reports of autoimmune diseases (aid) following vaccination have been challenging to evaluate given the high rates of vaccination, background incidence of autoimmunity, and low incidence and variable times for onset of aid after vaccinations. in order to identify biologically plausible pathways to adverse autoimmune events of vaccine-related aid, we used a systems biology approach to create a matrix of innate and adaptive immune mechanisms active in specific diseases, responses to vaccine antigens, adjuvants, preservatives and stabilizers, for the most common vaccine-associated aid found in the vaccine adverse event reporting system. results: this report focuses on guillain-barre syndrome (gbs), rheumatoid arthritis (ra), systemic lupus erythematosus (sle), and idiopathic (or immune) thrombocytopenic purpura (itp). multiple curated databases and automated text mining of pubmed literature identified 667 genes associated with ra, 448 with sle, 49 with itp and 73 with gbs. while all data sources provided valuable and unique gene associations, text mining using natural language processing (nlp) algorithms provided the most information but required curation to remove incorrect associations. six genes were associated with all four aids. thirty-three pathways were shared by the four aids. classification of genes into twelve immune system related categories identified more "th17 t-cell subtype" genes in ra than the other aids, and more "chemokine plus receptors" genes associated with ra than sle. gene networks were visualized and clustered into interconnected modules with specific gene clusters for each aid, including one in ra with ten c-x-c motif chemokines. the intersection of genes associated with gbs, gbs peptide auto-antigens, influenza a infection, and influenza vaccination created a subnetwork of genes that inferred a possible role for the mapk signaling pathway in influenza vaccine related gbs. conclusions: results showing unique and common gene sets, pathways, immune system categories and functional clusters of genes in four autoimmune diseases suggest it is possible to develop molecular classifications of autoimmune and inflammatory events. combining this information with cellular and other disease responses should greatly aid in the assessment of potential immune-mediated adverse events following vaccination. © mcgarvey et al.</v>
          </cell>
          <cell r="BL70" t="str">
            <v xml:space="preserve">ANTECEDENTES: A administração universal de vacinas exige uma farmacovigilância intensa para a segurança da vacina e uma suplementação de tolerância para eventos adversos. Relatórios de doenças autoimunes (auxílio) após a vacinação têm um desafio para avaliar dadas as altas taxas de vacinação, incidência de fundo de autoimunidade e baixa incidência e tempos variáveis ​​para o início da ajuda após as vacinas. A fim de identificar vias biologicamente plausíveis para adversar eventos autoimunes da ajuda relacionada à vacina, utilizamos uma abordagem de biologia de sistemas para criar uma matriz de mecanismos imunes inatos e adaptativos ativos em doenças específicas, respostas a antigénios de vacina, adjuvantes, conservantes e estabilizadores, O auxílio associado à vacina mais comum encontrado no sistema de relatórios de eventos adversos da vacina. RESULTADOS: Este relatório se concentra na síndrome de Guillain-Barre (GBS), artrite reumatóide (RA), lúpus eritematoso sistêmico (LES) e purpura trombocitopênica idiopática (ou imune) (ITP). Vários bancos de dados curados e mineração de texto automatizada da literatura do PubMed identificou 667 genes associados a RA, 448 com LES, 49 com ITP e 73 com GBS. Embora todas as fontes de dados oferecessem associações genéticas valiosas e exclusivas, a mineração de texto usando algoritmos de processamento de linguagem natural (NLP) forneceu a maior informação, mas a curação necessária para remover associações incorretas. Seis genes estavam associados a todos os quatro ajudas. Trinta e três caminhos foram compartilhados pelas quatro ajudas. Classificação de genes em doze categorias relacionadas ao sistema imunológico identificaram genes mais "TH17 T-Cell Subtipo" em RA do que as outras ajudas, e mais genes "quimiokine mais receptores" associados com RA do que LES. As redes genéticas foram visualizadas e agrupadas em módulos interconectados com clusters genéticos específicos para cada auxílio, incluindo um em RA com dez quimiocinas de motivo C-X-C. A interseção de genes associados ao GBS, antígenos de peptídeos GBS, influenza uma infecção e vacinação contra influenza criou uma sub-rede de genes que inferem uma possível função para a via de sinalização MAPK em GBS relacionados à vacina contra influenza. CONCLUSÕES: Resultados mostrando conjuntos de genes únicos e comuns, vias, categorias do sistema imunológico e agrupamentos funcionais de genes em quatro doenças autoimunes sugerem que é possível desenvolver classificações moleculares de eventos autoimunes e inflamatórios. A combinação dessas informações com células e outras respostas da doença deve ajudar grandemente na avaliação de potenciais eventos adversos imunomediados após a vacinação. © Mcgarvey et al. </v>
          </cell>
          <cell r="BQ70">
            <v>0</v>
          </cell>
          <cell r="BR70">
            <v>0</v>
          </cell>
          <cell r="BS70">
            <v>0</v>
          </cell>
          <cell r="BV70">
            <v>0</v>
          </cell>
          <cell r="BW70">
            <v>0</v>
          </cell>
          <cell r="BX70">
            <v>0</v>
          </cell>
          <cell r="BY70">
            <v>0</v>
          </cell>
          <cell r="BZ70">
            <v>0</v>
          </cell>
          <cell r="CA70">
            <v>0</v>
          </cell>
          <cell r="CB70">
            <v>0</v>
          </cell>
          <cell r="CC70">
            <v>0</v>
          </cell>
          <cell r="CE70" t="str">
            <v>3 páginas e não consegui baixar o PDF para analisar</v>
          </cell>
          <cell r="CF70" t="str">
            <v>Ruim</v>
          </cell>
          <cell r="CK70">
            <v>0</v>
          </cell>
          <cell r="CL70">
            <v>0</v>
          </cell>
        </row>
        <row r="71">
          <cell r="C71" t="str">
            <v>detecting potential adverse drug reactions from health related social networks</v>
          </cell>
          <cell r="D71" t="str">
            <v>Detecting potential adverse drug reactions from health-related social networks</v>
          </cell>
          <cell r="E71" t="str">
            <v xml:space="preserve">Detectando potenciais reações adversas a medicamentos das redes sociais relacionadas à saúde </v>
          </cell>
          <cell r="G71" t="str">
            <v xml:space="preserve">macho </v>
          </cell>
          <cell r="H71">
            <v>2016</v>
          </cell>
          <cell r="I71">
            <v>2</v>
          </cell>
          <cell r="J71">
            <v>0</v>
          </cell>
          <cell r="K71">
            <v>1</v>
          </cell>
          <cell r="L71" t="str">
            <v>Scopus</v>
          </cell>
          <cell r="P71" t="str">
            <v>English</v>
          </cell>
          <cell r="Q71" t="str">
            <v>Book Chapter</v>
          </cell>
          <cell r="R71">
            <v>1</v>
          </cell>
          <cell r="T71" t="str">
            <v>Xu B., Lin H., Zhao M., Yang Z., Wang J., Zhang S.</v>
          </cell>
          <cell r="U71" t="str">
            <v>Lecture Notes in Computer Science (including subseries Lecture Notes in Artificial Intelligence and Lecture Notes in Bioinformatics)</v>
          </cell>
          <cell r="V71" t="str">
            <v>10102</v>
          </cell>
          <cell r="Y71" t="str">
            <v>10.1007/978-3-319-50496-4_45</v>
          </cell>
          <cell r="Z71" t="str">
            <v>10.1007/978-3-319-50496-4_45</v>
          </cell>
          <cell r="AB71" t="str">
            <v>https://www.scopus.com/inward/record.uri?eid=2-s2.0-85003953024&amp;doi=10.1007%2f978-3-319-50496-4_45&amp;partnerID=40&amp;md5=5bcdfe4cdb7c09331917d930b0f18bc6</v>
          </cell>
          <cell r="AC71" t="str">
            <v>School of Computer Science and Technology, Dalian University of Technology, Dalian, Liaoning  116024, China</v>
          </cell>
          <cell r="AD71" t="str">
            <v>Xu, B., School of Computer Science and Technology, Dalian University of Technology, Dalian, Liaoning  116024, China; Lin, H., School of Computer Science and Technology, Dalian University of Technology, Dalian, Liaoning  116024, China; Zhao, M., School of Computer Science and Technology, Dalian University of Technology, Dalian, Liaoning  116024, China; Yang, Z., School of Computer Science and Technology, Dalian University of Technology, Dalian, Liaoning  116024, China; Wang, J., School of Computer Science and Technology, Dalian University of Technology, Dalian, Liaoning  116024, China; Zhang, S., School of Computer Science and Technology, Dalian University of Technology, Dalian, Liaoning  116024, China</v>
          </cell>
          <cell r="AH71" t="str">
            <v>National Natural Science Foundation of China, NSFC: 61277370, 61402075, 61572098, 61572102, 61602078, 61632011
Natural Science Foundation of Liaoning Province: 201202031, 2014020003
Fundamental Research Funds for the Central Universities: 2015BAF20B02
Specialized Research Fund for the Doctoral Program of Higher Education of China, SRFDP: 20090041110002</v>
          </cell>
          <cell r="AI71" t="str">
            <v>This work is partially supported by grant from the Natural Science Foundation of China (Nos. 61277370, 61402075, 61572102, 61632011, 61602078, 61572098), Natural Science Foundation of Liaoning Province, China (Nos. 201202031, 2014020003), State Education Ministry and The Research Fund for the Doctoral Program of Higher Education (No. 20090041110002), the Fundamental Research Funds for the Central Universities. The 12th five year national science and technology supporting programs of China under Grant No. 2015BAF20B02.</v>
          </cell>
          <cell r="AL71" t="str">
            <v>Giacomini, K.M., Krauss, R.M., Roden, D.M., Eichelbaum, M., Hayden, M.R., Nakamura, Y., When good drugs go bad (2007) Nature, 446 (7139), pp. 975-977; Leaman, R., Wojtulewicz, L., Sullivan, R., Skariah, A., Yang, J., Gonzalez, G., Towards internet-age pharmacovigilance: Extracting adverse drug reactions from user posts to health-related social networks (2010) Paper Presented at the Proceedings of the 2010 Workshop on Biomedical Natural Language Processing; Rahmani, H., Weiss, G., Méndez-Lucio, O., Bender, A., ARWAR: A network approach for predicting adverse drug reactions (2016) Comput. Biol. Med, 68, pp. 101-108; Casillas, A., Pérez, A., Oronoz, M., Gojenola, K., Santiso, S., Learning to extract adverse drug reaction events from electronic health records in Spanish (2016) Expert Syst. Appl, 61, pp. 235-245; Dai, H.J., Touray, M., Jonnagaddala, J., Syed-Abdul, S., Feature engineering for recognizing adverse drug reactions from Twitter posts (2016) Information, 7 (2), p. 27; Yates, A., Goharian, N., ADRTrace: Detecting expected and unexpected adverse drug reactions from user reviews on social media sites (2013) ECIR 2013. LNCS, 7814, pp. 816-819. , Serdyukov, P., Braslavski, P., Kuznetsov, S.O., Kamps, J., Rüger, S., Agichtein, E., Segalovich, I., Yilmaz, E. (eds.), Springer, Heidelberg; Toutanova, K., Klein, D., Manning, C.D., Singer, Y., Feature-rich part-of-speech tagging with a cyclic dependency network (2003) Paper Presented at the Proceedings of the 2003 Conference of the North American Chapter of the Association for Computational Linguistics on Human Language Technology-Volume 1; Kuhn, M., Campillos, M., Letunic, I., Jensen, L.J., Bork, P., A side effect resource to capture phenotypic effects of drugs (2010) Mol. Syst. Biol, 6 (1), p. 343; Wishart, D.S., Knox, C., Guo, A.C., Shrivastava, S., Hassanali, M., Stothard, P., Woolsey, J., Drug Bank: Acomprehensiveresource for in silicodrugdiscovery andexploration (2006) Nucleic Acids Res, 34, pp. D668-D672; Wishart, D.S., Knox, C., Guo, A.C., Cheng, D., Shrivastava, S., Tzur, D., Hassanali, M., DrugBank: A knowledgebase for drugs, drug reactions and drug targets (2008) Nucleic Acids Res, 36, pp. D901-D906; Rindflesch, T.C., Fiszman, M., The interaction of domain knowledge and linguistic structure in natural language processing: Interpreting hypernymic propositions in biomedical text (2003) J. Biomed. Inf, 36 (6), pp. 462-477; Mikolov, T., Chen, K., Corrado, G., Dean, J., (2013) Efficient Estimation of Word Representations in Vector Space, , arXiv preprint arXiv:1301.3781; Mikolov, T., Sutskever, I., Chen, K., Corrado, G.S., Dean, J., Distributed representations of words and phrases and their compositionality (2013) Paper Presented at the Advances in Neural Information Processing Systems; Gingrich, J.A., Mutational analysis of the serotonergic system: Recent findings using knockout mice (2002) Curr. Drug Targets-Cns Neurol. Dis, 1 (5), pp. 449-465; Goldman, D., Oroszi, G., Omalley, S., COMBINE genetics study: The pharmacogenetics of alcoholism treatment response: Genes and mechanisms (2005) J. Stud. Alcohol Suppl, 66 (15), pp. 56-64. , discussion 33; Shishkina, G., Kalinina, T., Dygalo, N., Attenuation of α 2A-adrenergic receptor expression in neonatal rat brain by RNA interference or antisense oligonucleotide reduced anxiety in adulthood (2004) Neuroscience, 129 (3), pp. 521-528</v>
          </cell>
          <cell r="AM71" t="str">
            <v>Lin, H.; School of Computer Science and Technology, China; email: hflin@dlut.edu.cn</v>
          </cell>
          <cell r="AP71" t="str">
            <v>Springer Verlag</v>
          </cell>
          <cell r="AW71" t="str">
            <v>Lect. Notes Comput. Sci.</v>
          </cell>
          <cell r="AX71" t="str">
            <v>Final</v>
          </cell>
          <cell r="AY71" t="str">
            <v>2-s2.0-85003953024</v>
          </cell>
          <cell r="AZ71">
            <v>7</v>
          </cell>
          <cell r="BF71" t="str">
            <v>ADRs; Adverse drug reactions; Health-related social network</v>
          </cell>
          <cell r="BG71" t="str">
            <v>Health; Losses; Social networking (online); Natural language processing systems; ADRs; Adverse drug reactions; Biomedical resource; Conditional random field; Economic loss; Gram models; Large amounts; Pharmacodynamics</v>
          </cell>
          <cell r="BH71" t="str">
            <v>twitter|metamap|nlp</v>
          </cell>
          <cell r="BI71" t="str">
            <v>twitter|metamap|nlp</v>
          </cell>
          <cell r="BJ71" t="str">
            <v>in recent years, adverse drug reactions have drawn more and more attention from the public, which may lead to great damage to the public health and cause massive economic losses to our society. as a result, it becomes a great challenge to detect the potential adverse drug reactions before and after putting drugs into the market. with the development of the internet, health-related social networks have accumulated large amounts of users’ comments on drugs, which may contribute to detect the adverse drug reactions. to this end, we propose a novel framework to detect potential adverse drug reactions based on healthrelated social networks. in our framework, we first extract mentions of diseases and adverse drug reactions from users’ comments using conditional random fields with different levels of features, and then filter the indications of drugs and known adverse drug reactions by external biomedical resources to obtain the potential adverse drug reactions. on the basis, we propose a modified skip-gram model to discover associated proteins of potential adverse drug reactions, which will facilitate the biomedical experts to determine the authenticity of the potential adverse reactions. extensive experiments based on dailystrength show that our framework is effective for detecting potential adverse drug reactions from users’ comments. © springer international publishing ag 2016.</v>
          </cell>
          <cell r="BK71" t="str">
            <v>Nos últimos anos, as reações adversas a medicamentos têm atraído cada vez mais a atenção do público, o que pode acarretar grandes danos à saúde pública e causar enormes prejuízos econômicos à nossa sociedade. Como resultado, torna-se um grande desafio detectar as potenciais reações adversas a medicamentos antes e depois de colocá-los no mercado. Com o desenvolvimento da Internet, as redes sociais relacionadas à saúde têm acumulado grande quantidade de comentários de usuários sobre drogas, o que pode contribuir para detectar as reações adversas a medicamentos. Para tanto, propomos uma nova estrutura para detectar possíveis reações adversas a medicamentos com base em redes sociais relacionadas à saúde. Em nossa estrutura, primeiro extraímos menções de doenças e reações adversas a medicamentos dos comentários dos usuários usando campos aleatórios condicionais com diferentes níveis de recursos e, em seguida, filtramos as indicações de medicamentos e reações adversas conhecidas a medicamentos por recursos biomédicos externos para obter o medicamento adverso potencial reações. Com base, propomos um modelo de Skip-gram modificado para descobrir proteínas associadas a potenciais reações adversas a medicamentos, o que facilitará os especialistas biomédicos a determinar a autenticidade das potenciais reações adversas. Extensos experimentos baseados no DailyStrength mostram que nossa estrutura é eficaz para detectar possíveis reações adversas a medicamentos a partir dos comentários dos usuários.</v>
          </cell>
          <cell r="BL71" t="str">
            <v xml:space="preserve">Nos últimos anos, as reações adversas do medicamento atraíram cada vez mais atenção do público, o que pode levar a grandes danos à saúde pública e causar perdas econômicas massivas à nossa sociedade. Como resultado, torna-se um grande desafio para detectar as potenciais reações adversas de medicamentos antes e depois de colocar drogas no mercado. Com o desenvolvimento da Internet, as redes sociais relacionadas à saúde acumularam grandes quantidades de comentários dos usuários sobre drogas, o que pode contribuir para detectar as reações adversas do medicamento. Para este fim, propomos uma nova estrutura para detectar potenciais reações adversas com base em redes sociais de saúde. Em nossa estrutura, primeiro extraímos menções de doenças e reações adversas de medicamentos a partir dos comentários dos usuários utilizando campos aleatórios condicionais com diferentes níveis de recursos e, em seguida, filtre as indicações de drogas e reações adversas conhecidas por recursos biomédicos externos para obter o potencial droga adversa reações. Com base, propomos um modelo de skip-gram modificado para descobrir proteínas associadas de potenciais reações adversas de medicamentos, que facilitarão os especialistas biomédicos para determinar a autenticidade das potenciais reações adversas. Experimentos extensivos com base no DailyStrength mostram que nossa estrutura é eficaz para detectar potenciais reações adversas do medicamento dos comentários dos usuários. © Springer International Publishing AG 2016. </v>
          </cell>
          <cell r="BN71">
            <v>1</v>
          </cell>
          <cell r="BO71" t="str">
            <v>Leitura completa: sim bom para fundamentar introducao</v>
          </cell>
          <cell r="BP71">
            <v>1</v>
          </cell>
          <cell r="BQ71">
            <v>0</v>
          </cell>
          <cell r="BR71">
            <v>1</v>
          </cell>
          <cell r="BS71">
            <v>0</v>
          </cell>
          <cell r="BU71">
            <v>0</v>
          </cell>
          <cell r="BV71">
            <v>0</v>
          </cell>
          <cell r="BW71">
            <v>0</v>
          </cell>
          <cell r="BX71">
            <v>0</v>
          </cell>
          <cell r="BY71">
            <v>0</v>
          </cell>
          <cell r="BZ71">
            <v>0</v>
          </cell>
          <cell r="CA71">
            <v>0</v>
          </cell>
          <cell r="CB71">
            <v>0</v>
          </cell>
          <cell r="CC71">
            <v>0</v>
          </cell>
          <cell r="CD71">
            <v>1</v>
          </cell>
          <cell r="CE71" t="str">
            <v>Entra ou ñ para leitura: sim - bom</v>
          </cell>
          <cell r="CF71" t="str">
            <v>Bom</v>
          </cell>
          <cell r="CG71">
            <v>44368</v>
          </cell>
          <cell r="CI71">
            <v>0</v>
          </cell>
          <cell r="CK71">
            <v>0</v>
          </cell>
          <cell r="CL71">
            <v>0</v>
          </cell>
        </row>
        <row r="72">
          <cell r="C72" t="str">
            <v>feature engineering for recognizing adverse drug reactions from twitter posts</v>
          </cell>
          <cell r="D72" t="str">
            <v>Feature engineering for recognizing adverse drug reactions from twitter posts</v>
          </cell>
          <cell r="E72" t="str">
            <v xml:space="preserve">Característica Engenharia para Reconhecer Reações Adversas de Medicamentos de Posts do Twitter </v>
          </cell>
          <cell r="G72" t="str">
            <v xml:space="preserve">macho </v>
          </cell>
          <cell r="H72">
            <v>2016</v>
          </cell>
          <cell r="I72">
            <v>14</v>
          </cell>
          <cell r="J72">
            <v>0</v>
          </cell>
          <cell r="K72">
            <v>1</v>
          </cell>
          <cell r="L72" t="str">
            <v>Scopus</v>
          </cell>
          <cell r="P72" t="str">
            <v>English</v>
          </cell>
          <cell r="Q72" t="str">
            <v>Article</v>
          </cell>
          <cell r="R72">
            <v>1</v>
          </cell>
          <cell r="S72" t="str">
            <v>All Open Access, Gold, Green</v>
          </cell>
          <cell r="T72" t="str">
            <v>Dai H.-J., Touray M., Jonnagaddala J., Syed-Abdul S.</v>
          </cell>
          <cell r="U72" t="str">
            <v>Information (Switzerland)</v>
          </cell>
          <cell r="V72" t="str">
            <v>7</v>
          </cell>
          <cell r="W72" t="str">
            <v>2</v>
          </cell>
          <cell r="X72" t="str">
            <v xml:space="preserve"> 27</v>
          </cell>
          <cell r="Y72" t="str">
            <v>10.3390/info7020027</v>
          </cell>
          <cell r="Z72" t="str">
            <v>10.3390/info7020027</v>
          </cell>
          <cell r="AB72" t="str">
            <v>https://www.scopus.com/inward/record.uri?eid=2-s2.0-84976524192&amp;doi=10.3390%2finfo7020027&amp;partnerID=40&amp;md5=d9295d036b95d0e1c30cd2ee0e9f05ff</v>
          </cell>
          <cell r="AC72" t="str">
            <v>Department of Computer Science and oInformation Engineering, National Taitung University, Taitung, 95092, Taiwan; Interdisciplinary Program of Green and Information Technology, National Taitung University, Taitung, 95092, Taiwan; Graduate Institute of Biomedical Informatics, Taipei Medical University, Taipei, 11031, Taiwan; School of Public Health and Community Medicine, UNSW Australia, Sydney, NSW  2052, Australia; Prince ofWales Clinical School, UNSW Australia, Sydney, NSW  2052, Australia; International Center for Health Information Technology, Taipei Medical University, Taipei, 11031, Taiwan</v>
          </cell>
          <cell r="AD72" t="str">
            <v>Dai, H.-J., Department of Computer Science and oInformation Engineering, National Taitung University, Taitung, 95092, Taiwan, Interdisciplinary Program of Green and Information Technology, National Taitung University, Taitung, 95092, Taiwan; Touray, M., Graduate Institute of Biomedical Informatics, Taipei Medical University, Taipei, 11031, Taiwan; Jonnagaddala, J., School of Public Health and Community Medicine, UNSW Australia, Sydney, NSW  2052, Australia, Prince ofWales Clinical School, UNSW Australia, Sydney, NSW  2052, Australia; Syed-Abdul, S., Graduate Institute of Biomedical Informatics, Taipei Medical University, Taipei, 11031, Taiwan, International Center for Health Information Technology, Taipei Medical University, Taipei, 11031, Taiwan</v>
          </cell>
          <cell r="AL72" t="str">
            <v>Lardon, J., Abdellaoui, R., Bellet, F., Asfari, H., Souvignet, J., Texier, N., Jaulent, M.C., Bousquet, C., Adverse Drug Reaction Identification and Extraction in Social Media: A Scoping Review J., , Med. Internet Res. 2015, 17, e171; Sarker, A., Ginn, R., Nikfarjam, A., O'Connor, K., Smith, K., Jayaraman, S., Upadhaya, T., Gonzalez, G., Utilizing social media data for pharmacovigilance: A review J., , Biomed. Inform. 2015, 54, 202-212; Blenkinsopp, A., Wilkie, P., Wang, M., Routledge, P.A., Patient reporting of suspected adverse drug reactions: a review of published literature and international experience Br., , J. Clin. Pharmacol. 2007, 63, 148-156; Cieliebak, M., Egger, D., Uzdilli, F., Twitter can Help to Find Adverse Drug Reactions Available, , http://ercim-news.ercim.eu/en104/special/twitter-can-help-to-find-adverse-drug-reactions, online: (accessed on 20 May 2016); Benton, A., Ungar, L., Hill, S., Hennessy, S., Mao, J., Chung, A., Leonard, C.E., Holmes, J.H., Identifying potential adverse effects using the web: A new approach to medical hypothesis generation J., , Biomed. Inform. 2011, 44, 989-996; Lafferty, J., McCallum, A., Pereira, F., Conditional random fields: Probabilistic models for segmenting and labeling sequence data In, , Proceedings of the 18th International Conference on Machine Learning (ICML), Williamstown, MA, USA, 28 June 2001; Cortes, C., Vapnik, V., Support-vector networks Mach., , Learn. 1995, 20, 273-297; Liu, S., Tang, B., Chen Q.;Wang, X., Fan, X., Feature engineering for drug name recognition in biomedical texts: Feature conjunction and feature selection Comput., , Math. Methods Med. 2015, 2015, 913489; Dai, H.J., Lai, P.T., Chang, Y.C., Tsai, R.T., Enhancing of chemical compound and drug name recognition using representative tag scheme and fine-grained tokenization (2015) J. Cheminform., 7, p. S14; Tkachenko, M., Simanovsky, A., Named entity recognition: Exploring features (2012) Proceedings of The 11th Conference on Natural Language Processing (KONVENS 2012), pp. 118-127. , Vienna, Austria, 19-21 September; Gui, Y., Gao, Z., Li, R., Yang, X., Hierarchical Text Classification for News Articles Based-on Named Entities (2012) Advanced Data Mining and Applications, Proceedings of the 8th International Conference, pp. 318-329. , ADMA 2012, Nanjing, China, 15-18 December 2012; Zhou, S., Zhang, S., Karypis, G., Eds.; Springer: Berlin/Heidelberg, Germany; Tsai, R.T.-H., Hung, H.-C., Dai, H.-J., Lin, Y.-W., Protein-protein interaction abstract identification with contextual bag of words (2007) Proceedings of the 2nd International Symposium on Languages in Biology and Medicine (LBM 2007), , Singapore, 6-7 December; Sarker, A., Nikfarjam, A., Gonzalez, G., Social media mining shared task workshop (2016) Proceedings of the Pacific Symposium on Biocomputing 2016, , Big Island, HI, USA, 4-8 January; Gimpel, K., Schneider, N., O'Connor, B., Das, D., Mills, D., Eisenstein, J., Heilman, M., Smith, N.A., Part-of-speech tagging for Twitter: Annotation, features, and experiments (2011) Proceedings of the 49th Annual Meeting of the Association for Computational Linguistics: Human Language Technologies, , Portland, OR, USA, 19-24 June; Ritter, A., Clark, S., Etzioni, O., Named entity recognition in tweets: an experimental study (2011) Proceedings of the Conference on Empirical Methods in Natural Language Processing, , Edinburgh, UK, 27-31 July; Finkel, J.R., Grenager, T., Manning, C., Incorporating non-local information into information extraction systems by Gibbs sampling (2005) Proceedings of the 43rd Annual Meeting on Association for Computational Linguistics, , Ann Arbor, MI, USA, 25-30 June; Eisenstein, J., What to do about bad language on the internet (2013) Proceedings of the North American Chapter of the Association for Computational Linguistics (NAACL), , Atlanta, GA, USA, 9-15 June; Nikfarjam, A., Sarker, A., O'Connor, K., Ginn, R., Gonzalez, G., Pharmacovigilance from social media: Mining adverse drug reaction mentions using sequence labeling with word embedding cluster features (2015) J. Am. Med. Inform. Assoc., 22, pp. 671-681; Harpaz, R., DuMochel, W., Shah, N.H., Big Data and Adverse Drug Reaction Detection (2016) Clin. Pharmacol. Ther., 99, pp. 268-270; Dai, H.-J., Syed-Abdul, S., Chen, C.-W., Wu, C.-C., Recognition and Evaluation of Clinical Section Headings in Clinical Documents Using Token-Based Formulation with Conditional Random Fields (2015) BioMed Res. Int.; He, L., Yang, Z., Lin, H., Li, Y., Drug name recognition in biomedical texts: A machine-learning-based method (2014) Drug Discov. Today, 19, pp. 610-617; Kazama, J.I., Torisawa, K., Exploiting Wikipedia as external knowledge for named entity recognition (2007) Proceedings of the 2007 Joint Conference on Empirical Methods in Natural Language Processing and Computational Natural Language Learning, pp. 698-707. , Prague, Czech Republic, 28-30 June; Zhang, T., Johnson, D., A robust risk minimization based named entity recognition system (2003) Proceedings of the Seventh Conference on Natural language Learning at HLT-NAACL 2003, , Edmonton, AB, Canada, 31 May-1 June; Tsai, R.T.-H., Sung, C.-L., Dai, H.-J., Hung, H.-C., Sung, T.-Y., Hsu, W.-L., NERBio: Using selected word conjunctions, term normalization, and global patterns to improve biomedical named entity recognition (2006) BMC Bioinform, 7, p. S11; Cohen, W.W., Sarawagi, S., Exploiting dictionaries in named entity extraction: combining semi-Markov extraction processes and data integration methods (2004) Proceedings of the 10th ACM SIGKDD International Conference on Knowledge Discovery and Data Mining, , Seattle, WA, USA, 22-25 August; Turian, J., Ratinov, L., Bengio, Y., Word representations: A simple and general method for semi-supervised learning (2010) Proceedings of the 48th Annual Meeting of the Association for Computational Linguistics, pp. 384-394. , Uppsala, Sweden, 11-16 July; Brown, P.F., de Souza, P.V., Mercer, R.L., Pietra, V.J.D., Lai, J.C., Class-based n-gram models of natural language (1992) Comput. Linguist., 18, pp. 467-479; Ratinov, L., Roth, D., Design challenges and misconceptions in named entity recognition (2009) Proceedings of the 19th Conference on Computational Natural Language Learning, , Boulder, CO, USA, 4-5 June; Lin, W.-S., Dai, H.-J., Jonnagaddala, J., Chang, N.-W., Jue, T.R., Iqbal, U., Shao, J.Y.-H., Li, Y.-C., Utilizing DifferentWord Representation Methods for Twitter Data in Adverse Drug Reactions Extraction (2015) Proceedings of the 2015 Conference on Technologies and Applications of Artificial Intelligence (TAAI), , Tainan, Taiwan, 20-22 November; Mikolov, T., Sutskever, I., Chen, K., Corrado, G.S., Dean, J., Distributed representations of words and phrases and their compositionality (2013) Proceedings of Advances in Neural Information Processing Systems (NIPS 2013), pp. 3111-3119. , Lake Taheo, NV, USA, 5-10 December; Pennington, J., Socher, R., Manning, C.D., Glove: Global vectors for word representation (2014) Proceedings of the Empiricial Methods in Natural Language Processing (EMNLP 2014), 12, pp. 1532-1543. , Doha, Qatar, 25-29 October; Yates, A., Goharian, N., Frieder, O., Extracting Adverse Drug Reactions from Social Media (2015) Proceedings of the Twenty-Ninth AAAI Conference on Artificial Intelligence (AAAI-15), pp. 2460-2467. , Austin, TX, USA, 25-30 Jaunary; Sarker, A., Gonzalez, G., Portable automatic text classification for adverse drug reaction detection via multi-corpus training (2015) J. Biomed. Inform., 53, pp. 196-207; Sarker, A., O'Connor, K., Ginn, R., Scotch, M., Smith, K., Malone, D., Gonzalez, D., Social Media Mining for Toxicovigilance: Automatic Monitoring of Prescription Medication Abuse from Twitter (2016) Drug Saf., 39, pp. 231-240; Paul, M.J., Dredze, M., You Are What You Tweet: Analyzing Twitter for Public Health (2011) Proceedings of the Fifth International AAAI Conference onWeblogs and Social Media (ICWSM-11), , Barcelona, Spain, 17-21 July; Owoputi, O., O'Connor, B., Dyer, C., Gimpel, K., Schneider, N., Smith, N.A., Improved part-of-speech tagging for online conversational text with word clusters (2013) Proceedings of the Conference of the North American Chapter of the Association for Computational Linguistics, , Atlanta, GA, USA, 9-14 June; Leaman, R., Wojtulewicz, L., Sullivan, R., Skariah, A., Yang, J., Gonzalez, G., Towards internet-age pharmacovigilance: extracting adverse drug reactions from user posts to health-related social networks (2010) Proceedings of the 2010Workshop on Biomedical Natural Language Processing, pp. 117-125. , Uppsala, Sweden, 15 July; Bodenreider, O., The unified medical language system (UMLS): Integrating biomedical terminology (2004) Nucleic Acids Res., 32, pp. D267-D270; Kuhn, M., Campillos, M., Letunic, I., Jensen, L.J., Bork, P., A side effect resource to capture phenotypic effects of drugs (2010) Mol. Syst. Biol., 6; Niu, Y., Zhu, X., Li, J., Hirst, G., Analysis of Polarity Information in Medical Text (2005) AMIA Ann. Symp. Proc., 2005, pp. 570-574; Tsai, R.T.-H., Wu, S.-H., Chou, W.-C., Lin, C., He, D., Hsiang, J., Sung, T.-Y., Hsu, W.-L., Various criteria in the evaluation of biomedical named entity recognition (2006) BMC Bioinform., 7; Kim, J.-D., Ohta, T., Tsuruoka, Y., Tateisi, Y., Introduction to the bio-entity recognition task at JNLPBA (2004) Proceedings of the International Workshop on Natural Language Processing in Biomedicine and its Applications (JNLPBA-04), pp. 70-75. , Geneva, Switzerland, 28-29 August; Tsuruoka, Y., Tateishi, Y., Kim, J.D., Ohta, T., McNaught, J., Ananiadou, S., Tsujii, J.I., Developing a robust part-of-speech tagger for biomedical text (2005) Advances in Informatics, Proceedings of the 10th Panhellenic Conference on Informatics, 3746, pp. 382-392. , PCI 2005, Volas, Greece, 11-13 November 2005; Bozanis, P., Houstis, E.N., Eds.; Lecture Notes in Computer Science. Springer: Berlin/Heidelberg, Germany; Aha, D.W., Bankert, R.L., A comparative evaluation of sequential feature selection algorithms (1995) Learning from Data: Artificial Intelligence and Statistics V, pp. 199-206. , Fisher, D., Lenz, H.-J., Eds.; Springer: New York, NY, USA; Guyon, I., Elisseeff, A., An introduction to variable and feature selection (2003) J. Mach. Learn. Res., 3, pp. 1157-1182; Klinger, R., Friedrich, C.M., Feature Subset Selection in Conditional Random Fields for Named Entity Recognition (2009) Proceedings of the International Conference RANLP 2009, , Borovets, Bulgaria, 14-16 September; Brody, S., Diakopoulos, N., Cooooooooooooooollllllllllllll!!!!!!!!!!!!!!: Using word lengthening to detect sentiment in microblogs (2011) Proceedings of the Conference on Empirical Methods in Natural Language Processing, , Edinburgh, UK, 27-29 July; Wang, C.-K., Singh, O., Dai, H.-J., Jonnagaddala, J., Jue, T.R., Iqbal, U., Su, E.C.-Y., Li, J.Y.-C., NTTMUNSW system for adverse drug reactions extraction in Twitter data (2016) Proceedings of the Social Media Mining Shared Task Workshop at the Pacific Symposium on Biocomputing, , Big Island, HI, USA, 4-8 January; Lai, S., Liu, K., Xu, L., Zhao, J., How to Generate a GoodWord Embedding? (2015), arXiv:1507.05523; Galar, M., Fernandez, A., Barrenechea, E., Bustince, H., Herrera, F., A review on ensembles for the class imbalance problem: Bagging-, boosting-, and hybrid-based approaches (2012) IEEE Transactions on Systems, Man, and Cybernetics, 42, pp. 463-484. , Part C: Applications and Reviews; IEEE: New York, NY, USA; Jonnagaddala, J., Dai, H.-J., Ray, P., Liaw, S.-T., A preliminary study on automatic identification of patient smoking status in unstructured electronic health records (2015) ACL-IJCNLP, 2015, pp. 147-151; Jonnagaddala, J., Jue, T.R., Dai, H.-J., Binary classification of Twitter posts for adverse drug reactions (2016) Proceedings of the Social Media Mining Shared TaskWorkshop at the Pacific Symposium on Biocomputing, , Big Island, HI, USA, 4-8 January</v>
          </cell>
          <cell r="AM72" t="str">
            <v>Dai, H.-J.; Department of Computer Science and oInformation Engineering, Taiwan; email: hjdai@nttu.edu.tw</v>
          </cell>
          <cell r="AP72" t="str">
            <v>MDPI AG</v>
          </cell>
          <cell r="AW72" t="str">
            <v>Information</v>
          </cell>
          <cell r="AX72" t="str">
            <v>Final</v>
          </cell>
          <cell r="AY72" t="str">
            <v>2-s2.0-84976524192</v>
          </cell>
          <cell r="BF72" t="str">
            <v>Adverse drug reactions; Named entity recognition; Natural language processing; Social media; Word embedding</v>
          </cell>
          <cell r="BG72" t="str">
            <v>Data mining; Digital communication systems; Health; Natural language processing systems; Social networking (online); Text processing; Adverse drug reactions; Named entity recognition; NAtural language processing; Social media; Word embedding; Pharmacodynamics</v>
          </cell>
          <cell r="BH72" t="str">
            <v>twitter|metamap|nlp</v>
          </cell>
          <cell r="BI72" t="str">
            <v>twitter|metamap|nlp</v>
          </cell>
          <cell r="BJ72" t="str">
            <v>social media platforms are emerging digital communication channels that provide aneasy way for common people to share their health and medication experiences online. with morepeople discussing their health information online publicly, social media platforms present a richsource of information for exploring adverse drug reactions (adrs). adrs are major public healthproblems that result in deaths and hospitalizations of millions of people. unfortunately, not alladrs are identified before a drug is made available in the market. in this study, an adr eventmonitoring system is developed which can recognize adr mentions from a tweet and classify itsassertion. we explored several entity recognition features, feature conjunctions, and feature selectionand analyzed their characteristics and impacts on the recognition of adrs, which have never beenstudied previously. the results demonstrate that the entity recognition performance for adr canachieve an f-score of 0.562 on the psb social media mining shared task dataset, which outperformsthe partial-matching-based method by 0.122. after feature selection, the f-score can be furtherimproved by 0.026. this novel technique of text mining utilizing shared online social media data willopen an array of opportunities for researchers to explore various health related issues. © 2016 by the authors.</v>
          </cell>
          <cell r="BK72" t="str">
            <v xml:space="preserve">As plataformas de mídia social são canais de comunicação digital emergentes que fornecem uma maneira fácil para as pessoas comuns compartilharem suas experiências de saúde e medicamentos online. Com mais pessoas discutindo publicamente suas informações de saúde online, as plataformas de mídia social apresentam uma rica fonte de informações para explorar as reações adversas a medicamentos (RAMs). As RAMs são os principais problemas de saúde pública que resultam em mortes e hospitalizações de milhões de pessoas. Infelizmente, nem todas as ADRs são identificadas antes de um medicamento ser disponibilizado no mercado. Neste estudo, é desenvolvido um sistema de monitoramento de eventos de ADR que pode reconhecer menções de ADR de um tweet e classificar sua asserção. Exploramos vários recursos de reconhecimento de entidade, conjunções de recursos e seleção de recursos e analisamos suas características e impactos no reconhecimento de ADRs, que nunca foram estudados anteriormente. Os resultados demonstram que o desempenho de reconhecimento de entidade para ADR pode atingir um F-score de 0,562 no conjunto de dados de tarefas compartilhadas do PSB Social Media Mining, que supera o método baseado em correspondência parcial em 0,122. Após a seleção do recurso, a pontuação F pode ser melhorada em 0,026. Esta nova técnica de mineração de texto utilizando dados de mídia social on-line compartilhados abrirá uma série de oportunidades para os pesquisadores explorarem várias questões relacionadas à saúde. </v>
          </cell>
          <cell r="BL72" t="str">
            <v xml:space="preserve">As plataformas de mídia social estão emergindo canais de comunicação digital que fornecem uma maneira aneasy para as pessoas comuns compartilharem suas experiências de saúde e medicação on-line. Com o MoreePeople discutindo suas informações de saúde on-line publicamente, as plataformas de mídia social apresentam um richsource de informações para explorar reações adversas de medicamentos (ADRs). ADRs são grandes profissionais de saúde pública que resultam em mortes e hospitalizações de milhões de pessoas. Infelizmente, não são identificados alladrs antes que um medicamento seja disponibilizado no mercado. Neste estudo, é desenvolvido um sistema ADR EventMonitoring, que pode reconhecer a ADR menciona de um tweet e classificar a senha. Exploramos várias características de reconhecimento de entidades, conjunções de recursos e a seleção de recursos e analisamos suas características e impactos no reconhecimento de ADRs, que nunca foram estudados anteriormente. Os resultados demonstram que o desempenho do reconhecimento da entidade para adr canachaieve um escore F de 0,562 no conjunto de dados de tarefas compartilhados de mineração de mídia social PSB, que supera o método baseado em correspondência parcial em 0,122. Após a seleção de recursos, a pontuação F pode ser mais aproveitada por 0,026. Esta nova técnica de mineração de texto utilizando dados de mídia sociais on-line compartilhadas Willopen uma série de oportunidades para pesquisadores exploram várias questões relacionadas à saúde. © 2016 pelos autores. </v>
          </cell>
          <cell r="BN72">
            <v>1</v>
          </cell>
          <cell r="BO72" t="str">
            <v>Leitura completa: sim</v>
          </cell>
          <cell r="BP72">
            <v>1</v>
          </cell>
          <cell r="BQ72">
            <v>0</v>
          </cell>
          <cell r="BR72">
            <v>1</v>
          </cell>
          <cell r="BS72">
            <v>0</v>
          </cell>
          <cell r="BU72">
            <v>0</v>
          </cell>
          <cell r="BV72">
            <v>0</v>
          </cell>
          <cell r="BW72">
            <v>0</v>
          </cell>
          <cell r="BX72">
            <v>0</v>
          </cell>
          <cell r="BY72">
            <v>0</v>
          </cell>
          <cell r="BZ72">
            <v>0</v>
          </cell>
          <cell r="CA72">
            <v>0</v>
          </cell>
          <cell r="CB72">
            <v>0</v>
          </cell>
          <cell r="CC72">
            <v>0</v>
          </cell>
          <cell r="CE72" t="str">
            <v>Entra ou ñ para leitura: sim - bom</v>
          </cell>
          <cell r="CF72" t="str">
            <v>Bom</v>
          </cell>
          <cell r="CG72">
            <v>44368</v>
          </cell>
          <cell r="CI72">
            <v>0</v>
          </cell>
          <cell r="CK72">
            <v>0</v>
          </cell>
          <cell r="CL72">
            <v>0</v>
          </cell>
        </row>
        <row r="73">
          <cell r="C73" t="str">
            <v>applying metamap to medline for identifying novel associations in a large clinical dataset a feasibility analysis</v>
          </cell>
          <cell r="D73" t="str">
            <v>Applying MetaMap to Medline for identifying novel associations in a large clinical dataset: A feasibility analysis</v>
          </cell>
          <cell r="E73" t="str">
            <v xml:space="preserve">Aplicando Metamap ao Medline para identificar novas associações em um grande conjunto de dados clínica: uma análise de viabilidade </v>
          </cell>
          <cell r="G73" t="str">
            <v xml:space="preserve">macho </v>
          </cell>
          <cell r="H73">
            <v>2014</v>
          </cell>
          <cell r="I73">
            <v>12</v>
          </cell>
          <cell r="J73">
            <v>0</v>
          </cell>
          <cell r="K73">
            <v>0</v>
          </cell>
          <cell r="L73" t="str">
            <v>Scopus</v>
          </cell>
          <cell r="P73" t="str">
            <v>English</v>
          </cell>
          <cell r="Q73" t="str">
            <v>Article</v>
          </cell>
          <cell r="R73">
            <v>0</v>
          </cell>
          <cell r="S73" t="str">
            <v>All Open Access, Bronze, Green</v>
          </cell>
          <cell r="T73" t="str">
            <v>Hanauer D.A., Saeed M., Zheng K., Mei Q., Shedden K., Aronson A.R., Ramakrishnan N.</v>
          </cell>
          <cell r="U73" t="str">
            <v>Journal of the American Medical Informatics Association</v>
          </cell>
          <cell r="V73" t="str">
            <v>21</v>
          </cell>
          <cell r="W73" t="str">
            <v>5</v>
          </cell>
          <cell r="Y73" t="str">
            <v>10.1136/amiajnl-2014-002767</v>
          </cell>
          <cell r="Z73" t="str">
            <v>10.1136/amiajnl-2014-002767</v>
          </cell>
          <cell r="AB73" t="str">
            <v>https://www.scopus.com/inward/record.uri?eid=2-s2.0-84906303636&amp;doi=10.1136%2famiajnl-2014-002767&amp;partnerID=40&amp;md5=22bd187893bb165bdcbb3ab8fb85b2f5</v>
          </cell>
          <cell r="AC73" t="str">
            <v>Department of Pediatrics, University of Michigan Medical School, Ann Arbor, MI, United States; Department of Internal Medicine, University of Michigan Medical School, Ann Arbor, MI, United States; Department of Health Management and Policy, University of Michigan School of Public Health, Ann Arbor, MI, United States; School of Information, University of Michigan, Ann Arbor, MI, United States; Department of Electronic Engineering and Computer Science, University of Michigan, Ann Arbor, MI, United States; Center for Statistical Consultation and Research, University of Michigan, Ann Arbor, MI, United States; Lister Hill Center, National Library of Medicine, Bethesda, MD, United States; Department of Computer Science, Discovery Analytics Center, Virginia Tech, Arlington, VA, United States</v>
          </cell>
          <cell r="AD73" t="str">
            <v>Hanauer, D.A., Department of Pediatrics, University of Michigan Medical School, Ann Arbor, MI, United States; Saeed, M., Department of Internal Medicine, University of Michigan Medical School, Ann Arbor, MI, United States; Zheng, K., Department of Health Management and Policy, University of Michigan School of Public Health, Ann Arbor, MI, United States, School of Information, University of Michigan, Ann Arbor, MI, United States; Mei, Q., School of Information, University of Michigan, Ann Arbor, MI, United States, Department of Electronic Engineering and Computer Science, University of Michigan, Ann Arbor, MI, United States; Shedden, K., Center for Statistical Consultation and Research, University of Michigan, Ann Arbor, MI, United States; Aronson, A.R., Lister Hill Center, National Library of Medicine, Bethesda, MD, United States; Ramakrishnan, N., Department of Computer Science, Discovery Analytics Center, Virginia Tech, Arlington, VA, United States</v>
          </cell>
          <cell r="AH73" t="str">
            <v>CCF-0937133, CCF-1048168, IIS-0905313, IIS-1054199
National Science Foundation, NSF: 1048168
National Cancer Institute, NCI: P30CA046592
National Center for Advancing Translational Sciences, NCATS: UL1TR000433</v>
          </cell>
          <cell r="AL73" t="str">
            <v>Geetha Ramani, R., GraciaJacob, S., Data mining in clinical data sets: a review (2012) Int J Appl Info Syst, 4, pp. 15-26; Jensen, P.B., Jensen, L.J., Brunak, S., Mining electronic health records: towards better research applications and clinical care (2012) Nat Rev Genet, 13, pp. 395-405; Ohno-Machado, L., Big science, big data, and a big role for biomedical informatics (2012) J Am Med Inform Assoc, 19 (E1), pp. e1; Hanauer, D.A., Ramakrishnan, N., Modeling temporal relationships in large scale clinical associations (2013) J Am Med Inform Assoc, 20, pp. 332-341; Hanauer, D.A., Rhodes, D.R., Chinnaiyan, A.M., Exploring clinical associations using '-omics' based enrichment analyses (2009) PLoS ONE, 4, pp. e5203; Leeper, N.J., Bauer-Mehren, A., Iyer, S.V., Practice-based evidence: profiling the safety of cilostazol by text-mining of clinical notes (2013) PLoS ONE, 8, pp. e63499; Mullins, I.M., Siadaty, M.S., Lyman, J., Data mining and clinical data repositories: insights from a 667,000 (2006) patient data set. Comput Biol Med, 36, pp. 1351-1377; Wright, A., Chen, E.S., Maloney, F.L., An automated technique for identifying associations between medications, laboratory results and problems (2010) J Biomed Inform, 43, pp. 891-901; Pathak, J., Kiefer, R.C., Chute, C.G., Using linked data for mining drug-drug interactions in electronic health records (2013) Stud Health Technol Inform, 192, pp. 682-686; Tatonetti, N.P., Fernald, G.H., Altman, R.B., A novel signal detection algorithm for identifying hidden drug-drug interactions in adverse event reports (2012) J Am Med Inform Assoc, 19, pp. 79-85; Hanauer, D.A., Ramakrishnan, N., Seyfried, L.S., Describing the relationship between cat bites and human depression using data from an electronic health record (2013) PLoS ONE, 8, pp. e70585; Tatonetti, N.P., Denny, J.C., Murphy, S.N., Detecting drug interactions from adverse-event reports: interaction between paroxetine and pravastatin increases blood glucose levels (2011) Clin Pharmacol Ther, 90, pp. 133-142; (2013), http://www.nlm.nih.gov/pubs/factsheets/medline.html, Fact Sheet Medline [November 4, 2013]; Gabetta, M., Larizza, C., Bellazzi, R., A Unified Medical Language System (UMLS) based system for literature-based discovery in medicine (2013) Stud Health Technol Inform, 192, pp. 412-416; Hristovski, D., Stare, J., Peterlin, B., Supporting discovery in medicine by association rule mining in Medline and UMLS (2001) Stud Health Technol Inform, 84 (PART 2), pp. 1344-1348; Jensen, L.J., Saric, J., Bork, P., Literature mining for the biologist: from information retrieval to biological discovery (2006) Nat Rev Genet, 7, pp. 119-129; Weeber, M., Klein, H., de Jong-van den Berg, L.T.W., Using concepts in literature-based discovery: Simulating Swanson's Raynaud-fish oil and migraine-magnesium discoveries (2001) J Am Soc Inf Sci Technol, 52, pp. 548-557; Weeber, M., Kors, J.A., Mons, B., Online tools to support literature-based discovery in the life sciences (2005) Brief Bioinform, 6, pp. 277-286; Roque, F.S., Jensen, P.B., Schmock, H., Using electronic patient records to discover disease correlations and stratify patient cohorts (2011) PLoS Comput Biol, 7, pp. e1002141; Vos, R., Aarts, S., van Mulligen, E., Finding potentially new multimorbidity patterns of psychiatric and somatic diseases: exploring the use of literature-based discovery in primary care research (2014) J Am Med Inform Assoc, 21, pp. 139-145; Fechete, R., Heinzel, A., Perco, P., Mapping of molecular pathways, biomarkers and drug targets for diabetic nephropathy (2011) Proteomics Clin Appl, 5, pp. 354-366; Rebholz-Schuhmann, D., Grabmuller, C., Kavaliauskas, S., A case study: semantic integration of gene-disease associations for type 2 diabetes mellitus from literature and biomedical data resources Drug Discov Today, , [epub ahead of print 4 Nov 2013]; Aronson, A.R., Lang, F.M., An overview of MetaMap: historical perspective and recent advances (2010) J Am Med Inform Assoc, 17, pp. 229-236; Fung, K.W., Jao, C.S., Demner-Fushman, D., Extracting drug indication information from structured product labels using natural language processing (2013) J Am Med Inform Assoc, 20, pp. 482-488; Davis, K., Staes, C., Duncan, J., Identification of pneumonia and influenza deaths using the Death Certificate Pipeline (2012) BMC Med Inform Decis Mak, 12, p. 37; Chapman, W.W., Fiszman, M., Dowling, J.N., Identifying respiratory findings in emergency department reports for biosurveillance using MetaMap (2004) Stud Health Technol Inform, 107 (PART 1), pp. 487-491; Meystre, S., Haug, P.J., Natural language processing to extract medical problems from electronic clinical documents: performance evaluation (2006) J Biomed Inform, 39, pp. 589-599; St-Maurice, J., Kuo, M.H., Gooch, P., A proof of concept for assessing emergency room use with primary care data and natural language processing (2013) Methods Inf Med, 52, pp. 33-42; Sharma, V., Sarkar, I.N., Leveraging concept-based approaches to identify potential phyto-therapies (2013) J Biomed Inform, 46, pp. 602-614; Aronson, A.R., Mork, J.G., Gay, C.W., The NLM indexing initiative's medical text indexer (2004) Stud Health Technol Inform, 107 (PART 1), pp. 268-272; Jimeno-Yepes, A., Wilkowski, B., Mork, J.G., A bottom-up approach to MEDLINE indexing recommendations (2011) AMIA Annu Symp Proc, 2011, pp. 1583-1592; Jimeno-Yepes, A.J., Plaza, L., Mork, J.G., MeSH indexing based on automatically generated summaries (2013) BMC Bioinformatics, 14, p. 208; Aronson, A.R., Rindflesch, T.C., Query expansion using the UMLS Metathesaurus (1997) Proc AMIA Annu Fall Symp, pp. 485-489; Aronson, A.R., Bodenreider, O., Demner-Fushman, D., From indexing the biomedical literature to coding clinical text (2007), Workshop BioNL'07; Prague, Czech Republic; Kavuluru, R., Han, S., Harris, D., Unsupervised extraction of diagnosis codes from EMRs using knowledge-based and extractive text summarization technique (2013) Proceedings of the 26th Canadian Conference on Artificial Intelligence, Canadian AI, pp. 77-88; Suominen, H., Ginter, F., Pyysalo, S., Machine learning to automate the assignment of diagnosis codes to free-text radiology reports: a method description (2008) Proceedings of the ICML/UAI/COLT 2008 Workshop on Machine Learning for Health-Care Applications, , Helsinki, Finland; http://skr.nlm.nih.gov/resource/MetaMappedBaselineInfo.shtml, MetaMapped Results Information. [November 4, 2013]; Lang, F.M., MetaMap 2012. Machine Output Explained (2012), http://metamap.nlm.nih.gov/2012_MMO.pdf, [November 4, 2013]; (2008), http://skr.nlm.nih.gov/Help/MMO_08_Info.html, Machine Output (2008) Explained [November 4, 2013]; Aronson, A.R., MetaMap evaluation http://skr.nlm.nih.gov/papers/references/mm.evaluation.pdf, Bethesda, MD: National Library of Medicine,[February 15, 2014]; Zhang, S., Hunter, D.J., Hankinson, S.E., A prospective study of folate intake and the risk of breast cancer (1999) JAMA, 281, pp. 1632-1637; Lorence, D.P., Ibrahim, I.A., Disparity in coding concordance: do physicians and coders agree? (2003) J Health Care Finance, 29, pp. 43-53; Lorence, D.P., Ibrahim, I.A., Benchmarking variation in coding accuracy across the United States (2003) J Health Care Finance, 29, pp. 29-42; O'Malley, K.J., Cook, K.F., Price, M.D., Measuring diagnoses: ICD code accuracy (2005) Health Serv Res, 40 (5 PART 2), pp. 1620-1639; Surjan, G., Questions on validity of International Classification of Diseases-coded diagnoses (1999) Int J Med Inform, 54, pp. 77-95; Chen, H., Boutros, P.C., VennDiagram: a package for the generation of highly-customizable Venn and Euler diagrams in R (2011) BMC Bioinformatics, 12, p. 35; Cairelli, M.J., Miller, C.M., Fiszman, M., Semantic MEDLINE for discovery browsing: using semantic predications and the literature-based discovery paradigm to elucidate a mechanism for the obesity paradox (2013) AMIA Annu Symp Proc, 2013, pp. 164-173; Kilicoglu, H., Fiszman, M., Rodriguez, A., Semantic {MEDLINE}: {A} web application to manage the results of {PubMed} searches (2008) Proceedings of the Third International Symposium on Semantic Mining in Biomedicine (SMBM 2008), , Turku, Finland: Turku Centre for Computer Science (TUCS); Roumie, C.L., Mitchel, E., Gideon, P.S., Validation of ICD-9 codes with a high positive predictive value for incident strokes resulting in hospitalization using Medicaid health data. (2008) Pharmacoepidemiol Drug Saf, 17, pp. 20-26; Spolaore, P., Brocco, S., Fedeli, U., Measuring accuracy of discharge diagnoses for a region-wide surveillance of hospitalized strokes (2005) Stroke, 36, pp. 1031-1034; Haraoka, G., Muraoka, M., Yoshioka, N., First case of surgical treatment of Farber's disease (1997) Ann Plast Surg, 39, pp. 405-410; Olczak-Kowalczyk, D., Krasuska-Slawinska, E., Rokicki, D., Case report: Infantile systemic hyalinosis: a dental perspective (2011) Eur Arch Paediatr Dent, 12, pp. 224-226; Fraser, D.R., Vitamin D-deficiency in Asia (2004) J Steroid Biochem Mol Biol, 89-90, pp. 491-495; Friedman, C., A broad-coverage natural language processing system (2000) Proc AMIA Symp, pp. 270-274; Holmes, A.B., Hawson, A., Liu, F., Discovering disease associations by integrating electronic clinical data and medical literature (2011) PLoS ONE, 6, pp. e21132; Hamosh, A., Scott, A.F., Amberger, J.S., Online Mendelian Inheritance in Man (OMIM), a knowledgebase of human genes and genetic disorders (2005) Nucleic Acids Res, 33 (DATABASE ISSUE), pp. D514-D517; Srinivasan, P., Rindflesch, T., Exploring text mining from MEDLINE (2002) Proc AMIA Symp, pp. 722-726; Avillach, P., Dufour, J.C., Diallo, G., Design and validation of an automated method to detect known adverse drug reactions in MEDLINE: a contribution from the EU-ADR project (2013) J Am Med Inform Assoc, 20, pp. 446-452; Tan, P-N., Kumar, V., Srivastava, J., Selecting the right interestingness measure for association patterns (2002) Proceedings of the eighth ACM SIGKDD international conference on Knowledge discovery and data mining (KDD '02), pp. 32-41. , Edmonton, Canada; Ogren, P.V., Savova, G.K., Chute, C.G., Constructing evaluation corpora for automated clinical named entity recognitio (2008) Proceedings of the Sixth International Conference on Language Resources and Evaluation (LREC'08), pp. 3143-3150. , May 28-29-30 Marrakech, Morocco, 2008; Pratt, W., Yetisgen-Yildiz, M., A study of biomedical concept identification: MetaMap vs (2003) people. AMIA Annu Symp Proc, pp. 529-533; Stanfill, M.H., Williams, M., Fenton, S.H., A systematic literature review of automated clinical coding and classification systems (2010) J Am Med Inform Assoc, 17, pp. 646-651; Trieschnigg, D., Pezik, P., Lee, V., MeSH Up: effective MeSH text classification for improved document retrieval (2009) Bioinformatics, 25, pp. 1412-1418; Kang, N., Singh, B., Afzal, Z., Using rule-based natural language processing to improve disease normalization in biomedical text (2013) J Am Med Inform Assoc, 20, pp. 876-881; Ruau, D., Mbagwu, M., Dudley, J.T., Comparison of automated and human assignment of MeSH terms on publicly-available molecular datasets (2011) J Biomed Inform, 44 (SUPPL. 1), pp. S39-43; Milian, K., Bucur, A., van Harmelen, F., Identifying most relevant concepts to describe clinical trial eligibility criteria (2013) 6th International Conference on Health Informatics (HEALTHINF 2013), , February 11-14, Barcelona, Spain; Grauer, O., Wolff, D., Bertz, H., Neurological manifestations of chronic graft-versus-host disease after allogeneic haematopoietic stem cell transplantation: report from the consensus conference on clinical practice in chronic graft-versus-host disease (2010) Brain, 133, pp. 2852-2865; Neves, M., Damaschun, A., Mah, N., Preliminary evaluation of the CellFinder literature curation pipeline for gene expression in kidney cells and anatomical parts (2013) Database (Oxford), 2013. , bat020; Tran, N., Luong, T., Krauthammer, M., Mapping terms to UMLS concepts of the same semantic type (2007) AMIA Annu Symp Proc, p. 1136; Mathur, S., Dinakarpandian, D., Automated ontological gene annotation for computing disease similarity (2010) AMIA Summits Transl Sci Proc, 2010, pp. 12-16; Bedrick, S., Edinger, T., Cohen, A., Identifying Patients for Clinical Studies from Electronic Health Records: TREC 2012 Medical Records Track at OHSU (2012) The Twenty-First Text REtrieval Conference (TREC 2012) Proceedings, , 2012 November 6-9; Gaithersburg, Maryland; Patterson, O., Igo, S., Hurdle, J.F., Automatic acquisition of sublanguage semantic schema: towards the word sense disambiguation of clinical narratives (2010) AMIA Annu Symp Proc, 2010, pp. 612-616; Roberts, K., Harabagiu, S.M., A flexible framework for deriving assertions from electronic medical records (2011) J Am Med Inform Assoc, 18, pp. 568-573; French, L., Lane, S., Law, T., Application and evaluation of automated semantic annotation of gene expression experiments (2009) Bioinformatics, 25, pp. 1543-1549; Melton, G.B., Moon, S., McInnes, B., Automated identification of synonyms in biomedical acronym sense inventories (2010) Proceedings of the NAACL HLT 2010 Second Louhi Workshop on Text and Data Mining of Health Documents, pp. 46-52. , 1867742, Los Angeles, California. Association for Computational Linguistics; Gurulingappa, H., Müller, B., Hofmann-Apitius, M., Information Retrieval Framework for Technology Survey in Biomedical and Chemistry Literature (2011) The Twentieth Text REtrieval Conference (TREC 2011) Proceedings, , November 15-18; Gaithersburg, Maryland, 2011; Patel, C.O., Garg, V., Khan, S.A., What do patients search for when seeking clinical trial information online? (2010) AMIA Annu Symp Proc, 2010, pp. 597-601; Hanauer, D.A., Liu, Y., Mei, Q., Hedging their mets: the use of uncertainty terms in clinical documents and its potential implications when sharing the documents with patients (2012) AMIA Annu Symp Proc, 2012, pp. 321-330; Yip, V., Mete, M., Topaloglu, U., Concept discovery for pathology reports using an N-gram model (2010) AMIA Summits Transl Sci Proc, 2010, pp. 43-47; Bejan, C.A., Vanderwende, L., Xia, F., Assertion modeling and its role in clinical phenotype identification (2013) J Biomed Inform, 46, pp. 68-74; Friedlin, J., Overhage, M., An evaluation of the UMLS in representing corpus derived clinical concepts (2011) AMIA Annu Symp Proc, 2011, pp. 435-444; Herskovic, J.R., Tanaka, L.Y., Hersh, W., A day in the life of PubMed: analysis of a typical day's query log (2007) J Am Med Inform Assoc, 14, pp. 212-220; Aronson, A.R., MetaMap: Mapping Text to the UMLS Metathesaurus (2006), http://skr.nlm.nih.gov/papers/references/metamap06.pdf, [November 4, 2013]</v>
          </cell>
          <cell r="AM73" t="str">
            <v>Hanauer, D.A.; Department of Pediatrics, University of Michigan Medical School, 5312 CC, SPC 5940, 1500 E Medical Center Dr, Ann Arbor, MI 48109, United States; email: hanauer@umich.edu</v>
          </cell>
          <cell r="AP73" t="str">
            <v>BMJ Publishing Group</v>
          </cell>
          <cell r="AV73" t="str">
            <v>JAMAF</v>
          </cell>
          <cell r="AW73" t="str">
            <v>J. Am. Med. Informatics Assoc.</v>
          </cell>
          <cell r="AX73" t="str">
            <v>Final</v>
          </cell>
          <cell r="AY73" t="str">
            <v>2-s2.0-84906303636</v>
          </cell>
          <cell r="AZ73">
            <v>12</v>
          </cell>
          <cell r="BG73" t="str">
            <v>article; clinical data repository; clinical study; coding; feasibility study; human; ICD-9; medical informatics; Medline; MetaMap; Data Mining; Electronic Health Records; International Classification of Diseases; Medline; Natural Language Processing; Unified Medical Language System; Data Mining; Feasibility Studies; Humans; International Classification of Diseases; MEDLINE; Natural Language Processing; Unified Medical Language System</v>
          </cell>
          <cell r="BH73" t="str">
            <v>twitter|metamap|nlp</v>
          </cell>
          <cell r="BI73" t="str">
            <v>twitter|metamap|nlp</v>
          </cell>
          <cell r="BJ73" t="str">
            <v>objective: we describe experiments designed to determine the feasibility of distinguishing known from novel associations based on a clinical dataset comprised of international classification of disease, v.9 (icd-9) codes from 1.6 million patients by comparing them to associations of icd-9 codes derived from 20.5 million medline citations processed using metamap. associations appearing only in the clinical dataset, but not in medline citations, are potentially novel. methods: pairwise associations of icd-9 codes were independently identified in both the clinical and medline datasets, which were then compared to quantify their degree of overlap. we also performed a manual review of a subset of the associations to validate how well metamap performed in identifying diagnoses mentioned in medline citations that formed the basis of the medline associations. results: the overlap of associations based on icd-9 codes in the clinical and medline datasets was low: only 6.6% of the 3.1 million associations found in the clinical dataset were also present in the medline dataset. further, a manual review of a subset of the associations that appeared in both datasets revealed that cooccurring diagnoses from medline citations do not always represent clinically meaningful associations. discussion: identifying novel associations derived from large clinical datasets remains challenging. medline as a sole data source for existing knowledge may not be adequate to filter out widely known associations. conclusions: in this study, novel associations were not readily identified. further improvements in accuracy and relevance for tools such as metamap are needed to realize their expected utility.</v>
          </cell>
          <cell r="BL73" t="str">
            <v xml:space="preserve">OBJETIVO: Descrevemos experimentos projetados para determinar a viabilidade de distinguir conhecidos de novas associações baseadas em um conjunto de dados clínico composto por classificação internacional de doenças, V.9 (CID-9) códigos de 1,6 milhão de pacientes, comparando-os a associações de ICD-9. Os códigos derivados de 20,5 milhões de citações de Medline processados ​​usando o Metamap. Associações que aparecem apenas no conjunto de dados clínico, mas não nas citações da Medline, são potencialmente novos. Métodos: As associações de pareas de códigos ICD-9 foram identificadas independentemente nos conjuntos de dados clínicos e medline, que foram então comparados para quantificar seu grau de sobreposição. Também realizamos uma revisão manual de um subconjunto das associações para validar como o Metamap realizado na identificação de diagnósticos mencionados nas citações da Medline que formaram a base das associações de Medline. RESULTADOS: A sobreposição de associações baseadas em códigos ICD-9 nos conjuntos de dados clínicos e Medline foi baixa: apenas 6,6% das associações de 3,1 milhões encontradas no conjunto de dados clínica também estavam presentes no conjunto de dados da Medline. Além disso, uma revisão manual de um subconjunto das associações que apareceram em ambos os conjuntos de dados revelaram que os diagnósticos de coocuração das citações da Medline nem sempre representam associações clinicamente significativas. Discussão: Identificar novas associações derivadas de grandes conjuntos de dados clínicos permanece desafiadora. A Medline como uma única fonte de dados para o conhecimento existente pode não ser adequada para filtrar associações amplamente conhecidas. Conclusões: Neste estudo, novas associações não foram prontamente identificadas. Outras melhorias na precisão e relevância para ferramentas como o metamap são necessárias para realizar sua utilidade esperada. </v>
          </cell>
          <cell r="BQ73">
            <v>0</v>
          </cell>
          <cell r="BR73">
            <v>0</v>
          </cell>
          <cell r="BS73">
            <v>0</v>
          </cell>
          <cell r="BV73">
            <v>0</v>
          </cell>
          <cell r="BW73">
            <v>0</v>
          </cell>
          <cell r="BX73">
            <v>0</v>
          </cell>
          <cell r="BY73">
            <v>0</v>
          </cell>
          <cell r="BZ73">
            <v>0</v>
          </cell>
          <cell r="CA73">
            <v>0</v>
          </cell>
          <cell r="CB73">
            <v>0</v>
          </cell>
          <cell r="CC73">
            <v>0</v>
          </cell>
          <cell r="CK73">
            <v>0</v>
          </cell>
          <cell r="CL73">
            <v>0</v>
          </cell>
        </row>
        <row r="74">
          <cell r="C74" t="str">
            <v>identifying adverse drug reactions by analyzing twitter messages</v>
          </cell>
          <cell r="D74" t="str">
            <v>Identifying Adverse Drug Reactions by analyzing Twitter messages</v>
          </cell>
          <cell r="E74" t="str">
            <v xml:space="preserve">Identificando reações adversas de medicamentos analisando mensagens do Twitter </v>
          </cell>
          <cell r="G74" t="str">
            <v xml:space="preserve">macho </v>
          </cell>
          <cell r="H74">
            <v>2016</v>
          </cell>
          <cell r="I74">
            <v>3</v>
          </cell>
          <cell r="J74">
            <v>0</v>
          </cell>
          <cell r="K74">
            <v>1</v>
          </cell>
          <cell r="L74" t="str">
            <v>Scopus</v>
          </cell>
          <cell r="P74" t="str">
            <v>English</v>
          </cell>
          <cell r="Q74" t="str">
            <v>Conference Paper</v>
          </cell>
          <cell r="R74">
            <v>1</v>
          </cell>
          <cell r="T74" t="str">
            <v>Rajapaksha P., Weerasinghe R.</v>
          </cell>
          <cell r="U74" t="str">
            <v>15th International Conference on Advances in ICT for Emerging Regions, ICTer 2015 - Conference Proceedings</v>
          </cell>
          <cell r="X74" t="str">
            <v xml:space="preserve"> 7377664</v>
          </cell>
          <cell r="Y74" t="str">
            <v>10.1109/icter.2015.7377664</v>
          </cell>
          <cell r="Z74" t="str">
            <v>10.1109/ICTER.2015.7377664</v>
          </cell>
          <cell r="AB74" t="str">
            <v>https://www.scopus.com/inward/record.uri?eid=2-s2.0-84963815611&amp;doi=10.1109%2fICTER.2015.7377664&amp;partnerID=40&amp;md5=ccd90c3cffdd4f46d7997f1ee4a44925</v>
          </cell>
          <cell r="AC74" t="str">
            <v>University of Colombo School of Computing, 35 Reid Avenue, Colombo -7, Sri Lanka</v>
          </cell>
          <cell r="AD74" t="str">
            <v>Rajapaksha, P., University of Colombo School of Computing, 35 Reid Avenue, Colombo -7, Sri Lanka; Weerasinghe, R., University of Colombo School of Computing, 35 Reid Avenue, Colombo -7, Sri Lanka</v>
          </cell>
          <cell r="AL74" t="str">
            <v>Leh harmonised tripartite guideline: Guideline for good clinical practice e6 (rl) (1996) International Conference on Harmonisation of Technical Requirements for Registration of Pharmaceuticals for Human Use, 10. , International Conference on Harmonisation Working Group et al; (1969) International Drug Monitoring: The Role of the Hospital, Report of A Who Meeting, , World Health Organization et al[held in geneva from 18 to 23 november 1968]; Cullen, D.J., Bates, D.W., Small, S.D., Cooper, J.B., Roberta Nemeskal, A., Leape, L.L., The incident reporting system does not detect adverse drug events: A problem for quality improvement (1995) The Joint Commission Journal on Quality Improvement, 21 (10), pp. 541-548; Giacomini, K.M., Krauss, R.M., Roden, D.M., Eichelbaum, M., Hayden, M.R., Nakamura, Y., When good drugs go bad (2007) Nature, 446 (7139), pp. 975-977; (2002) The Importance of Pharmacovigilance, , World Health Organization et al. World Health Organization; Blenkinsopp, A., Wilkie, P., Wang, M., Routledge, P.A., Patient reporting of suspected adverse drug reactions: A review of published literature and Identifying Adverse Drug Reactions by Analyzing Twitter Messages international experience (2007) British Journal of Clinical Pharmacology, 63 (2), pp. 148-156; Page, D., V'Ttor Santos Costa, V., Natarajan, S., Barnard, A., Peissig, P.L., Caldwell, M., Identifying adverse drug events by relational learning (2012) AAAI; Davison, K.P., Pennebaker, J.W., Dickerson, S.S., Who talks the social psychology of illness support groups (2000) American Psychologist, 55 (2), p. 205; Gurulingappa, H., Mateen-Rajput, A., Toldo, L., Extraction of potential adverse drug events from medical case reports (2012) J Biomed Semantics, 3 (1), p. 15; Toldo, L., Bhattacharya, S., Gurulingappa, H., Automated identification of adverse events from case reports using machine learning (2012) Proceedings XXN Conference of the European Federation for Medical Informatics. Workshop on Computational Methods in Pharmacovigilance, pp. 26-29. , Pisa, Italy; Aramaki, E., Miura, Y., Tonoike, M., Ohkuma, T., Masuichi, H., Waki, K., Ohe, K., Extraction of adverse drug effects from clinical records (2010) Stud Health Technol Inform, 160, pp. 739-743; Leaman, R., Wojtulewicz, L., Sullivan, R., Skariah, A., Yang, J., Gonzalez, G., Towards internet-age pharmacovigilance: Extracting adverse drug reactions from user posts to health-related social networks (2010) Proceedings of the 2010 Workshop on Biomedical Natural Language Processing, pp. 117-125. , Association for Computational Linguistics; Nikfarjam, A., Gonzalez, G.H., Pattern mining for extraction of mentions of adverse drug reactions from user comments (2011) AMIA Annual Symposium Proceedings, 2011, p. 1019. , American Medical Informatics Association; Chee, B.W., Berlin, R., Schatz, B., Predicting adverse drug events from personal health messages (2011) AMIA Annual Symposium Proceedings, 2011, p. 217. , American Medical Informatics Association; Bian, J., Topaloglu, U., Yu, F., Towards large-scale twitter mining for drug-related adverse events (2012) Proceedings of the 2012 International Workshop on Smart Health and Wellbeing, pp. 25-32. , ACM; Freifeld, C.C., Brownstein, J.S., Menone, C.M., Bao, W., Filice, R., Kass-Hout, T., Dasgupta, N., Digital drug safety surveillance: Monitoring pharmaceutical products in twitter (2014) Drug Safety, 37 (5), pp. 343-350; (2013) The Leading Safety Problems in 2012 Perspective : Direct Reports to the FDA, pp. 1-21. , Annual Report; Aramaki, E., Maskawa, S., Morita, M., Twitter catches the flu: Detecting influenza epidemics using twitter (2011) Proceedings of the Conference on Empirical Methods in Natural Language Processing, pp. 1568-1576. , Association for Computational Linguistics; Culotta, A., Towards detecting influenza epidemics by analyzing twitter messages (2010) Proceedings of the First Workshop on Social Media Analytics, pp. 115-122. , ACM; Prier, K.W., Smith, M.S., Giraud-Carrier, C., Hanson, C.L., Identifying health-related topics on twitter (2011) Social Computing, Behavioral-cultural Modeling and Prediction, pp. 18-25. , Springer; Maclin, R., Opitz, D., (2011) Popular Ensemble Methods: An Empirical Study, , arXiv preprint arXiv:ll06.0257</v>
          </cell>
          <cell r="AO74" t="str">
            <v>Cambio Software Engineering;Codegen;IFS;Millennium Information Technologies</v>
          </cell>
          <cell r="AP74" t="str">
            <v>Institute of Electrical and Electronics Engineers Inc.</v>
          </cell>
          <cell r="AQ74" t="str">
            <v>15th International Conference on Advances in ICT for Emerging Regions, ICTer 2015</v>
          </cell>
          <cell r="AR74" t="str">
            <v>24 August 2015 through 25 August 2015</v>
          </cell>
          <cell r="AT74">
            <v>118994</v>
          </cell>
          <cell r="AU74" t="str">
            <v>9781467394413</v>
          </cell>
          <cell r="AW74" t="str">
            <v>Int. Conf. Adv. ICT Emerg. Reg., ICTer - Conf. Proc.</v>
          </cell>
          <cell r="AX74" t="str">
            <v>Final</v>
          </cell>
          <cell r="AY74" t="str">
            <v>2-s2.0-84963815611</v>
          </cell>
          <cell r="AZ74">
            <v>5</v>
          </cell>
          <cell r="BF74" t="str">
            <v>Natural Language Processing; Pharmacovigilance; Text Classification; Twitter Mining</v>
          </cell>
          <cell r="BG74" t="str">
            <v>Classification (of information); Computational linguistics; Filtration; Network security; Pharmacodynamics; Social networking (online); Terminology; Text processing; Adverse drug reaction (ADRs); Adverse drug reactions; Health care professionals; Medical terminologies; Micro-blogging platforms; NAtural language processing; Pharmacovigilance; Text classification; Natural language processing systems</v>
          </cell>
          <cell r="BH74" t="str">
            <v>twitter|metamap|nlp</v>
          </cell>
          <cell r="BI74" t="str">
            <v>twitter|metamap|nlp</v>
          </cell>
          <cell r="BJ74" t="str">
            <v>adverse drug reactions (adrs) have become the most common cause of deaths in the world despite post marketing drug surveillance. expensive clinical trials do not uncover all the adrs and also cumbersome for consumers and healthcare professionals. majority of existing methods rely on patients' spontaneous self-reports. the recent explosion of micro blogging platforms such as twitter presents a new information source to discover adrs. in this study, the authors developed a system to automatically extract adrs from twitter messages utilizing natural language processing (nlp) techniques. first, the authors proposed a novel method to filter out all the drug related messages from the twitter data stream. dictionary based approaches were used to identify medical terminology, emoticons and slang words. the interpretation of internet language was also addressed in this research. the best classifier for the classification of adr reached an accuracy of 68% with f-measure of 69%. the results suggest that there is potential for extracting adr related information from twitter messages to support pharmacovigilance. © 2015 ieee.</v>
          </cell>
          <cell r="BK74" t="str">
            <v>As reações adversas a medicamentos (RAMs) se tornaram a causa mais comum de mortes no mundo, apesar da vigilância de medicamentos pós-comercialização. Ensaios clínicos caros não revelam todas as RAMs e também são incômodos para consumidores e profissionais de saúde. A maioria dos métodos existentes depende de autorrelatos espontâneos dos pacientes. A recente explosão de plataformas de microblog, como o Twitter, apresenta uma nova fonte de informação para descobrir ADRs. Neste estudo, os autores desenvolveram um sistema para extrair ADRs automaticamente de mensagens do Twitter utilizando técnicas de Processamento de Linguagem Natural (PNL). Primeiro, os autores propuseram um novo método para filtrar todas as mensagens relacionadas a drogas do fluxo de dados do Twitter. Abordagens baseadas em dicionário foram usadas para identificar terminologia médica, emoticons e gírias. A interpretação da linguagem da internet também foi abordada nesta pesquisa. O melhor classificador para a classificação de ADR atingiu uma precisão de 68% com medida F de 69%. Os resultados sugerem que há potencial para extrair informações relacionadas a ADR das mensagens do Twitter para apoiar a farmacovigilância.</v>
          </cell>
          <cell r="BL74" t="str">
            <v xml:space="preserve">Reações adversas (ADRs) tornaram-se a causa mais comum de mortes no mundo, apesar da vigilância pós-marketing de drogas. Ensaios clínicos caros não descobrem todos os ADRs e também incômodo para os consumidores e profissionais de saúde. maioria dos métodos existentes dependem dos auto-relatos espontâneos dos pacientes. A recente explosão de plataformas de micro blogs, como o Twitter apresenta uma nova fonte de informação para descobrir ADRs. Neste estudo, os autores desenvolveram um sistema para extrair automaticamente ADRs das mensagens do Twitter utilizando técnicas de processamento de linguagem natural (NLP). Primeiro, os autores propuseram um novo método para filtrar todas as mensagens relacionadas à droga do fluxo de dados do Twitter. As abordagens baseadas em dicionário foram usadas para identificar terminologia médica, emoticons e palavras de gírias. A interpretação da linguagem da Internet também foi abordada nesta pesquisa. O melhor classificador para a classificação do ADR atingiu uma precisão de 68% com f-medida de 69%. Os resultados sugerem que há potencial para extrair informações relacionadas ao ADR das mensagens do Twitter para suportar a farmacovigilância. © 2015 IEEE. </v>
          </cell>
          <cell r="BN74">
            <v>1</v>
          </cell>
          <cell r="BO74" t="str">
            <v>Leitura completa: sim</v>
          </cell>
          <cell r="BP74">
            <v>1</v>
          </cell>
          <cell r="BQ74">
            <v>0</v>
          </cell>
          <cell r="BR74">
            <v>1</v>
          </cell>
          <cell r="BS74">
            <v>0</v>
          </cell>
          <cell r="BU74">
            <v>0</v>
          </cell>
          <cell r="BV74">
            <v>0</v>
          </cell>
          <cell r="BW74">
            <v>0</v>
          </cell>
          <cell r="BX74">
            <v>0</v>
          </cell>
          <cell r="BY74">
            <v>0</v>
          </cell>
          <cell r="BZ74">
            <v>0</v>
          </cell>
          <cell r="CA74">
            <v>0</v>
          </cell>
          <cell r="CB74">
            <v>0</v>
          </cell>
          <cell r="CC74">
            <v>0</v>
          </cell>
          <cell r="CE74" t="str">
            <v>Entra ou ñ para leitura: sim - bom</v>
          </cell>
          <cell r="CF74" t="str">
            <v>Bom</v>
          </cell>
          <cell r="CG74">
            <v>44368</v>
          </cell>
          <cell r="CI74">
            <v>0</v>
          </cell>
          <cell r="CK74">
            <v>0</v>
          </cell>
          <cell r="CL74">
            <v>0</v>
          </cell>
        </row>
        <row r="75">
          <cell r="C75" t="str">
            <v>argument predicate distance as a filter for enhancing precision in extracting predications on the genetic etiology of disease</v>
          </cell>
          <cell r="D75" t="str">
            <v>Argument-predicate distance as a filter for enhancing precision in extracting predications on the genetic etiology of disease</v>
          </cell>
          <cell r="E75" t="str">
            <v xml:space="preserve">Distância de argumento-predicado como um filtro para melhorar a precisão na extração de predicações sobre a etiologia genética da doença </v>
          </cell>
          <cell r="G75" t="str">
            <v xml:space="preserve">macho </v>
          </cell>
          <cell r="H75">
            <v>2006</v>
          </cell>
          <cell r="I75">
            <v>21</v>
          </cell>
          <cell r="J75">
            <v>0</v>
          </cell>
          <cell r="K75">
            <v>0</v>
          </cell>
          <cell r="L75" t="str">
            <v>Scopus</v>
          </cell>
          <cell r="P75" t="str">
            <v>English</v>
          </cell>
          <cell r="Q75" t="str">
            <v>Article</v>
          </cell>
          <cell r="R75">
            <v>0</v>
          </cell>
          <cell r="S75" t="str">
            <v>All Open Access, Gold, Green</v>
          </cell>
          <cell r="T75" t="str">
            <v>Masseroli M., Kilicoglu H., Lang F.-M., Rindflesch T.C.</v>
          </cell>
          <cell r="U75" t="str">
            <v>BMC Bioinformatics</v>
          </cell>
          <cell r="V75" t="str">
            <v>7</v>
          </cell>
          <cell r="X75" t="str">
            <v xml:space="preserve"> 291</v>
          </cell>
          <cell r="Y75" t="str">
            <v>10.1186/1471-2105-7-291</v>
          </cell>
          <cell r="Z75" t="str">
            <v>10.1186/1471-2105-7-291</v>
          </cell>
          <cell r="AB75" t="str">
            <v>https://www.scopus.com/inward/record.uri?eid=2-s2.0-33748864015&amp;doi=10.1186%2f1471-2105-7-291&amp;partnerID=40&amp;md5=045e696bcd623a55f83f0402758e0956</v>
          </cell>
          <cell r="AC75" t="str">
            <v>Bioengineering Department, Politecnico di Milano, Milan, Italy; Lister Hill National Center for Biomedical Communications, National Library of Medicine, Bethesda, MA, United States</v>
          </cell>
          <cell r="AD75" t="str">
            <v>Masseroli, M., Bioengineering Department, Politecnico di Milano, Milan, Italy; Kilicoglu, H., Lister Hill National Center for Biomedical Communications, National Library of Medicine, Bethesda, MA, United States; Lang, F.-M., Lister Hill National Center for Biomedical Communications, National Library of Medicine, Bethesda, MA, United States; Rindflesch, T.C., Lister Hill National Center for Biomedical Communications, National Library of Medicine, Bethesda, MA, United States</v>
          </cell>
          <cell r="AE75" t="str">
            <v>ABGene; Genome Function Integrated Discoverer; Journal Descriptor Indexing; MedPost; MetaMap; Metathesaurus; SemGen; SPECIALIST Lexicon</v>
          </cell>
          <cell r="AG75" t="str">
            <v>carrier protein, 80700-39-6; dopamine, 51-61-6, 62-31-7; nicotinamide adenine dinucleotide adenosine diphosphate ribosyltransferase, 58319-92-9; stress activated protein kinase, 155215-87-5</v>
          </cell>
          <cell r="AL75" t="str">
            <v>Rindflesch, T.C., Libbus, B., Hristovski, D., Aronson, A.R., Kilicoglu, H., Semantic relations asserting the etiology of genetic diseases (2003) Proceedings of the American Medical Informatics Association Annual Symposium, pp. 554-558. , In 8-12 November 2003; Washington, DC Edited by: Musen MA, Bethesda MD. American Medical Informatics Association; Libbus, B., Kilicoglu, H., Rindflesch, T.C., Mork, J.G., Aronson, A.R., Using natural language processing, Locus Link, and the Gene Ontology to compare OMIM to MEDLINE (2004) Proceedings of the Workshop on Linking the Biological Literature, Ontologies and Databases: Tools for Users, pp. 69-76. , In 6 May 2004; Boston, MA Edited by: Hirschman L, Pustejovsky J. East Stroudsburg, PA: Association for Computational Linguistics; Humphrey, S.M., Automatic indexing of documents from journal descriptors: A preliminary investigation (1999) J Am Soc Inf Sci, 50 (8), pp. 661-674; Smith, L., Rindflesch, T., Wilbur, W.J., MedPost: A part-of-speech tagger for biomedical text (2004) Bioinformatics, 20 (14), pp. 2320-2321; McCray, A.T., Srinivasan, S., Browne, A.C., Lexical methods for managing variation in biomedical terminologies (1994) Proceedings of the Annual Symposium on Computer Applications in Medical Care, pp. 235-239. , In 5-9 November 1994; Washington, DC Edited by: Ozbolt JG. Philadelphia, PA: Hanley &amp; Belfus; Humphreys, B.L., Lindberg, D.A., Schoolman, H.M., Barnett, G.O., The Unified Medical language System: An informatics research collaboration (1998) J Am Med Inform Assoc, 5 (1), pp. 1-11; Aronson, A.R., Effective mapping of medical text to the UMLS Metathesaurus: The MetaMap program (2001) Proceedings of the American Medical Informatics Association Annual Symposium, pp. 17-21. , In 3-7 November 2001; Washington, DC Edited by: Bakken S. Philadelphia, PA: Hanley &amp; Belfus; Tanabe, L., Wilbur, W.J., Tagging gene and protein names in biomedical text (2002) Bioinformatics, 18 (8), pp. 1124-1132; Morgan, A.A., Hirschman, L., Colosimo, M., Yeh, A.S., Colombe, J.B., Gene name identification and normalization using a model organism database (2004) J Biomed Inform, 37 (6), pp. 396-410; Hou, W.J., Chen, H.H., Enhancing performance of protein and gene name recognizers with filtering and integration strategies (2004) J Biomed Inform, 37 (6), pp. 448-460; Yu, H., Hatzivassiloglou, V., Rzhetsky, A., Wilbur, W.J., Automatically identifying gene/protein terms in MEDLINE abstracts (2002) J Biomed Inform, 35 (5-6), pp. 322-330; Masseroli, M., Martucci, D., Pinciroli, F., GFINDer: Genome Function INtegrated Discoverer through dynamic annotation, statistical analysis, and mining (2004) Nucleic Acids Res, pp. W293-W300; Masseroli, M., Galati, O., Pinciroli, F., GFINDer: Genetic disease and phenotype location statistical analysis and mining of dynamically annotated gene lists (2005) Nucleic Acids Res, pp. W717-W723; Masseroli, M., Galati, O., Manzotti, M., Gibert, K., Pinciroli, F., Inherited disorder phenotypes: Controlled annotation and statistical analysis for knowledge mining from gene lists (2005) BMC Bioinformatics, 6 (SUPPL. 4), pp. S18; http://www.bioinformatics.polimi.it/GFINDer/, GFINDer: Genome Function INtegrated Discoverer web site; Maglott, D., Ostell, J., Pruitt, K.D., Tatusova, T., Entrez Gene: Gene-centered information at NCBI (2005) Nucleic Acids Res, pp. D54-D58; Gene Ontology: Tool for the unification of biology (2000) Nat Genet, 25 (1), pp. 25-29. , The Gene Ontology™ Consortium; Kanehisa, M., Goto, S., KEGG: Kyoto Encyclopedia of Genes and Genomes (2000) Nucleic Acids Res, 28 (1), pp. 27-30; Gasteiger, E., Jung, E., Bairoch, A., Swiss-Prot: Connecting biomolecular knowledge via a protein database (2001) Curr Issues Mol Biol, 3 (3), pp. 47-55; Bateman, A., Coin, L., Durbin, R., Finn, R.D., Hollich, V., Griffiths-Jones, S., Khanna, A., Eddy, S.R., The Pfam protein families database (2004) Nucleic Acids Res, pp. D138-D141; McKusick, V.A., Mendelian Inheritance in Man (1998) A Catalog of Human Genes and Genetic Disorders, , 12th edition. Baltimore, MD: Johns Hopkins University Press; Nussbaum, R.L., Polymeropoulos, M.H., Genetics of Parkinson's disease (1997) Hum Mol Genet, 6 (10), pp. 1687-1691; Morris, H.R., Genetics of Parkinson's disease (2005) Ann Med, 37 (2), pp. 86-96; Calne, D., A definition of Parkinson's disease (2005) Parkinsonism Relat Disord, 11 (SUPPL. 1), pp. S39-S40; Mitchell, J.A., Fun, J., McCray, A.T., Design of Genetics Home Reference: A new NLM consumer health resource (2004) J Am Med Inform Assoc, 11 (6), pp. 439-447; Becker, K.G., Barnes, K.C., Bright, T.J., Wang, S.A., The Genetic Association Database (2004) Nat Genet, 36 (5), pp. 431-432; MutPD - The Parkinson Disease mutation database http://www.thepi.org/altruesite/files/parkinson/Mutations/new_page_l.html; Blaschke, C., Hirschman, L., Valencia, V., Information extraction in molecular biology (2002) Brief Bioinf, 3 (2), pp. 1-12; Bunescu, R., Ge, R., Kate, R.J., Marcotte, E.M., Mooney, R.J., Ramani, A.K., Wong, Y.W., Comparative experiments on learning information extractors for proteins and their interactions (2005) Artif Intell Med, 33 (2), pp. 139-155; Corney, D.P.A., Buxton, B.F., Langdon, W.B., Jones, D.T., BioRAT: Extracting biological information from full-length papers (2004) Bioinformatics, 20 (17), pp. 3206-3213; Blaschke, C., Andrade, M.A., Ouzounis, C., Valencia, A., Automatic extraction of biological information from scientific text: Protein-protein interactions (1999) Proceedings of the 7th International Conference on Intelligent Systems for Molecular Biology, pp. 60-67. , In 6-10 August 1999; Heidelberg, D Edited by: Lenauer T, Schneider R, Bork P, Brutlag DL, Glasgow JI, Mewes H-W, Zimmer R. San Francisco, CA: Morgan Kaufman Publishers, Inc; Blaschke, C., Valencia, A., Can bibliographic pointers for known biological data be found automatically? Protein interactions as a case study (2001) Comp Funct Genomics, 2, pp. 196-206; Huang, M., Zhu, X., Hao, Y., Payan, D.G., Qu, K., Li, M., Discovering patterns to extract protein-protein interactions from full texts (2004) Bioinformatics, 20 (18), pp. 3604-3612; Temkin, J.M., Gilder, M.R., Extraction of protein interaction information from unstructured text using a context-free grammar (2003) Bioinformatics, 19 (16), pp. 2046-2053; Hu, Z.Z., Narayanaswamy, M., Ravikumar, K.E., Vijay-Shanker, K., Wu, C.H., Literature mining and database annotation of protein phosphorylation using a rule-based system (2005) Bioinformatics, 21 (11), pp. 2759-2765; Gaizauskas, R., Demetriou, G., Artymiuk, P.J., Willett, P., Protein structures and information extraction from biological texts: The PASTA system (2003) Bioinformatics, 19 (1), pp. 135-143; Koike, A., Niwa, Y., Takagi, T., Automatic extraction of gene/protein biological functions from biomedical text (2005) Bioinformatics, 21 (7), pp. 1227-1236; Daraselia, N., Yuryev, A., Egorov, S., Novichkova, S., Nikitin, A., Mazo, I., Extracting human protein interactions from MEDLINE using a full-sentence parser (2004) Bioinformatics, 20 (5), pp. 604-611; Friedman, C., Kra, P., Yu, H., Krauthammer, M., Rzhetsky, A., GENIES: A natural-language processing system for the extraction of molecular pathways from journal articles (2001) Bioinformatics, 17 (SUPPL. 1), pp. S74-S82; Santos, C., Eggle, D., States, D.J., Wnt pathway curation using automated natural language processing: Combining statistical methods with partial and full parse for knowledge extraction (2005) Bioinformatics, 21 (8), pp. 1653-1658; Blaschke, C., Oliveros, J.C., Valencia, A., Mining functional information associated with expression arrays (2001) Funct Integr Genomics, 1, pp. 256-268; Leroy, G., Chen, H., Martinez, J.D., A shallow parser based on closed-class words to capture relations in biomedical text (2003) J Biomed Inform, 36 (3), pp. 145-158; Swanson, D.R., Fish oil, Raynaud's syndrome, and undiscovered public knowledge (1986) Perspect Biol Med, 30 (1), pp. 7-18; Srinivasan, P., Libbus, B., Mining MEDLINE for implicit links between dietary substances and diseases (2004) Bioinformatics, 20 (SUPPL. 1), pp. 1290-1296; Hristovski, D., Peterlin, B., Mitchell, J.A., Humphrey, S.M., Using literature-based discovery to identify disease candidate genes (2005) Int J Med Inform, 74 (2-4), pp. 289-298</v>
          </cell>
          <cell r="AM75" t="str">
            <v>Masseroli, M.; Bioengineering Department, , Milan, Italy; email: masseroli@biomed.polimi.it</v>
          </cell>
          <cell r="AV75" t="str">
            <v>BBMIC</v>
          </cell>
          <cell r="AW75" t="str">
            <v>BMC Bioinform.</v>
          </cell>
          <cell r="AX75" t="str">
            <v>Final</v>
          </cell>
          <cell r="AY75" t="str">
            <v>2-s2.0-33748864015</v>
          </cell>
          <cell r="BG75" t="str">
            <v>Filtering procedures; Functional information; Gene-gene relations; NAtural language processing; Postprocessing methods; Scientific literature; Semantic predications; Syntactic structure; Genes; Natural language processing systems; Neurodegenerative diseases; Semantics; Syntactics; Information filtering; apolipoprotein A2; carrier protein; dopamine; G protein coupled receptor; immunoglobulin enhancer binding protein; nerve growth factor beta subunit; nicotinamide adenine dinucleotide adenosine diphosphate ribosyltransferase; nuclear receptor related factor 1; protein IREB2; protein p53; regulator protein; retinoid X receptor; stress activated protein kinase; unclassified drug; vesicular monoamine transporter 2; accuracy; analytical error; article; automation; autosomal recessive disorder; computer program; diabetes mellitus; disease association; dopaminergic nerve cell; functional genomics; gene function; gene interaction; genetic association; genetic database; genetic disorder; genetic susceptibility; human; inflammatory disease; information processing; insulinoma; Internet; medical literature; medical research; mutational analysis; obesity; Parkinson disease; phenotypic variation; qualitative analysis; semantics; Genetic Diseases, Inborn; genetic predisposition; genetics; information retrieval; natural language processing; procedures; Genetic Diseases, Inborn; Genetic Predisposition to Disease; Humans; Information Storage and Retrieval; Natural Language Processing; Parkinson Disease; Semantics; Software</v>
          </cell>
          <cell r="BI75" t="str">
            <v>twitter|metamap|nlp</v>
          </cell>
          <cell r="BJ75" t="str">
            <v>background: genomic functional information is valuable for biomedical research. however, such information frequently needs to be extracted from the scientific literature and structured in order to be exploited by automatic systems. natural language processing is increasingly used for this purpose although it inherently involves errors. a postprocessing strategy that selects relations most likely to be correct is proposed and evaluated on the output of semgen, a system that extracts semantic predications on the etiology of genetic diseases. based on the number of intervening phrases between an argument and its predicate, we defined a heuristic strategy to filter the extracted semantic relations according to their likelihood of being correct. we also applied this strategy to relations identified with co-occurrence processing. finally, we exploited postprocessed semgen predications to investigate the genetic basis of parkinson's disease. results: the filtering procedure for increased precision is based on the intuition that arguments which occur close to their predicate are easier to identify than those at a distance. for example, if gene-gene relations are filtered for arguments at a distance of 1 phrase from the predicate, precision increases from 41.95% (baseline) to 70.75%. since this proximity filtering is based on syntactic structure, applying it to the results of co-occurrence processing is useful, but not as effective as when applied to the output of natural language processing. in an effort to exploit semgen predications on the etiology of disease after increasing precision with postprocessing, a gene list was derived from extracted information enhanced with postprocessing filtering and was automatically annotated with gfinder, a web application that dynamically retrieves functional and phenotypic information from structured biomolecular resources. two of the genes in this list are likely relevant to parkinson's disease but are not associated with this disease in several important databases on genetic disorders. conclusion: information based on the proximity postprocessing method we suggest is of sufficient quality to be profitably used for subsequent applications aimed at uncovering new biomedical knowledge. although proximity filtering is only marginally effective for enhancing the precision of relations extracted with co-occurrence processing, it is likely to benefit methods based, even partially, on syntactic structure, regardless of the relation. © 2006 masseroli et al; licensee biomed central ltd.</v>
          </cell>
          <cell r="BL75" t="str">
            <v xml:space="preserve">Antecedentes: A informação funcional genômica é valiosa para pesquisa biomédica. No entanto, essa informação freqüentemente precisa ser extraída da literatura científica e estruturada para ser explorada por sistemas automáticos. O processamento de linguagem natural é cada vez mais usado para este fim, embora inerentemente envolva erros. Uma estratégia de pós-processamento que seleciona as relações com maior probabilidade de serem corretas é proposta e avaliada na saída da Semeng, um sistema que extraia as predicações semânticas sobre a etiologia das doenças genéticas. Com base no número de frases intervenientes entre um argumento e seu predicado, definimos uma estratégia heurística para filtrar as relações semânticas extraídas de acordo com sua probabilidade de estar correto. Também aplicamos essa estratégia às relações identificadas com processamento de co-ocorrência. Finalmente, exploramos predicações de semengenes postprocessadas para investigar a base genética da doença de Parkinson. RESULTADOS: O procedimento de filtragem para maior precisão é baseado na intuição de que os argumentos que ocorrem próximos ao seu predicado são mais fáceis de identificar do que aqueles à distância. Por exemplo, se as relações gênicas são filtradas para argumentos a uma distância de 1 frase do predicado, a precisão aumenta de 41,95% (linha de base) para 70,75%. Como esta filtragem de proximidade é baseada na estrutura sintática, aplicando-a aos resultados do processamento de co-ocorrência é útil, mas não tão eficaz quanto quando aplicada à saída do processamento de linguagem natural. Em um esforço para explorar as predicações semengenes sobre a etiologia da doença após aumentar a precisão com a pós-processamento, uma lista genética foi derivada de informações extraídas aprimoradas com filtragem de pós-processamento e foi automaticamente anotada com o GFINF, um aplicativo da Web que retira dinamicamente a informação funcional e fenotípica de Recursos. Dois dos genes nesta lista são provavelmente relevantes para a doença de Parkinson, mas não estão associados a esta doença em várias bases de dados importantes em distúrbios genéticos. CONCLUSÃO: Informações baseadas no método de pós-processamento de proximidade Sugerimos que a qualidade suficiente seja usada com lucro para aplicações subseqüentes voltadas para descobrir novos conhecimentos biomédicos. Embora a filtragem de proximidade seja apenas marginalmente eficaz para melhorar a precisão das relações extraídas com processamento de co-ocorrência, é provável que beneficie métodos baseados, mesmo parcialmente, na estrutura sintática, independentemente da relação sintática, independentemente da relação sintática, independentemente da relação sintática. © 2006 Masseroli et al; Licenciado Biomed Central Ltd. </v>
          </cell>
          <cell r="BQ75">
            <v>0</v>
          </cell>
          <cell r="BR75">
            <v>0</v>
          </cell>
          <cell r="BS75">
            <v>0</v>
          </cell>
          <cell r="BV75">
            <v>0</v>
          </cell>
          <cell r="BW75">
            <v>0</v>
          </cell>
          <cell r="BX75">
            <v>0</v>
          </cell>
          <cell r="BY75">
            <v>0</v>
          </cell>
          <cell r="BZ75">
            <v>0</v>
          </cell>
          <cell r="CA75">
            <v>0</v>
          </cell>
          <cell r="CB75">
            <v>0</v>
          </cell>
          <cell r="CC75">
            <v>0</v>
          </cell>
          <cell r="CK75">
            <v>0</v>
          </cell>
          <cell r="CL75">
            <v>0</v>
          </cell>
        </row>
        <row r="76">
          <cell r="C76" t="str">
            <v>social media listening for routine post marketing safety surveillance</v>
          </cell>
          <cell r="D76" t="str">
            <v>Social Media Listening for Routine Post-Marketing Safety Surveillance</v>
          </cell>
          <cell r="E76" t="str">
            <v xml:space="preserve">Media social ouvindo a rotina Vigilância de segurança de pós-marketing </v>
          </cell>
          <cell r="G76" t="str">
            <v xml:space="preserve">macho </v>
          </cell>
          <cell r="H76">
            <v>2016</v>
          </cell>
          <cell r="I76">
            <v>55</v>
          </cell>
          <cell r="J76">
            <v>0</v>
          </cell>
          <cell r="K76">
            <v>1</v>
          </cell>
          <cell r="L76" t="str">
            <v>Scopus</v>
          </cell>
          <cell r="P76" t="str">
            <v>English</v>
          </cell>
          <cell r="Q76" t="str">
            <v>Article</v>
          </cell>
          <cell r="R76">
            <v>1</v>
          </cell>
          <cell r="T76" t="str">
            <v>Powell G.E., Seifert H.A., Reblin T., Burstein P.J., Blowers J., Menius J.A., Painter J.L., Thomas M., Pierce C.E., Rodriguez H.W., Brownstein J.S., Freifeld C.C., Bell H.G., Dasgupta N.</v>
          </cell>
          <cell r="U76" t="str">
            <v>Drug Safety</v>
          </cell>
          <cell r="V76" t="str">
            <v>39</v>
          </cell>
          <cell r="W76" t="str">
            <v>5</v>
          </cell>
          <cell r="Y76" t="str">
            <v>10.1007/s40264-015-0385-6</v>
          </cell>
          <cell r="Z76" t="str">
            <v>10.1007/s40264-015-0385-6</v>
          </cell>
          <cell r="AB76" t="str">
            <v>https://www.scopus.com/inward/record.uri?eid=2-s2.0-84955243436&amp;doi=10.1007%2fs40264-015-0385-6&amp;partnerID=40&amp;md5=ddd780cf1ac60757752ead971d73dca7</v>
          </cell>
          <cell r="AC76" t="str">
            <v>GlaxoSmithKline, 5 Moore Dr., Research Triangle Park, NC  27709, United States; GlaxoSmithKline Vaccines, King of Prussia, PA, United States; GlaxoSmithKline, Stockley Park, United Kingdom; GlaxoSmithKline, King of Prussia, PA, United States; Blue Zone Industries, Chester Springs, PA, United States; Epidemico Inc., Boston, MA, United States; Zero Chaos, Research Triangle Park, NC, United States</v>
          </cell>
          <cell r="AD76" t="str">
            <v>Powell, G.E., GlaxoSmithKline, 5 Moore Dr., Research Triangle Park, NC  27709, United States; Seifert, H.A., GlaxoSmithKline Vaccines, King of Prussia, PA, United States; Reblin, T., GlaxoSmithKline, Stockley Park, United Kingdom; Burstein, P.J., GlaxoSmithKline, King of Prussia, PA, United States; Blowers, J., GlaxoSmithKline, 5 Moore Dr., Research Triangle Park, NC  27709, United States; Menius, J.A., GlaxoSmithKline, 5 Moore Dr., Research Triangle Park, NC  27709, United States; Painter, J.L., GlaxoSmithKline, 5 Moore Dr., Research Triangle Park, NC  27709, United States; Thomas, M., Blue Zone Industries, Chester Springs, PA, United States; Pierce, C.E., Epidemico Inc., Boston, MA, United States; Rodriguez, H.W., Epidemico Inc., Boston, MA, United States; Brownstein, J.S., Epidemico Inc., Boston, MA, United States; Freifeld, C.C., Epidemico Inc., Boston, MA, United States; Bell, H.G., Zero Chaos, Research Triangle Park, NC, United States; Dasgupta, N., Epidemico Inc., Boston, MA, United States</v>
          </cell>
          <cell r="AG76" t="str">
            <v>codeine, 76-57-3; dexamphetamine, 1462-73-3, 51-63-8, 51-64-9; diphenhydramine, 147-24-0, 58-73-1; glucose, 50-99-7, 84778-64-3; ibuprofen, 15687-27-1, 79261-49-7, 31121-93-4, 527688-20-6; oxycodone, 124-90-3, 76-42-6; paracetamol, 103-90-2; zolpidem, 82626-48-0</v>
          </cell>
          <cell r="AL76" t="str">
            <v>The importance of PV: safety monitoring of medical products. World Health Organization (2002) United Kingdom, , http://apps.who.int/medicinedocs/pdf/s4893e/s4893e.pdf; (2007) Food and Drug Administration Amendments Act of 2007, , http://www.fda.gov/RegulatoryInformation/Legislation/SignificantAmendmentstotheFDCAct/FoodandDrugAdministrationAmendmentsActof2007/FullTextofFDAAALaw/default.htm, Accessed 16 Sept 2015; Patadia, V.K., Coloma, P., Schuemie, M.J., Herings, R., Gini, R., Mazzaglia, G., Using real-world healthcare data for PV signal detection—the experience of the EU-ADR project (2015) Expert Rev Clin Pharmacol., 8 (1), pp. 95-102. , PID: 25487079; Trifiro, G., Coloma, P.M., Rijnbeek, P.R., Romio, S., Mosseveld, B., Weibel, D., Combining multiple healthcare databases for postmarketing drug and vaccine safety surveillance: why and how? (2014) J Intern Med, 275 (6), pp. 551-561. , COI: 1:STN:280:DC%2BC2crkt1Omug%3D%3D, PID: 24635221; Stang, P.E., Ryan, P.B., Racoosin, J.A., Overhage, J.M., Hartzema, A.G., Reich, C., Advancing the science for active surveillance: rationale and design for the Observational Medical Outcomes Partnership (2010) Ann Intern Med, 153 (9), pp. 600-606. , PID: 21041580; McClure, D.L., Raebel, M.A., Yih, W.K., Shoaibi, A., Mullersman, J.E., Anderson-Smits, C., Mini-Sentinel methods: framework for assessment of positive results from signal refinement (2014) Pharmacoepidemiol Drug Saf, 23 (1), pp. 3-8. , PID: 24395545; Pew Research Internet Project, , http://www.pewinternet.org/fact-sheets/health-fact-sheet, Health Fact Sheet: Highlights of the Pew Internet Project’s research related to health and healthcare. Accessed 7 Aug 2015; Nair, M., Understanding and measuring the value of social media (2011) J Corp Acc Finance., 22 (3), pp. 45-51; Ghosh, R., Lewis, D., Aims and approaches of Web-RADR: a consortium ensuring reliable ADR reporting via mobile devices and new insights from social media (2015) Expert Opin Drug Saf, pp. 1-9; Golder, S., Norman, G., Loke, Y.K., Systematic review on the prevalence, frequency and comparative value of adverse events data in social media (2015) Br J Clin Pharmacol, 80 (4), pp. 878-888. , PID: 26271492; Lardon, J., Abdellaoui, R., Bellet, F., Asfari, H., Souvignet, J., Texier, N., Adverse drug reaction identification and extraction in social media: a scoping review (2015) J Med Internet Res., 17 (7), p. e171. , PID: 26163365; Sloane, R., Osanlou, O., Lewis, D., Bollegala, D., Maskell, S., Pirmohamed, M., Social media and PV: a review of the opportunities and challenges (2015) Br J Clin Pharmacol, 80 (4), pp. 910-920. , PID: 26147850; Sarker, A., Ginn, R., Nikfarjam, A., O’Connor, K., Smith, K., Jayaraman, S., Utilizing social media data for PV: a review (2015) J Biomed Inform, 54, pp. 202-212. , PID: 25720841; Noren, G.N., PV for a revolving world: prospects of patient-generated data on the internet (2014) Drug Saf, 37 (10), pp. 761-764. , PID: 25096955; White, R.W., Harpaz, R., Shah, N.H., DuMouchel, W., Horvitz, E., Toward enhanced PV using patient-generated data on the internet (2014) Clin Pharmacol Ther, 96 (2), pp. 239-246. , COI: 1:STN:280:DC%2BC2cnhslyiuw%3D%3D, PID: 24713590; Masoni, M., Guelfi, M.R., Conti, A., Gensini, G.F., PV and use of online health information (2013) Trends Pharmacol Sci, 34 (7), pp. 357-358. , COI: 1:CAS:528:DC%2BC3sXovVCjtrk%3D, PID: 23759353; Edwards, I.R., Lindquist, M., Social media and networks in PV: boon or bane? (2011) Drug Saf, 34 (4), pp. 267-271. , PID: 21417499; Majumder, M.S., Kluberg, S., Santillana, M., Mekaru, S., Brownstein, J.S., ebola outbreak: media events track changes in observed reproductive number (2014) PLoS Curr., 2015, p. 7; McIver, D.J., Hawkins, J.B., Chunara, R., Chatterjee, A.K., Bhandari, A., Fitzgerald, T.P., Characterizing sleep issues using twitter (2015) J Med Internet Res., 17 (6), p. e140. , PID: 26054530; Freifeld, C.C., Brownstein, J.S., Menone, C.M., Bao, W., Filice, R., Kass-Hout, T., Digital drug safety surveillance: monitoring pharmaceutical products in twitter (2014) Drug Saf, 37 (5), pp. 343-350. , COI: 1:CAS:528:DC%2BC2cXmvFGht7w%3D, PID: 24777653; Robinson, G., A statistical approach to the spam problem (2003) Linux J, 2003 (107), p. 3; Bloom, B., Space/time trade-offs in hash coding with allowable errors (1970) Commun ACM, 13 (7), pp. 422-426; Hauben, M., Reich, L., DeMicco, J., Kim, K., ‘Extreme duplication’ in the US FDA adverse events reporting system database (2007) Drug Saf, 30 (6), pp. 551-554. , PID: 17536881; Nikfarjam, A., Sarker, A., O’Connor, K., Ginn, R., Gonzalez, G., PV from social media: mining adverse drug reaction mentions using sequence labeling with word embedding cluster features (2015) J Am Med Inform Assoc, 22 (3), pp. 671-681. , PID: 25755127; Yang, M., Kiang, M., Shang, W., Filtering big data from social media–Building an early warning system for adverse drug reactions (2015) J Biomed Inform, 54, pp. 230-240. , PID: 25688695; Sarker, A., Gonzalez, G., Portable automatic text classification for adverse drug reaction detection via multi-corpus training (2015) J Biomed Inform, 53, pp. 196-207. , PID: 25451103; Sarntivijai, S., Abernethy, D.R., Use of internet search logs to evaluate potential drug adverse events (2014) Clin Pharmacol Ther, 96 (2), pp. 149-150. , COI: 1:STN:280:DC%2BC2cbls1Crsg%3D%3D, PID: 25056395; O’Connor, K., Pimpalkhute, P., Nikfarjam, A., Ginn, R., Smith, K.L., Gonzalez, G., PV on twitter? Mining tweets for adverse drug reactions (2014) AMIA Annu Symp Proc., 2014, pp. 924-933. , PID: 25954400; Wu, H., Fang, H., Stanhope, S.J., Exploiting online discussions to discover unrecognized drug side effects (2013) Methods Inf Med, 52 (2), pp. 152-159. , COI: 1:STN:280:DC%2BC3svitFyntQ%3D%3D, PID: 23450374; Abou Taam, M., Rossard, C., Cantaloube, L., Bouscaren, N., Roche, G., Pochard, L., Analysis of patients’ narratives posted on social media websites on benfluorex’s (Mediator(R)) withdrawal in France (2014) J Clin Pharm Ther, 39 (1), pp. 53-55; Chary, M., Genes, N., McKenzie, A., Manini, A.F., Leveraging social networks for toxicovigilance (2013) J Med Toxicol., 9 (2), pp. 184-191. , COI: 1:CAS:528:DC%2BC3sXotVSlur8%3D, PID: 23619711; Coloma, P.M., Becker, B., Sturkenboom, M.C., van Mulligen, E.M., Kors, J.A., Evaluating social media networks in medicines safety surveillance: two case studies (2015) Drug Saf, 38 (10), pp. 921-930. , PID: 26242616; Dyar, O.J., Castro-Sanchez, E., Holmes, A.H., What makes people talk about antibiotics on social media? A retrospective analysis of Twitter use (2014) J Antimicrob Chemother, 69 (9), pp. 2568-2572. , COI: 1:CAS:528:DC%2BC2MXis12qt7g%3D, PID: 24862092; Harmark, L., van Puijenbroek, E., van Grootheest, K., Intensive monitoring of duloxetine: results of a web-based intensive monitoring study (2013) Eur J Clin Pharmacol, 69 (2), pp. 209-215. , PID: 22688722; Pages, A., Bondon-Guitton, E., Montastruc, J.L., Bagheri, H., Undesirable effects related to oral antineoplastic drugs: comparison between patients’ internet narratives and a national PV database (2014) Drug Saf, 37 (8), pp. 629-637. , COI: 1:CAS:528:DC%2BC2cXht1SlsLnL, PID: 25027671; Palosse-Cantaloube, L., Lacroix, I., Rousseau, V., Bagheri, H., Montastruc, J.L., Damase-Michel, C., Analysis of chats on French internet forums about drugs and pregnancy (2014) Pharmacoepidemiol Drug Saf, 23 (12), pp. 1330-1333. , PID: 25250824; Schroder, S., Zollner, Y.F., Schaefer, M., Drug related problems with Antiparkinsonian agents: consumer internet reports versus published data (2007) Pharmacoepidemiol Drug Saf, 16 (10), pp. 1161-1166. , PID: 17486665; Simmering, J.E., Polgreen, L.A., Polgreen, P.M., Web search query volume as a measure of pharmaceutical utilization and changes in prescribing patterns (2014) Res Social Adm Pharm., 10 (6), pp. 896-903. , PID: 24603135; White, R.W., Tatonetti, N.P., Shah, N.H., Altman, R.B., Horvitz, E., Web-scale PV: listening to signals from the crowd (2013) J Am Med Inform Assoc, 20 (3), pp. 404-408. , PID: 23467469; Shutler, L., Nelson, L.S., Portelli, I., Blachford, C., Perrone, J., Drug use in the twittersphere: a qualitative contextual analysis of tweets about prescription drugs (2015) J Addict Dis, 34 (4), pp. 303-310. , PID: 26364675; Lee, J.L., DeCamp, M., Dredze, M., Chisolm, M.S., Berger, Z.D., What are health-related users tweeting? A qualitative content analysis of health-related users and their messages on twitter (2014) J Med Internet Res., 16 (10), p. e237. , PID: 25591063; McGregor, F., Somner, J.E., Bourne, R.R., Munn-Giddings, C., Shah, P., Cross, V., Social media use by patients with glaucoma: what can we learn? (2014) Ophthalmic Physiol Opt, 34 (1), pp. 46-52. , PID: 24325434; Harmark, L., Puijenbroek, E., Grootheest, K., Longitudinal monitoring of the safety of drugs by using a web-based system: the case of pregabalin (2011) Pharmacoepidemiol Drug Saf, 20 (6), pp. 591-597. , PID: 21538671; Greene, J.A., Choudhry, N.K., Kilabuk, E., Shrank, W.H., Online social networking by patients with diabetes: a qualitative evaluation of communication with Facebook (2011) J Gen Intern Med, 26 (3), pp. 287-292. , PID: 20945113; Cobert, B., Silvey, J., The Internet and drug safety: what are the implications for PV? (1999) Drug Saf, 20 (2), pp. 95-107. , COI: 1:STN:280:DyaK1M7otVWjtw%3D%3D, PID: 10082068; Avillach, P., Dufour, J.C., Diallo, G., Salvo, F., Joubert, M., Thiessard, F., Design and validation of an automated method to detect known adverse drug reactions in MEDLINE: a contribution from the EU-ADR project (2013) J Am Med Inform Assoc, 20 (3), pp. 446-452. , PID: 23195749; Oliveira, J.L., Lopes, P., Nunes, T., Campos, D., Boyer, S., Ahlberg, E., The EU-ADR Web Platform: delivering advanced PV tools (2013) Pharmacoepidemiol Drug Saf, 22 (5), pp. 459-467. , PID: 23208789; Brown, D., (2012) Cool Facts About Social Media, , http://dannybrown.me/2012/06/06/52-cool-facts-social-media-2012/, Accessed 16 Oct 2015; (2012) Beevolve. An Exhaustive Study of Twitter Users Around the World, , http://temp.beevolve.com/twitter-statistics/-c1, Accessed 6 Oct 2015; Schwind, J.S., Wolking, D.J., Brownstein, J.S., Consortium, P., Mazet, J.A., Smith, W.A., Evaluation of local media surveillance for improved disease recognition and monitoring in global hotspot regions (2014) PLoS One, 9 (10), p. e110236. , PID: 25333618; Scales, D., Zelenev, A., Brownstein, J.S., Quantifying the effect of media limitations on outbreak data in a global online web-crawling epidemic intelligence system, 2008–2011 (2013) Emerg Health Threats J., 6, p. 21621. , PID: 24206612; Chunara, R., Andrews, J.R., Brownstein, J.S., Social and news media enable estimation of epidemiological patterns early in the 2010 Haitian cholera outbreak (2012) Am J Trop Med Hyg, 86 (1), pp. 39-45. , PID: 22232449; Dasgupta, N., Mandl, K.D., Brownstein, J.S., Breaking the news or fueling the epidemic? Temporal association between news media report volume and opioid-related mortality (2009) PLoS One, 4 (11), p. e7758. , PID: 19924221; Reese, S., Danielian, L., Intermedia influence and the drug issue: converging on cocaine (1989) Communication campaigns about drugs: government, media and the public, , Shoemaker P, (ed), L. Erlbaum Associates, Hillsdale</v>
          </cell>
          <cell r="AM76" t="str">
            <v>Powell, G.E.; GlaxoSmithKline, 5 Moore Dr., United States; email: gregory.e.powell@gsk.com</v>
          </cell>
          <cell r="AP76" t="str">
            <v>Springer International Publishing</v>
          </cell>
          <cell r="AV76" t="str">
            <v>DRSAE</v>
          </cell>
          <cell r="AW76" t="str">
            <v>Drug Saf.</v>
          </cell>
          <cell r="AX76" t="str">
            <v>Final</v>
          </cell>
          <cell r="AY76" t="str">
            <v>2-s2.0-84955243436</v>
          </cell>
          <cell r="AZ76">
            <v>11</v>
          </cell>
          <cell r="BG76" t="str">
            <v>codeine; dexamphetamine; diphenhydramine; glucose; ibuprofen; influenza vaccine; non prescription drug; oxycodone; paracetamol; prescription drug; zolpidem; abdominal pain; abnormal dreaming; affect; anxiety; arthralgia; Article; asthma; Bayes theorem; bronchitis; chronic obstructive lung disease; consciousness; convulsion; coughing; death; dependent personality disorder; depression; drug abuse; drug overdose; drug surveillance program; dysesthesia; dyspnea; elevated blood pressure; falling; fatigue; fever; flu like syndrome; glucose blood level; headache; health service; heart palpitation; hemorrhoid; human; identifiable information; infection; injection site pain; injury; insomnia; Internet; liver function; lung disease; machine learning; malaise; Medical Dictionary for Regulatory Activities; medical information; medical information system; memory disorder; muscle twitch; natural language processing; pain; pallor; pneumonia; postmarketing surveillance; predictive value; pregnancy; priority journal; respiratory tract disease; restlessness; skin discomfort; social media; somnolence; stress; swelling; tremor; weight gain; weight reduction; wheezing; drug surveillance program; Drug-Related Side Effects and Adverse Reactions; factual database; information retrieval; postmarketing surveillance; procedures; research; safety; Adverse Drug Reaction Reporting Systems; Databases, Factual; Drug-Related Side Effects and Adverse Reactions; Humans; Information Storage and Retrieval; Pharmacovigilance; Product Surveillance, Postmarketing; Research Report; Safety; Social Media</v>
          </cell>
          <cell r="BH76" t="str">
            <v>twitter|metamap|nlp</v>
          </cell>
          <cell r="BI76" t="str">
            <v>twitter|metamap|nlp</v>
          </cell>
          <cell r="BJ76" t="str">
            <v>introduction: post-marketing safety surveillance primarily relies on data from spontaneous adverse event reports, medical literature, and observational databases. limitations of these data sources include potential under-reporting, lack of geographic diversity, and time lag between event occurrence and discovery. there is growing interest in exploring the use of social media (‘social listening’) to supplement established approaches for pharmacovigilance. although social listening is commonly used for commercial purposes, there are only anecdotal reports of its use in pharmacovigilance. health information posted online by patients is often publicly available, representing an untapped source of post-marketing safety data that could supplement data from existing sources. objectives: the objective of this paper is to describe one methodology that could help unlock the potential of social media for safety surveillance. methods: a third-party vendor acquired 24 months of publicly available facebook and twitter data, then processed the data by standardizing drug names and vernacular symptoms, removing duplicates and noise, masking personally identifiable information, and adding supplemental data to facilitate the review process. the resulting dataset was analyzed for safety and benefit information. results: in twitter, a total of 6,441,679 medical dictionary for regulatory activities (meddra®) preferred terms (pts) representing 702 individual pts were discussed in the same post as a drug compared with 15,650,108 total pts representing 946 individual pts in facebook. further analysis revealed that 26 % of posts also contained benefit information. conclusion: social media listening is an important tool to augment post-marketing safety surveillance. much work remains to determine best practices for using this rapidly evolving data source. © 2016, springer international publishing switzerland.</v>
          </cell>
          <cell r="BK76" t="str">
            <v>Introdução: A vigilância de segurança pós-comercialização se baseia principalmente em dados de relatórios de eventos adversos espontâneos, literatura médica e bancos de dados observacionais. As limitações dessas fontes de dados incluem subnotificação potencial, falta de diversidade geográfica e intervalo de tempo entre a ocorrência do evento e a descoberta. Há um interesse crescente em explorar o uso da mídia social ("escuta social") para complementar as abordagens estabelecidas para a farmacovigilância. Embora a escuta social seja comumente usada para fins comerciais, existem apenas relatos anedóticos de seu uso na farmacovigilância. As informações de saúde postadas online pelos pacientes costumam estar disponíveis publicamente, representando uma fonte inexplorada de dados de segurança pós-marketing que podem complementar os dados de fontes existentes. Objetivos: O objetivo deste artigo é descrever uma metodologia que pode ajudar a desbloquear o potencial das mídias sociais para vigilância de segurança. Métodos: um fornecedor terceirizado adquiriu 24 meses de dados publicamente disponíveis do Facebook e do Twitter e, em seguida, processou os dados padronizando nomes de medicamentos e sintomas vernáculos, removendo duplicatas e ruídos, mascarando informações de identificação pessoal e adicionando dados suplementares para facilitar o processo de revisão. O conjunto de dados resultante foi analisado para informações de segurança e benefícios. Resultados: No Twitter, um total de 6.441.679 Termos Preferidos (TPs) do Dicionário Médico para Atividades Regulatórias (MedDRA®), representando 702 TPs individuais, foram discutidos no mesmo post como um medicamento em comparação com 15.650.108 TPs no total que representam 946 TPs individuais no Facebook. Uma análise posterior revelou que 26% das postagens também continham informações sobre benefícios. Conclusão: A escuta na mídia social é uma ferramenta importante para aumentar a vigilância de segurança pós-marketing. Ainda há muito trabalho para determinar as práticas recomendadas para usar essa fonte de dados em rápida evolução.</v>
          </cell>
          <cell r="BL76" t="str">
            <v xml:space="preserve">Introdução: A vigilância de segurança pós-comercialização depende principalmente de dados de relatórios de eventos adversos espontâneos, literatura médica e bancos de dados observacionais. As limitações dessas fontes de dados incluem potenciais sob reportagem, falta de diversidade geográfica e atrasos de tempo entre ocorrência de eventos e descoberta. Há um crescente interesse em explorar o uso de mídias sociais ("escuta social") para complementar abordagens estabelecidas para a farmacovigilância. Embora a audição social seja comumente usada para fins comerciais, existem apenas relatórios anedóticos de sua utilização em farmacovigilância. As informações de saúde registradas on-line por pacientes estão frequentemente disponíveis publicamente, representando uma fonte inexplorada de dados de segurança pós-comercialização que possam complementar dados de fontes existentes. Objetivos: O objetivo deste artigo é descrever uma metodologia que poderia ajudar a desbloquear o potencial das mídias sociais para vigilância de segurança. Métodos: Um fornecedor terceirizado adquiriu 24 meses de dados do Facebook e do Twitter disponíveis publicamente, processou os dados padronizando nomes de medicamentos e sintomas vernaculares, removendo duplicatas e ruído, mascarando informações pessoalmente identificáveis ​​e adicionando dados suplementares para facilitar o processo de revisão. O conjunto de dados resultante foi analisado para informações de segurança e benefício. RESULTADOS: No Twitter, um total de 6.441.679 dicionário médico para atividades de regulamentação (MedDRA®) Termos preferidos (PTS) Representando 702 PTs individuais foram discutidos no mesmo post como uma droga comparada com 15.650,108 Total PTS representando 946 pts individuais no Facebook. Análise posterior revelou que 26% das postagens também continham informações de benefícios. Conclusão: A escuta de mídia social é uma ferramenta importante para aumentar a vigilância de segurança pós-comercialização. Muito trabalho permanece para determinar as melhores práticas para usar essa fonte de dados em rápida evolução. © 2016, Springer International Publishing Switzerland. </v>
          </cell>
          <cell r="BN76">
            <v>1</v>
          </cell>
          <cell r="BO76" t="str">
            <v>Leitura completa: sim</v>
          </cell>
          <cell r="BP76">
            <v>1</v>
          </cell>
          <cell r="BQ76">
            <v>0</v>
          </cell>
          <cell r="BR76">
            <v>1</v>
          </cell>
          <cell r="BS76">
            <v>0</v>
          </cell>
          <cell r="BU76">
            <v>0</v>
          </cell>
          <cell r="BV76">
            <v>0</v>
          </cell>
          <cell r="BW76">
            <v>0</v>
          </cell>
          <cell r="BX76">
            <v>0</v>
          </cell>
          <cell r="BY76">
            <v>0</v>
          </cell>
          <cell r="BZ76">
            <v>0</v>
          </cell>
          <cell r="CA76">
            <v>0</v>
          </cell>
          <cell r="CB76">
            <v>0</v>
          </cell>
          <cell r="CC76">
            <v>0</v>
          </cell>
          <cell r="CD76">
            <v>1</v>
          </cell>
          <cell r="CE76" t="str">
            <v>Entra ou ñ para leitura: sim - bom - subnotificação potencial, escrever abstract</v>
          </cell>
          <cell r="CF76" t="str">
            <v>Bom</v>
          </cell>
          <cell r="CG76">
            <v>44368</v>
          </cell>
          <cell r="CI76">
            <v>0</v>
          </cell>
          <cell r="CK76">
            <v>0</v>
          </cell>
          <cell r="CL76">
            <v>0</v>
          </cell>
        </row>
        <row r="77">
          <cell r="C77" t="str">
            <v>analysis of the effect of sentiment analysis on extracting adverse drug reactions from tweets and forum posts</v>
          </cell>
          <cell r="D77" t="str">
            <v>Analysis of the effect of sentiment analysis on extracting adverse drug reactions from tweets and forum posts</v>
          </cell>
          <cell r="E77" t="str">
            <v xml:space="preserve">Análise do efeito da análise do sentimento na extração de reações adversas de medicamentos de tweets e posts no fórum </v>
          </cell>
          <cell r="G77" t="str">
            <v xml:space="preserve">macho </v>
          </cell>
          <cell r="H77">
            <v>2016</v>
          </cell>
          <cell r="I77">
            <v>73</v>
          </cell>
          <cell r="J77">
            <v>0</v>
          </cell>
          <cell r="K77">
            <v>1</v>
          </cell>
          <cell r="L77" t="str">
            <v>Scopus</v>
          </cell>
          <cell r="P77" t="str">
            <v>English</v>
          </cell>
          <cell r="Q77" t="str">
            <v>Article</v>
          </cell>
          <cell r="R77">
            <v>0</v>
          </cell>
          <cell r="S77" t="str">
            <v>All Open Access, Hybrid Gold, Green</v>
          </cell>
          <cell r="T77" t="str">
            <v>Korkontzelos I., Nikfarjam A., Shardlow M., Sarker A., Ananiadou S., Gonzalez G.H.</v>
          </cell>
          <cell r="U77" t="str">
            <v>Journal of Biomedical Informatics</v>
          </cell>
          <cell r="V77" t="str">
            <v>62</v>
          </cell>
          <cell r="Y77" t="str">
            <v>10.1016/j.jbi.2016.06.007</v>
          </cell>
          <cell r="Z77" t="str">
            <v>10.1016/j.jbi.2016.06.007</v>
          </cell>
          <cell r="AB77" t="str">
            <v>https://www.scopus.com/inward/record.uri?eid=2-s2.0-84978034203&amp;doi=10.1016%2fj.jbi.2016.06.007&amp;partnerID=40&amp;md5=711df58046a37e0c30118ce9841d9a5e</v>
          </cell>
          <cell r="AC77" t="str">
            <v>National Centre for Text Mining, School of Computer Science, University of Manchester, Manchester Institute of Biotechnology, 131 Princess Street, M1 7DN Manchester, United Kingdom; Department of Biomedical Informatics, Arizona State University, Mayo Clinic, Samuel C. Johnson Research Building, 13212 East Shea Boulevard, Scottsdale, AZ  85259, United States</v>
          </cell>
          <cell r="AD77" t="str">
            <v>Korkontzelos, I., National Centre for Text Mining, School of Computer Science, University of Manchester, Manchester Institute of Biotechnology, 131 Princess Street, M1 7DN Manchester, United Kingdom; Nikfarjam, A., Department of Biomedical Informatics, Arizona State University, Mayo Clinic, Samuel C. Johnson Research Building, 13212 East Shea Boulevard, Scottsdale, AZ  85259, United States; Shardlow, M., National Centre for Text Mining, School of Computer Science, University of Manchester, Manchester Institute of Biotechnology, 131 Princess Street, M1 7DN Manchester, United Kingdom; Sarker, A., Department of Biomedical Informatics, Arizona State University, Mayo Clinic, Samuel C. Johnson Research Building, 13212 East Shea Boulevard, Scottsdale, AZ  85259, United States; Ananiadou, S., National Centre for Text Mining, School of Computer Science, University of Manchester, Manchester Institute of Biotechnology, 131 Princess Street, M1 7DN Manchester, United Kingdom; Gonzalez, G.H., Department of Biomedical Informatics, Arizona State University, Mayo Clinic, Samuel C. Johnson Research Building, 13212 East Shea Boulevard, Scottsdale, AZ  85259, United States</v>
          </cell>
          <cell r="AH77" t="str">
            <v>U.S. National Library of Medicine, NLM: R01LM011176
Horizon 2020 Framework Programme, H2020: 654021
Medical Research Council, MRC: MR/L01078X/1</v>
          </cell>
          <cell r="AI77" t="str">
            <v>This work was funded by the UK Medical Research Council (project reference: MR/L01078X/1 – Supporting Evidence-based Public Health Interventions using Text Mining) and by the European Community’s Horizon 2020 Program (project reference: 654021 – OpenMinted).</v>
          </cell>
          <cell r="AL77" t="str">
            <v>Pirmohamed, M., James, S., Meakin, S., Green, C., Scott, A.K., Walley, T.J., Farrar, K., Breckenridge, A.M., Adverse drug reactions as cause of admission to hospital: prospective analysis of 18 820 patients (2004) BMJ, 329 (7456), pp. 15-19; Hazell, L., Shakir, S., Under-reporting of adverse drug reactions (2006) Drug Saf., 29 (5), pp. 385-396; Curcin, V., Ghanem, M., Molokhia, M., Guo, Y., Darlington, J., Mining adverse drug reactions with e-science workflows (2008) Biomedical Engineering Conference, 2008. CIBEC 2008, pp. 1-5. , Cairo International; Lewis, J.D., Schinnar, R., Bilker, W.B., Wang, X., Strom, B.L., Validation studies of the health improvement network (thin) database for pharmacoepidemiology research (2007) Pharmacoepidemiol. Drug Saf., 16 (4), pp. 393-401; Nikfarjam, A., Sarker, A., O'Connor, K., Ginn, R., Gonzalez, G., Pharmacovigilance from social media: mining adverse drug reaction mentions using sequence labeling with word embedding cluster features (2015) J. Am. Med Inform. Assoc.; Leaman, R., Wojtulewicz, L., Sullivan, R., Skariah, A., Yang, J., Gonzalez, G., Towards internet-age pharmacovigilance: extracting adverse drug reactions from user posts to health-related social networks (2010) Proceedings of the 2010 Workshop on Biomedical Natural Language Processing, BioNLP ’10, pp. 117-125. , Association for Computational Linguistics Stroudsburg, PA, USA; Nikfarjam, A., Gonzalez, G.H., Pattern mining for extraction of mentions of adverse drug reactions from user comments (2011) AMIA Annual Symposium Proceedings/AMIA Symposium, 2011, pp. 1019-1026; Yates, A., Goharian, N., Adrtrace: detecting expected and unexpected adverse drug reactions from user reviews on social media sites (2013) Advances in Information Retrieval, Lecture Notes in Computer Science, 7814, pp. 816-819. , P. Serdyukov P. Braslavski S. Kuznetsov J. Kamps S. Rger E. Agichtein I. Segalovich E. Yilmaz Springer Berlin Heidelberg; Freifeld, C., Brownstein, J., Menone, C., Bao, W., Filice, R., Kass-Hout, T., Dasgupta, N., Digital drug safety surveillance: monitoring pharmaceutical products in twitter (2014) Drug Saf., 37 (5), pp. 343-350; O'Connor, K., Pimpalkhute, P., Nikfarjam, A., Ginn, R., Smith, K.L., Gonzalez, G., Pharmacovigilance on twitter? Mining tweets for adverse drug reactions (2014) AMIA Annual Symposium Proceedings/AMIA Symposium, 2014, pp. 924-933; Sampathkumar, H., Chen, X.-W., Luo, B., Mining adverse drug reactions from online healthcare forums using hidden markov model (2014) BMC Med. Inform. Decis. Making, 14, p. 91; Sarker, A., Ginn, R., Nikfarjam, A., OConnor, K., Smith, K., Jayaraman, S., Upadhaya, T., Gonzalez, G., Utilizing social media data for pharmacovigilance: a review (2015) J. Biomed. Inform., 54, pp. 202-212; Sarker, A., Gonzalez, G., Portable automatic text classification for adverse drug reaction detection via multi-corpus training (2015) J. Biomed. Inform., 53, pp. 196-207; Liu, B., (2012) Sentiment Analysis and Opinion Mining, Synthesis Lectures on Human Language Technologies, , Morgan &amp; Claypool Publishers San Rafael; Pang, B., Lee, L., Opinion mining and sentiment analysis (2008) Found. Trends Inform. Retr., 2 (1-2), pp. 1-135; Taboada, M., Brooke, J., Tofiloski, M., Voll, K., Stede, M., Lexicon-based methods for sentiment analysis (2011) Comput. Linguist., 37 (2), pp. 267-307; Hu, M., Liu, B., Mining opinion features in customer reviews (2004) Proceedings of the 19th National Conference on Artificial Intelligence, AAAI’04, pp. 755-760. , AAAI Press; Riloff, E., Wiebe, J., Learning extraction patterns for subjective expressions (2003) Proceedings of the 2003 Conference on Empirical Methods in Natural Language Processing, EMNLP ’03, pp. 105-112. , Association for Computational Linguistics Stroudsburg, PA, USA; Mohammad, S.M., Turney, P.D., Emotions evoked by common words and phrases: using mechanical turk to create an emotion lexicon (2010) Proceedings of the NAACL HLT 2010 Workshop on Computational Approaches to Analysis and Generation of Emotion in Text, CAAGET ’10, pp. 26-34. , Association for Computational Linguistics Stroudsburg, PA, USA; Kaji, N., Kitsuregawa, M., Building lexicon for sentiment analysis from massive collection of HTML documents (2007) Proceedings of the 2007 Joint Conference on Empirical Methods in Natural Language Processing and Computational Natural Language Learning (EMNLP-CoNLL), pp. 1075-1083. , Association for Computational Linguistics Prague, Czech Republic; Mohammad, S.M., Kiritchenko, S., Zhu, X., NRC-Canada: Building the State-of-the-art in Sentiment Analysis of Tweets. Available from: &lt;&gt;1308.6242&gt;; Go, A., Bhayani, R., Huang, L., Twitter sentiment classification using distant supervision (2009) Processing, pp. 1-6; Taboada, M., Anthony, C., Voll, K., Methods for creating semantic orientation dictionaries (2006) Conference on Language Resources and Evaluation (LREC), pp. 427-432; Abbasi, A., Chen, H., Salem, A., Sentiment analysis in multiple languages: feature selection for opinion classification in web forums (2008) ACM Trans. Inform. Syst., 26 (3), pp. 121-12:34; Wilson, T., Wiebe, J., Hoffmann, P., Recognizing contextual polarity in phrase-level sentiment analysis (2005) Proceedings of the Conference on Human Language Technology and Empirical Methods in Natural Language Processing, HLT ’05, pp. 347-354. , Association for Computational Linguistics Stroudsburg, PA, USA; Medhat, W., Hassan, A., Korashy, H., Sentiment analysis algorithms and applications: a survey (2014) Ain Shams Eng. J., 5 (4), pp. 1093-1113; Ravi, K., Ravi, V., A survey on opinion mining and sentiment analysis: tasks, approaches and applications (2015) Knowl.-Based Syst., 89 (C), pp. 14-46; Yadav, S.K., Sentiment analysis and classification: a survey (2015) Int. J. Adv. Res. Comput. Sci. Manage. Stud., 3 (3), pp. 113-121; Ji, X., Chun, S.A., Geller, J., Monitoring public health concerns using twitter sentiment classifications (2013) Proceedings of the 2013 IEEE International Conference on Healthcare Informatics, ICHI ’13, pp. 335-344. , IEEE Computer Society Washington, DC, USA; Greaves, F., Ramirez-Cano, D., Millett, C., Darzi, A., Donaldson, L., Use of sentiment analysis for capturing patient experience from free-text comments posted online (2013) J. Med. Int. Res., 15 (11), p. e239; Chee, B.W., Berlin, R., Schatz, B., Predicting adverse drug events from personal health messages (2011) AMIA Annual Symposium proceedings/AMIA Symposium, 2011, pp. 217-226; Sha, Y., Yan, J., Cai, G., Detecting public sentiment over PM2.5 pollution hazards through analysis of Chinese microblog (2014) ISCRAM: The 11th International Conference on Information Systems for Crisis Response and Management, pp. 722-726; Eichstaedt, J.C., Schwartz, H.A., Kern, M.L., Park, G., Labarthe, D.R., Merchant, R.M., Jha, S., Seligman, M.E.P., Psychological language on twitter predicts county-level heart disease mortality (2015) Psychol. Sci., 26 (2), pp. 159-169; Sharif, H., Abbasi, A., Zafar, F., Zimbra, D., Detecting adverse drug reactions using a sentiment classification framework (2014) Proceedings of the Sixth ASE International Conference on Social Computing (SocialCom), Stanford, California, pp. 1-10; Patki, A., Sarker, A., Pimpalkhute, P., Nikfarjam, A., Ginn, R., OConnor, K., Smith, K., Gonzalez, G., Mining adverse drug reaction signals from social media: going beyond extraction (2014) Proceedings of BioLink Special Interest Group 2014; Ginn, R., Pimpalkhute, P., Nikfarjam, A., Patki, A., OConnor, K., Sarker, A., Smith, K., Gonzalez, G., Mining twitter for adverse drug reaction mentions: a corpus and classification benchmark (2014) Proceedings of the Fourth Workshop on Building and Evaluating Resources for Health and Biomedical Text Processing (BioTxtM); Cohen, J., A coefficient of agreement for nominal scales (1960) Educ. Psychol. Meas., 20 (1), pp. 37-46; Zhou, X., Zhang, X., Hu, X., Dragon toolkit: incorporating auto-learned semantic knowledge into large-scale text retrieval and mining (2007) Proceedings of the 19th IEEE International Conference on Tools with Artificial Intelligence – ICTAI ’07, vol. 02, pp. 197-201. , IEEE Computer Society Washington, DC, USA; Nikfarjam, A., Emadzadeh, E., Gonzalez, G., A hybrid system for emotion extraction from suicide notes (2012) Biomed. Inform. Insights, 5, pp. 165-174; Mikolov, T., Chen, K., Corrado, G., Dean, J., Efficient Estimation of Word Representations in Vector Space. Available from: &lt;&gt;1301.3781&gt;; Nakov, P., Rosenthal, S., Kozareva, Z., Stoyanov, V., Ritter, A., Wilson, T., Semeval-2013 task 2: sentiment analysis in twitter (2013) Second Joint Conference on Lexical and Computational Semantics (∗SEM), Proceedings of the Seventh International Workshop on Semantic Evaluation (SemEval 2013), vol. 2, pp. 312-320. , Association for Computational Linguistics Atlanta, Georgia, USA; Rosenthal, S., Ritter, A., Nakov, P., Stoyanov, V., Semeval-2014 task 9: sentiment analysis in twitter (2014) Proceedings of the 8th International Workshop on Semantic Evaluation (SemEval 2014), pp. 73-80. , Association for Computational Linguistics and Dublin City University Dublin, Ireland; Pang, B., Lee, L., Vaithyanathan, S., Thumbs up?: Sentiment classification using machine learning techniques (2002) Proceedings of the ACL-02 Conference on Empirical Methods in Natural Language Processing – EMNLP ’02, vol. 10, pp. 79-86. , Association for Computational Linguistics Stroudsburg, PA, USA; Owoputi, O., Dyer, C., Gimpel, K., Schneider, N., Part-of-speech Tagging for Twitter: Word Clusters and Other Advances, Tech. Rep. CMU-ML-12-107 (2012), Machine Learning Department, Carnegie Mellon University; Plutchik, R., Emotions: a general psychoevolutionary theory (1984) Approaches to Emotion, pp. 197-219. , K.R. Scherer P. Ekman Lawrence Erlbaum Hillsdale, N.J</v>
          </cell>
          <cell r="AM77" t="str">
            <v>Korkontzelos, I.; National Centre for Text Mining, 131 Princess Street, United Kingdom; email: Ioannis.Korkontzelos@manchester.ac.uk</v>
          </cell>
          <cell r="AP77" t="str">
            <v>Academic Press Inc.</v>
          </cell>
          <cell r="AV77" t="str">
            <v>JBIOB</v>
          </cell>
          <cell r="AW77" t="str">
            <v>J. Biomed. Informatics</v>
          </cell>
          <cell r="AX77" t="str">
            <v>Final</v>
          </cell>
          <cell r="AY77" t="str">
            <v>2-s2.0-84978034203</v>
          </cell>
          <cell r="AZ77">
            <v>10</v>
          </cell>
          <cell r="BF77" t="str">
            <v>Adverse drug reactions; Sentiment analysis; Social media; Text mining</v>
          </cell>
          <cell r="BG77" t="str">
            <v>Data mining; Health; Natural language processing systems; Sentiment analysis; Social aspects; Social networking (online); 10-fold cross-validation; Adverse drug reaction (ADRs); Adverse drug reactions; Evaluation results; Identification method; Negative sentiments; Social media; Text mining; Pharmacodynamics; adverse drug reaction; Article; data mining; drug surveillance program; priority journal; quantitative analysis; sentiment analysis; social media; statistical analysis; drug surveillance program; human; Internet; public health; social media; Drug-Related Side Effects and Adverse Reactions; Humans; Internet; Pharmacovigilance; Public Health; Social Media</v>
          </cell>
          <cell r="BI77" t="str">
            <v>twitter|metamap|nlp</v>
          </cell>
          <cell r="BJ77" t="str">
            <v>objective the abundance of text available in social media and health related forums along with the rich expression of public opinion have recently attracted the interest of the public health community to use these sources for pharmacovigilance. based on the intuition that patients post about adverse drug reactions (adrs) expressing negative sentiments, we investigate the effect of sentiment analysis features in locating adr mentions. methods we enrich the feature space of a state-of-the-art adr identification method with sentiment analysis features. using a corpus of posts from the dailystrength forum and tweets annotated for adr and indication mentions, we evaluate the extent to which sentiment analysis features help in locating adr mentions and distinguishing them from indication mentions. results evaluation results show that sentiment analysis features marginally improve adr identification in tweets and health related forum posts. adding sentiment analysis features achieved a statistically significant f-measure increase from 72.14% to 73.22% in the twitter part of an existing corpus using its original train/test split. using stratified 10 × 10-fold cross-validation, statistically significant f-measure increases were shown in the dailystrength part of the corpus, from 79.57% to 80.14%, and in the twitter part of the corpus, from 66.91% to 69.16%. moreover, sentiment analysis features are shown to reduce the number of adrs being recognized as indications. conclusion this study shows that adding sentiment analysis features can marginally improve the performance of even a state-of-the-art adr identification method. this improvement can be of use to pharmacovigilance practice, due to the rapidly increasing popularity of social media and health forums. © 2016 the authors</v>
          </cell>
          <cell r="BK77" t="str">
            <v>Objetivo A abundância de texto disponível nas mídias sociais e fóruns relacionados à saúde, juntamente com a rica expressão da opinião pública, recentemente atraiu o interesse da comunidade de saúde pública em usar essas fontes para farmacovigilância. Com base na intuição que os pacientes publicam sobre reações adversas a medicamentos (ADRs) que expressam sentimentos negativos, investigamos o efeito dos recursos de análise de sentimento na localização de menções de ADRs. Métodos Nós enriquecemos o espaço de recursos de um método de identificação de ADR de última geração com recursos de análise de sentimento. Usando um corpus de postagens do fórum DailyStrength e tweets anotados para ADR e menções de indicação, avaliamos até que ponto os recursos de análise de sentimento ajudam a localizar menções de ADR e diferenciá-los de menções de indicação. Resultados Os resultados da avaliação mostram que os recursos de análise de sentimento melhoram marginalmente a identificação de ADR em tweets e postagens de fóruns relacionados à saúde. Adicionar recursos de análise de sentimento alcançou um aumento estatisticamente significativo de medida F de 72,14% para 73,22% na parte do Twitter de um corpus existente usando sua divisão de treinamento / teste original. Usando a validação cruzada estratificada de 10 × 10 vezes, aumentos estatisticamente significativos de medida F foram mostrados na parte DailyStrength do corpus, de 79,57% para 80,14%, e na parte Twitter do corpus, de 66,91% para 69,16%. Além disso, os recursos de análise de sentimento reduzem o número de ADRs reconhecidos como indicações. Conclusão Este estudo mostra que adicionar recursos de análise de sentimento pode melhorar marginalmente o desempenho até mesmo de um método de identificação de ADR de última geração. Essa melhoria pode ser útil para a prática de farmacovigilância, devido à popularidade crescente das mídias sociais e fóruns de saúde.</v>
          </cell>
          <cell r="BL77" t="str">
            <v xml:space="preserve">OBJETIVO A abundância de texto disponível nas mídias sociais e fóruns relacionados à saúde, juntamente com a rica expressão da opinião pública, atraiu recentemente o interesse da comunidade de saúde pública para usar essas fontes para farmacovigilância. Com base na intuição que os pacientes postam sobre reações de medicamentos adversos (ADRs) expressando sentimentos negativos, investigamos o efeito dos recursos de análise de sentimento na localização de Mentions ADR. Métodos Enriquecemos o espaço de recursos de um método de identificação ADR de última geração com recursos de análise de sentimento. Usando um corpus de posts do fórum de Dailystrength e tweets anotados para menções ADR e Indicação, avaliamos até que ponto os recursos de análise de sentimentos ajudam a localizar as mencionações de ADR e distingui-las de menções de indicação. Resultados Os resultados da avaliação mostram que as características de análise de sentimentos marginalmente melhoram a identificação ADR em tweets e postos de fórum relacionados à saúde. Adicionando recursos de análise de sentimentos alcançados uma medida f-medida estatisticamente significante de 72,14% para 73,22% na parte do Twitter de um corpus existente usando sua divisão de trem / teste original. Utilizando validação cruzada de 10 × 10 vezes estratificadas, aumentos estatisticamente significantes de medida F foram mostrados na parte de refúgio do corpus, de 79,57% a 80,14%, e na parte do Twitter do corpus, de 66,91% para 66,91% para 66,91%. Além disso, os recursos de análise de sentimentos são mostrados para reduzir o número de ADRs reconhecidos como indicações. Conclusão Este estudo mostra que a adição de recursos de análise de sentimentos pode melhorar marginalmente o desempenho de um método de identificação ADR de última geração. Essa melhoria pode ser útil para a prática de farmacovigilância, devido à crescente popularidade das mídias sociais e dos fóruns de saúde. © 2016 os autores </v>
          </cell>
          <cell r="BQ77">
            <v>0</v>
          </cell>
          <cell r="BR77">
            <v>1</v>
          </cell>
          <cell r="BS77">
            <v>0</v>
          </cell>
          <cell r="BU77">
            <v>0</v>
          </cell>
          <cell r="BV77">
            <v>0</v>
          </cell>
          <cell r="BW77">
            <v>0</v>
          </cell>
          <cell r="BX77">
            <v>0</v>
          </cell>
          <cell r="BY77">
            <v>0</v>
          </cell>
          <cell r="BZ77">
            <v>0</v>
          </cell>
          <cell r="CA77">
            <v>0</v>
          </cell>
          <cell r="CB77">
            <v>0</v>
          </cell>
          <cell r="CC77">
            <v>0</v>
          </cell>
          <cell r="CD77">
            <v>1</v>
          </cell>
          <cell r="CE77" t="str">
            <v>Entra ou ñ para leitura: não - trabalha análise de sentimento em texto para ajudar na farmacovigilância.</v>
          </cell>
          <cell r="CF77" t="str">
            <v>Ruim</v>
          </cell>
          <cell r="CG77">
            <v>44368</v>
          </cell>
          <cell r="CI77">
            <v>0</v>
          </cell>
          <cell r="CK77">
            <v>0</v>
          </cell>
          <cell r="CL77">
            <v>0</v>
          </cell>
        </row>
        <row r="78">
          <cell r="C78" t="str">
            <v>assessment of disease named entity recognition on a corpus of annotated sentences</v>
          </cell>
          <cell r="D78" t="str">
            <v>Assessment of disease named entity recognition on a corpus of annotated sentences</v>
          </cell>
          <cell r="E78" t="str">
            <v xml:space="preserve">Avaliação da doença denominada reconhecimento de entidade em um corpus de sentenças anotadas </v>
          </cell>
          <cell r="G78" t="str">
            <v xml:space="preserve">macho </v>
          </cell>
          <cell r="H78">
            <v>2008</v>
          </cell>
          <cell r="I78">
            <v>82</v>
          </cell>
          <cell r="J78">
            <v>0</v>
          </cell>
          <cell r="K78">
            <v>0</v>
          </cell>
          <cell r="L78" t="str">
            <v>Scopus</v>
          </cell>
          <cell r="P78" t="str">
            <v>English</v>
          </cell>
          <cell r="Q78" t="str">
            <v>Conference Paper</v>
          </cell>
          <cell r="R78">
            <v>0</v>
          </cell>
          <cell r="S78" t="str">
            <v>All Open Access, Gold, Green</v>
          </cell>
          <cell r="T78" t="str">
            <v>Jimeno A., Jimenez-Ruiz E., Lee V., Gaudan S., Berlanga R., Rebholz-Schuhmann D.</v>
          </cell>
          <cell r="U78" t="str">
            <v>BMC Bioinformatics</v>
          </cell>
          <cell r="V78" t="str">
            <v>9</v>
          </cell>
          <cell r="W78" t="str">
            <v>SUPPL. 3</v>
          </cell>
          <cell r="X78" t="str">
            <v xml:space="preserve"> S3</v>
          </cell>
          <cell r="Y78" t="str">
            <v>10.1186/1471-2105-9-s3-s3</v>
          </cell>
          <cell r="Z78" t="str">
            <v>10.1186/1471-2105-9-S3-S3</v>
          </cell>
          <cell r="AB78" t="str">
            <v>https://www.scopus.com/inward/record.uri?eid=2-s2.0-44649165797&amp;doi=10.1186%2f1471-2105-9-S3-S3&amp;partnerID=40&amp;md5=dde4f09fc7842dea4d6061f47c2298ad</v>
          </cell>
          <cell r="AC78" t="str">
            <v>European Bioinformatics Institute, Wellcome Trust Genome Campus, Hinxton, Cambridge CB10 1SD, United Kingdom; Departamento de Lenguajes y Sistemas Informaticos, Universitat Jaume I, Castellon de la Plana 12071, Spain</v>
          </cell>
          <cell r="AD78" t="str">
            <v>Jimeno, A., European Bioinformatics Institute, Wellcome Trust Genome Campus, Hinxton, Cambridge CB10 1SD, United Kingdom; Jimenez-Ruiz, E., Departamento de Lenguajes y Sistemas Informaticos, Universitat Jaume I, Castellon de la Plana 12071, Spain; Lee, V., European Bioinformatics Institute, Wellcome Trust Genome Campus, Hinxton, Cambridge CB10 1SD, United Kingdom; Gaudan, S., European Bioinformatics Institute, Wellcome Trust Genome Campus, Hinxton, Cambridge CB10 1SD, United Kingdom; Berlanga, R., Departamento de Lenguajes y Sistemas Informaticos, Universitat Jaume I, Castellon de la Plana 12071, Spain; Rebholz-Schuhmann, D., European Bioinformatics Institute, Wellcome Trust Genome Campus, Hinxton, Cambridge CB10 1SD, United Kingdom</v>
          </cell>
          <cell r="AM78" t="str">
            <v>Jimeno, A.; European Bioinformatics Institute, Wellcome Trust Genome Campus, Hinxton, Cambridge CB10 1SD, United Kingdom; email: yepes@ebi.ac.uk</v>
          </cell>
          <cell r="AV78" t="str">
            <v>BBMIC</v>
          </cell>
          <cell r="AW78" t="str">
            <v>BMC Bioinform.</v>
          </cell>
          <cell r="AX78" t="str">
            <v>Final</v>
          </cell>
          <cell r="AY78" t="str">
            <v>2-s2.0-44649165797</v>
          </cell>
          <cell r="BG78" t="str">
            <v>Gene ontology terms; Language patterns; Named entity recognition; National library of medicines; Scientific literature; Service infrastructure; UMLS metathesaurus; Unified medical language systems; Bioinformatics; Data mining; Genes; Medicine; Natural language processing systems; Semantics; Terminology; Web services; Websites; Text processing; accuracy; bioinformatics; conference paper; data base; disease association; gene ontology; genetic disorder; genetic identification; information processing; machine learning; medical information system; medical literature; nomenclature; performance measurement system; recall; semantics; web browser; algorithm; article; artificial intelligence; automated pattern recognition; book; classification; general aspects of disease; linguistics; methodology; natural language processing; Algorithms; Artificial Intelligence; Dictionaries as Topic; Disease; Natural Language Processing; Pattern Recognition, Automated; Semantics; Terminology as Topic; Unified Medical Language System; Vocabulary, Controlled</v>
          </cell>
          <cell r="BI78" t="str">
            <v>twitter|metamap|nlp</v>
          </cell>
          <cell r="BJ78" t="str">
            <v>background: in recent years, the recognition of semantic types from the biomedical scientific literature has been focused on named entities like protein and gene names (pgns) and gene ontology terms (go terms). other semantic types like diseases have not received the same level of attention. different solutions have been proposed to identify disease named entities in the scientific literature. while matching the terminology with language patterns suffers from low recall (e.g., whatizit) other solutions make use of morpho-syntactic features to better cover the full scope of terminological variability (e.g., metamap). currently, metamap that is provided from the national library of medicine (nlm) is the state of the art solution for the annotation of concepts from umls (unified medical language system) in the literature. nonetheless, its performance has not yet been assessed on an annotated corpus. in addition, little effort has been invested so far to generate an annotated dataset that links disease entities in text to disease entries in a database, thesaurus or ontology and that could serve as a gold standard to benchmark text mining solutions. results: as part of our research work, we have taken a corpus that has been delivered in the past for the identification of associations of genes to diseases based on the umls metathesaurus and we have reprocessed and re-annotated the corpus. we have gathered annotations for disease entities from two curators, analyzed their disagreement (0.51 in the kappa-statistic) and composed a single annotated corpus for public use. thereafter, three solutions for disease named entity recognition including metamap have been applied to the corpus to automatically annotate it with umls metathesaurus concepts. the resulting annotations have been benchmarked to compare their performance. conclusions: the annotated corpus is publicly available at ftp://ftp.ebi.ac.uk/pub/software/textmining/corpora/diseases and can serve as a benchmark to other systems. in addition, we found that dictionary look-up already provides competitive results indicating that the use of disease terminology is highly standardized throughout the terminologies and the literature. metamap generates precise results at the expense of insufficient recall while our statistical method obtains better recall at a lower precision rate. even better results in terms of precision are achieved by combining at least two of the three methods leading, but this approach again lowers recall. altogether, our analysis gives a better understanding of the complexity of disease annotations in the literature. metamap and the dictionary based approach are available through the whatizit web service infrastructure (rebholz-schuhmann d, arregui m, gaudan s, kirsch h, jimeno a: text processing through web services: calling whatizit. bioinformatics 2008, 24:296-298). © 2008 jimeno et al.; licensee biomed central ltd.</v>
          </cell>
          <cell r="BL78" t="str">
            <v xml:space="preserve">Antecedentes: Nos últimos anos, o reconhecimento de tipos semânticos da literatura científica biomédica tem sido focado em entidades nomeadas como nomes de proteínas e genes (PGNs) e termos de ontologia de genes (gogos). Outros tipos semânticos como doenças não receberam o mesmo nível de atenção. Diferentes soluções foram propostas para identificar as entidades denominadas da doença na literatura científica. Ao igualar a terminologia com padrões de linguagem, sofre de baixa recordação (por exemplo, whatizit) Outras soluções fazem uso de características morpho-sintáticas para melhor cobrir o escopo completo da variabilidade terminológica (por exemplo, metamap). Atualmente, o metamap que é fornecido a partir da Biblioteca Nacional de Medicina (NLM) é o estado da solução de arte para a anotação de conceitos de UMLs (Unified Medical Language System) na literatura. No entanto, seu desempenho ainda não foi avaliado em um corpus anotado. Além disso, o pequeno esforço foi investido até agora para gerar um conjunto de dados anotado que liga as entidades de doenças no texto a entradas de doenças em um banco de dados, década de thesaurus ou ontologia e que poderia servir como um padrão de ouro para as soluções de mineração de texto de referência. RESULTADOS: Como parte do nosso trabalho de pesquisa, fizemos um corpus que foi entregue no passado para a identificação de associações de genes a doenças com base nos metatesuros UMLs e reprocessamos e re-anotamos o corpus. Reunimos anotações para entidades de doenças de dois curadores, analisamos seu desacordo (0,51 na estatística Kappa) e compuseram um único corpus anotado para uso público. Posteriormente, três soluções para o reconhecimento de entidade denominadas com a doença, incluindo o Metamap, foram aplicados ao corpus para anotá-lo automaticamente com conceitos de metatesônios UMLS. As anotações resultantes foram comparadas para comparar seu desempenho. CONCLUSÕES: O corpus anotado está disponível publicamente em ftp://ftp.ebi.ac.uk/pub/software/textMining/corpora/diseases e pode servir como referência para outros sistemas. Além disso, descobrimos que a pesquisa de dicionário já fornece resultados competitivos indicando que o uso da terminologia da doença é altamente padronizado em todas as terminologias e a literatura. O MetaMap gera resultados precisos à custa de recordações insuficientes, enquanto nosso método estatístico obtém melhor recordação a uma taxa de precisão inferior. Os resultados ainda melhores em termos de precisão são alcançados combinando pelo menos dois dos três métodos que levam, mas essa abordagem novamente reduz a recordação. Ao todo, nossa análise dá uma melhor compreensão da complexidade das anotações da doença na literatura. O Metamap e a abordagem baseada em dicionário estão disponíveis através da infraestrutura do serviço da Web do Whatizit (Rebolz-Schuhmann D, Arregual M, Gaudan S, Kirsch H, Jimeno A: Texto Processamento através de serviços da Web: Chamando whatizit. Bioinformatics 2008, 24: 296-298) . © 2008 Jimeno et al.; Licenciado Biomed Central Ltd. </v>
          </cell>
          <cell r="BQ78">
            <v>0</v>
          </cell>
          <cell r="BR78">
            <v>0</v>
          </cell>
          <cell r="BS78">
            <v>0</v>
          </cell>
          <cell r="BV78">
            <v>0</v>
          </cell>
          <cell r="BW78">
            <v>0</v>
          </cell>
          <cell r="BX78">
            <v>0</v>
          </cell>
          <cell r="BY78">
            <v>0</v>
          </cell>
          <cell r="BZ78">
            <v>0</v>
          </cell>
          <cell r="CA78">
            <v>0</v>
          </cell>
          <cell r="CB78">
            <v>0</v>
          </cell>
          <cell r="CC78">
            <v>0</v>
          </cell>
          <cell r="CK78">
            <v>0</v>
          </cell>
          <cell r="CL78">
            <v>0</v>
          </cell>
        </row>
        <row r="79">
          <cell r="C79" t="str">
            <v>decision support environment for medical product safety surveillance</v>
          </cell>
          <cell r="D79" t="str">
            <v>Decision support environment for medical product safety surveillance</v>
          </cell>
          <cell r="E79" t="str">
            <v xml:space="preserve">Ambiente de apoio à decisão para vigilância de segurança do produto médico </v>
          </cell>
          <cell r="G79" t="str">
            <v xml:space="preserve">macho </v>
          </cell>
          <cell r="H79">
            <v>2016</v>
          </cell>
          <cell r="I79">
            <v>9</v>
          </cell>
          <cell r="J79">
            <v>0</v>
          </cell>
          <cell r="K79">
            <v>0</v>
          </cell>
          <cell r="L79" t="str">
            <v>Scopus</v>
          </cell>
          <cell r="P79" t="str">
            <v>English</v>
          </cell>
          <cell r="Q79" t="str">
            <v>Article</v>
          </cell>
          <cell r="R79">
            <v>0</v>
          </cell>
          <cell r="S79" t="str">
            <v>All Open Access, Bronze</v>
          </cell>
          <cell r="T79" t="str">
            <v>Botsis T., Jankosky C., Arya D., Kreimeyer K., Foster M., Pandey A., Wang W., Zhang G., Forshee R., Goud R., Menschik D., Walderhaug M., Woo E.J., Scott J.</v>
          </cell>
          <cell r="U79" t="str">
            <v>Journal of Biomedical Informatics</v>
          </cell>
          <cell r="V79" t="str">
            <v>64</v>
          </cell>
          <cell r="Y79" t="str">
            <v>10.1016/j.jbi.2016.07.023</v>
          </cell>
          <cell r="Z79" t="str">
            <v>10.1016/j.jbi.2016.07.023</v>
          </cell>
          <cell r="AB79" t="str">
            <v>https://www.scopus.com/inward/record.uri?eid=2-s2.0-84994291850&amp;doi=10.1016%2fj.jbi.2016.07.023&amp;partnerID=40&amp;md5=faaa0f7d3dabfbfd23ad47d03578803b</v>
          </cell>
          <cell r="AC79" t="str">
            <v>Office of Biostatistics and Epidemiology, Center for Biologics Evaluation and Research, US Food and Drug Administration, United States; Engility Corporation, United States</v>
          </cell>
          <cell r="AD79" t="str">
            <v>Botsis, T., Office of Biostatistics and Epidemiology, Center for Biologics Evaluation and Research, US Food and Drug Administration, United States; Jankosky, C., Office of Biostatistics and Epidemiology, Center for Biologics Evaluation and Research, US Food and Drug Administration, United States; Arya, D., Office of Biostatistics and Epidemiology, Center for Biologics Evaluation and Research, US Food and Drug Administration, United States; Kreimeyer, K., Office of Biostatistics and Epidemiology, Center for Biologics Evaluation and Research, US Food and Drug Administration, United States; Foster, M., Office of Biostatistics and Epidemiology, Center for Biologics Evaluation and Research, US Food and Drug Administration, United States; Pandey, A., Office of Biostatistics and Epidemiology, Center for Biologics Evaluation and Research, US Food and Drug Administration, United States; Wang, W., Engility Corporation, United States; Zhang, G., Engility Corporation, United States; Forshee, R., Office of Biostatistics and Epidemiology, Center for Biologics Evaluation and Research, US Food and Drug Administration, United States; Goud, R., Office of Biostatistics and Epidemiology, Center for Biologics Evaluation and Research, US Food and Drug Administration, United States; Menschik, D., Office of Biostatistics and Epidemiology, Center for Biologics Evaluation and Research, US Food and Drug Administration, United States; Walderhaug, M., Office of Biostatistics and Epidemiology, Center for Biologics Evaluation and Research, US Food and Drug Administration, United States; Woo, E.J., Office of Biostatistics and Epidemiology, Center for Biologics Evaluation and Research, US Food and Drug Administration, United States; Scott, J., Office of Biostatistics and Epidemiology, Center for Biologics Evaluation and Research, US Food and Drug Administration, United States</v>
          </cell>
          <cell r="AH79" t="str">
            <v>U.S. Food and Drug Administration, FDA</v>
          </cell>
          <cell r="AI79" t="str">
            <v>This work was supported in part by the appointments of Matthew Foster, Kory Kreimeyer, and Abhishek Pandey to the Research Participation Program administered by ORISE through an interagency agreement between the US Department of Energy and the US FDA .</v>
          </cell>
          <cell r="AM79" t="str">
            <v>Botsis, T.; Office of Biostatistics &amp; Epidemiology, 10903 New Hampshire Ave, WO71 – 1233, Silver Spring, United States; email: Taxiarchis.Botsis@fda.hhs.gov</v>
          </cell>
          <cell r="AP79" t="str">
            <v>Academic Press Inc.</v>
          </cell>
          <cell r="AV79" t="str">
            <v>JBIOB</v>
          </cell>
          <cell r="AW79" t="str">
            <v>J. Biomed. Informatics</v>
          </cell>
          <cell r="AX79" t="str">
            <v>Final</v>
          </cell>
          <cell r="AY79" t="str">
            <v>2-s2.0-84994291850</v>
          </cell>
          <cell r="AZ79">
            <v>8</v>
          </cell>
          <cell r="BF79" t="str">
            <v>Information retrieval; Natural language processing; Network analysis; Post-marketing surveillance; Text mining</v>
          </cell>
          <cell r="BG79" t="str">
            <v>Data mining; Electric network analysis; Information retrieval; Natural language processing systems; Clinical evaluation; Community detection; Integrated systems; Management process; NAtural language processing; Signal identification; Text mining; US Food and Drug Administration; Decision support systems; algorithm; Article; case study; data mining; decision support system; electronic medical record system; event based text mining of health electronic record; FDA adverse event reporting system; food and drug administration; information retrieval; medical expert; medical record review; natural language processing; pattern based and advanced network analyzer for clinical evaluation and assessment; priority journal; product safety; risk assessment; signal detection; signal processing; vaccine adverse event reporting system; data mining; drug surveillance program; environment; food and drug administration; human; research; United States; Adverse Drug Reaction Reporting Systems; Data Mining; Decision Support Techniques; Environment; Humans; Research Report; United States; United States Food and Drug Administration</v>
          </cell>
          <cell r="BJ79" t="str">
            <v>we have developed a decision support environment (dse) for medical experts at the us food and drug administration (fda). the dse contains two integrated systems: the event-based text-mining of health electronic records (ether) and the pattern-based and advanced network analyzer for clinical evaluation and assessment (panacea). these systems assist medical experts in reviewing reports submitted to the vaccine adverse event reporting system (vaers) and the fda adverse event reporting system (faers). in this manuscript, we describe the dse architecture and key functionalities, and examine its potential contributions to the signal management process by focusing on four use cases: the identification of missing cases from a case series, the identification of duplicate case reports, retrieving cases for a case series analysis, and community detection for signal identification and characterization. © 2016</v>
          </cell>
          <cell r="BL79" t="str">
            <v xml:space="preserve">Desenvolvemos um ambiente de apoio à decisão (DSE) para especialistas médicos na Food and Drug Administration dos EUA (FDA). O DSE contém dois sistemas integrados: a mineração de texto baseada em eventos de registros eletrônicos de saúde (éter) e analisador de rede baseado em padrões e avançados para avaliação clínica e avaliação (PANACEA). Esses sistemas auxiliam especialistas médicos na revisão de relatórios submetidos ao sistema de relatórios de eventos adversos da vacina (VAERS) e o sistema de relatórios de eventos adversos do FDA (FEERS). Neste manuscrito, descrevemos a arquitetura DSE e as principais funcionalidades, e examinamos suas contribuições potenciais para o processo de gerenciamento de sinal, concentrando-se em quatro casos de uso: a identificação de casos ausentes de uma série de casos, a identificação de relatórios de casos duplicados, recuperando casos para Uma análise da série de casos e detecção da comunidade para identificação e caracterização do sinal. © 2016. </v>
          </cell>
          <cell r="BQ79">
            <v>0</v>
          </cell>
          <cell r="BR79">
            <v>0</v>
          </cell>
          <cell r="BS79">
            <v>0</v>
          </cell>
          <cell r="BV79">
            <v>0</v>
          </cell>
          <cell r="BW79">
            <v>0</v>
          </cell>
          <cell r="BX79">
            <v>0</v>
          </cell>
          <cell r="BY79">
            <v>0</v>
          </cell>
          <cell r="BZ79">
            <v>0</v>
          </cell>
          <cell r="CA79">
            <v>0</v>
          </cell>
          <cell r="CB79">
            <v>0</v>
          </cell>
          <cell r="CC79">
            <v>0</v>
          </cell>
          <cell r="CK79">
            <v>0</v>
          </cell>
          <cell r="CL79">
            <v>0</v>
          </cell>
        </row>
        <row r="80">
          <cell r="C80" t="str">
            <v>finding potentially unsafe nutritional supplements from user reviews with topic modeling</v>
          </cell>
          <cell r="D80" t="str">
            <v>Finding potentially unsafe nutritional supplements from user reviews with topic modeling</v>
          </cell>
          <cell r="E80" t="str">
            <v xml:space="preserve">Encontrar suplementos nutricionais potencialmente inseguros de comentários de usuários com modelagem de tópicos </v>
          </cell>
          <cell r="G80" t="str">
            <v xml:space="preserve">macho </v>
          </cell>
          <cell r="H80">
            <v>2016</v>
          </cell>
          <cell r="I80">
            <v>12</v>
          </cell>
          <cell r="J80">
            <v>0</v>
          </cell>
          <cell r="K80">
            <v>1</v>
          </cell>
          <cell r="L80" t="str">
            <v>Scopus</v>
          </cell>
          <cell r="P80" t="str">
            <v>English</v>
          </cell>
          <cell r="Q80" t="str">
            <v>Conference Paper</v>
          </cell>
          <cell r="R80">
            <v>0</v>
          </cell>
          <cell r="S80" t="str">
            <v>All Open Access, Green</v>
          </cell>
          <cell r="T80" t="str">
            <v>Sullivan R., Sarker A., O'connor K., Goodin A., Karlsrud M., Gonzalez G.</v>
          </cell>
          <cell r="U80" t="str">
            <v>Pacific Symposium on Biocomputing</v>
          </cell>
          <cell r="Y80" t="str">
            <v>10.1142/9789814749411_0048</v>
          </cell>
          <cell r="Z80" t="str">
            <v>10.1142/9789814749411_0048</v>
          </cell>
          <cell r="AB80" t="str">
            <v>https://www.scopus.com/inward/record.uri?eid=2-s2.0-85012155373&amp;doi=10.1142%2f9789814749411_0048&amp;partnerID=40&amp;md5=2e663bd5731f6010de6b2c2870835692</v>
          </cell>
          <cell r="AC80" t="str">
            <v>Department of Biomedical Informatics, Arizona State University, Scottsdale, AZ  85259, United States</v>
          </cell>
          <cell r="AD80" t="str">
            <v>Sullivan, R., Department of Biomedical Informatics, Arizona State University, Scottsdale, AZ  85259, United States; Sarker, A., Department of Biomedical Informatics, Arizona State University, Scottsdale, AZ  85259, United States; O'connor, K., Department of Biomedical Informatics, Arizona State University, Scottsdale, AZ  85259, United States; Goodin, A., Department of Biomedical Informatics, Arizona State University, Scottsdale, AZ  85259, United States; Karlsrud, M., Department of Biomedical Informatics, Arizona State University, Scottsdale, AZ  85259, United States; Gonzalez, G., Department of Biomedical Informatics, Arizona State University, Scottsdale, AZ  85259, United States</v>
          </cell>
          <cell r="AH80" t="str">
            <v>001418
U.S. National Library of Medicine, NLM: R01LM011176
University of Maryland, UMD</v>
          </cell>
          <cell r="AI80" t="str">
            <v>This work was funded (in part) by the University of Maryland, Joint Institute for Food Safety and Ap-plied Nutrition through a cooperative agreement with the U.S. Food and Drug Administration (or FDA), #FDU001418.</v>
          </cell>
          <cell r="AL80" t="str">
            <v>Dietary Supplement Health and Education Act of 1994, , http://www.fda.gov/RegulatoryInformation/Legislation/FederalFoodDrugandCosmeticActFDCAct/SignificantAmendmentstotheFDCAct/ucm148003.htm; Radimer, K., Bindewald, B., Hughes, J., Ervin, B., Swanson, C., Picciano, M.F., (2004) American Journal of Epidemiology, 160, 339p; Timbo, B.B., Ross, M.P., McCarthy, P.V., Lin, C.T.J., (2006) Journal of the American Dietetic Association, 106, 1966p; Dickinson, A., Bonci, L., Boyon, N., (2012) Franco, Nutrition Journal, 11p; Fisher, K., Vuppalanchi, R., Saxena, R., (2015) Archives of Pathology and Laboratory Medicine, 139, 876p; Dickinson, A., (2014) Mackay, Nutrition Journal, 13p; Lai, M.-N., Wang, S.-M., Chen, P.-C., Chen, Y.-Y., Wang, J.-D., (2010) Journal of the National Cancer Institute, 102, 179p; Dietary Supplements, , http://www.fda.gov/Food/DietarySupplements/, (April, 2015); Sarker, A., Nikfarjam, A., Oconnor, K., Ginn, R., Gonzalez, G., Upadhaya, T., Jayaraman, S., Smith, K., (2015) Journal of Biomedical Informatics, 54, 202p; Harpaz, R., Dumouchel, W., Shah, N.H., Madigan, D., Ryan, P., Friedman, C., (2012) Clinical Phar-Macology and Therapeutics, 91, 1010p; (2013) DIETARY SUPPLEMENTS: FDA May have Opportunities to Expand Its Use of Reported Health Problems to Oversee Products, , tech. rep., United States Government Accountability Offce (03; Leaman, R., Wojtulewicz, L., Sullivan, R., Skariah, A., Yang, J., Gonzalez, G., Towards internet-age pharmacovigilance: Extracting adverse drug reactions from user posts to health-related social networks (2010) Proceedings of the 2010 Workshop on Biomedical Natural Language Processing; Blei, D.M., Ng, A.Y., (2003) I. Jordan, the Journal of Machine Learning Research, 3, 993p; Paul, M.J., Dredze, M., You are what you tweet: Analyzing twitter for public health (2011) ICWSM; Szomszor, M., Kostkova, P., De Quincey, E., (2012) # Swine U: Twitter Predicts Swine U Outbreak in 2009, in Electronic Healthcare, pp. 18-26. , (Springer; Yang, Y.T., Horneffer, M., Dilisio, N., (2013) Journal of Public Health Research, 2, 17p; Hazell, L., Shakir, S.A., (2006) Drug Safety, 29, 385p; Benton, A., Ungar, L., Hill, S., Hennessy, S., Mao, J., Chung, A., Leonard, C.E., Holmes, J.H., (2011) Journal of Biomedical Informatics, 44, 989p; Yates, A., Goharian, N., Adrtrace: Detecting expected and unexpected adverse drug reactions from user reviews on social media sites (2013) Advances in Information Retrieval, pp. 816-819. , Springer; Nikfarjam, A., Gonzalez, G.H., Pattern mining for extraction of mentions of adverse drug reactions from user comments (2011) AMIA Annual Symposium Proceedings; Yang, C.C., Jiang, L., Yang, H., Tang, X., Detecting signals of adverse drug reactions from health consumer contributed content in social media (2012) Proceedings of ACM SIGKDD Workshop on Health Informatics, , (August 12, 2012); Bian, J., Topaloglu, U., Yu, F., Towards large-scale twitter mining for drug-related adverse events (2012) Proceedings of the 2012 International Workshop on Smart Health and Wellbeing; Sarker, A., Gonzalez, G., (2015) Journal of Biomedical Informatics, 53, 196p; Yang, M., Kiang, M., Shang, W., (2015) Journal of Biomedical Informatics, 54, 230p; Li, D., Xia, N., Sohn, S., Cohen, K.B., Chute, C.G., Liu, H., Incorporating topic modeling fea-tures for clinic concept assertion classification (2013) Proceedings of the 5Th International Symposium on Languages in Biology and Medicine; Bisgin, H., Liu, Z., Fang, H., Xu, X., Tong, W., (2011) BMC Bioinformatics, 12, p. S11; McCallum, A.K., (2002) Mallet: A Machine Learning for Language Toolkit, , http://mallet.cs.umass.edu; Newman, D., Asuncion, A., Smyth, P., Welling, M., (2009) The Journal of Machine Learning Research, 10, 1801p; Ginn, R., Pimpalkhute, P., Nikfarjam, A., Patki, A., O’Connor, K., Sarker, A., Gonza-Lez, G., (2014) Mining Twitter for Adverse Drug Reaction Mentions: A Corpus and Classification Benchmark, in Proceedings of the Fourth Workshop on Building and Evaluating Resources for Health and Biomedical Text Processing (Biotxtm), , Reykjavik, Iceland; Paul, M., Girju, R., (2010) Urbana, 51, 61801p; Titov, I., McDonald, R., Modeling online reviews with multi-grain topic models (2008) Proceedings of the 17Th International Conference on World Wide Web; Lau, R.Y., Liao, S., Kwok, R.C.W., Xu, K., Xia, Y., Li, Y., (2011) ACM Transactions on Management Information Systems, 2, 1p</v>
          </cell>
          <cell r="AP80" t="str">
            <v>World Scientific Publishing Co. Pte Ltd</v>
          </cell>
          <cell r="AQ80" t="str">
            <v>21st Pacific Symposium on Biocomputing, PSB 2016</v>
          </cell>
          <cell r="AR80" t="str">
            <v>4 January 2016 through 8 January 2016</v>
          </cell>
          <cell r="AT80">
            <v>125140</v>
          </cell>
          <cell r="AW80" t="str">
            <v>Pac Symp Biocomput</v>
          </cell>
          <cell r="AX80" t="str">
            <v>Final</v>
          </cell>
          <cell r="AY80" t="str">
            <v>2-s2.0-85012155373</v>
          </cell>
          <cell r="AZ80">
            <v>11</v>
          </cell>
          <cell r="BF80" t="str">
            <v>Dietary supplements; Latent dirichlet allocation; Natural language processing; Pharmacovigilance; Public health surveillance; Social media mining</v>
          </cell>
          <cell r="BG80" t="str">
            <v>Dietary supplements; Food additives; Nutrition; Statistics; Vitamins; Latent Dirichlet allocation; NAtural language processing; Pharmacovigilance; Public health surveillances; Social media minings; Natural language processing systems; adverse effects; algorithm; biology; data mining; dietary supplement; drug surveillance program; food and drug administration; hazard assessment; health survey; human; Internet; machine learning; natural language processing; procedures; social media; standards; statistical model; statistics and numerical data; United States; Adverse Drug Reaction Reporting Systems; Algorithms; Computational Biology; Data Mining; Dietary Supplements; Hazard Analysis and Critical Control Points; Humans; Internet; Machine Learning; Models, Statistical; Natural Language Processing; Pharmacovigilance; Public Health Surveillance; Social Media; United States; United States Food and Drug Administration</v>
          </cell>
          <cell r="BI80" t="str">
            <v>twitter|metamap|nlp</v>
          </cell>
          <cell r="BJ80" t="str">
            <v>although dietary supplements are widely used and generally are considered safe, some supplements have been identified as causative agents for adverse reactions, some of which may even be fatal. the food and drug administration (fda) is responsible for monitoring supplements and ensuring that supplements are safe. however, current surveillance protocols are not always effective. leveraging user-generated textual data, in the form of amazon.com reviews for nutritional supplements, we use natural language processing techniques to develop a system for the monitoring of dietary sup- plements. we use topic modeling techniques, specifically a variation of latent dirichlet allocation (lda), and background knowledge in the form of an adverse reaction dictionary to score products based on their potential danger to the public. our approach generates topics that semantically cap- ture adverse reactions from a document set consisting of reviews posted by users of specific products, and based on these topics, we propose a scoring mechanism to categorize products as “high potential danger”, “average potential danger” and “low potential danger.” we evaluate our system by com- paring the system categorization with human annotators, and we find that the our system agrees with the annotators 69.4% of the time. with these results, we demonstrate that our methods show promise and that our system represents a proof of concept as a viable low-cost, active approach for dietary supplement monitoring. © 2016, world scientific publishing co. pte ltd. all rights reserved.</v>
          </cell>
          <cell r="BK80" t="str">
            <v>Embora os suplementos dietéticos sejam amplamente usados ​​e geralmente considerados seguros, alguns suplementos foram identificados como agentes causadores de reações adversas, algumas das quais podem até ser fatais. A Food and Drug Administration (FDA) é responsável por monitorar os suplementos e garantir que eles sejam seguros. No entanto, os protocolos de vigilância atuais nem sempre são eficazes. Aproveitando os dados textuais gerados pelo usuário, na forma de análises da Amazon.com para suplementos nutricionais, usamos técnicas de processamento de linguagem natural para desenvolver um sistema de monitoramento de suplementos dietéticos. Usamos técnicas de modelagem de tópicos, especificamente uma variação da Alocação de Dirichlet Latente (LDA), e conhecimento prévio na forma de um dicionário de reações adversas para classificar produtos com base em seu perigo potencial para o público. Nossa abordagem gera tópicos que semanticamente capturam reações adversas de um conjunto de documentos que consiste em análises postadas por usuários de produtos específicos e, com base nesses tópicos, propomos um mecanismo de pontuação para categorizar os produtos como “perigo potencial alto”, “perigo potencial médio ”E“ baixo potencial de perigo ”. Avaliamos nosso sistema comparando a categorização do sistema com anotadores humanos e descobrimos que o nosso sistema concorda com os anotadores 69,4% das vezes. Com esses resultados, demonstramos que nossos métodos são promissores e que nosso sistema representa uma prova de conceito como uma abordagem ativa e de baixo custo viável para o monitoramento de suplementos dietéticos.</v>
          </cell>
          <cell r="BL80" t="str">
            <v xml:space="preserve">Embora os suplementos dietéticos sejam amplamente utilizados e geralmente sejam considerados seguros, alguns suplementos foram identificados como agentes causadores para reações adversas, algumas das quais podem ser fatais. A Food and Drug Administration (FDA) é responsável por monitorar suplementos e garantir que os suplementos sejam seguros. No entanto, os atuais protocolos de vigilância nem sempre são eficazes. Aproveitando os dados textuais gerados pelo usuário, na forma de Amazon.com comentários para suplementos nutricionais, usamos técnicas de processamento de linguagem natural para desenvolver um sistema para o monitoramento de supostos dietéticos. Usamos técnicas de modelagem de tópicos, especificamente uma variação de alocação de direção dirichete latente (LDA) e conhecimento de fundo na forma de um dicionário de reação adversa para marcar produtos com base no seu potencial perigo para o público. Nossa abordagem gera tópicos que geram reações adversas semanticamente de um conjunto de documentos que consistem em revisões postadas por usuários de produtos específicos, e com base nesses tópicos, propomos um mecanismo de pontuação para categorizar produtos como "perigo potencial médio", "E" perigo potencial baixo ". Avaliamos nosso sistema ao comparar a categorização do sistema com anotadores humanos, e descobrimos que o nosso sistema concorda com os anotadores 69,4% do tempo. Com esses resultados, demonstramos que nossos métodos mostram promessas e que nosso sistema representa uma prova de conceito como uma abordagem ativa de baixo custo viável para monitoramento de suplementos dietéticos. © 2016, World Scientific Publishing Co. pte ltd. todos os direitos reservados. </v>
          </cell>
          <cell r="BQ80">
            <v>0</v>
          </cell>
          <cell r="BR80">
            <v>1</v>
          </cell>
          <cell r="BS80">
            <v>0</v>
          </cell>
          <cell r="BU80">
            <v>0</v>
          </cell>
          <cell r="BV80">
            <v>0</v>
          </cell>
          <cell r="BW80">
            <v>0</v>
          </cell>
          <cell r="BX80">
            <v>0</v>
          </cell>
          <cell r="BY80">
            <v>0</v>
          </cell>
          <cell r="BZ80">
            <v>0</v>
          </cell>
          <cell r="CA80">
            <v>0</v>
          </cell>
          <cell r="CB80">
            <v>0</v>
          </cell>
          <cell r="CC80">
            <v>0</v>
          </cell>
          <cell r="CE80" t="str">
            <v>Entra ou ñ para leitura: talve - razoavel - baseado em suplementos</v>
          </cell>
          <cell r="CF80" t="str">
            <v>Razoavel</v>
          </cell>
          <cell r="CG80">
            <v>44368</v>
          </cell>
          <cell r="CI80">
            <v>0</v>
          </cell>
          <cell r="CK80">
            <v>0</v>
          </cell>
          <cell r="CL80">
            <v>0</v>
          </cell>
        </row>
        <row r="81">
          <cell r="C81" t="str">
            <v>identification of drug related medical conditions in social media</v>
          </cell>
          <cell r="D81" t="str">
            <v>Identification of drug-related medical conditions in social media</v>
          </cell>
          <cell r="E81" t="str">
            <v xml:space="preserve">Identificação de condições médicas relacionadas a drogas em mídias sociais </v>
          </cell>
          <cell r="G81" t="str">
            <v xml:space="preserve">macho </v>
          </cell>
          <cell r="H81">
            <v>2016</v>
          </cell>
          <cell r="I81">
            <v>8</v>
          </cell>
          <cell r="J81">
            <v>0</v>
          </cell>
          <cell r="K81">
            <v>1</v>
          </cell>
          <cell r="L81" t="str">
            <v>Scopus</v>
          </cell>
          <cell r="P81" t="str">
            <v>English</v>
          </cell>
          <cell r="Q81" t="str">
            <v>Conference Paper</v>
          </cell>
          <cell r="R81">
            <v>0</v>
          </cell>
          <cell r="T81" t="str">
            <v>Morlane-Hondère F., Grouin C., Zweigenbaum P.</v>
          </cell>
          <cell r="U81" t="str">
            <v>Proceedings of the 10th International Conference on Language Resources and Evaluation, LREC 2016</v>
          </cell>
          <cell r="AB81" t="str">
            <v>https://www.scopus.com/inward/record.uri?eid=2-s2.0-85037101385&amp;partnerID=40&amp;md5=bd4054e55be1c396d97c0dee937e3a13</v>
          </cell>
          <cell r="AC81" t="str">
            <v>LIMSI, CNRS, Université Paris-Saclay, Orsay, F-91405, France</v>
          </cell>
          <cell r="AD81" t="str">
            <v>Morlane-Hondère, F., LIMSI, CNRS, Université Paris-Saclay, Orsay, F-91405, France; Grouin, C., LIMSI, CNRS, Université Paris-Saclay, Orsay, F-91405, France; Zweigenbaum, P., LIMSI, CNRS, Université Paris-Saclay, Orsay, F-91405, France</v>
          </cell>
          <cell r="AH81" t="str">
            <v>-2013-S-060
Agence Nationale de Sécurité du Médicament et des Produits de Santé, ANSM</v>
          </cell>
          <cell r="AI81" t="str">
            <v>This work was supported by the ANSM (French National Agency for Medicines and Health Products Safety) through the Vigi4MED project under grant #ANSM-2013-S-060.</v>
          </cell>
          <cell r="AL81" t="str">
            <v>(2014) Rapport et Recommandation sur la Facilitation de la Notification Directe d'Effets Indésirables par les Patients, , http://www.acadpharm.org/dos-public/GTNotif-Patients-Rap-VF-2015.01.22.pdf, Last visited on 10/19/2015; Alshakka, M.A., Ibrahim, M.I.M., Hassali, M.A.A., Do health professionals have positive perception towards consumer reporting of adverse drug reactions? (2013) J Clin Diagn Res, 7 (10), pp. 2181-2185; Bodenreider, O., The unified medical language system (UMLS): Integrating biomedical terminology (2004) Nucleic Acids Research, p. 32; Chang, C.-C., Lin, C.-J., LIBSVM: A library for support vector machines (2011) ACM Trans Intell Syst Technol, 2, pp. 271-2727; Foster, J., "Cba to check the spelling" investigating parser performance on discussion forum posts (2010) Proc of HLT, pp. 381-384. , Los angeles, CA; Gimpel, K., Schneider, N., O'Connor, B., Das, D., Mills, D., Eisenstein, J., Heilman, M., Smith, N.A., Part-of-speech tagging for Twitter: Annotation, features, and experiments (2011) Proc of HLT, pp. 42-47. , Portland, OR; Harpaz, R., Callahan, A., Tamang, S., Low, Y., Odgers, D., Finlayson, S., Jung, K., Shah, N., Text mining for adverse drug events: The promise, challenges, and state of the art (2014) Drug Safety, 37 (10), pp. 777-790; Harris, Z., Distributional structure (1954) Word, 10 (23), pp. 146-162; Kondrak, G., Dorr, B., Identification of confusable drug names: A new approach and evaluation methodology (2004) Proc of Coling, , Geneva, Switzerland; Lafferty, J.D., McCallum, A., Pereira, F.C.N., Conditional Random Fields: Probabilistic models for segmenting and labeling sequence data (2001) Proc of ICML, pp. 282-289. , Williamstown, MA; Lavergne, T., Cappé, O., Yvon, F., Practical very large scale CRFs (2010) Proc of ACL, pp. 504-513. , Uppsala, Sweden; Mikolov, T., Chen, K., Corrado, G., Dean, J., (2013) Efficient Estimation of Word Representations in Vector Space, , CoRR, abs/1301.3781; Morlane-Hondère, F., Grouin, C., Zweigenbaum, P., Étude des verbes introducteurs de noms de médicaments dans les forums de santé (2015) Actes de TALN, pp. 337-343. , Caen, France; Neubert, A., Dormann, H., Prokosch, H.-U., Bürkle, T., Rascher, W., Sojer, R., Brune, K., Criegee-Rieck, M., E-pharmacovigilance: Development and implementation of a computable knowledge base to identify adverse drug reactions (2013) Brit J Clin Pharmacol, 76, pp. 69-77; Nikfarjam, A., Sarker, A., O'Connor, K., Ginn, R., Gonzalez, G., Pharmacovigilance from social media: Mining adverse drug reaction mentions using sequence labeling with word embedding cluster features (2015) J Am Med Inform Assoc, 22 (3), pp. 671-681; O'Connor, K., Pimpalkhute, P., Nikfarjam, A., Ginn, R., Smith, K., Gonzalez, G., Pharmacovigilance on Twitter? Mining tweets for adverse drug reactions (2014) Proc of AMIA, , Washington, DC; Sarker, A., Ginn, R., Nikfarjam, A., O'Connor, K., Smith, K., Jayaraman, S., Upadhaya, T., Gonzalez, G., Utilizing social media data for pharmacovigilance: A review (2015) J Biomed Inform, 54, pp. 202-212; Shang, N., Xu, H., Rindflesch, T.C., Cohen, T., Identifying plausible adverse drug reactions using knowledge extracted from the literature (2014) J Biomed Inform, 52, pp. 293-310; Stenetorp, P., Pyysalo, S., Topić, G., Ohta, T., Ananiadou, S., Tsujii, J., BRAT: A web-based tool for NLP-assisted text annotation (2012) Proc of EACL Demo, pp. 102-107. , Avignon, France; Urieli, A., (2013) Robust French Syntax Analysis: Reconciling Statistical Methods and Linguistic Knowledge in the Talismane Toolkit, , Ph. D. thesis, Université de Toulouse II le Mirail</v>
          </cell>
          <cell r="AN81" t="str">
            <v>Calzolari N.Choukri K.Mazo H.Moreno A.Declerck T.Goggi S.Grobelnik M.Odijk J.Piperidis S.Maegaard B.Mariani J.</v>
          </cell>
          <cell r="AO81" t="str">
            <v>European Media Laboratory GmbH (EML);Intel</v>
          </cell>
          <cell r="AP81" t="str">
            <v>European Language Resources Association (ELRA)</v>
          </cell>
          <cell r="AQ81" t="str">
            <v>10th International Conference on Language Resources and Evaluation, LREC 2016</v>
          </cell>
          <cell r="AR81" t="str">
            <v>23 May 2016 through 28 May 2016</v>
          </cell>
          <cell r="AT81">
            <v>131727</v>
          </cell>
          <cell r="AU81" t="str">
            <v>9782951740891</v>
          </cell>
          <cell r="AW81" t="str">
            <v>Int. Conf. Lang. Resourc. and Eval. - LREC</v>
          </cell>
          <cell r="AX81" t="str">
            <v>Final</v>
          </cell>
          <cell r="AY81" t="str">
            <v>2-s2.0-85037101385</v>
          </cell>
          <cell r="AZ81">
            <v>6</v>
          </cell>
          <cell r="BF81" t="str">
            <v>Named entity recognition; Natural language processing; Pharmacovigilance</v>
          </cell>
          <cell r="BG81" t="str">
            <v>Coordination reactions; Natural language processing systems; Classifier's performance; Conditional random field; Drug adverse effects; Medical conditions; Named entity recognition; Pharmacovigilance; Post processing; Related entities; Social networking (online)</v>
          </cell>
          <cell r="BH81" t="str">
            <v>twitter|metamap|nlp</v>
          </cell>
          <cell r="BI81" t="str">
            <v>twitter|metamap|nlp</v>
          </cell>
          <cell r="BJ81" t="str">
            <v>monitoring social media has been shown to be an interesting approach for the early detection of drug adverse effects. in this paper, we describe a system which extracts medical entities in french drug reviews written by users. we focus on the identification of medical conditions, which is based on the concept of post-coordination: we first extract minimal medical-related entities (pain, stomach) then we combine them to identify complex ones (it was the worst [pain i ever felt in my stomach]). these two steps are respectively performed by two classifiers, the first being based on conditional random fields and the second one on support vector machines. the overall results of the minimal entity classifier are the following: p=0.926; r=0.849; f1=0.886. a thourough analysis of the feature set shows that, when combined with word lemmas, clusters generated by word2vec are the most valuable features. when trained on the output of the first classifier, the second classifier's performances are the following: p=0.683;r=0.956;f1=0.797. the addition of post-processing rules did not add any significant global improvement but was found to modify the precision/recall ratio.</v>
          </cell>
          <cell r="BK81" t="str">
            <v>O monitoramento das redes sociais tem se mostrado uma abordagem interessante para a detecção precoce de efeitos adversos de medicamentos. Neste artigo, descrevemos um sistema que extrai entidades médicas em avaliações de medicamentos na França escritas por usuários. Concentramo-nos na identificação de condições médicas, que se baseia no conceito de pós-coordenação: primeiro extraímos entidades mínimas relacionadas com a medicina (dor, estômago) e depois as combinamos para identificar as complexas (Foi a pior [dor que já fiz senti no estômago]). Essas duas etapas são realizadas respectivamente por dois classificadores, sendo o primeiro baseado em Campos Aleatórios Condicionais e o segundo em Máquinas de Vetores de Suporte. Os resultados gerais do classificador de entidade mínima são os seguintes: P = 0,926; R = 0,849; F1 = 0,886. Uma análise completa do conjunto de recursos mostra que, quando combinados com lemas de palavras, os clusters gerados por word2vec são os recursos mais valiosos. Quando treinado na saída do primeiro classificador, os desempenhos do segundo classificador são os seguintes: p = 0,683; r = 0,956; f1 = 0,797. A adição de regras de pós-processamento não acrescentou nenhuma melhoria global significativa, mas modificou a relação precisão / recuperação.</v>
          </cell>
          <cell r="BL81" t="str">
            <v xml:space="preserve">O monitoramento da mídia social demonstrou ser uma abordagem interessante para a detecção precoce de efeitos adversos da droga. Neste artigo, descrevemos um sistema que extrai entidades médicas em revisões de medicamentos franceses escritos por usuários. Nós nos concentramos na identificação de condições médicas, que é baseado no conceito de pós-coordenação: primeiro extraímos entidades médicas mínimas (dor, estômago), em seguida, combinamos-os para identificar os complexos (foi o pior [dor que eu já senti no meu estômago]. Essas duas etapas são respectivamente realizadas por dois classificadores, sendo a primeira baseada em campos aleatórios condicionais e o segundo em máquinas de vetor de suporte. Os resultados gerais do classificador de entidade mínima são os seguintes: p = 0,926; r = 0,849; f1 = 0,886. Uma análise de torres do conjunto de recursos mostra que, quando combinada com o Word Lemmas, os clusters gerados pelo Word2VEC são os recursos mais valiosos. Quando treinados na saída do primeiro classificador, as performances do segundo classificador são as seguintes: p = 0,683; r = 0,956; f1 = 0,797. A adição de regras de pós-processamento não adicionou nenhuma melhoria global significativa, mas foi encontrada para modificar a relação de precisão / recordação. </v>
          </cell>
          <cell r="BQ81">
            <v>0</v>
          </cell>
          <cell r="BR81">
            <v>1</v>
          </cell>
          <cell r="BS81">
            <v>0</v>
          </cell>
          <cell r="BU81">
            <v>0</v>
          </cell>
          <cell r="BV81">
            <v>0</v>
          </cell>
          <cell r="BW81">
            <v>0</v>
          </cell>
          <cell r="BX81">
            <v>0</v>
          </cell>
          <cell r="BY81">
            <v>0</v>
          </cell>
          <cell r="BZ81">
            <v>0</v>
          </cell>
          <cell r="CA81">
            <v>0</v>
          </cell>
          <cell r="CB81">
            <v>0</v>
          </cell>
          <cell r="CC81">
            <v>0</v>
          </cell>
          <cell r="CE81" t="str">
            <v>Entra ou ñ para leitura: não - classifica em categoria uma possível EA, tipo pouca dor, muita dor.</v>
          </cell>
          <cell r="CF81" t="str">
            <v>Ruim</v>
          </cell>
          <cell r="CG81">
            <v>44368</v>
          </cell>
          <cell r="CI81">
            <v>0</v>
          </cell>
          <cell r="CK81">
            <v>0</v>
          </cell>
          <cell r="CL81">
            <v>0</v>
          </cell>
        </row>
        <row r="82">
          <cell r="C82" t="str">
            <v>quantifying self reported adverse drug events on twitter signal and topic analysis</v>
          </cell>
          <cell r="D82" t="str">
            <v>Quantifying self-reported adverse drug events on Twitter: Signal and topic analysis</v>
          </cell>
          <cell r="E82" t="str">
            <v xml:space="preserve">Quantificando eventos adversos auto-relatados no Twitter: Análise de sinal e tópicos </v>
          </cell>
          <cell r="G82" t="str">
            <v xml:space="preserve">macho </v>
          </cell>
          <cell r="H82">
            <v>2016</v>
          </cell>
          <cell r="I82">
            <v>9</v>
          </cell>
          <cell r="J82">
            <v>0</v>
          </cell>
          <cell r="K82">
            <v>1</v>
          </cell>
          <cell r="L82" t="str">
            <v>Scopus</v>
          </cell>
          <cell r="P82" t="str">
            <v>English</v>
          </cell>
          <cell r="Q82" t="str">
            <v>Conference Paper</v>
          </cell>
          <cell r="R82">
            <v>0</v>
          </cell>
          <cell r="T82" t="str">
            <v>Plachouras V., Leidner J.L., Garrow A.G.</v>
          </cell>
          <cell r="U82" t="str">
            <v>ACM International Conference Proceeding Series</v>
          </cell>
          <cell r="X82" t="str">
            <v xml:space="preserve"> a6</v>
          </cell>
          <cell r="Y82" t="str">
            <v>10.1145/2930971.2930977</v>
          </cell>
          <cell r="Z82" t="str">
            <v>10.1145/2930971.2930977</v>
          </cell>
          <cell r="AB82" t="str">
            <v>https://www.scopus.com/inward/record.uri?eid=2-s2.0-85018438197&amp;doi=10.1145%2f2930971.2930977&amp;partnerID=40&amp;md5=6c9f346a8630cd0d95e0453d8eabc064</v>
          </cell>
          <cell r="AC82" t="str">
            <v>Thomson Reuters Research and Development, 1 Mark Square, London, EC2A 4EG, United Kingdom; Thomson Reuters IP and Science, 77 Hatton Garden, London, EC1N 8JS, United Kingdom</v>
          </cell>
          <cell r="AD82" t="str">
            <v>Plachouras, V., Thomson Reuters Research and Development, 1 Mark Square, London, EC2A 4EG, United Kingdom; Leidner, J.L., Thomson Reuters Research and Development, 1 Mark Square, London, EC2A 4EG, United Kingdom; Garrow, A.G., Thomson Reuters IP and Science, 77 Hatton Garden, London, EC1N 8JS, United Kingdom</v>
          </cell>
          <cell r="AH82" t="str">
            <v>Korea Resources Corporation, KORES</v>
          </cell>
          <cell r="AI82" t="str">
            <v>The authors would like to thank Miriam Bayés Geńıs for helping with the manual annotation and Khalid Al-Kofahi for feedback and support. This paper received financial support by Thomson Reuters Global Resources.</v>
          </cell>
          <cell r="AJ82" t="str">
            <v>The authors would like to thank Miriam Bayés Genís for helping with the manual annotation and Khalid Al-Kofahi for feedback and support. This paper received financial support by Thomson Reuters Global Resources.</v>
          </cell>
          <cell r="AL82" t="str">
            <v>Bian, J., Topaloglu, U., Yu, F., Towards large-scale twitter mining for drug-related adverse events (2012) Proceedings of The 2012 International Workshop on Smart Health and Wellbeing, SHB'12, pp. 25-32; Campbell, K.E., Oliver, D.E., Shortliffe, E.H., The unified medical language system: Toward a collaborative approach for solving terminological problems (1998) J. Am. Med. Inform. Assoc., 5, pp. 12-16; Chang, C.-C., Lin, C.-J., LiBSVM: A library for support vector machines (2011) ACM Trans. Intell. Syst. Technol., 2 (3), pp. 271-2727; Chee, B.W., Berlin, R., Schatz, B., Predicting adverse drug events from personal health messages (2011) AMIA Annual Symposium Proceedings, pp. 217-226; Evans, S.J.W., Waller, P.C., Davis, S., Use of proportional reporting ratios (PRRs) for signal generation from spontaneous adverse drug reaction reports (2001) Pharmacoepidemiology and Drug Safety, 10, pp. 483-486; Freifeld, C.C., Brownstein, J.S., Menone, C.M., Bao, W., Filice, R., Kass-Hout, T., Dasgupta, N., Digital drug safety surveillance: Monitoring pharmaceutical products in twitter (2014) Drug Safety, 37 (5), pp. 343-350; Ginn, R., Pimpalkhute, P., Nikfarjam, A., Pakti, A., O'Connor, K., Sarker, A., Smith, K., Gonzalez, G., Mining twitter for adverse drug reaction mentions: A corpus and classification benchmark (2014) Proceedings of The 4th Workshop on Building and Evaluating Resources for Health and Biomedical Text Processing, pp. 1-8; Gwet, K.L., Handbook of inter-rater reliability (2014) Advanced Analytics LLC, , 4th edition; Hansen, L.K., Arvidsson, A., Nielsen, F.A., Colleoni, E., Etter, M., Good friends, bad news - Affect and virality in twitter (2011) Future Information Technology, Volume 185 of CCIS, pp. 34-43; Hazell, L., Shakir, S.A.W., Under-reporting of adverse drug reactions (2006) Drug Safety, 29 (5), pp. 385-396; Karimi, S., Metke-Jimenez, A., Nguyen, A., CadeMiner: A system for mining consumer reports on adverse drug side effects (2015) Proceedings of The 8th Workshop on Exploiting Semantic Annotations in Information Retrieval, ESAIR '15, pp. 47-50; Karimi, S., Wang, C., Metke-Jimenez, A., Gaire, R., Paris, C., Text and data mining techniques in adverse drug reaction detection (2015) ACM Comput. Surv., 47 (4), pp. 561-5639; Kuhn, M., Campilos, M., Letunic, I., Jensen, L.J., Bork, P., A side effect resource to capture phenotypic effects of drugs (2010) Molecular Systems Biology, 6 (343); Landis, J.R., Koch, G.G., The measurement of observer agreement for categorical data (1977) Biometrics, 33 (1), pp. 159-174; Leaman, R., Wojtulewicz, L., Sullivan, R., Skariah, A., Yang, J., Gonzalez, G., Towards internet-age pharmacovigilance: Extracting adverse drug reactions from user posts to health-related social networks (2010) Proceedings of The 2010 Workshop on Biomedical Natural Language Processing, pp. 117-125; Liu, J., Li, A., Seneff, S., Automatic drug side effect discovery from online patient-submitted reviews: Focus on statin drugs (2011) Proceedings of The 1st International Conference on Advances in Information Mining and Management, pp. 91-96; Lui, M., Baldwin, T., Langid.py: An off-the-shelf language identification tool (2012) Proceedings of The 50th Annual Meeting of The Association for Computational Linguistics (ACL 2012), pp. 25-30; Metke-Jimenez, A., Karimi, S., (2015) Concept Extraction to Identify Adverse Drug Reactions in Medical Forums: A Comparison of Algorithms, , http://arxiv.org/abs/1504.06936; Metke-Jimenez, A., Karimi, S., Paris, C., Evaluation of text-processing algorithms for adverse drug event extraction from social media (2014) Proceedings of The International Workshop on Social Media Retrieval and Analysis; Nikfarjam, A., Gonzalez, G.H., Pattern mining for extraction of mentions of adverse drug reactions from user comments (2011) AMIA Annual Symposium Proceedings, pp. 1019-1026; Nikfarjam, A., Sarker, A., O'Connor, K., Ginn, R., Gonzalez, G., Pharmacovigilance from social media: Mining adverse drug reaction mentions using sequence labeling with word embedding cluster features (2015) J. Am. Med. Inform. Assoc., 22, pp. 671-681; Paul, M., Dredze, M., (2011) A Model for Mining Public Health Topics from Twitter, , Technical report, Department of Computer Science, John Hopkins University; Sarker, A., Ginn, R., Nikfarjam, A., O'Connor, K., Smith, K., Jayaraman, S., Upadhaya, T., Gonzalez, G., Utilizing social media data for pharmacovigilance (2015) Journal of Biomedical Informatics, 54, pp. 202-212; Sarker, A., Gonzalez, G., Portable automatic text classification for adverse drug reaction detection via multi-corpus training (2015) Journal of Biomedical Informatics, 53, pp. 196-207; Sarker, A., Nikfarjam, A., Gonzalez, G., Social media mining shared task workshop (2015) Proceedings of The Pacific Symposium on Biocomputing, pp. 581-592; Siegel, S., Castellan, N.J., Jr., (1988) Nonparametric Statistics for The Behavioral Sciences, , McGraw-Hill, Inc., 2nd edition; Uebersax, J.S., Diversity of decision-making models and the measurement of interrated agreement (1987) Phychological Bulletin, 101 (1), pp. 140-146; Wang, S., Manning, C.D., Baselines and bigrams: Simple, good sentiment and topic classification (2012) Proceedings of The 50th Annual Meeting of The Association for Computational Linguistics: Short Papers - Volume 2, ACL'12, pp. 90-94; (2002) The Importance of Pharmacovigilance, , http://bit.ly/1RI8HcE; Wu, H., Fang, H., Stanhope, S.J., An early warning system for unrecognized drug side effects discovery (2012) Proceedings of The 21st International Conference on World Wide Web Companion, pp. 437-440; Yan, X., Guo, J., Liu, S., Cheng, X.-Q., Wang, Y., Clustering short text using ncut-weighted non-negative matrix factorization (2012) Proceedings of The 21st ACM International Conference on Information and Knowledge Management, CIKM'12, pp. 2259-2262; Yang, C.C., Yang, H., Jiang, L., Zhang, M., Social media mining for drug safety signal detection (2012) Proceedings of The 2012 International Workshop on Smart Health and Wellbeing, pp. 33-40; Yates, A., Goharian, N., Frieder, O., Extracting adverse drug reactions from forum posts and linking them to drugs (2013) Proceedings of The ACM SIGIR Workshop on Health Search &amp; Discovery: Helping Users &amp; Advancing Medicine, pp. 55-58; Yates, A., Goharian, N., Frieder, O., Extracting adverse drug reactions from social media (2015) Proceedings of The 29th AAAI Conference on Artificial Intelligence, pp. 2460-2467; Zeng, Q.T., Crowell, J., Divita, G., Roth, L., Browne, A.C., Identifying consumer-friendly display (CFD) names for health concepts (2005) AMIA Annual Symposium Proceedings, pp. 859-863</v>
          </cell>
          <cell r="AN82" t="str">
            <v>Gruzd J.Jacobson J.Ruppert E.Mai P.Murthy D.</v>
          </cell>
          <cell r="AP82" t="str">
            <v>Association for Computing Machinery</v>
          </cell>
          <cell r="AQ82" t="str">
            <v>7th International Conference on Social Media and Society, SMSociety 2016</v>
          </cell>
          <cell r="AR82" t="str">
            <v>11 July 2016 through 13 July 2016</v>
          </cell>
          <cell r="AT82">
            <v>139412</v>
          </cell>
          <cell r="AU82" t="str">
            <v>9781450339384</v>
          </cell>
          <cell r="AW82" t="str">
            <v>ACM Int. Conf. Proc. Ser.</v>
          </cell>
          <cell r="AX82" t="str">
            <v>Final</v>
          </cell>
          <cell r="AY82" t="str">
            <v>2-s2.0-85018438197</v>
          </cell>
          <cell r="BF82" t="str">
            <v>Classification; Drug side effects; Natural Language Processing; Text Mining; Twitter</v>
          </cell>
          <cell r="BG82" t="str">
            <v>Classification (of information); Data mining; Drug interactions; Ecosystems; Filtration; Interactive computer systems; Learning algorithms; Natural language processing systems; Pipeline processing systems; Real time systems; Supervised learning; Support vector machines; Text processing; Adverse drug events; Drug side effects; Health care professionals; Pharmaceutical company; Pharmaceutical drugs; Supervised machine learning; Text mining; Twitter; Social networking (online)</v>
          </cell>
          <cell r="BH82" t="str">
            <v>twitter|metamap|nlp</v>
          </cell>
          <cell r="BI82" t="str">
            <v>twitter|metamap|nlp</v>
          </cell>
          <cell r="BJ82" t="str">
            <v>when a drug that is sold exhibits side effects, a well functioning ecosystem of pharmaceutical drug suppliers includes responsive regulators and pharmaceutical companies. existing systems for monitoring adverse drug events, such as the federal adverse events reporting system (faers) in the us, have shown limited effectiveness due to the lack of incentives for healthcare professionals and patients. while social media present opportunities to mine information about adverse events in near real-time, there are still important questions to be answered in order to understand their impact on pharmacovigilance. first, it is not known how many relevant social media posts occur per day on platforms like twitter, i.e., whether there is “enough signal” for a post-market pharmacovigilance program based on twitter mining. second, it is not known what other topics are discussed by users in posts mentioning pharmaceutical drugs. in this paper, we outline how social media can be used as a human sensor for drug use monitoring. we introduce a large-scale, near real-time system for computational pharmacovigilance, and use our system to estimate the order of magnitude of the volume of daily self-reported pharmaceutical drug side effect tweets. the processing pipeline comprises a set of cascaded filters, followed by a supervised machine learning classifier. the cascaded filters quickly reduce the volume to a manageable sub-stream, from which a support vector machine (svm) based classifier identifies adverse events based on a rich set of features taking into account surface-textual properties, as well as domain knowledge about drugs, side effects and the twitter medium. using a dataset of 10,000 manually annotated tweets, a svm classifier achieves f1=60.4% and auc=0.894. the yield of the classifier for a drug universe comprising 2,600 keywords is 721 tweets per day. we also investigate what other topics are discussed in the posts mentioning pharmaceutical drugs. we conclude by suggesting an ecosystem where regulators and pharmaceutical companies utilize social media to obtain feedback about consequences of pharmaceutical drug use. © copyright is held by the owner/author(s). publication rights licensed to acm.</v>
          </cell>
          <cell r="BK82" t="str">
            <v>Quando um medicamento vendido apresenta efeitos colaterais, um ecossistema de fornecedores de medicamentos farmacêuticos que funciona bem inclui reguladores responsivos e empresas farmacêuticas. Os sistemas existentes para monitorar eventos adversos a medicamentos, como o Federal Adverse Events Reporting System (FAERS) nos Estados Unidos, têm demonstrado eficácia limitada devido à falta de incentivos para profissionais de saúde e pacientes. Embora as mídias sociais apresentem oportunidades para extrair informações sobre eventos adversos quase em tempo real, ainda existem questões importantes a serem respondidas para entender seu impacto na farmacovigilância. Em primeiro lugar, não se sabe quantas postagens de mídia social relevantes ocorrem por dia em plataformas como o Twitter, ou seja, se há "sinal suficiente" para um programa de farmacovigilância pós-mercado com base na mineração do Twitter. Em segundo lugar, não se sabe que outros tópicos são discutidos pelos usuários em postagens que mencionam medicamentos. Neste artigo, descrevemos como a mídia social pode ser usada como um sensor humano para o monitoramento do uso de drogas. Apresentamos um sistema em grande escala, quase em tempo real, para farmacovigilância computacional e usamos nosso sistema para estimar a ordem de magnitude do volume de tuítes diários auto-relatados sobre efeitos colaterais de medicamentos farmacêuticos. O pipeline de processamento compreende um conjunto de filtros em cascata, seguido por um classificador de aprendizado de máquina supervisionado. Os filtros em cascata reduzem rapidamente o volume para um subfluxo gerenciável, a partir do qual um classificador baseado em Support Vector Machine (SVM) identifica eventos adversos com base em um rico conjunto de recursos levando em consideração propriedades textuais de superfície, bem como conhecimento de domínio sobre drogas , efeitos colaterais e meio Twitter. Usando um conjunto de dados de 10.000 tweets anotados manualmente, um classificador SVM atinge F1 = 60,4% e AUC = 0,894. O rendimento do classificador para um universo de drogas compreendendo 2.600 palavras-chave é de 721 tweets por dia. Também investigamos quais outros tópicos são discutidos nas postagens que mencionam medicamentos. Concluímos sugerindo um ecossistema onde os reguladores e as empresas farmacêuticas utilizam as mídias sociais para obter feedback sobre as consequências do uso de medicamentos farmacêuticos.</v>
          </cell>
          <cell r="BL82" t="str">
            <v xml:space="preserve">Quando uma droga que é vendida exibe efeitos colaterais, um ecossistema bem funcionando de fornecedores farmacêuticos de drogas inclui reguladores responsivos e empresas farmacêuticas. Sistemas existentes para monitorar eventos adversos a medicamentos, como o sistema de relatórios de eventos adversos federais (FEERS) nos EUA, mostraram efetividade limitada devido à falta de incentivos para profissionais de saúde e pacientes. Embora as mídias sociais apresentem oportunidades para minas informações sobre eventos adversos em tempo real, ainda há questões importantes a serem respondidas para entender seu impacto na farmacovigilância. Primeiro, não se sabe quantos postos de mídia social relevantes ocorrem por dia em plataformas como twitter, ou seja, se há "sinal suficiente" para um programa de farmacovigilância pós-mercado baseado na mineração do Twitter. Em segundo lugar, não se sabe o que outros tópicos são discutidos pelos usuários em posts mencionando drogas farmacêuticas. Neste artigo, descrevemos como as mídias sociais podem ser usadas como sensor humano para monitoramento de uso de drogas. Nós introduzimos um sistema em grande escala, perto de tempo real para farmacovigilância computacional, e uso nosso sistema para estimar a ordem de magnitude do volume de tweets de efeito farmacêutico auto-relatado diário Tweets. O gasoduto de processamento compreende um conjunto de filtros em cascata, seguidos por um classificador de aprendizado de máquina supervisionado. Os filtros em cascata reduzem rapidamente o volume para um sub-stream gerenciável, a partir do qual um classificador baseado em vetor de suporte (SVM) identifica eventos adversos com base em um rico conjunto de recursos levando em conta as propriedades textuais da superfície, bem como o conhecimento do domínio sobre os medicamentos. , efeitos colaterais e meio do Twitter. Usando um conjunto de dados de 10.000 tweets anotados manualmente, um classificador SVM alcança F1 = 60,4% e AUC = 0,894. O rendimento do classificador para um universo de drogas compreendendo 2.600 palavras-chave é de 721 tweets por dia. Nós também investigamos o que outros tópicos são discutidos nos posts mencionando drogas farmacêuticas. Concluímos por sugerir um ecossistema onde reguladores e empresas farmacêuticas utilizam mídia social para obter feedback sobre conseqüências do uso farmacêutico de drogas. © Copyright é mantido pelo proprietário / autor (es). direitos de publicação licenciados para ACM. </v>
          </cell>
          <cell r="BQ82">
            <v>0</v>
          </cell>
          <cell r="BR82">
            <v>1</v>
          </cell>
          <cell r="BS82">
            <v>0</v>
          </cell>
          <cell r="BU82">
            <v>0</v>
          </cell>
          <cell r="BV82">
            <v>0</v>
          </cell>
          <cell r="BW82">
            <v>0</v>
          </cell>
          <cell r="BX82">
            <v>0</v>
          </cell>
          <cell r="BY82">
            <v>0</v>
          </cell>
          <cell r="BZ82">
            <v>0</v>
          </cell>
          <cell r="CA82">
            <v>0</v>
          </cell>
          <cell r="CB82">
            <v>0</v>
          </cell>
          <cell r="CC82">
            <v>0</v>
          </cell>
          <cell r="CE82" t="str">
            <v>Entra ou ñ para leitura: talvez</v>
          </cell>
          <cell r="CF82" t="str">
            <v>Razoavel</v>
          </cell>
          <cell r="CG82">
            <v>44368</v>
          </cell>
          <cell r="CI82">
            <v>0</v>
          </cell>
          <cell r="CK82">
            <v>0</v>
          </cell>
          <cell r="CL82">
            <v>0</v>
          </cell>
        </row>
        <row r="83">
          <cell r="C83" t="str">
            <v>automated detection of harm in healthcare with information technology a systematic review</v>
          </cell>
          <cell r="D83" t="str">
            <v>Automated detection of harm in healthcare with information technology: A systematic review</v>
          </cell>
          <cell r="E83" t="str">
            <v xml:space="preserve">Detecção automatizada de danos em saúde com tecnologia da informação: uma revisão sistemática </v>
          </cell>
          <cell r="G83" t="str">
            <v xml:space="preserve">macho </v>
          </cell>
          <cell r="H83">
            <v>2010</v>
          </cell>
          <cell r="I83">
            <v>27</v>
          </cell>
          <cell r="J83">
            <v>0</v>
          </cell>
          <cell r="K83">
            <v>0</v>
          </cell>
          <cell r="L83" t="str">
            <v>Scopus</v>
          </cell>
          <cell r="P83" t="str">
            <v>English</v>
          </cell>
          <cell r="Q83" t="str">
            <v>Review</v>
          </cell>
          <cell r="R83">
            <v>0</v>
          </cell>
          <cell r="S83" t="str">
            <v>All Open Access, Green</v>
          </cell>
          <cell r="T83" t="str">
            <v>Govindan M., Van Citters A.D., Nelson E.C., Kelly-Cummings J., Suresh G.</v>
          </cell>
          <cell r="U83" t="str">
            <v>Quality and Safety in Health Care</v>
          </cell>
          <cell r="V83" t="str">
            <v>19</v>
          </cell>
          <cell r="W83" t="str">
            <v>5</v>
          </cell>
          <cell r="Y83" t="str">
            <v>10.1136/qshc.2009.033027</v>
          </cell>
          <cell r="Z83" t="str">
            <v>10.1136/qshc.2009.033027</v>
          </cell>
          <cell r="AB83" t="str">
            <v>https://www.scopus.com/inward/record.uri?eid=2-s2.0-78249238819&amp;doi=10.1136%2fqshc.2009.033027&amp;partnerID=40&amp;md5=371df34dee70ed2f614e98185beac178</v>
          </cell>
          <cell r="AC83" t="str">
            <v>Dartmouth Institute for Health Policy and Clinical Practice, Center for Leadership and Improvement, Dartmouth Medical School, Lebanon, NH, United States; Department of Community and Family Medicine, Dartmouth Medical School, Lebanon, NH, United States; Society for Hospital Medicine, Philadelphia, PA, United States; Department of Pediatrics, Dartmouth-Hitchcock Medical Center, Lebanon, NH, United States</v>
          </cell>
          <cell r="AD83" t="str">
            <v>Govindan, M., Dartmouth Institute for Health Policy and Clinical Practice, Center for Leadership and Improvement, Dartmouth Medical School, Lebanon, NH, United States; Van Citters, A.D., Department of Community and Family Medicine, Dartmouth Medical School, Lebanon, NH, United States; Nelson, E.C., Dartmouth Institute for Health Policy and Clinical Practice, Center for Leadership and Improvement, Dartmouth Medical School, Lebanon, NH, United States; Kelly-Cummings, J., Society for Hospital Medicine, Philadelphia, PA, United States; Suresh, G., Department of Pediatrics, Dartmouth-Hitchcock Medical Center, Lebanon, NH, United States</v>
          </cell>
          <cell r="AL83" t="str">
            <v>(1999) To Err Is Human. Washington, , Institute of Medicine., DC: National Academy Press; http://www.IHI.org, Institute for Healthcare Improvement. Available at, (accessed 14 Jan 2008); Thomas, E.J., Studdert, D.M., Burstin, H.R., Incidence and types of adverse events and negligent care in Utah and Colorado (2000) Med Care, 38, pp. 261-271; Brennan, T.A., Leape, L.L., Laird, N.M., Incidence of adverse events and negligence in hospitalized patients. Results of the Harvard Medical Practice Study i (1991) N Engl J Med, 324, pp. 370-376; Leape, L.L., Brennan, T.A., Laird, N., The nature of adverse events in hospitalized patients. Results of the Harvard Medical Practice Study II (1991) N Engl J Med, 324, pp. 377-384; Wilchesky, M., Tamblyn, R., Huang, A., Validation of diagnostic codes within medical services claims (2004) J Clin Epidemiol, 57, pp. 131-141; Straus, S.E., Richardson, W.S., Glasziou, P., (2005) Evidence-based Medicine: How to Practice and Teach EBM. 3rd Edn., , Edinburgh: Churchill Livingstone; Iezzoni, L.I., Foley, S.M., Heeren, T., A method for screening the quality of hospital care using administrative data: Preliminary validation results (1992) QRB Qual Rev Bull, 18, pp. 361-371; Weingart, S.N., Iezzoni, L.I., Davis, R.B., Use of administrative data to find substandard care: Validation of the complications screening program (2000) Med Care, 38, pp. 796-806; Lawthers, A.G., McCarthy, E.P., Davis, R.B., Identification of in-hospital complications from claims data. Is it valid? (2000) Med Care, 38, pp. 785-795; Classen, D.C., Pestotnik, S.L., Evans, R.S., Computerized surveillance of adverse drug events in hospital patients (1991) JAMA, 266, pp. 2847-2851; Evans, R.S., Pestotnik, S.L., Classen, D.C., Development of a computerized adverse drug event monitor (1991) Proc Annu Symp Comput Appl Med Care, pp. 23-27; Samore, M.H., Evans, R.S., Lassen, A., Surveillance of medical device-related hazards and adverse events in hospitalized patients (2004) JAMA, 291, pp. 325-334; Evans, R.S., Larsen, R.A., Burke, J.P., Computer surveillance of hospital-acquired infections and antibiotic use (1986) JAMA, 256, pp. 1007-1011; Polancich, S., Restrepo, E., Prosser, J., Cautious use of administrative data for decubitus ulcer outcome reporting (2006) Am J Med Qual, 21, pp. 262-268; McDonald, K.M., Romano, P.S., Geppert, J., Measures of Patient Safety Based on Hospital Administrative Data-The Patient Safety Indicators. Technical Review Number 5. (Prepared by the University of California San Francisco-Stanford Evidence-based Practice Center under Contract No. 290-97-0013), , AHRQ Publication No. 02-0038, Rockville, MD: Agency for Healthcare Research and Quality; August 25 2002; Zhan, C., Battles, J., Chiang, Y.P., The validity of ICD-9-CM codes in identifying postoperative deep vein thrombosis and pulmonary embolism (2007) Jt Comm J Qual Patient Saf, 33, pp. 326-331; Nebeker, J.R., Yarnold, P.R., Soltysik, R.C., Developing indicators of inpatient adverse drug events through nonlinear analysis using administrative data (2007) Med Care, 45 (10 SUPPL. 2), pp. S81-S88; Benson, M., Junger, A., Fuchs, C., Using an anesthesia information management system to prove a deficit in voluntary reporting of adverse events in a quality assurance program (2000) J Clin Monit Comput, 16, pp. 211-217; Trick, W.E., Zagorski, B.M., Tokars, J.I., Computer algorithms to detect bloodstream infections (2004) Emerg Infect Dis, 10, pp. 1612-1620; Brown, S., Black, K., Mrochek, S., RADARx: Recognizing, assessing, and documenting adverse Rx events (2000) Proc AMIA Symp, pp. 101-105; Azaz-Livshits, T., Levy, M., Sadan, B., Computerized survelliance of adverse drug reactions in hospital: Pilot study (1998) Br J Clin Pharmacol, 45, pp. 309-314; Levy, M., Azaz-Livshits, T., Sadan, B., Computerized surveillance of adverse drug reactions in hospital: Implementation (1999) Eur J Clin Pharmacol, 54, pp. 887-892; Bagheri, H., Michel, F., Lapeyre-Mestre, M., Detection and incidence of drug- induced liver injuries in hospital: A prospective analysis from laboratory signals (2000) Br J Clin Pharmacol, 50, pp. 479-484; Dormann, H., Muth-Selbach, U., Krebs, S., Incidence and costs of adverse drug reactions during hospitalisation: Computerised monitoring versus stimulated spontaneous reporting (2000) Drug Saf, 22, pp. 161-168; Dormann, H., Criegee-Rieck, M., Neubert, A., Implementation of a computerassisted monitoring system for the detection of adverse drug reactions in gastroenterology (2004) Aliment Pharmacol Ther, 19, pp. 303-309; Roos Jr., L.L., Cageorge, S.M., Austen, E., Using computers to identify complications after surgery (1985) Am J Public Health, 75, pp. 1288-1295; Hirschhorn, L.R., Currier, J.S., Platt, R., Electronic surveillance of antibiotic exposure and coded discharge diagnoses as indicators of postoperative infection and other quality assurance measures (1993) Infect Control Hosp Epidemiol, 14, pp. 21-28; Seeger, J.D., Schumock, G.T., Kong, S.X., Estimating the rate of adverse drug reactions with capture-recapture analysis (1996) Am J Health Syst Pharm, 53, pp. 178-181; Hougland, P., Xu, W., Pickard, S., Performance of international classification of diseases, 9th revision, clinical modification codes as an adverse drug event surveillance system (2006) Med Care, 44, pp. 629-936; Whipple, J.K., Quebbeman, E.J., Lewis, K.S., Identification of patient-controlled analgesia overdoses in hospitalized patients: A computerized method of monitoring adverse events (1994) Ann Pharmacother, 28, pp. 655-658; Jha, A.K., Kuperman, G.J., Teich, J.M., Identifying adverse drug events: Development of a computer-based monitor and comparison with chart review and stimulated voluntary report (1998) J Am Med Inform Assoc, 5, pp. 305-314; Murff, H.J., Forster, A.J., Peterson, J.F., Electronically screening discharge summaries for adverse medical events (2003) J Am Med Inform Assoc, 10, pp. 339-350; Forster, A.J., Andrade, J., Van Walraven, C., Validation of a discharge summary term search method to detect adverse events (2005) J Am Med Inform Assoc, 12, pp. 200-206; Hartis, C.E., Gum, M.O., Lederer Jr., J.W., Use of specific indicators to detect warfarin- related adverse events (2005) Am J Health Syst Pharm, 62, pp. 1683-1688; McIntosh, S.T., Petropoulos, J.B., Using data from automated dispensing units to identify adverse drug reactions (2005) Am J Health Syst Pharm, 62, pp. 2397-2400; Kilbridge, P.M., Campbell, U.C., Cozart, H.B., Automated surveillance for adverse drug events at a community hospital and an academic medical center (2006) J Am Med Inform Assoc, 13, pp. 372-377; Kilbridge, P.M., Alexander, L., Ahmad, A., Implementation of a system for computerized adverse drug event surveillance and intervention at an academic medical center (2006) J Clin Outcomes Manage, 13, pp. 94-100; Pokorny, L., Rovira, A., Martin-Baranera, M., Automatic detection of patients with nosocomial infection by a computer-based surveillance system: A validation study in a general hospital (2006) Infect Control Hosp Epidemiol, 27, pp. 500-503; Szekendi, M.K., Sullivan, C., Bobb, A., Active surveillance using electronic triggers to detect adverse events in hospitalized patients (2006) Qual Saf Health Care, 15, pp. 184-190; Bellini, C., Petignat, C., Francioli, P., Comparison of automated strategies for surveillance of nosocomial bacteremia (2007) Infect Control Hosp Epidemiol, 28, pp. 1030-1035; Graham III, P.L., San Gabriel, P., Lutwick, S., Validation of a multicenter computer-based surveillance system for hospital-acquired bloodstream infections in neonatal intensive care departments (2004) Am J Infect Control, 32, pp. 232-234; Huang, C., Noirot, L.A., Reichley, R.M., Automatic detection of spironolactone-related adverse drug events (2005) AMIA Annu Symp Proc, p. 989; Brossette, S.E., Hacek, D.M., Gavin, P.J., A laboratory-based, hospital-wide, electronic marker for nosocomial infection: The future of infection control surveillance? (2006) Am J Clin Pathol, 125, pp. 34-39; Seger, A.C., Jha, A.K., Bates, D.W., Adverse drug event detection in a community hospital utilising computerised medication and laboratory data (2007) Drug Saf, 30, pp. 817-824; Weissman, J.S., Rothschild, J.M., Bendavid, E., Hospital workload and adverse events (2007) Med Care, 45, pp. 448-455; Penz, J.F., Wilcox, A.B., Hurdle, J.F., Automated identification of adverse events related to central venous catheters (2007) J Biomed Inform, 40, pp. 174-182; Melton, G.B., Hripcsak, G., Automated detection of adverse events using natural language processing of discharge summaries (2005) J Am Med Inform Assoc, 12, pp. 448-457; Haas, J.P., Mendonca, E.A., Ross, B., Use of computerized surveillance to detect nosocomial pneumonia in neonatal intensive care unit patients (2005) Am J Infect Control, 33, pp. 439-443; Ferranti, J., Horvath, M.M., Cozart, H., Reevaluating the safety profile of pediatrics: A comparison of computerized adverse drug event surveillance and voluntary reporting in the pediatric environment (2008) Pediatrics, 121, pp. 1201-1207; Handler, S.M., Altman, R.L., Perera, S., A systematic review of the performance characteristics of clinical event monitor signals used to detect adverse drug events in the hospital setting (2007) J Am Med Inform Assoc, 14, pp. 451-458; Jacobs, B., Electronic medical record, error detection, and error reduction: A pediatric critical care perspective (2007) Pediatr Crit Care Med, 8 (2 SUPPL.), pp. S17-S20; Chaudhry, B., Wang, J., Wu, S., Systematic review: Impact of health information technology on quality, efficiency, and costs of medical care (2006) Ann Intern Med, 144, pp. 742-752; Anderson, J.G., Information technology for detecting medication errors and adverse drug events (2004) Expert Opin Drug Saf, 3, pp. 449-455; Bates, D.W., Evans, R.S., Murff, H., Detecting adverse events using information technology (2003) J Am Med Inform Assoc, 10, pp. 115-128; Murff, H.J., Patel, V.L., Hripcsak, G., Detecting adverse events for patient safety research: A review of current methodologies (2003) J Biomed Inform, 36, pp. 131-143; Zhan, C., Miller, M.R., Administrative data based patient safety research: A critical review (2003) Qual Saf Health Care, 12 (2), pp. II58-II63; Spyns, P., Natural language processing in medicine: An overview (1996) Methods Inf Med, 35, pp. 285-301; Leal, J., Laupland, K.B., Validity of electronic surveillance systems: A systematic review (2008) J Hosp Infect, 69, pp. 220-229</v>
          </cell>
          <cell r="AM83" t="str">
            <v>Suresh, G.; Dartmouth-Hitchcock Medical Center, One Medical Center Drive, Lebanon, NH 03756, United States; email: gautham.suresh@hitchcock.org</v>
          </cell>
          <cell r="AV83" t="str">
            <v>QSHCA</v>
          </cell>
          <cell r="AW83" t="str">
            <v>Qual. Saf. Health Care</v>
          </cell>
          <cell r="AX83" t="str">
            <v>Final</v>
          </cell>
          <cell r="AY83" t="str">
            <v>2-s2.0-78249238819</v>
          </cell>
          <cell r="BG83" t="str">
            <v>hospital information system; human; medical error; medication error; review; Hospital Information Systems; Humans; Medical Errors; Medication Errors</v>
          </cell>
          <cell r="BI83" t="str">
            <v>twitter|metamap|nlp</v>
          </cell>
          <cell r="BJ83" t="str">
            <v>context to improve patient safety, healthcare facilities are focussing on reducing patient harm. automated harm-detection methods using information technology show promise for efficiently measuring harm. however, there have been few systematic reviews of their effectiveness. objective to perform a systematic literature review to identify, describe and evaluate effectiveness of automated inpatient harm-detection methods. methods data sources included medline and cinahl databases indexed through august 2008, extended by bibliographic review and search of citing articles. the authors included articles reporting effectiveness of automated inpatient harm-detection methods, as compared with other detection methods. two independent reviewers used a standardised abstraction sheet to extract data about automated and comparison harm-detection methods, patient samples and events identified. differences were resolved by discussion. results from 176 articles, 43 articles met inclusion criteria: 39 describing field-defined methods, two using natural language processing and two using both methods. twenty-one studies used automated methods to detect adverse drug events, 10 detected general adverse events, eight detected nosocomial infections, and four detected other specific adverse events. compared with gold standard chart review, sensitivity and specificity of automated harm-detection methods ranged from 0.10 to 0.94 and 0.23 to 0.98, respectively. studies used heterogeneous methods that often were flawed. conclusion automated methods of harm detection are feasible and some can potentially detect patient harm efficiently. however, effectiveness varied widely, and most studies had methodological weaknesses. more work is needed to develop and assess these tools before they can yield accurate estimates of harm that can be reliably interpreted and compared.</v>
          </cell>
          <cell r="BL83" t="str">
            <v xml:space="preserve">Contexto para melhorar a segurança do paciente, as instalações de saúde estão focando na redução do dano do paciente. Métodos automatizados de detecção de danos usando a programação da tecnologia da informação para medir de forma eficiente. No entanto, houve poucos comentários sistemáticos de sua eficácia. Objetivo de realizar uma revisão da literatura sistemática para identificar, descrever e avaliar a eficácia dos métodos de detecção de danos internos automatizados. Métodos As fontes de dados incluíram os bancos de dados Medline e Cinahl indexados até agosto de 2008, estendidos pela revisão bibliográfica e busca de artigos citativos. Os autores incluíram artigos que relatam a eficácia dos métodos automatizados de detecção de danos internos, em comparação com outros métodos de detecção. Dois revisores independentes usaram uma folha de abstração padronizada para extrair dados sobre métodos automatizados e de detecção de danos automatizados e de comparação, amostras de pacientes e eventos identificados. diferenças foram resolvidas por discussão. Resultados de 176 artigos, 43 artigos atenderam aos critérios de inclusão: 39 Descrevendo métodos definidos por campo, dois usando o processamento de linguagem natural e dois usando os dois métodos. Vinte e um estudos utilizados métodos automatizados para detectar eventos adversos de medicamentos, 10 eventos adversos gerais detectados, oito infecções nosocomiais detectadas e quatro detectavam outros eventos adversos específicos. Em comparação com a revisão do gráfico padrão de ouro, a sensibilidade e a especificidade dos métodos automatizados de detecção de danos variaram de 0,10 a 0,94 e 0,23 a 0,98, respectivamente. Estudos usaram métodos heterogêneos que muitas vezes foram falhos. Conclusão Os métodos automatizados de detecção de danos são viáveis ​​e alguns podem detectar o paciente prejudicar eficientemente. No entanto, a eficácia variou amplamente, e a maioria dos estudos tinha fraquezas metodológicas. Mais trabalho é necessário para desenvolver e avaliar essas ferramentas antes que eles possam produzir estimativas precisas de dano que podem ser interpretadas de forma confiável e comparada. </v>
          </cell>
          <cell r="BQ83">
            <v>0</v>
          </cell>
          <cell r="BR83">
            <v>0</v>
          </cell>
          <cell r="BS83">
            <v>0</v>
          </cell>
          <cell r="BV83">
            <v>0</v>
          </cell>
          <cell r="BW83">
            <v>0</v>
          </cell>
          <cell r="BX83">
            <v>0</v>
          </cell>
          <cell r="BY83">
            <v>0</v>
          </cell>
          <cell r="BZ83">
            <v>0</v>
          </cell>
          <cell r="CA83">
            <v>0</v>
          </cell>
          <cell r="CB83">
            <v>0</v>
          </cell>
          <cell r="CC83">
            <v>0</v>
          </cell>
          <cell r="CK83">
            <v>0</v>
          </cell>
          <cell r="CL83">
            <v>0</v>
          </cell>
        </row>
        <row r="84">
          <cell r="C84" t="str">
            <v>social media mining shared task workshop</v>
          </cell>
          <cell r="D84" t="str">
            <v>Social media mining shared task workshop</v>
          </cell>
          <cell r="E84" t="str">
            <v xml:space="preserve">Workshop de tarefas compartilhado de minas sociais </v>
          </cell>
          <cell r="G84" t="str">
            <v xml:space="preserve">macho </v>
          </cell>
          <cell r="H84">
            <v>2016</v>
          </cell>
          <cell r="I84">
            <v>30</v>
          </cell>
          <cell r="J84">
            <v>0</v>
          </cell>
          <cell r="K84">
            <v>1</v>
          </cell>
          <cell r="L84" t="str">
            <v>Scopus</v>
          </cell>
          <cell r="P84" t="str">
            <v>English</v>
          </cell>
          <cell r="Q84" t="str">
            <v>Conference Paper</v>
          </cell>
          <cell r="R84">
            <v>0</v>
          </cell>
          <cell r="S84" t="str">
            <v>All Open Access, Green</v>
          </cell>
          <cell r="T84" t="str">
            <v>Sarker A., Nikfarjam A., Gonzalez G.</v>
          </cell>
          <cell r="U84" t="str">
            <v>Pacific Symposium on Biocomputing</v>
          </cell>
          <cell r="Y84" t="str">
            <v>10.1142/9789814749411_0054</v>
          </cell>
          <cell r="Z84" t="str">
            <v>10.1142/9789814749411_0054</v>
          </cell>
          <cell r="AB84" t="str">
            <v>https://www.scopus.com/inward/record.uri?eid=2-s2.0-85012154122&amp;doi=10.1142%2f9789814749411_0054&amp;partnerID=40&amp;md5=200deacb79be87d7f1f34506fde3fc7e</v>
          </cell>
          <cell r="AC84" t="str">
            <v>Department of Biomedical Informatics, Arizona State University, Scottsdale, AZ  85259, United States</v>
          </cell>
          <cell r="AD84" t="str">
            <v>Sarker, A., Department of Biomedical Informatics, Arizona State University, Scottsdale, AZ  85259, United States; Nikfarjam, A., Department of Biomedical Informatics, Arizona State University, Scottsdale, AZ  85259, United States; Gonzalez, G., Department of Biomedical Informatics, Arizona State University, Scottsdale, AZ  85259, United States</v>
          </cell>
          <cell r="AH84" t="str">
            <v>National Institutes of Health, NIH
U.S. National Library of Medicine, NLM: R01LM011176</v>
          </cell>
          <cell r="AI84" t="str">
            <v>Our work on social media mining for adverse drug reaction monitoring is supported by the National Institutes of Health (NIH) National Library of Medicine (NLM) grant number NIH NLM 5R01LM011176. The content is solely the responsibility of the authors and does not necessarily represent the official views of the NLM or NIH.</v>
          </cell>
          <cell r="AL84" t="str">
            <v>Kongkaew, C., Noyce, P.R., Ashcroft, D.M., Hospital Admissions Associated with Adverse Drug Reactions: A Systematic Review of Prospective Observational Studies (2008) Annals of Phar-Macotherapy, 7-8; (2002) The Importance of Pharmacovigilance-Safety Monitoring of Medicinal Products, , (World Health Organization; Sarker, A., Ginn, R., Nikfarjam, A., O’Connor, K., Smith, K., Jayaraman, S., Upadhaya, T., Gonzalez, G., (2015) Journal of Biomedical Informatics, 54, 202p; Golder, S., Norman, G., Loke, T.K., (2015) British Journal of Clinical Pharmacotherapy, 80, 878p; Parker, J., Wei, Y., Yates, A., Frieder, O., Goharian, N., A framework for detecting public health trends with twitter Proceedings of the 2013 IEEE/ACM International Conference on Advances in Social Networks Analysis and Mining, ASONAM’13 (ACM, 2013p. , New York, NY, USA; Jiang, K., Zheng, Y., (2013) Advanced Data Mining and Applications, 8346, 434p; Bian, J., Topaloglu, U., Yu, F., Towards large-scale twitter mining for drug-related adverse events (2012) Proceedings of the 2012 International Workshop on Smart Health and Wellbeing; Ginn, R., Pimpalkhute, P., Nikfarjam, A., Patki, A., O’Connor, K., Sarker, A., Smith, K., Gon-Zalez, G., Mining Twitter for Adverse Drug Reaction Mentions: A Corpus and Classification Bench-mark (2014) Proceedings of the Fourth Workshop on Building and Evaluating Resources for Health and Biomedical Text Processing; Patki, A., Sarker, A., Pimpalkhute, P., Nikfarjam, A., Ginn, R., O’Connor, K., Smith, K., Gon-Zalez, G., Mining Adverse Drug Reaction Signals from Social Media: Going Beyond Extraction (2014) Proceedings of Biolinksig 2014; Sarker, A., Gonzalez, G., (2014) Journal of Biomedical Informatics; Leaman, R., Wojtulewicz, L., Sullivan, R., Skariah, A., Yang, J., Gonzalez, G., Towards Internet-Age Pharmacovigilance: Extracting Adverse Drug Reactions from User Posts to Health-Related Social Networks (2010) Proceedings of the 2010 Workshop on Biomedical Natural Language Process-Ing; Nikfarjam, A., Gonzalez, G., Pattern Mining for Extraction of Mentions of Adverse Drug Reactions from User Comments (2011) Proceedings of the American Medical Informatics Association (AMIA) Annual Symposium; Yates, A., Goharian, N., ADRTrace: Detecting expected and unexpected adverse drug reactions from user reviews on social media sites (2013) Proceedings of the 35Th European Conference on Advances in Information Retrieval; Nikfarjam, A., Sarker, A., O’Connor, K., Ginn, R., Gonzalez, G., (2014) Journal of the American Medical Informatics Association (JAMIA); O’Connor, K., Nikfarjam, A., Ginn, R., Pimpalkhute, P., Sarker, A., Smith, K., Gonzalez, G., Pharmacovigilance on Twitter? Mining Tweets for Adverse Drug Reactions (2014) Proceedings for the American Medical Informatics Association (AMIA) Annual Symposium; Chou, W., Hunt, Y.M., Beckjord, E.B., Moser, R.P., Hesse, B.W., (2009) Journal of Medical Internet Research, 11; (2011) The Social Life of Health Information, , http://www.pewinternet.org/2011/05/12/the-social-life-of-health-information-2011/; Online Support Groups and Forums at Dailystrength, , http://www.dailystrength.org; Medhelp Medical Support Communities, , http://www.medhelp.org/forums/list; Corley, C.D., Cook, D.J., Mikler, A.R., Singh, K.P., (2010) Advances in Computational Biology, pp. 559-564. , Springer New York, ch. using Web and Social Media for In uenza Surveillance; Kass-Hout, T., Alhinnawi, H., (2013) British Medical Bulletin, 108, 5p; Struik, L.L., Baskerville, N.B., (2014) J. Med. Internet Res, 16; Hanson, L.C., Cannon, B., Burton, S., Giraud-Carrier, C., (2013) J Med Internet Res, 15; Nakhasi, A., Passarella, R.J., Bell, S.G., Paul, M.J., Dredze, M., Pronovost, P.J., Malprac-tice and Malcontent: Analyzing Medical Complaints in Twitter (2012) AAAI Fall Symposium on Information Retrieval and Knowledge Discovery in Biomedical Text; Sarasohn-Kahn, J., The Wisdom of Pa-Tients: Health Care Meets Online Social Media, , http://www.chcf.org/publications/2008/04/the-wisdom-of-patients-health-care-meets-online-social-media, Accessed 29-Sep-2015; Hartley, D.M., (2014) The Milbank Quarterly, 92, 34p; Harpaz, R., Callahan, A., Tamang, S., Low, Y., Odgers, D., Finlayson, S., Jung, K., Shah, N.H., (2014) Drug Safety, 37, 777p; Stricker, B.H., Psaty, B.M., (2004) BMJ, 329p; Edwards, I.R., Lindquist, M., (2011) Drug Safety, 34, 267p; Franzen, W., (2012) Drug Safety, 34, 793p; Abbasi, A., Adjeroh, D., (2014) Intelligent Systems, IEEE, 29, 60p. , (March-April; Tuarob, S., Tucker, C.S., Salathe, M., Ram, N., (2014) Journal of Biomedical Informatics, 49, 255p; Owoputi, O., O’Connor, B., Dyer, C., Gimpel, K., Schneider, N., Smith, N.A., Improved Part-Of-Speech Tagging for Online Conversational Text with Word Clusters, in Proceedings of the NAACL-HLT, 2-13; Chee, B.W., Berlin, R., Schatz, B., Predicting Adverse Drug Events from Personal Health Messages (2011) Proceedings of the American Medical Informatics Association (AMIA) Annual Sym-Posium; Pimpalkhute, P., Patki, A., Gonzalez, G., Phonetic Spelling Filter for Keyword Selection in Drug Mention Mining from Social Media (2013) Proceedings of the American Medical Informatics Association (AMIA) Annual Symposium; (1996) Carletta, Computational Linguistics, 22p. , J; Viera, A., Garrett, J., (2005) Family Medicine, 37, 36p; Rastegar-Mojarad, M., Detecting signals in noisy data-can ensemble classifiers help identify ad-verse drug reaction in Tweets? (2016) Proceedings of the Social Media Mining Shared Task Workshop at the Pacific Symposium on Biocomputing; Zhang, Z., Nie, J.-Y., Zhang, X., An ensemble method for binary classificaiton of adverse drug reactions from social media (2016) Proceedings of the Social Media Mining Shared Task Workshop at the Pacific Symposium on Biocomputing; Ofoghi, B., Siddiqui, S., Verspoor, K., READ-BioMed-SS: Adverse drug reaction classification of microblogs using emotional and conceptual enrichment (2016) Proceedings of the Social Media Mining Shared Task Workshop at the Pacific Symposium on Biocomputing; Jonnagaddala, J., Jue, T.R., Dai, H.-J., Binary classification of Twitter posts for adverse drug reactions (2016) Proceedings of the Social Media Mining Shared Task Workshop at the Pacific Symposium on Biocomputing; Egger, D., Uzdilli, F., Cieliebak, M., Derczynski, L., Adverse Drug Reaction Detection using an adapted Sentiment Classifier (2016) Proceedings of the Social Media Mining Shared Task Workshop at the Pacific Symposium on Biocomputing; Wang, W., Mining adverse drug reaction mentions in twitter with word embeddings (2016) Proceed-Ings of the Social Media Mining Shared Task Workshop at the Pacific Symposium on Biocom-Puting; Wang, C.-K., Dai, H.-J., Jonnagaddala, J., Jue, T.R., Singh, O., Iqbal, U., Li, J.Y., NT-TUMUNSW system for adverse drug reactions extraction in Twitter data (2016) Proceedings of the Social Media Mining Shared Task Workshop at the Pacific Symposium on Biocomputing</v>
          </cell>
          <cell r="AP84" t="str">
            <v>World Scientific Publishing Co. Pte Ltd</v>
          </cell>
          <cell r="AQ84" t="str">
            <v>21st Pacific Symposium on Biocomputing, PSB 2016</v>
          </cell>
          <cell r="AR84" t="str">
            <v>4 January 2016 through 8 January 2016</v>
          </cell>
          <cell r="AT84">
            <v>125140</v>
          </cell>
          <cell r="AW84" t="str">
            <v>Pac Symp Biocomput</v>
          </cell>
          <cell r="AX84" t="str">
            <v>Final</v>
          </cell>
          <cell r="AY84" t="str">
            <v>2-s2.0-85012154122</v>
          </cell>
          <cell r="AZ84">
            <v>11</v>
          </cell>
          <cell r="BF84" t="str">
            <v>Adverse drug reaction; Concept extraction; Pharmacovigilance; Social media mining; Text classification</v>
          </cell>
          <cell r="BG84" t="str">
            <v>Classification (of information); Natural language processing systems; Pharmacodynamics; Tellurium compounds; Text processing; Adverse drug reactions; Concept extraction; Pharmacovigilance; Social media minings; Text classification; Social networking (online); adverse drug reaction; biology; classification; data mining; drug surveillance program; human; natural language processing; procedures; social media; statistics and numerical data; supervised machine learning; support vector machine; Adverse Drug Reaction Reporting Systems; Computational Biology; Data Mining; Drug-Related Side Effects and Adverse Reactions; Humans; Natural Language Processing; Pharmacovigilance; Social Media; Supervised Machine Learning; Support Vector Machine</v>
          </cell>
          <cell r="BH84" t="str">
            <v>twitter|metamap|nlp</v>
          </cell>
          <cell r="BI84" t="str">
            <v>twitter|metamap|nlp</v>
          </cell>
          <cell r="BJ84" t="str">
            <v>social media has evolved into a crucial resource for obtaining large volumes of real-time information. the promise of social media has been realized by the public health domain, and recent research has addressed some important challenges in that domain by utilizing social media data. tasks such as monitoring u trends, viral disease outbreaks, medication abuse, and adverse drug reactions are some examples of studies where data from social media have been exploited. the focus of this workshop is to explore solutions to three important natural language processing challenges for domain-specific social media text: (i) text classification, (ii) information extraction, and (iii) concept normalization. to explore different approaches to solving these problems on social media data, we designed a shared task which was open to participants globally. we designed three tasks using our in-house annotated twitter data on adverse drug reactions. task 1 involved automatic classification of adverse drug reaction assertive user posts; task 2 focused on extracting specific adverse drug reaction mentions from user posts; and task 3, which was slightly ill-defined due to the complex nature of the problem, involved normalizing user mentions of adverse drug reactions to standardized concept ids. a total of 11 teams participated, and a total of 24 (18 for task 1, and 6 for task 2) system runs were submitted. following the evaluation of the systems, and an assessment of their innovation/novelty, we accepted 7 descriptive manuscripts for publication - 5 for task 1 and 2 for task 2. we provide descriptions of the tasks, data, and participating systems in this paper. © 2016, world scientific publishing co. pte ltd. all rights reserved.</v>
          </cell>
          <cell r="BK84" t="str">
            <v>A mídia social se tornou um recurso crucial para a obtenção de grandes volumes de informações em tempo real. A promessa da mídia social foi cumprida pelo domínio da saúde pública, e pesquisas recentes abordaram alguns desafios importantes nesse domínio, utilizando dados de mídia social. Tarefas como monitorar tendências, surtos de doenças virais, abuso de medicamentos e reações adversas a medicamentos são alguns exemplos de estudos em que dados de mídia social foram explorados. O foco deste workshop é explorar soluções para três desafios importantes de processamento de linguagem natural para texto de mídia social específico de domínio: (i) classificação de texto, (ii) extração de informação e (iii) normalização de conceito. Para explorar diferentes abordagens para resolver esses problemas em dados de mídia social, projetamos uma tarefa compartilhada que foi aberta a participantes em todo o mundo. Projetamos três tarefas usando nossos dados internos do Twitter com anotações sobre reações adversas a medicamentos. A Tarefa 1 envolveu a classificação automática de postagens assertivas de usuários sobre reações adversas a medicamentos; A Tarefa 2 focou em extrair menções específicas de reações adversas a medicamentos de postagens de usuários; e a Tarefa 3, que foi ligeiramente mal definida devido à natureza complexa do problema, envolveu a normalização das menções do usuário de reações adversas a medicamentos para IDs de conceito padronizados. Um total de 11 equipes participaram e um total de 24 (18 para a Tarefa 1 e 6 para a Tarefa 2) execuções do sistema foram enviadas. Após a avaliação dos sistemas e uma avaliação de sua inovação / novidade, aceitamos 7 manuscritos descritivos para publicação - 5 para a Tarefa 1 e 2 para a Tarefa 2. Fornecemos descrições das tarefas, dados e sistemas participantes neste artigo.</v>
          </cell>
          <cell r="BL84" t="str">
            <v xml:space="preserve">A mídia social evoluiu para um recurso crucial para obter grandes volumes de informações em tempo real. A promessa de mídias sociais foi realizada pelo domínio público de saúde, e pesquisas recentes abordou alguns desafios importantes nesse domínio, utilizando dados de mídia social. Tarefas como monitoramento de tendências U, surtos de doenças virais, abuso de medicação e reações adversas de medicamentos são alguns exemplos de estudos onde os dados das mídias sociais foram explorados. O foco deste workshop é explorar soluções para três importantes desafios de processamento de linguagem natural para texto de mídia social específico de domínio: (i) classificação de texto, (ii) extração de informações e (iii) normalização do conceito. Para explorar diferentes abordagens para resolver esses problemas nos dados de mídia social, projetamos uma tarefa compartilhada que estava aberta aos participantes globalmente. Projetamos três tarefas usando nossos dados do Twitter anotados internos em reações adversas de medicamentos. Tarefa 1 envolvia classificação automática de postos de usuário assertivos reactivos adversos; Tarefa 2 focada na extração de menções de reação de medicamentos adversos específicos a partir de postos de usuário; e a Tarefa 3, que foi ligeiramente mal definida devido à natureza complexa do problema, envolveu a normalização de menções do usuário de reações adversas de medicamentos a identificações padronizadas. Um total de 11 equipes participou, e um total de 24 (18 para tarefas 1 e 6 para as execuções do sistema foram enviadas. Após a avaliação dos sistemas, e uma avaliação de sua inovação / novidade, aceitamos 7 manuscritos descritivos para publicação - 5 para a Tarefa 1 e 2 para a Tarefa 2. Fornecemos descrições das tarefas, dados e sistemas participantes neste documento. © 2016, World Scientific Publishing Co. pte ltd. todos os direitos reservados. </v>
          </cell>
          <cell r="BQ84">
            <v>0</v>
          </cell>
          <cell r="BR84">
            <v>1</v>
          </cell>
          <cell r="BS84">
            <v>1</v>
          </cell>
          <cell r="BT84" t="str">
            <v>O objetivo principal deste workshop é facilitar o desenvolvimento de sistemas de aprendizado de máquina e de PNL de última geração que possam utilizar dados de mídia social de forma eficaz. Recebemos 11 registros, dos quais discutimos 7 descrições de sistema selecionadas neste documento. Os sistemas participantes exploraram várias propriedades interessantes de texto de mídia social e seus impactos nas tarefas orientadas à farmacovigilância. Esta é a primeira vez que uma tarefa compartilhada é hospedada no Paci ﬁ c Symposium on Biocomputing 2016. Considerando o sucesso desse estilo de organização de workshop, nós espero que possamos hospedar mais oficinas orientadas a tarefas compartilhadas no futuro</v>
          </cell>
          <cell r="BU84">
            <v>0</v>
          </cell>
          <cell r="BV84">
            <v>0</v>
          </cell>
          <cell r="BW84">
            <v>0</v>
          </cell>
          <cell r="BX84">
            <v>0</v>
          </cell>
          <cell r="BY84">
            <v>0</v>
          </cell>
          <cell r="BZ84">
            <v>0</v>
          </cell>
          <cell r="CA84">
            <v>0</v>
          </cell>
          <cell r="CB84">
            <v>0</v>
          </cell>
          <cell r="CC84">
            <v>0</v>
          </cell>
          <cell r="CE84" t="str">
            <v>Entra ou ñ para leitura: talvez - bem vago + tem bastante citacao - area biomedica</v>
          </cell>
          <cell r="CF84" t="str">
            <v>Razoavel</v>
          </cell>
          <cell r="CG84">
            <v>44369</v>
          </cell>
          <cell r="CI84">
            <v>0</v>
          </cell>
          <cell r="CK84">
            <v>0</v>
          </cell>
          <cell r="CL84">
            <v>0</v>
          </cell>
        </row>
        <row r="85">
          <cell r="C85" t="str">
            <v>automated recognition and post coordination of complex clinical terms</v>
          </cell>
          <cell r="D85" t="str">
            <v>Automated recognition and post-coordination of complex clinical terms</v>
          </cell>
          <cell r="E85" t="str">
            <v xml:space="preserve">Reconhecimento automatizado e pós-coordenação de termos clínicos complexos </v>
          </cell>
          <cell r="G85" t="str">
            <v xml:space="preserve">macho </v>
          </cell>
          <cell r="H85">
            <v>2011</v>
          </cell>
          <cell r="I85">
            <v>1</v>
          </cell>
          <cell r="J85">
            <v>0</v>
          </cell>
          <cell r="K85">
            <v>0</v>
          </cell>
          <cell r="L85" t="str">
            <v>Scopus</v>
          </cell>
          <cell r="P85" t="str">
            <v>English</v>
          </cell>
          <cell r="Q85" t="str">
            <v>Conference Paper</v>
          </cell>
          <cell r="R85">
            <v>0</v>
          </cell>
          <cell r="T85" t="str">
            <v>Gooch P., Roudsari A.</v>
          </cell>
          <cell r="U85" t="str">
            <v>Studies in Health Technology and Informatics</v>
          </cell>
          <cell r="V85" t="str">
            <v>164</v>
          </cell>
          <cell r="Y85" t="str">
            <v>10.3233/978-1-60750-709-3-8</v>
          </cell>
          <cell r="Z85" t="str">
            <v>10.3233/978-1-60750-709-3-8</v>
          </cell>
          <cell r="AB85" t="str">
            <v>https://www.scopus.com/inward/record.uri?eid=2-s2.0-79953055819&amp;doi=10.3233%2f978-1-60750-709-3-8&amp;partnerID=40&amp;md5=9fdfdc1760c27a1c1fd22c7edc53e132</v>
          </cell>
          <cell r="AC85" t="str">
            <v>Centre for Health Informatics, School of Informatics, City University, London, United Kingdom; School of Health Information Science, University of Victoria, Victoria, BC, Canada</v>
          </cell>
          <cell r="AD85" t="str">
            <v>Gooch, P., Centre for Health Informatics, School of Informatics, City University, London, United Kingdom; Roudsari, A., School of Health Information Science, University of Victoria, Victoria, BC, Canada</v>
          </cell>
          <cell r="AL85" t="str">
            <v>Chapman, W.W., Cohen, K.B., Current issues in biomedical text mining and natural language processing (2009) J Biomed Inf, 42 (5), pp. 757-759; Krauthammer, M., Nenadic, G., Term identification in the biomedical literature (2004) Journal of Biomedical Informatics, 37 (6), pp. 512-526. , DOI 10.1016/j.jbi.2004.08.004, PII S1532046404000826; Tu, S.W., Campbell, J.R., Glasgow, J., Nyman, M.A., McClure, R., McClay, J., Parker, C., Abarbanel, R.M., The SAGE Guideline Model: Achievements and Overview (2007) Journal of the American Medical Informatics Association, 14 (5), pp. 589-598. , DOI 10.1197/jamia.M2399, PII S1067502707001788; (2009) UMLS® Reference Manual, , National Library of Medicine, Bethesda, MD, National Library of Medicine; Aronson, A.R., Lang, F.M., An overview of MetaMap: Historical perspective and recent advances JAMIA, 17 (2010), pp. 229-236; Shah, N.H., Bhatia, N., Jonquet, C., Rubin, D., Comparison of concept recognizers for building the Open Biomedical Annotator (2009) BMC Bioinformatics, 10 (SUPPL. 9), pp. S14; Mccray, A.T., Browne, A.C., Moore, D.L., (1988) The Semantic Structure of Neo-classical Compounds, , National Library of Medicine; Cunningham, H., Maynard, D., Bontcheva, K., Tablan, V., GATE: A framework and graphical development environment for robust nlp tools and applications (2002) Proceedings of the 40th Anniversary Meeting of the Association for Computational Linguistics (ACL'02), , Philadelphia; (2009) Overview (MetaMap API), , http://mmtx.nlm.nih.gov/javaapi/javadoc/, [Accessed 01 July 2010], Available from; Ananiadou, S., A methodology for automatic term recognition (1994) Proceedings of the 15th Conference on Computational Linguistics, , Kyoto, Japan, Association for Computational Linguistics; (1979) Nomenclature of Organic Chemistry, , IUPAC, Sections A, B, C, D, E, F, and H, Oxford, Pergamon Press; (1993) A Guide to IUPAC Nomenclature of Organic Compounds (Recommendations 1993), , IUPAC, Oxford, Blackwell Scientific publications; Nenadić, G., Ananiadou, S., McNaught, J., Enhancing automatic term recognition through recognition of variation (2004) Proceedings of the 20th International Conference on Computational Linguistics, Geneva, Switzerland, Association for Computational Linguistics, , Morristown, NJ, USA; Uzuner, O., Luo, Y., Szolovits, P., Evaluating the State-of-the-Art in Automatic De-identification (2007) Journal of the American Medical Informatics Association, 14 (5), pp. 550-563. , DOI 10.1197/jamia.M2444, PII S106750270700179X; Estopa, R., Vivaldi, J., Cabre, M.T., Use of Greek and Latin forms for term detection (2000) Second International Conference on Language Resources and Evaluation, , Athens, Greece; Zeng, Q.T., Goryachev, S., Weiss, S., Sordo, M., Extracting principal diagnosis, co-morbidity and smoking status for asthma research: Evaluation of a natural language processing system (2006) BMC Med Inf Dec Mak, 6, p. 30</v>
          </cell>
          <cell r="AM85" t="str">
            <v>Gooch, P.; Centre for Health Informatics, , London, United Kingdom</v>
          </cell>
          <cell r="AP85" t="str">
            <v>IOS Press</v>
          </cell>
          <cell r="AU85" t="str">
            <v>9781607507086</v>
          </cell>
          <cell r="AW85" t="str">
            <v>Stud. Health Technol. Informatics</v>
          </cell>
          <cell r="AX85" t="str">
            <v>Final</v>
          </cell>
          <cell r="AY85" t="str">
            <v>2-s2.0-79953055819</v>
          </cell>
          <cell r="AZ85">
            <v>4</v>
          </cell>
          <cell r="BF85" t="str">
            <v>Clinical decision support; Interoperability; Natural language processing</v>
          </cell>
          <cell r="BG85" t="str">
            <v>Artificial intelligence; Decision support systems; Interoperability; Natural language processing systems; Speech recognition; Automated recognition; Clinical decision support; Clinical terms; Electronic patient record; Open sources; Rule-based approach; Coordination reactions; clinical protocol; controlled vocabulary; decision support system; natural language processing; nomenclature; system analysis; Clinical Protocols; Decision Support Systems, Clinical; Natural Language Processing; Systems Integration; Terminology as Topic; Vocabulary, Controlled</v>
          </cell>
          <cell r="BI85" t="str">
            <v>twitter|metamap|nlp</v>
          </cell>
          <cell r="BJ85" t="str">
            <v>one of the key tasks in integrating guideline-based decision support systems with the electronic patient record is the mapping of clinical terms contained in both guidelines and patient notes to a common, controlled terminology. however, a vocabulary of pre-coordinated terms cannot cover every possible variation - clinical terms are often highly compositional and complex. we present a rule-based approach for automated recognition and postcoordination of clinical terms using minimal, morpheme-based thesauri, neoclassical combining forms and part-of-speech analysis. the process integrates metamap with the open-source gate framework. © 2011 itch 2011 steering committee and ios press.</v>
          </cell>
          <cell r="BL85" t="str">
            <v xml:space="preserve">Uma das principais tarefas na integração de sistemas de apoio à decisão baseada em diretrizes com o registro eletrônico do paciente é o mapeamento de termos clínicos contidos em diretrizes e notas de pacientes para uma terminologia comum e controlada. No entanto, um vocabulário de termos pré-coordenados não pode cobrir todas as variações possíveis - termos clínicos são muitas vezes altamente composicionais e complexos. Apresentamos uma abordagem baseada em regras para reconhecimento automatizado e pós-vortalidade de termos clínicos usando o mínimo, as formas de combinação neoclássicas de morfema, a combinação neoclássica e a análise de parte de fala. O processo integra o metamap com a estrutura de portão de código aberto. © 2011 Comitê de Direção Coceira 2011 e Ios Press. </v>
          </cell>
          <cell r="BQ85">
            <v>0</v>
          </cell>
          <cell r="BR85">
            <v>0</v>
          </cell>
          <cell r="BS85">
            <v>0</v>
          </cell>
          <cell r="BV85">
            <v>0</v>
          </cell>
          <cell r="BW85">
            <v>0</v>
          </cell>
          <cell r="BX85">
            <v>0</v>
          </cell>
          <cell r="BY85">
            <v>0</v>
          </cell>
          <cell r="BZ85">
            <v>0</v>
          </cell>
          <cell r="CA85">
            <v>0</v>
          </cell>
          <cell r="CB85">
            <v>0</v>
          </cell>
          <cell r="CC85">
            <v>0</v>
          </cell>
          <cell r="CK85">
            <v>0</v>
          </cell>
          <cell r="CL85">
            <v>0</v>
          </cell>
        </row>
        <row r="86">
          <cell r="C86" t="str">
            <v>automatic acquisition of sublanguage semantic schema towards the word sense disambiguation of clinical narratives</v>
          </cell>
          <cell r="D86" t="str">
            <v>Automatic acquisition of sublanguage semantic schema: towards the word sense disambiguation of clinical narratives</v>
          </cell>
          <cell r="E86" t="str">
            <v xml:space="preserve">Aquisição automática de esquema semântico sublinguage: em direção à palavra sensor de desambiguação de narrativas clínicas </v>
          </cell>
          <cell r="G86" t="str">
            <v xml:space="preserve">macho </v>
          </cell>
          <cell r="H86">
            <v>2010</v>
          </cell>
          <cell r="I86">
            <v>6</v>
          </cell>
          <cell r="J86">
            <v>0</v>
          </cell>
          <cell r="K86">
            <v>0</v>
          </cell>
          <cell r="L86" t="str">
            <v>Scopus</v>
          </cell>
          <cell r="P86" t="str">
            <v>English</v>
          </cell>
          <cell r="Q86" t="str">
            <v>Article</v>
          </cell>
          <cell r="R86">
            <v>0</v>
          </cell>
          <cell r="T86" t="str">
            <v>Patterson O., Igo S., Hurdle J.F.</v>
          </cell>
          <cell r="U86" t="str">
            <v>AMIA ... Annual Symposium proceedings. AMIA Symposium</v>
          </cell>
          <cell r="V86" t="str">
            <v>2010</v>
          </cell>
          <cell r="AB86" t="str">
            <v>https://www.scopus.com/inward/record.uri?eid=2-s2.0-85017284232&amp;partnerID=40&amp;md5=b3ddc9aeb7e3d871f95a8a8c9714fc10</v>
          </cell>
          <cell r="AC86" t="str">
            <v>Department of Biomedical Informatics, University of Utah, Salt Lake City, UT, United States</v>
          </cell>
          <cell r="AD86" t="str">
            <v>Patterson, O., Department of Biomedical Informatics, University of Utah, Salt Lake City, UT, United States; Igo, S.; Hurdle, J.F.</v>
          </cell>
          <cell r="AH86" t="str">
            <v>R21 LM009967, R21 LM009967-01, R21 LM009967-01S1, R21 LM009967-02, T15 LM007124
U.S. National Library of Medicine, NLM: R21LM009967, T15LM007124</v>
          </cell>
          <cell r="AW86" t="str">
            <v>AMIA Annu Symp Proc</v>
          </cell>
          <cell r="AX86" t="str">
            <v>Final</v>
          </cell>
          <cell r="AY86" t="str">
            <v>2-s2.0-85017284232</v>
          </cell>
          <cell r="AZ86">
            <v>4</v>
          </cell>
          <cell r="BG86" t="str">
            <v>algorithm; natural language processing; paper; semantics; Unified Medical Language System; verbal communication; Algorithms; Narration; Natural Language Processing; Paper; Semantics; Unified Medical Language System</v>
          </cell>
          <cell r="BI86" t="str">
            <v>twitter|metamap|nlp</v>
          </cell>
          <cell r="BJ86" t="str">
            <v>natural language processing of clinical notes is challenging due to a high degree of semantic ambiguity. previous research has uncovered ways to improve disambiguation accuracy using manually created rules of semantic sentence structure. however, applying a natural language processing system in a new clinical domain using this method is very labor intensive. this paper presents an automatic method of developing such disambiguation rules for a wide range of clinical domains. our rules are based on the co-occurrence patterns of semantic types of terms unambiguously mapped to umls concepts by metamap. these patterns are combined into a sublanguage semantic schema that can be used by an existing natural language processing system such as metamap. the differences of co-occurrence patterns across clinical notes of different domains are presented here as evidence of clinical sublanguages.</v>
          </cell>
          <cell r="BL86" t="str">
            <v xml:space="preserve">O processamento de linguagem natural de notas clínicas é um desafio devido a um alto grau de ambigüidade semântica. A pesquisa anterior descobriu maneiras de melhorar a precisão de desambiguação usando regras criadas manualmente da estrutura de sentença semântica. No entanto, aplicando um sistema de processamento de linguagem natural em um novo domínio clínico usando este método é muito trabalhoso intensivo. Este artigo apresenta um método automático de desenvolvimento de tais regras de desambiguação para uma ampla gama de domínios clínicos. Nossas regras baseiam-se nos padrões de co-ocorrência de tipos semânticos de termos inequívocamente mapeados para os conceitos de UMLs por Metamap. Esses padrões são combinados em um esquema semântico de sublanguage que podem ser usados por um sistema de processamento de linguagem natural existente, como o metamap. As diferenças de padrões de co-ocorrência entre as notas clínicas de diferentes domínios são apresentadas aqui como evidência de sublangues clínicas. </v>
          </cell>
          <cell r="BQ86">
            <v>0</v>
          </cell>
          <cell r="BR86">
            <v>0</v>
          </cell>
          <cell r="BS86">
            <v>0</v>
          </cell>
          <cell r="BV86">
            <v>0</v>
          </cell>
          <cell r="BW86">
            <v>0</v>
          </cell>
          <cell r="BX86">
            <v>0</v>
          </cell>
          <cell r="BY86">
            <v>0</v>
          </cell>
          <cell r="BZ86">
            <v>0</v>
          </cell>
          <cell r="CA86">
            <v>0</v>
          </cell>
          <cell r="CB86">
            <v>0</v>
          </cell>
          <cell r="CC86">
            <v>0</v>
          </cell>
          <cell r="CK86">
            <v>0</v>
          </cell>
          <cell r="CL86">
            <v>0</v>
          </cell>
        </row>
        <row r="87">
          <cell r="C87" t="str">
            <v>automatic adverse drug events detection using letters to the editor</v>
          </cell>
          <cell r="D87" t="str">
            <v>Automatic adverse drug events detection using letters to the editor.</v>
          </cell>
          <cell r="E87" t="str">
            <v xml:space="preserve">Detecção automática de eventos de medicamentos adversos usando letras ao editor. </v>
          </cell>
          <cell r="G87" t="str">
            <v xml:space="preserve">macho </v>
          </cell>
          <cell r="H87">
            <v>2012</v>
          </cell>
          <cell r="I87">
            <v>10</v>
          </cell>
          <cell r="J87">
            <v>0</v>
          </cell>
          <cell r="K87">
            <v>0</v>
          </cell>
          <cell r="L87" t="str">
            <v>Scopus</v>
          </cell>
          <cell r="P87" t="str">
            <v>English</v>
          </cell>
          <cell r="Q87" t="str">
            <v>Article</v>
          </cell>
          <cell r="R87">
            <v>0</v>
          </cell>
          <cell r="T87" t="str">
            <v>Yang C., Srinivasan P., Polgreen P.M.</v>
          </cell>
          <cell r="U87" t="str">
            <v>AMIA ... Annual Symposium proceedings / AMIA Symposium. AMIA Symposium</v>
          </cell>
          <cell r="V87" t="str">
            <v>2012</v>
          </cell>
          <cell r="AB87" t="str">
            <v>https://www.scopus.com/inward/record.uri?eid=2-s2.0-84880827735&amp;partnerID=40&amp;md5=7b1f09cd928a6e4563d9509430e93a6a</v>
          </cell>
          <cell r="AC87" t="str">
            <v>Department of Computer Science, The University of Iowa, Iowa City, IA, United States</v>
          </cell>
          <cell r="AD87" t="str">
            <v>Yang, C., Department of Computer Science, The University of Iowa, Iowa City, IA, United States; Srinivasan, P.; Polgreen, P.M.</v>
          </cell>
          <cell r="AM87" t="str">
            <v>Yang, C.</v>
          </cell>
          <cell r="AW87" t="str">
            <v>AMIA Annu Symp Proc</v>
          </cell>
          <cell r="AX87" t="str">
            <v>Final</v>
          </cell>
          <cell r="AY87" t="str">
            <v>2-s2.0-84880827735</v>
          </cell>
          <cell r="AZ87">
            <v>9</v>
          </cell>
          <cell r="BG87" t="str">
            <v>article; drug surveillance program; drug toxicity; human; natural language processing; postmarketing surveillance; writing; Adverse Drug Reaction Reporting Systems; Correspondence as Topic; Drug Toxicity; Humans; Natural Language Processing; Product Surveillance, Postmarketing</v>
          </cell>
          <cell r="BI87" t="str">
            <v>twitter|metamap|nlp</v>
          </cell>
          <cell r="BJ87" t="str">
            <v>we present and test the intuition that letters to the editor in journals carry early signals of adverse drug events (ades). surprisingly these letters have not yet been exploited for automatic ade detection unlike for example, clinical records and pubmed. part of the challenge is that it is not easy to access the full-text of letters (for the most part these do not appear in pubmed). also letters are likely underrated in comparison with full articles. besides demonstrating that this intuition holds we contribute techniques for post market drug surveillance. specifically, we test an automatic approach for ade detection from letters using off-the-shelf machine learning tools. we also involve natural language processing for feature definitions. overall we achieve high accuracy in our experiments and our method also works well on a second new test set. our results encourage us to further pursue this line of research.</v>
          </cell>
          <cell r="BL87" t="str">
            <v xml:space="preserve">Apresentamos e testamos a intuição que as cartas para o editor em periódicos transportam sinais precoces de eventos adversos de medicamentos (ADES). Surpreendentemente essas letras ainda não foram exploradas para detecção automática de ADE, por exemplo, registros clínicos e PubMed. Parte do desafio é que ele não é fácil acessar o texto completo das letras (na maioria das vezes que não aparecem no PubMed). Também cartas são provavelmente subestimadas em comparação com artigos completos. Além de demonstrar que esta intuição detém, contribuímos técnicos para a vigilância dos medicamentos pós-mercado. Especificamente, testamos uma abordagem automática para a detecção de ADE de letras usando ferramentas de aprendizagem de máquina off-the-prateleira. Também envolvemos processamento de linguagem natural para definições de recursos. No geral, alcançamos alta precisão em nossos experimentos e nosso método também funciona bem em um segundo novo conjunto de testes. Nossos resultados nos encorajam a buscar ainda mais essa linha de pesquisa. </v>
          </cell>
          <cell r="BQ87">
            <v>0</v>
          </cell>
          <cell r="BR87">
            <v>0</v>
          </cell>
          <cell r="BS87">
            <v>0</v>
          </cell>
          <cell r="BV87">
            <v>0</v>
          </cell>
          <cell r="BW87">
            <v>0</v>
          </cell>
          <cell r="BX87">
            <v>0</v>
          </cell>
          <cell r="BY87">
            <v>0</v>
          </cell>
          <cell r="BZ87">
            <v>0</v>
          </cell>
          <cell r="CA87">
            <v>0</v>
          </cell>
          <cell r="CB87">
            <v>0</v>
          </cell>
          <cell r="CC87">
            <v>0</v>
          </cell>
          <cell r="CK87">
            <v>0</v>
          </cell>
          <cell r="CL87">
            <v>0</v>
          </cell>
        </row>
        <row r="88">
          <cell r="C88" t="str">
            <v>automatic annotation of icd to meddra mappings with skos predicates</v>
          </cell>
          <cell r="D88" t="str">
            <v>Automatic annotation of ICD-to-MedDRA mappings with SKOS predicates</v>
          </cell>
          <cell r="E88" t="str">
            <v xml:space="preserve">Annotação automática de mapeamentos ICD-para-Meddra com skos predicados </v>
          </cell>
          <cell r="G88" t="str">
            <v xml:space="preserve">macho </v>
          </cell>
          <cell r="H88">
            <v>2014</v>
          </cell>
          <cell r="J88">
            <v>0</v>
          </cell>
          <cell r="K88">
            <v>0</v>
          </cell>
          <cell r="L88" t="str">
            <v>Scopus</v>
          </cell>
          <cell r="P88" t="str">
            <v>English</v>
          </cell>
          <cell r="Q88" t="str">
            <v>Conference Paper</v>
          </cell>
          <cell r="R88">
            <v>0</v>
          </cell>
          <cell r="T88" t="str">
            <v>Declerck G., Souvignet J., Rodrigues J.-M., Jaulent M.-C.</v>
          </cell>
          <cell r="U88" t="str">
            <v>Studies in Health Technology and Informatics</v>
          </cell>
          <cell r="V88" t="str">
            <v>205</v>
          </cell>
          <cell r="Y88" t="str">
            <v>10.3233/978-1-61499-432-9-1013</v>
          </cell>
          <cell r="Z88" t="str">
            <v>10.3233/978-1-61499-432-9-1013</v>
          </cell>
          <cell r="AB88" t="str">
            <v>https://www.scopus.com/inward/record.uri?eid=2-s2.0-84929518990&amp;doi=10.3233%2f978-1-61499-432-9-1013&amp;partnerID=40&amp;md5=e5c747a1643c187393ece85d7357d126</v>
          </cell>
          <cell r="AC88" t="str">
            <v>INSERM, LIMICS, Paris, F-75006, France; Sorbonne Universités, UPMC, Univ Paris 06, Paris, F-75006, France; Université Paris 13, Sorbonne Paris Cité, LIMICS, Villetaneuse, F-93430, France; Univ. of Saint Etienne, Department of Public Health and Medical Informatics, France</v>
          </cell>
          <cell r="AD88" t="str">
            <v>Declerck, G., INSERM, LIMICS, Paris, F-75006, France, Sorbonne Universités, UPMC, Univ Paris 06, Paris, F-75006, France, Université Paris 13, Sorbonne Paris Cité, LIMICS, Villetaneuse, F-93430, France; Souvignet, J., INSERM, LIMICS, Paris, F-75006, France, Sorbonne Universités, UPMC, Univ Paris 06, Paris, F-75006, France, Université Paris 13, Sorbonne Paris Cité, LIMICS, Villetaneuse, F-93430, France, Univ. of Saint Etienne, Department of Public Health and Medical Informatics, France; Rodrigues, J.-M., INSERM, LIMICS, Paris, F-75006, France, Sorbonne Universités, UPMC, Univ Paris 06, Paris, F-75006, France, Université Paris 13, Sorbonne Paris Cité, LIMICS, Villetaneuse, F-93430, France, Univ. of Saint Etienne, Department of Public Health and Medical Informatics, France; Jaulent, M.-C., INSERM, LIMICS, Paris, F-75006, France, Sorbonne Universités, UPMC, Univ Paris 06, Paris, F-75006, France, Université Paris 13, Sorbonne Paris Cité, LIMICS, Villetaneuse, F-93430, France</v>
          </cell>
          <cell r="AL88" t="str">
            <v>Fung, K.W., Bodenreider, O., Utilizing the UMLS for semantic mapping between terminologies (2005) AMIA Annual Symposium Proceedings, 266; Fung, K.W., Bodenreider, O., Aronson, A.R., Hole, W.T., Srinivasan, S., Combining lexical and semantic methods of inter-terminology mapping using the UMLS (2007) Stud Health Technol Inform, 129, pp. 605-609; International Classification of Diseases (ICD) Information Sheet, , http://www.who.int/classifications/icd/factsheet, World Health Organization website; (2001) ICH Guideline E2B (R2), Electronic Transmission of Individual Case Safety Reports-Message Specification (ICH ICSR DTD Version 2.1), , Final Version 2.3, Document Revision February 1; Declerck, G., Hussain, S., Parès, Y., Daniel, C., Yuksel, M., Sinaci, A.A., Erturkmen, G.B.L., Jaulent, M.C., Semantic-sensitive extraction of EHR data to support ADE reporting (2012) SWAT4LS Proceedings; Hohl, C.M., Karpov, A., Reddekopp, L., Stausberg, J., ICD-10 codes used to identify adverse drug events in administrative data: A systematic review (2013) JAMIA; Sun, H., De Roo, J., Twagirumukiza, M., Mels, G., Depraetere, K., De Vloed, B., Colaert, D., Validation rules for assessing and improving SKOS mapping quality (2013) SWAT4LS Proceedings; Miles, A., Bechhofer, S., SKOS simple knowledge organization system reference (2009) W3C Recommendation, , http://www.w3.org/TR/2009/REC-skos-reference-20090818, 18 August; (2001) ICH Guideline E2B (R2), Electronic Transmission of Individual Case Safety Reports-Message Specification (ICH ICSR DTD Version 2.1), , Final Version 2.3, Document Revision February 1; (2013) Term Selection: Points to Consider, , MedDRA 16.0 ICH-Endorsed Guide Release 4. 5, April; Merrill, G., The MedDRA paradox (2008) AMIA Annu Symp Proc, 6, pp. 470-474; (2013) MedDRA Introductory Guide Version 16.0, , MSSO-DI-6003-16.0.0. March</v>
          </cell>
          <cell r="AM88" t="str">
            <v>Declerck, G.; INSERM, France; email: gunnar.declerck@upmc.fr</v>
          </cell>
          <cell r="AN88" t="str">
            <v>Pape-Haugaard L.Seroussi Brigitte B.Saka O.Lovis C.Hasman A.Andersen S.K.</v>
          </cell>
          <cell r="AP88" t="str">
            <v>IOS Press</v>
          </cell>
          <cell r="AQ88" t="str">
            <v>25th European Medical Informatics Conference, MIE 2014</v>
          </cell>
          <cell r="AR88" t="str">
            <v>31 August 2014 through 3 September 2014</v>
          </cell>
          <cell r="AT88">
            <v>116944</v>
          </cell>
          <cell r="AU88" t="str">
            <v>9781614994312</v>
          </cell>
          <cell r="AW88" t="str">
            <v>Stud. Health Technol. Informatics</v>
          </cell>
          <cell r="AX88" t="str">
            <v>Final</v>
          </cell>
          <cell r="AY88" t="str">
            <v>2-s2.0-84929518990</v>
          </cell>
          <cell r="AZ88">
            <v>4</v>
          </cell>
          <cell r="BF88" t="str">
            <v>ICD-10; MedDRA; SKOS; terminology mapping; UMLS</v>
          </cell>
          <cell r="BG88" t="str">
            <v>Clinical research; Terminology; ICD-10; MedDRA; SKOS; Terminology mapping; UMLS; Mapping; ICD-10; Medical Dictionary for Regulatory Activities; nomenclature; Unified Medical Language System; algorithm; artificial intelligence; book; controlled vocabulary; documentation; drug surveillance program; International Classification of Diseases; natural language processing; nomenclature; organization and management; practice guideline; semantics; standards; Adverse Drug Reaction Reporting Systems; Algorithms; Artificial Intelligence; Dictionaries, Pharmaceutic; Documentation; Guidelines as Topic; International Classification of Diseases; Natural Language Processing; Pharmacovigilance; Semantics; Terminology as Topic; Vocabulary, Controlled</v>
          </cell>
          <cell r="BJ88" t="str">
            <v>robust alignments between icd and meddra are essential to enable the secondary use of clinical data for pharmacovigilance research. umls makes available icd-to-meddra mappings, but they are only poorly specified, which introduces difficulties when exploited in an automatic way. skos vocabulary can help achieve quality and machine-processable mappings. we have developed an algorithm based on several simple rules which annotates automatically icd-to-meddra mappings with skos predicates. the method was tested and evaluated on a sample of icd-10-to meddra mappings extracted from umls. the algorithm demonstrated satisfying performances, especially for skos:exactmatch properties, which suggests that automatic methods can be used to improve the quality of terminology mappings. © 2014 european federation for medical informatics and ios press.</v>
          </cell>
          <cell r="BL88" t="str">
            <v xml:space="preserve">Alinhamentos robustos entre CDI e Meddra são essenciais para permitir o uso secundário de dados clínicos para pesquisa de farmacovigilância. Umls disponibiliza mapeamentos ICD-para-Meddra, mas eles são apenas mal especificados, o que introduz dificuldades quando exploradas de forma automática. O vocabulário de Skos pode ajudar a alcançar mapeamentos de qualidade e processável de máquina. Desenvolvemos um algoritmo com base em várias regras simples que anotam automaticamente mapeamentos ICD-para-Meddra com predicados SKOS. O método foi testado e avaliado em uma amostra de mapeamentos ICD-10-para Meddra extraídos de UMLs. O algoritmo demonstrou performances satisfatórias, especialmente para SKOS: Propriedades Exactmatch, que sugere que os métodos automáticos podem ser usados para melhorar a qualidade dos mapeamentos de terminologia. © 2014 European Federation for Medical Informatics e iOS Pressione. </v>
          </cell>
          <cell r="BQ88">
            <v>0</v>
          </cell>
          <cell r="BR88">
            <v>0</v>
          </cell>
          <cell r="BS88">
            <v>0</v>
          </cell>
          <cell r="BV88">
            <v>0</v>
          </cell>
          <cell r="BW88">
            <v>0</v>
          </cell>
          <cell r="BX88">
            <v>0</v>
          </cell>
          <cell r="BY88">
            <v>0</v>
          </cell>
          <cell r="BZ88">
            <v>0</v>
          </cell>
          <cell r="CA88">
            <v>0</v>
          </cell>
          <cell r="CB88">
            <v>0</v>
          </cell>
          <cell r="CC88">
            <v>0</v>
          </cell>
          <cell r="CK88">
            <v>0</v>
          </cell>
          <cell r="CL88">
            <v>0</v>
          </cell>
        </row>
        <row r="89">
          <cell r="C89" t="str">
            <v>automatic construction of a large scale and accurate drug side effect association knowledge base from biomedical literature</v>
          </cell>
          <cell r="D89" t="str">
            <v>Automatic construction of a large-scale and accurate drug-side-effect association knowledge base from biomedical literature</v>
          </cell>
          <cell r="E89" t="str">
            <v xml:space="preserve">Construção automática de uma base de conhecimento de associação de efeito de drogas de grande escala e precisa da literatura biomédica </v>
          </cell>
          <cell r="G89" t="str">
            <v xml:space="preserve">macho </v>
          </cell>
          <cell r="H89">
            <v>2014</v>
          </cell>
          <cell r="I89">
            <v>33</v>
          </cell>
          <cell r="J89">
            <v>0</v>
          </cell>
          <cell r="K89">
            <v>0</v>
          </cell>
          <cell r="L89" t="str">
            <v>Scopus</v>
          </cell>
          <cell r="P89" t="str">
            <v>English</v>
          </cell>
          <cell r="Q89" t="str">
            <v>Article</v>
          </cell>
          <cell r="R89">
            <v>0</v>
          </cell>
          <cell r="S89" t="str">
            <v>All Open Access, Bronze, Green</v>
          </cell>
          <cell r="T89" t="str">
            <v>Xu R., Wang Q.</v>
          </cell>
          <cell r="U89" t="str">
            <v>Journal of Biomedical Informatics</v>
          </cell>
          <cell r="V89" t="str">
            <v>51</v>
          </cell>
          <cell r="Y89" t="str">
            <v>10.1016/j.jbi.2014.05.013</v>
          </cell>
          <cell r="Z89" t="str">
            <v>10.1016/j.jbi.2014.05.013</v>
          </cell>
          <cell r="AB89" t="str">
            <v>https://www.scopus.com/inward/record.uri?eid=2-s2.0-84908037538&amp;doi=10.1016%2fj.jbi.2014.05.013&amp;partnerID=40&amp;md5=b32a7877c45bfcce14fc5bfbb9089a6e</v>
          </cell>
          <cell r="AC89" t="str">
            <v>Medical Informatics Program, Center for Clinical Investigation, Case Western Reserve University, Cleveland, OH  44106, United States; ThinTek, LLC, Palo Alto, CA  94306, United States</v>
          </cell>
          <cell r="AD89" t="str">
            <v>Xu, R., Medical Informatics Program, Center for Clinical Investigation, Case Western Reserve University, Cleveland, OH  44106, United States; Wang, Q., ThinTek, LLC, Palo Alto, CA  94306, United States</v>
          </cell>
          <cell r="AG89" t="str">
            <v>irinotecan, 100286-90-6</v>
          </cell>
          <cell r="AH89" t="str">
            <v>National Cancer Institute, NCI: R25CA094186
National Center for Research Resources, NCRR: UL1RR024989
Cleveland Clinic: UL1 RR024989
Case Western Reserve University, CWRU
Eunice Kennedy Shriver National Institute of Child Health and Human Development, NICHD: DP2HD084068</v>
          </cell>
          <cell r="AI89" t="str">
            <v>RX is funded by CWRU/Cleveland Clinic CTSA Grant (UL1 RR024989) and the Training grant in Computational Genomic Epidemiology of Cancer (CoGEC). QW is funded by ThinTek LLC.</v>
          </cell>
          <cell r="AL89" t="str">
            <v>Ananiadou, S., Pyysalo, S., Tsujii, J.I., Kell, D.B., Event extraction for systems biology by text mining the literature (2010) Trends Biotechnol, 28 (7), pp. 381-390; Atias, N., Sharan, R., An algorithmic framework for predicting side-effects of drugs (2011) J Comput Biol, 18, p. 207218; Cami, A., Arnold, A., Manzi, S., Reis, B., Predicting adverse drug events using pharmacological network models (2011) Sci Trans Med, 3 (114). , 114ra27; Campillos, M., Kuhn, M., Gavin, A.C., Jensen, L.J., Bork, P., Drug target identification using side-effect similarity (2008) Science, 321 (5886), pp. 263-266; Cohen, K.B., Hunter, L.E., Text mining for translational bioinformatics (2013) PLoS Comput Biol, 9 (4), p. e1003044; Cortes, C., Vapnik, V., Support-vector networks (1995) Mach Learn, 20 (3), pp. 273-297; Coulet, A., Shah, N.H., Garten, Y., Musen, M., Altman, R.B., Using text to build semantic networks for pharmacogenomics (2010) J Biomed Inform, 43 (6), pp. 1009-1019; Fliri, A.F., Loging, W.T., Thadeio, P.F., Volkmann, R.A., Analysis of drug-induced effect patterns to link structure and side effects of medicines (2005) Nature Chem Biol, 1 (7), pp. 389-397; Fundel, K., Kffner, R., Zimmer, R., RelExRelation extraction using dependency parse trees (2007) Bioinformatics, 23 (3), pp. 365-371; Gurulingappa, H., Mateen-Rajput, A., Toldo, L., Extraction of potential adverse drug events from medical case reports (2012) J Biomed Semantics, 3 (1), p. 15; Hall, M., Frank, E., Holmes, G., Pfahringer, B., Reutemann, P., Witten, I.H., The WEKA data mining software: an update (2009) ACM SIGKDD Explor Newslett, 11 (1), pp. 10-18; Hu, G., Agarwal, P., Human disease-drug network based on genomic expression profiles (2009) PLoS One, 4 (8), p. e6536; Hurle, M.R., Yang, L., Xie, Q., Rajpal, D.K., Sanseau, P., Agarwal, P., Computational drug repositioning: from data to therapeutics (2013) Clin Pharmacol Ther, 93 (4), pp. 335-341; Keiser, M.J., Setola, V., Irwin, J.J., Laggner, C., Abbas, A.I., Hufeisen, S.J., Predicting new molecular targets for known drugs (2009) Nature, 462 (7270), pp. 175-181; Kilicoglu, H., Bergler, S., Syntactic dependency based heuristics for biological event extraction (2009) Proceedings of the workshop on current trends in biomedical natural language processing: shared task, pp. 119-127. , Association for Computational Linguistics; Kinnings, S.L., Liu, N., Buchmeier, N., Tonge, P.J., Xie, L., Bourne, P.E., Drug discovery using chemical systems biology: repositioning the safe medicine Comtan to treat multi-drug and extensively drug resistant tuberculosis (2009) PLoS Comput Biol, 5 (7), p. e1000423; Klein, D., Manning, C.D., Accurate unlexicalized parsing (2003) Proceedings of the 41st annual meeting on association for computational linguistics, 1, pp. 423-430. , Association for Computational Linguistics; Kuhn, M., Campillos, M., Letunic, I., Jensen, L.J., Bork, P., A side effect resource to capture phenotypic effects of drugs (2010) Mol Syst Biol, 6 (1); Lamb, J., Crawford, E.D., Peck, D., Modell, J.W., Blat, I.C., Wrobel, M.J., The connectivity map: using gene-expression signatures to connect small molecules, genes, and disease (2006) Sci Signal, 313 (5795), p. 1929; Pauwels, E., Stoven, V., Yamanishi, Y., Predicting drug side-effect profiles: a chemical fragment-based approach (2011) BMC Bioinform, 12 (1), p. 169; Pouliot, Y., Chiang, A.P., Butte, A.J., Predicting adverse drug reactions using publicly available PubChem BioAssay data (2011) Clin Pharmacol Ther, 90 (1), pp. 90-99; Shetty, K.D., Dalal, S.R., Using information mining of the medical literature to improve drug safety (2011) J Am Med Inform Assoc, 18 (5), pp. 668-674; Sirota, M., Dudley, J.T., Kim, J., Chiang, A.P., Morgan, A.A., Sweet-Cordero, A., Discovery and preclinical validation of drug indications using compendia of public gene expression data (2011) Sci Trans Med, 3 (96 RA), p. 77; Whirl-Carrillo, M., McDonagh, E.M., Hebert, J.M., Gong, L., Sangkuhl, K., Thorn, C.F., Pharmacogenomics knowledge for personalized medicine (2012) Clin Pharmacol Ther, 92 (4), pp. 414-417; Wishart, D.S., Knox, C., Guo, A.C., Shrivastava, S., Hassanali, M., Stothard, P., DrugBank: a comprehensive resource for in silico drug discovery and exploration (2006) Nucl Acids Res, 34, pp. D668-D672; Xie, L., Li, J., Xie, L., Bourne, P.E., Drug discovery using chemical systems biology: identification of the protein-ligand binding network to explain the side effects of CETP inhibitors (2009) PLoS Comput Biol, 5 (5), p. e1000387; Xie, L., Evangelidis, T., Xie, L., Bourne, P.E., Drug discovery using chemical systems biology: weak inhibition of multiple kinases may contribute to the anti-cancer effect of nelfinavir (2011) PLoS Comput Biol, 7 (4), p. e1002037; Xu, R., Wang, Q., A knowledge-driven conditional approach to extract pharmacogenomics specific drug-gene relationships from free text (2012) J Biomed Inform, 45 (5), pp. 827-834; Xu, R., Wang, Q., A semi-supervised approach to extract pharmacogenomics-specific drug-gene pairs from biomedical literature for personalized medicine (2013) J Biomed Inform, 46 (4), p. 585593; Xu, R., Wang, Q., Automatic construction and integrated analysis of a cancer drug side effect knowledge base (2013) J Am Med Inform Assoc; Xu, R., Wang, Q., Automatic signal prioritizing and filtering approaches in detecting post-marketing cardiovascular events associated with targeted cancer drugs from the FDA Adverse Event Reporting System (FAERS) (2014) J Biomed Inform, 47, pp. 171-177; Xu, R., Li, L., Wang, Q., Towards building a disease-phenotype relationship knowledge base: large scale extraction of disease-manifestation relationship from literature (2013) Bioinformatics; Xu, R., Unsupervised method for automatic construction of a disease dictionary from a large free text collection (2008) AMIA annual symposium proceedings, 2008, p. 820. , American Medical Informatics Association; Xu, R., Investigation of unsupervised pattern learning techniques for bootstrap construction of a medical treatment lexicon (2009) Proceedings of the workshop on current trends in biomedical natural language processing, pp. 63-70. , Association for Computational Linguistics; Xu, R., Unsupervised method for extracting machine understandable medical knowledge from a large free text collection (2009) AMIA annual symposium proceedings, 2009, p. 709. , American Medical Informatics Association; Yang, L., Wang, K., Chen, J., Jegga, A.G., Luo, H., Shi, L., Exploring off-targets and off-systems for adverse drug reactions via chemical-protein interactomeclozapine-induced agranulocytosis as a case study (2011) PLoS Comput Biology, 7 (3), p. e1002016; Yildirim, M.A., Goh, K.I., Cusick, M.E., Barabsi, A.L., Vidal, M., Drugtarget network (2007) Nat Biotechnol, 25 (10), p. 1119</v>
          </cell>
          <cell r="AM89" t="str">
            <v>Xu, R.; Medical Informatics Program, Center for Clinical Investigation, Case Western Reserve UniversityUnited States</v>
          </cell>
          <cell r="AP89" t="str">
            <v>Academic Press Inc.</v>
          </cell>
          <cell r="AV89" t="str">
            <v>JBIOB</v>
          </cell>
          <cell r="AW89" t="str">
            <v>J. Biomed. Informatics</v>
          </cell>
          <cell r="AX89" t="str">
            <v>Final</v>
          </cell>
          <cell r="AY89" t="str">
            <v>2-s2.0-84908037538</v>
          </cell>
          <cell r="AZ89">
            <v>8</v>
          </cell>
          <cell r="BF89" t="str">
            <v>Drug discovery; Drug repositioning; Drug side effect; Drug toxicity prediction; Text mining</v>
          </cell>
          <cell r="BG89" t="str">
            <v>Drug discovery; Drug repositioning; Drug side effects; Text mining; Toxicity predictions; irinotecan; adverse drug reaction; Article; automation; case study; classification algorithm; correlation analysis; diagnostic accuracy; drug indication; drug labeling; drug metabolism; drug targeting; food and drug administration; human; intermethod comparison; knowledge base; learning; machine learning; medical literature; Medline; neutropenia; pharmacogenetics; publication; support vector machine; thrombocytopenia; adverse drug reaction; artificial intelligence; biological ontology; classification; controlled vocabulary; drug database; drug surveillance program; natural language processing; organization and management; reproducibility; sensitivity and specificity; statistics and numerical data; Adverse Drug Reaction Reporting Systems; Artificial Intelligence; Biological Ontologies; Databases, Pharmaceutical; Drug-Related Side Effects and Adverse Reactions; Humans; Natural Language Processing; Periodicals as Topic; Reproducibility of Results; Sensitivity and Specificity; Vocabulary, Controlled</v>
          </cell>
          <cell r="BJ89" t="str">
            <v>systems approaches to studying drug-side-effect (drug-se) associations are emerging as an active research area for drug target discovery, drug repositioning, and drug toxicity prediction. however, currently available drug-se association databases are far from being complete. herein, in an effort to increase the data completeness of current drug-se relationship resources, we present an automatic learning approach to accurately extract drug-se pairs from the vast amount of published biomedical literature, a rich knowledge source of side effect information for commercial, experimental, and even failed drugs. for the text corpus, we used 119,085,682 medline sentences and their parse trees. we used known drug-se associations derived from us food and drug administration (fda) drug labels as prior knowledge to find relevant sentences and parse trees. we extracted syntactic patterns associated with drug-se pairs from the resulting set of parse trees. we developed pattern-ranking algorithms to prioritize drug-se-specific patterns. we then selected a set of patterns with both high precisions and recalls in order to extract drug-se pairs from the entire medline. in total, we extracted 38,871 drug-se pairs from medline using the learned patterns, the majority of which have not been captured in fda drug labels to date. on average, our knowledge-driven pattern-learning approach in extracting drug-se pairs from medline has achieved a precision of 0.833, a recall of 0.407, and an f1 of 0.545. we compared our approach to a support vector machine (svm)-based machine learning and a co-occurrence statistics-based approach. we show that the pattern-learning approach is largely complementary to the svm- and co-occurrence-based approaches with significantly higher precision and f1 but lower recall. we demonstrated by correlation analysis that the extracted drug side effects correlate positively with both drug targets, metabolism, and indications. © 2014 elsevier inc.</v>
          </cell>
          <cell r="BL89" t="str">
            <v xml:space="preserve">A abordagem de sistemas para estudar associações de efeito de drogas (medicamento-se) estão surgindo como uma área de pesquisa ativa para a descoberta alvo de drogas, reposicionamento de drogas e previsão de toxicidade de drogas. No entanto, os bancos de dados de associação de drogas atualmente disponíveis estão longe de serem completos. Aqui, em um esforço para aumentar a integridade dos dados dos recursos atuais de relacionamento droga-se, apresentamos uma abordagem de aprendizagem automática para extrair com precisão os pares de medicamentos da vasta quantidade de literatura biomédica publicada, uma rica fonte de conhecimento de efeitos colaterais para informações comerciais , experimental e até falhou drogas. Para o texto Corpus, usamos 119.085.682 sentenças de Medline e suas árvores de análise. Utilizamos associações de drogas conhecidas derivadas dos rótulos de drogas de administração de alimentos e drogas nos EUA (FDA) como conhecimento prévio para encontrar sentenças relevantes e analisar árvores. Extipiamos padrões sintáticos associados a pares de drogas do conjunto resultante de árvores de análise. Desenvolvemos algoritmos de classificação padrão para priorizar padrões específicos de drogas. Em seguida, selecionamos um conjunto de padrões com altas precisas e recalls, a fim de extrair pares de drogas de toda a Medline. No total, extraímos 38.871 pares de medicamentos de Medline usando os padrões aprendidos, cuja maioria não foi capturada em rótulos de drogas FDA até hoje. Em média, nossa abordagem de aprendizado de padrões conduzida no conhecimento na extração de pares de medicamentos da Medline alcançou uma precisão de 0,833, uma recordação de 0,407 e um F1 de 0,545. Comparamos nossa abordagem a uma máquina de suporte de vetor de suporte (SVM) - aprendizagem de máquina e uma abordagem baseada em estatísticas de co-ocorrência. Mostramos que a abordagem de aprendizado de padrões é amplamente complementar às abordagens baseadas em SVM e co-ocorrência, com precisão significativamente maior e F1, mas menor recall. Demonstramos por análise de correlação de que os efeitos colaterais extraídos correlacionam positivamente com alvos, metabolismo e indicações do medicamento. © 2014 Elsevier Inc. </v>
          </cell>
          <cell r="BQ89">
            <v>0</v>
          </cell>
          <cell r="BR89">
            <v>0</v>
          </cell>
          <cell r="BS89">
            <v>0</v>
          </cell>
          <cell r="BV89">
            <v>0</v>
          </cell>
          <cell r="BW89">
            <v>0</v>
          </cell>
          <cell r="BX89">
            <v>0</v>
          </cell>
          <cell r="BY89">
            <v>0</v>
          </cell>
          <cell r="BZ89">
            <v>0</v>
          </cell>
          <cell r="CA89">
            <v>0</v>
          </cell>
          <cell r="CB89">
            <v>0</v>
          </cell>
          <cell r="CC89">
            <v>0</v>
          </cell>
          <cell r="CK89">
            <v>0</v>
          </cell>
          <cell r="CL89">
            <v>0</v>
          </cell>
        </row>
        <row r="90">
          <cell r="C90" t="str">
            <v>efficient identification of nationally mandated reportable cancer cases using natural language processing and machine learning</v>
          </cell>
          <cell r="D90" t="str">
            <v>Efficient identification of nationally mandated reportable cancer cases using natural language processing and machine learning</v>
          </cell>
          <cell r="E90" t="str">
            <v xml:space="preserve">Identificação eficiente de casos de câncer reportáveis obrigatórios nacionalmente usando processamento de linguagem natural e aprendizagem de máquina </v>
          </cell>
          <cell r="G90" t="str">
            <v xml:space="preserve">macho </v>
          </cell>
          <cell r="H90">
            <v>2016</v>
          </cell>
          <cell r="I90">
            <v>33</v>
          </cell>
          <cell r="J90">
            <v>0</v>
          </cell>
          <cell r="K90">
            <v>0</v>
          </cell>
          <cell r="L90" t="str">
            <v>Scopus</v>
          </cell>
          <cell r="P90" t="str">
            <v>English</v>
          </cell>
          <cell r="Q90" t="str">
            <v>Article</v>
          </cell>
          <cell r="R90">
            <v>0</v>
          </cell>
          <cell r="S90" t="str">
            <v>All Open Access, Bronze, Green</v>
          </cell>
          <cell r="T90" t="str">
            <v>Osborne J.D., Wyatt M., Westfall A.O., Willig J., Bethard S., Gordon G.</v>
          </cell>
          <cell r="U90" t="str">
            <v>Journal of the American Medical Informatics Association</v>
          </cell>
          <cell r="V90" t="str">
            <v>23</v>
          </cell>
          <cell r="W90" t="str">
            <v>6</v>
          </cell>
          <cell r="X90" t="str">
            <v xml:space="preserve"> ocw006</v>
          </cell>
          <cell r="Y90" t="str">
            <v>10.1093/jamia/ocw006</v>
          </cell>
          <cell r="Z90" t="str">
            <v>10.1093/jamia/ocw006</v>
          </cell>
          <cell r="AB90" t="str">
            <v>https://www.scopus.com/inward/record.uri?eid=2-s2.0-84994756904&amp;doi=10.1093%2fjamia%2focw006&amp;partnerID=40&amp;md5=b4327e99a33a3dcfd6675c1dba5829b5</v>
          </cell>
          <cell r="AC90" t="str">
            <v>Center for Clinical and Translational Science, University of Alabama at Birmingham, Birmingham, AL  35294, United States; Department of Biostatistics, University of Alabama at Birmingham, Birmingham, AL  35294, United States; Department of Medicine, University of Alabama at Birmingham, Birmingham, AL  35294, United States; Department of Computer and Information Science, University of Alabama at Birmingham, Birmingham, AL  35294, United States; Informatics Institute, University of Alabama at Birmingham, Birmingham, AL  35294, United States</v>
          </cell>
          <cell r="AD90" t="str">
            <v>Osborne, J.D., Center for Clinical and Translational Science, University of Alabama at Birmingham, Birmingham, AL  35294, United States; Wyatt, M., Center for Clinical and Translational Science, University of Alabama at Birmingham, Birmingham, AL  35294, United States; Westfall, A.O., Department of Biostatistics, University of Alabama at Birmingham, Birmingham, AL  35294, United States; Willig, J., Department of Medicine, University of Alabama at Birmingham, Birmingham, AL  35294, United States; Bethard, S., Department of Computer and Information Science, University of Alabama at Birmingham, Birmingham, AL  35294, United States; Gordon, G., Informatics Institute, University of Alabama at Birmingham, Birmingham, AL  35294, United States</v>
          </cell>
          <cell r="AH90" t="str">
            <v>National Institutes of Health, NIH
National Center for Advancing Translational Sciences, NCATS: UL1TR000165, UL1TR001417</v>
          </cell>
          <cell r="AI90" t="str">
            <v>The research reported in this paper was supported by the National Center for Advancing Translational Sciences of the National Institutes of Health under award number UL1TR00165. The content is solely the responsibility of the authors and does not necessarily represent the official views of the National Institutes of Health.</v>
          </cell>
          <cell r="AL90" t="str">
            <v>(2014) Become a Cancer Registrar, , http://www.ncra-usa.org/files/public/BecomeaCancerRegistrar2014%29.pdf, Accessed May 1, 2015; Spasić, I., Livsey, J., Keane, J.A., Text mining of cancer-related information: review of current status and future directions (2014) Int J Med Inf, 83, pp. 605-623; Aronson, A.R., Effective mapping of biomedical text to the UMLS Metathesaurus: the MetaMap program (2001) Proceedings of the AMIA Symposium. American Medical Informatics Association, 2001, pp. 17-21; Aronson, A.R., Lang, F.M., An overview of MetaMap: historical perspective and recent advances (2010) J Am Med Inform Assoc, 17, pp. 229-236; Coden, A., Savova, G., Sominsky, I., Automatically extracting cancer disease characteristics from pathology reports into a disease knowledge representation model (2009) J Biomed Inform, 42, pp. 937-949; Napolitano, G., Fox, C., Middleton, R., Pattern-based information extraction from pathology reports for cancer registration (2010) Cancer Causes Control, 21, pp. 1887-1894; Nguyen, A.N., Lawley, M.J., Hansen, D.P., Symbolic rule-based classification of lung cancer stages from free-text pathology reports (2010) J Am Med Inform Assoc, 17, pp. 440-445; Xu, H., Anderson, K., Grann, V.R., Facilitating cancer research using natural language processing of pathology reports (2004) Medinfo, 11, pp. 565-572; Friedlin, J., Overhage, M., Al-Haddad, M.A., Comparing methods for identifying pancreatic cancer patients using electronic data sources (2010) AMIA Annual Symposium Proceedings, pp. 237-241. , 2010 American Medical Informatics Association; Xu, H., Fu, Z., Shah, A., Extracting and integrating data from entire electronic health records for detecting colorectal cancer cases (2011) AMIA Annual Symposium Proceedings, pp. 1564-1572. , American Medical Informatics Association; 2011; (2013) Getting Started: Apache UIMA Asynchronous Scaleout, , http://incubator.apache.org/uima/docuimaas-what.html, Accessed September 10, 2015; Bodenreider, O., The unified medical language system (UMLS): integrating biomedical terminology (2004) Nucleic Acids Res, 32, pp. D267-D270; (2010) Search Terms List for Screening Pathology Reports, , http://www.naaccr.org/LinkClick.aspx?fileticket=3by-8n_JswA%3d&amp;tabid=128&amp;mid=468, Accessed September 10, 2015; (2015) Facility Oncology Registry Data Standards, , https://www.facs.org/~/media/files/quality%20programs/cancer/coc/fords/fords%202015.ashx, Secondary Facility Oncology Registry Data Standards. Accessed September 10, 2015; Bland, J.M., Comparing proportions in overlapping samples, , https://www-users.york.ac.uk/~mb55/overlap.pdf, Undated. Accessed November 15, (2015)</v>
          </cell>
          <cell r="AM90" t="str">
            <v>Osborne, J.D.; University of Alabama at Birmingham, 1750 7th Avenue South, United States; email: ozborn@uab.edu</v>
          </cell>
          <cell r="AP90" t="str">
            <v>Oxford University Press</v>
          </cell>
          <cell r="AV90" t="str">
            <v>JAMAF</v>
          </cell>
          <cell r="AW90" t="str">
            <v>J. Am. Med. Informatics Assoc.</v>
          </cell>
          <cell r="AX90" t="str">
            <v>Final</v>
          </cell>
          <cell r="AY90" t="str">
            <v>2-s2.0-84994756904</v>
          </cell>
          <cell r="AZ90">
            <v>7</v>
          </cell>
          <cell r="BF90" t="str">
            <v>Electronic health records; Information extraction; Machine learning; Natural language processing; Neoplasms; User-computer interface</v>
          </cell>
          <cell r="BG90" t="str">
            <v>cancer registry; computer interface; electronic health record; extraction; human; machine learning; natural language processing; pathology; recall; software; validation process; velocity; data mining; electronic health record; International Classification of Diseases; mandatory reporting; neoplasm; procedures; United States; Data Mining; Electronic Health Records; Humans; International Classification of Diseases; Machine Learning; Mandatory Reporting; Natural Language Processing; Neoplasms; Pathology, Clinical; United States</v>
          </cell>
          <cell r="BH90" t="str">
            <v>twitter|metamap|nlp</v>
          </cell>
          <cell r="BI90" t="str">
            <v>twitter|metamap|nlp</v>
          </cell>
          <cell r="BJ90" t="str">
            <v>objective to help cancer registrars efficiently and accurately identify reportable cancer cases. material and methods the cancer registry control panel (crcp) was developed to detect mentions of reportable cancer cases using a pipeline built on the unstructured information management architecture - asynchronous scaleout (uima-as) architecture containing the national library of medicine's uima metamap annotator as well as a variety of rule-based uima annotators that primarily act to filter out concepts referring to nonreportable cancers. crcp inspects pathology reports nightly to identify pathology records containing relevant cancer concepts and combines this with diagnosis codes from the clinical electronic data warehouse to identify candidate cancer patients using supervised machine learning. cancer mentions are highlighted in all candidate clinical notes and then sorted in crcp's web interface for faster validation by cancer registrars. results crcp achieved an accuracy of 0.872 and detected reportable cancer cases with a precision of 0.843 and a recall of 0.848. crcp increases throughput by 22.6% over a baseline (manual review) pathology report inspection system while achieving a higher precision and recall. depending on registrar time constraints, crcp can increase recall to 0.939 at the expense of precision by incorporating a data source information feature.conclusion crcp demonstrates accurate results when applying natural language processing features to the problem of detecting patients with cases of reportable cancer from clinical notes. we show that implementing only a portion of cancer reporting rules in the form of regular expressions is sufficient to increase the precision, recall, and speed of the detection of reportable cancer cases when combined with off-the-shelf information extraction software and machine learning. © the author 2016. published by oxford university press on behalf of the american medical informatics association. all rights reserved.</v>
          </cell>
          <cell r="BL90" t="str">
            <v xml:space="preserve">Objetivo para ajudar os registradores de câncer de forma eficiente e precisa identificar os casos de câncer reportáveis. MATERIAL E MÉTODOS O Painel de Controle do Registro do Câncer (CRCP) foi desenvolvido para detectar menções de casos de câncer reportáveis ​​usando um pipeline construído sobre a arquitetura de gerenciamento de informações não estruturadas - arquitetura assíncrona (UIMA-AS) contendo a Biblioteca Nacional do Anotomador de Metamap da Medicina, bem. Como uma variedade de anotadores UIMA baseados em regras que atuam principalmente para filtrar os conceitos referentes a cânceres não relacionados não relacionados. O CRCP inspeciona relatórios de patologia noturna para identificar registros de patologia contendo conceitos de câncer relevantes e combina isso com códigos de diagnóstico do data warehouse eletrônico clínico para identificar pacientes com câncer candidatos usando aprendizagem de máquina supervisionada. As menções do câncer são destacadas em todas as notas clínicas candidatas e, em seguida, classificadas na interface da Web do CRCP para validação mais rápida por registradores de câncer. Resultados O CRCP alcançou uma precisão de 0,872 e detectou casos de câncer reportáveis ​​com precisão de 0,843 e uma recordação de 0,848. O CRCP aumenta a taxa de transferência em 22,6% em relação a um sistema de inspeção de relatório de patologia (Revisão Manual), atingindo uma precisão e recordações maiores. Dependendo das restrições de tempo de registro, a CRCP pode aumentar a recordação para 0,939 à custa da precisão, incorporando um recurso de informações da fonte de dados.Conclusion CRCP demonstra resultados precisos ao aplicar os recursos de processamento de linguagem natural ao problema de detectar os pacientes com casos de câncer reportáveis ​​de . Mostramos que a implementação de apenas uma porção de regras de relato de câncer na forma de expressões regulares é suficiente para aumentar a precisão, recordação e velocidade da detecção de casos de câncer reportáveis ​​quando combinados com software de extração de informações fora de prateleira e aprendizado de máquina. © The Autor 2016. Publicado pela Oxford University Press em nome da American Medical Informatics Association. todos os direitos reservados. </v>
          </cell>
          <cell r="BQ90">
            <v>0</v>
          </cell>
          <cell r="BR90">
            <v>0</v>
          </cell>
          <cell r="BS90">
            <v>0</v>
          </cell>
          <cell r="BV90">
            <v>0</v>
          </cell>
          <cell r="BW90">
            <v>0</v>
          </cell>
          <cell r="BX90">
            <v>0</v>
          </cell>
          <cell r="BY90">
            <v>0</v>
          </cell>
          <cell r="BZ90">
            <v>0</v>
          </cell>
          <cell r="CA90">
            <v>0</v>
          </cell>
          <cell r="CB90">
            <v>0</v>
          </cell>
          <cell r="CC90">
            <v>0</v>
          </cell>
          <cell r="CK90">
            <v>0</v>
          </cell>
          <cell r="CL90">
            <v>0</v>
          </cell>
        </row>
        <row r="91">
          <cell r="C91" t="str">
            <v>utilizing different word representation methods for twitter data in adverse drug reactions extraction</v>
          </cell>
          <cell r="D91" t="str">
            <v>Utilizing different word representation methods for twitter data in adverse drug reactions extraction</v>
          </cell>
          <cell r="E91" t="str">
            <v xml:space="preserve">Utilizando diferentes métodos de representação de palavras para dados do Twitter em extracção de reações adversas </v>
          </cell>
          <cell r="G91" t="str">
            <v xml:space="preserve">macho </v>
          </cell>
          <cell r="H91">
            <v>2016</v>
          </cell>
          <cell r="I91">
            <v>6</v>
          </cell>
          <cell r="J91">
            <v>0</v>
          </cell>
          <cell r="K91">
            <v>1</v>
          </cell>
          <cell r="L91" t="str">
            <v>Scopus</v>
          </cell>
          <cell r="P91" t="str">
            <v>English</v>
          </cell>
          <cell r="Q91" t="str">
            <v>Conference Paper</v>
          </cell>
          <cell r="R91">
            <v>0</v>
          </cell>
          <cell r="T91" t="str">
            <v>Lin W.-S., Dai H.-J., Jonnagaddala J., Chang N.-W., Jue T.R., Iqbal U., Shao J.Y.-H., Chiang I.-J., Li Y.-C.</v>
          </cell>
          <cell r="U91" t="str">
            <v>TAAI 2015 - 2015 Conference on Technologies and Applications of Artificial Intelligence</v>
          </cell>
          <cell r="X91" t="str">
            <v xml:space="preserve"> 7407070</v>
          </cell>
          <cell r="Y91" t="str">
            <v>10.1109/taai.2015.7407070</v>
          </cell>
          <cell r="Z91" t="str">
            <v>10.1109/TAAI.2015.7407070</v>
          </cell>
          <cell r="AB91" t="str">
            <v>https://www.scopus.com/inward/record.uri?eid=2-s2.0-84964284479&amp;doi=10.1109%2fTAAI.2015.7407070&amp;partnerID=40&amp;md5=85f9d7058f4cd2079734b674afe33474</v>
          </cell>
          <cell r="AC91" t="str">
            <v>Graduate Institute of Biomedical Informatics, Taipei Medical University, Taipei, Taiwan; Department of Computer Science and Information Engineering, National Taitung University, Taitung, Taiwan; School of Public Health and Community Medicine, University of New South Wales, Sydney, Australia; Graduate Institute of Biomedical Electronics and Bioinformatics, National Taiwan University, Taipei, Taiwan; Prince of Wales Clinical School, University of New South Wales, Sydney, Australia; Graduate Institute of Biomedical Informatics, College of Medical Science and Technology, Taipei Medical University, Taipei, Taiwan</v>
          </cell>
          <cell r="AD91" t="str">
            <v>Lin, W.-S., Graduate Institute of Biomedical Informatics, Taipei Medical University, Taipei, Taiwan; Dai, H.-J., Department of Computer Science and Information Engineering, National Taitung University, Taitung, Taiwan; Jonnagaddala, J., School of Public Health and Community Medicine, University of New South Wales, Sydney, Australia; Chang, N.-W., Graduate Institute of Biomedical Electronics and Bioinformatics, National Taiwan University, Taipei, Taiwan; Jue, T.R., Prince of Wales Clinical School, University of New South Wales, Sydney, Australia; Iqbal, U., Graduate Institute of Biomedical Informatics, College of Medical Science and Technology, Taipei Medical University, Taipei, Taiwan; Shao, J.Y.-H., Graduate Institute of Biomedical Informatics, College of Medical Science and Technology, Taipei Medical University, Taipei, Taiwan; Chiang, I.-J., Graduate Institute of Biomedical Informatics, College of Medical Science and Technology, Taipei Medical University, Taipei, Taiwan; Li, Y.-C., Graduate Institute of Biomedical Informatics, College of Medical Science and Technology, Taipei Medical University, Taipei, Taiwan</v>
          </cell>
          <cell r="AL91" t="str">
            <v>Vervloet, D., Durham, S., (1998) Adverse Reactions to Drugs, 316; Lazarou, J., Pomeranz, B.H., Corey, P.N., Lncidence of adverse drug reactions in hospitalized patients: A meta-analysis of prospective studies (1998) JAMA, 279, pp. 1200-1205; Ahmad, S.R., Adverse drug event monitoring at the Food and Drug Administration (2003) Joumal of General Intemal Medicine, 18, pp. 57-60; Johnson, J.A., Bootman, J.L., Drug-related morbidity and mortality: A cost-of-illness model (1995) Archives of Intemal Medicine, 155, pp. 1949-1956; Unasinghe, T.M., Adverse drug reactions: Monitoring, reporting and prevention (2002) The Ceylon Medical Journal, 47, pp. 19-21; Franzen, W., Can social media benefit drug safety (2011) Drug Safety, 34, p. 793; Lardon, J., Abdellaoui, R., Bellet, F., Asfari, H., Souvignet, J., Texier, N., Adverse drug reaction identification and extraction in social media: A scoping review (2015) J Med Internet Res, 17, p. e171. , 2015107/10; Benton, A., Ungar, L., Hill, S., Hennessy, S., Mao, J., Chung, A., Identifying potential adverse effects using the web: A new approach to medical hypothesis generation (2011) Journal of Biomedical InfOlmatics, 44, pp. 989-996; Lafferty, J., McCallum, A., Pereira, F., Conditional random fields: Probabilistic models for segmenting and labeling sequence data (2001) Presented at the Proceedings of the 18th International Conference on Machine Learning (ICML); Muneeb, T., Sahu, S.K., Anand, A., Evaluating distributed word representations for capturing semantics of biomedical concepts (2015) ACLUCNLP 2015, p. 158; Tsai, R.T.-H., Sung, C.-L., Dai, H.-J., Hung, H.-C., Sung, T.-Y., Hsu, W.-L., NERBio: Using selected word conjunctions, term normalization, and global patterns to improve biomedical named entity recognition (2006) BMC Bioinfonnatics, 7, p. 811. , Dec; Mikolov, T., Sutskever, I., Chen, K., Corrado, G.S., Dean, J., DistTibuted representations of words and phrases and their compositionality (2013) Advances in Neural Information Processing Systems, pp. 3111-3119; Pennington, J., Socher, R., Manning, C.D., Glove: Global vectors for word representation (2014) Proceedings of the Empiricial Methods in Natural Language Processing (EMNLP 2014), 12, pp. 1532-1543; Dai, H.-J., Syed-Abdul, S., Chen, C.-W., Wu, C.-C., Recognition and evaluation of clinical section headings in clinical documents using token-based foimulation with conditional random fields (2015) BioMed Research International, 2015; Eltyeb, S., Salim, N., Chemical named entities recognition: A review on approaches and applications (2014) Journal of CheminfOlmatics, 6, p. 17; Dai, H.J., Lai, P.T., Chang, Y.C., Tsai, R.T., Enhancing of chemical compound and drug name recognition using representative tag scheme and fme-grained tokenization (2015) J Cheminform, 7, p. S14; Liu, S., Tang, B., Chen, Q., Wang, X., Fan, X., Feature engineering for drug name recognition in biomedical texts: Feature conjunction and feature selection (2015) Comput Math Methods Med, 2015, p. 913489; Owoputi, O., O'Connor, B., Dyer, C., Gimpel, K., Schneider, N., Smith, N.A., (2013) Lmproved Palt-of-speech Tagging for Online Conversational Text with Word Clusters; Nikfarjam, A., Sarker, A., O'Connor, K., Ginn, R., Gonzalez, G., Phannacovigilance from social media: Mining adverse drug reaction mentions using sequence labeling with word embedding cluster features (2015) J Am Med Inform Assoc, 22, pp. 671-681. , May; Holmes, G., Donkin, A., Witten, J.H., Weka: A machine learning workbench (1994) Intelligent Infonnation Systems, 1994. Proceedings of the 1994 Second Australian and New Zealand Conference on, pp. 357-361; Tsuruoka, Y., Tateishi, Y., Kim, J.-D., Ohta, T., McNaught, J., Ananiadou, S., Developing a robust part-of-speech tagger for biomedical text (2005) Lecture Notes in Computer Science, pp. 382-392; Leaman, R., Wojtulewicz, L., Sullivan, R., Skariah, A., Yang, J., Gonzalez, G., Towards internet-age phannacovigilance: Extracting adverse drug reactions from user posts to health-related social networks (2010) Proceedings of the 2010 Workshop on Biomedical Natural Language Processing, pp. 117-125; Bodenreider, O., The unified medical language system (UMLS): Integrating biomedical telminology (2004) Nucleic Acids Research, 32, pp. D267-D270; Kuhn, M., Campillos, M., Letunic, L., Jensen, L.J., Bork, P., A side effect resource to capture phenotypic effects of drugs (2010) Mol Syst Bioi, 6, p. 343; Ginn, R., Pimpalkhute, P., Nikfarjam, A., Patki, A., O'Connor, K., Sarker, A., Mining Twitter for adverse drug reaction mentions: A corpus and classification benchmark (2014) Proceedings of the Fourth Workshop on Building and Evaluating Resources for Health and Biomedical Text Processing (BioTxtM), , Reykjavik, Iceland; Tsai, R.T.H., Wu, S.H., Chou, W.C., Lin, Y.C., He, D., Hsiang, J., Various cliteria in the evaluation of biomedical named entity recognition (2006) BMC BioinfOlmatics, 7, p. 14</v>
          </cell>
          <cell r="AM91" t="str">
            <v>Dai, H.-J.; Department of Computer Science and Information Engineering, Taiwan; email: hjdai@nttu.edu.tw</v>
          </cell>
          <cell r="AO91" t="str">
            <v>Institute of Information Science Academic Sinica;Intel-NTU Connected Context Computing Center;Ministry of Science and Technology (MOST);Taiwanese Association for Artificial Intelligence (TAAI)</v>
          </cell>
          <cell r="AP91" t="str">
            <v>Institute of Electrical and Electronics Engineers Inc.</v>
          </cell>
          <cell r="AQ91" t="str">
            <v>Conference on Technologies and Applications of Artificial Intelligence, TAAI 2015</v>
          </cell>
          <cell r="AR91" t="str">
            <v>20 November 2015 through 22 November 2015</v>
          </cell>
          <cell r="AT91">
            <v>119413</v>
          </cell>
          <cell r="AU91" t="str">
            <v>9781467396066</v>
          </cell>
          <cell r="AW91" t="str">
            <v>Conf. Technol. Appl. Artif. Intell., TAAI</v>
          </cell>
          <cell r="AX91" t="str">
            <v>Final</v>
          </cell>
          <cell r="AY91" t="str">
            <v>2-s2.0-84964284479</v>
          </cell>
          <cell r="AZ91">
            <v>5</v>
          </cell>
          <cell r="BF91" t="str">
            <v>adverse drug reactions; named entity recognition; natural language processing; social media; word embedding</v>
          </cell>
          <cell r="BG91" t="str">
            <v>Artificial intelligence; Economic and social effects; Natural language processing systems; Social networking (online); Adverse drug reactions; Named entity recognition; NAtural language processing; Social media; word embedding; Pharmacodynamics</v>
          </cell>
          <cell r="BH91" t="str">
            <v>twitter|metamap|nlp</v>
          </cell>
          <cell r="BI91" t="str">
            <v>twitter|metamap|nlp</v>
          </cell>
          <cell r="BJ91" t="str">
            <v>with the advancement of technology and development of social media, patients discuss medications and other related information including adverse drug reactions (adrs) with their friends, family or other patients. although, there are various pros and cons of using social media for automatic adr monitoring, information on social media provided by patients about drugs are widely considered a valuable resource for post-marketing drug surveillance. in this study, we developed a named entity recognition (ner) system based on conditional random fields to identify adrs-related information from twitter data. the representation of words for the input text is one of the crucial steps in supervised learning. recently, the word vector representation is becoming popular, which uses unlabeled data to provide a generalization for reducing the data sparsity in word representation. this study examines different word representation methods for the adr recognition task, including token normalization, and two state-of-the-art word embedding methods, namely word2vec and the global vectors (glove). the experimental results demonstrate that all of the studied representation scheme can improve the recall rate and overall f-measure with the cost of the reduced precision. the manual analysis of the generated clusters demonstrates that word2vec has stronger cluster trends compared to glove. © 2015 ieee.</v>
          </cell>
          <cell r="BK91" t="str">
            <v>Com o avanço da tecnologia e o desenvolvimento das mídias sociais, os pacientes discutem medicamentos e outras informações relacionadas, incluindo reações adversas a medicamentos (RAMs), com seus amigos, familiares ou outros pacientes. Embora existam vários prós e contras do uso da mídia social para monitoramento automático de RAM, as informações nas redes sociais fornecidas pelos pacientes sobre medicamentos são amplamente consideradas um recurso valioso para a vigilância de medicamentos pós-comercialização. Neste estudo, desenvolvemos um sistema de reconhecimento de entidade nomeada (NER) com base em campos aleatórios condicionais para identificar informações relacionadas a ADRs a partir de dados do Twitter. A representação de palavras para o texto de entrada é uma das etapas cruciais na aprendizagem supervisionada. Recentemente, a representação do vetor de palavras está se tornando popular, que usa dados não rotulados para fornecer uma generalização para reduzir a dispersão de dados na representação de palavras. Este estudo examina diferentes métodos de representação de palavras para a tarefa de reconhecimento de ADR, incluindo normalização de tokens e dois métodos de incorporação de palavras de última geração, a saber, word2vec e os vetores globais (GloVe). Os resultados experimentais demonstram que todo o esquema de representação estudado pode melhorar a taxa de recall e a medida F geral com o custo da precisão reduzida. A análise manual dos clusters gerados demonstra que word2vec tem tendências de cluster mais fortes em comparação com GloVe.</v>
          </cell>
          <cell r="BL91" t="str">
            <v xml:space="preserve">Com o avanço da tecnologia e desenvolvimento de mídias sociais, os pacientes discutem medicamentos e outras informações relacionadas, incluindo reações adversas de medicamentos (ADRs) com seus amigos, familiares ou outros pacientes. Embora existam vários prós e contras de usar mídia social para monitoramento automático de ADR, informações sobre mídias sociais fornecidas pelos pacientes sobre drogas são amplamente consideradas um recurso valioso para a vigilância dos medicamentos pós-comercialização. Neste estudo, desenvolvemos um sistema de reconhecimento de entidade nomeado (ner) com base em campos aleatórios condicionais para identificar informações relacionadas à ADRs dos dados do Twitter. A representação das palavras para o texto de entrada é uma das etapas cruciais na aprendizagem supervisionada. Recentemente, a Representação do Vector Word está se tornando popular, que usa dados não rotulados para fornecer uma generalização para reduzir a sparsity de dados na representação de palavras. Este estudo examina diferentes métodos de representação de palavras para a tarefa de reconhecimento de ADR, incluindo a normalização do token e dois métodos de incorporação de palavras de última geração, nomeadamente Word2VEC e os vetores globais (luva). Os resultados experimentais demonstram que todo o regime de representação estudado pode melhorar a taxa de recordação e medida F-medida geral com o custo da precisão reduzida. A análise manual dos clusters gerados demonstra que o Word2VEC tem tendências de cluster mais fortes em comparação com a luva. © 2015 IEEE. </v>
          </cell>
          <cell r="BQ91">
            <v>0</v>
          </cell>
          <cell r="BR91">
            <v>1</v>
          </cell>
          <cell r="BS91">
            <v>0</v>
          </cell>
          <cell r="BU91">
            <v>0</v>
          </cell>
          <cell r="BV91">
            <v>0</v>
          </cell>
          <cell r="BW91">
            <v>0</v>
          </cell>
          <cell r="BX91">
            <v>0</v>
          </cell>
          <cell r="BY91">
            <v>0</v>
          </cell>
          <cell r="BZ91">
            <v>0</v>
          </cell>
          <cell r="CA91">
            <v>0</v>
          </cell>
          <cell r="CB91">
            <v>0</v>
          </cell>
          <cell r="CC91">
            <v>0</v>
          </cell>
          <cell r="CE91" t="str">
            <v>Entra ou ñ para leitura: não - pesquisa sobre NER (reconhecimento de entidade nomeada)</v>
          </cell>
          <cell r="CF91" t="str">
            <v>Ruim</v>
          </cell>
          <cell r="CG91">
            <v>44369</v>
          </cell>
          <cell r="CI91">
            <v>0</v>
          </cell>
          <cell r="CK91">
            <v>0</v>
          </cell>
          <cell r="CL91">
            <v>0</v>
          </cell>
        </row>
        <row r="92">
          <cell r="C92" t="str">
            <v>finding important terms for patients in their electronic health records a learning to rank approach using expert annotations</v>
          </cell>
          <cell r="D92" t="str">
            <v>Finding important terms for patients in their electronic health records: A learning-to-rank approach using expert annotations</v>
          </cell>
          <cell r="E92" t="str">
            <v xml:space="preserve">Encontrar termos importantes para pacientes em seus registros eletrônicos de saúde: uma abordagem de aprendizagem para classificação usando anotações especializadas </v>
          </cell>
          <cell r="G92" t="str">
            <v xml:space="preserve">macho </v>
          </cell>
          <cell r="H92">
            <v>2016</v>
          </cell>
          <cell r="I92">
            <v>7</v>
          </cell>
          <cell r="J92">
            <v>0</v>
          </cell>
          <cell r="K92">
            <v>0</v>
          </cell>
          <cell r="L92" t="str">
            <v>Scopus</v>
          </cell>
          <cell r="P92" t="str">
            <v>English</v>
          </cell>
          <cell r="Q92" t="str">
            <v>Article</v>
          </cell>
          <cell r="R92">
            <v>0</v>
          </cell>
          <cell r="S92" t="str">
            <v>All Open Access, Gold, Green</v>
          </cell>
          <cell r="T92" t="str">
            <v>Chen J., Zheng J., Yu H.</v>
          </cell>
          <cell r="U92" t="str">
            <v>JMIR Medical Informatics</v>
          </cell>
          <cell r="V92" t="str">
            <v>4</v>
          </cell>
          <cell r="W92" t="str">
            <v>4</v>
          </cell>
          <cell r="X92" t="str">
            <v xml:space="preserve"> e40</v>
          </cell>
          <cell r="Y92" t="str">
            <v>10.2196/medinform.6373</v>
          </cell>
          <cell r="Z92" t="str">
            <v>10.2196/medinform.6373</v>
          </cell>
          <cell r="AB92" t="str">
            <v>https://www.scopus.com/inward/record.uri?eid=2-s2.0-85026559022&amp;doi=10.2196%2fmedinform.6373&amp;partnerID=40&amp;md5=78ef7edc8495043ef96abf92d436e4fb</v>
          </cell>
          <cell r="AC92" t="str">
            <v>Department of Quantitative Health Sciences, University of Massachusetts Medical School, Worcester, MA, United States; School of Computer Science, University of Massachusetts, Amherst, MA, United States; Bedford Veterans Affairs Medical Center, Center for Healthcare Organization and Implementation Research, Bedford, MA, United States</v>
          </cell>
          <cell r="AD92" t="str">
            <v>Chen, J., Department of Quantitative Health Sciences, University of Massachusetts Medical School, Worcester, MA, United States; Zheng, J., School of Computer Science, University of Massachusetts, Amherst, MA, United States; Yu, H., Department of Quantitative Health Sciences, University of Massachusetts Medical School, Worcester, MA, United States, Bedford Veterans Affairs Medical Center, Center for Healthcare Organization and Implementation Research, Bedford, MA, United States</v>
          </cell>
          <cell r="AH92" t="str">
            <v>U.S. Department of Veterans Affairs, VA</v>
          </cell>
          <cell r="AI92" t="str">
            <v>This work was supported by the Investigator Initiated Research (1I01HX001457-01) from the Health Services Research and Development Program of the United States Department of Veterans Affairs. The content is solely the responsibility of the authors and does not represent the views of the United States Department of Veterans Affairs or the United States Government.</v>
          </cell>
          <cell r="AM92" t="str">
            <v>Chen, J.; Department of Quantitative Health Sciences, 368 Plantation Street, United States; email: jinying.chen@umassmed.edu</v>
          </cell>
          <cell r="AP92" t="str">
            <v>JMIR Publications Inc.</v>
          </cell>
          <cell r="AW92" t="str">
            <v>JMIR Med. Inform.</v>
          </cell>
          <cell r="AX92" t="str">
            <v>Final</v>
          </cell>
          <cell r="AY92" t="str">
            <v>2-s2.0-85026559022</v>
          </cell>
          <cell r="BF92" t="str">
            <v>Electronic health records; Information extraction; Learning to rank; Natural language processing; Supervised learning</v>
          </cell>
          <cell r="BI92" t="str">
            <v>twitter|metamap|nlp</v>
          </cell>
          <cell r="BJ92" t="str">
            <v>background: many health organizations allow patients to access their own electronic health record (ehr) notes through online patient portals as a way to enhance patient-centered care. however, ehr notes are typically long and contain abundant medical jargon that can be difficult for patients to understand. in addition, many medical terms in patients' notes are not directly related to their health care needs. one way to help patients better comprehend their own notes is to reduce information overload and help them focus on medical terms that matter most to them. interventions can then be developed by giving them targeted education to improve their ehr comprehension and the quality of care. objective: we aimed to develop a supervised natural language processing (nlp) system called finding important medical concepts most useful to patients (focus) that automatically identifies and ranks medical terms in ehr notes based on their importance to the patients. methods: first, we built an expert-annotated corpus. for each ehr note, 2 physicians independently identified medical terms important to the patient. using the physicians' agreement as the gold standard, we developed and evaluated focus. focus first identifies candidate terms from each ehr note using metamap and then ranks the terms using a support vector machine-based learn-to-rank algorithm. we explored rich learning features, including distributed word representation, unified medical language system semantic type, topic features, and features derived from consumer health vocabulary. we compared focus with 2 strong baseline nlp systems. results: physicians annotated 90 ehr notes and identified a mean of 9 (sd 5) important terms per note. the cohen's kappa annotation agreement was .51. the 10-fold cross-validation results show that focus achieved an area under the receiver operating characteristic curve (auc-roc) of 0.940 for ranking candidate terms from ehr notes to identify important terms. when including term identification, the performance of focus for identifying important terms from ehr notes was 0.866 auc-roc. both performance scores significantly exceeded the corresponding baseline system scores (p&lt;.001). rich learning features contributed to focus's performance substantially. conclusions: focus can automatically rank terms from ehr notes based on their importance to patients. it may help develop future interventions that improve quality of care. © 2016 jmir publications inc. all rights reserved.</v>
          </cell>
          <cell r="BL92" t="str">
            <v xml:space="preserve">Antecedentes: Muitas organizações de saúde permitem que os pacientes acessem suas próprias anotações eletrônicas de saúde (EHR) por meio de portais on-line de pacientes como uma maneira de melhorar o cuidado centrado no paciente. No entanto, as notas de EHR são tipicamente longas e contêm jargão médica abundante que pode ser difícil para os pacientes entenderem. Além disso, muitos termos médicos nas notas dos pacientes não estão diretamente relacionados às suas necessidades de cuidados de saúde. Uma maneira de ajudar os pacientes a compreender melhor suas próprias anotações é reduzir a sobrecarga de informações e ajudá-los a se concentrar em termos médicos que mais importam para eles. As intervenções podem então ser desenvolvidas, dando-lhes educação direcionada para melhorar sua compreensão de EHR e a qualidade do atendimento. OBJETIVO: Nosso objetivo foi desenvolver um sistema supervisionado de processamento de linguagem natural (NLP) chamado encontrar conceitos médicos importantes mais úteis para pacientes (foco) que identifica automaticamente e classifica os termos médicos em notas de EHR com base em sua importância para os pacientes. Métodos: Primeiro, construímos um corpus anotado especializado. Para cada nota de EHR, 2 médicos identificaram independentemente termos médicos para o paciente. Usando o acordo dos médicos como o padrão de ouro, desenvolvemos e avaliamos o foco. O foco primeiro identifica os termos candidatos de cada nota de EHR usando o metamap e, em seguida, classifica os termos usando um algoritmo de aprendizado baseado em máquina de vetor de suporte. Nós exploramos recursos de aprendizagem ricos, incluindo representação de palavras distribuídas, tipo semântico unificado sistema de idiomas, características do tópico e recursos derivados do vocabulário de saúde do consumidor. Nós comparamos foco com 2 fortes sistemas NLP de linha de base. RESULTADOS: Os médicos anotavam 90 notas de EHR e identificaram uma média de 9 (SD 5) termos importantes por nota. O acordo de anotação Kappa de Cohen foi .51. Os resultados de validação cruzada de 10 vezes mostram que o foco alcançou uma área sob a curva característica de operação do receptor (AUC-ROC) de 0,940 para classificar os termos candidatos das Notas de EHR para identificar termos importantes. Quando incluindo a identificação do termo, o desempenho de foco para identificar termos importantes das Notas de EHR foi de 0,866 AUC-ROC. Ambas as pontuações de desempenho excederam significativamente as pontuações do sistema de linha de base correspondente (p &lt;0,001). Recursos de aprendizagem rica contribuíram substancialmente para o desempenho do foco. Conclusões: O foco pode classificar automaticamente os termos das anotações de EHR com base em sua importância para os pacientes. Pode ajudar a desenvolver intervenções futuras que melhorem a qualidade do atendimento. © 2016 JMIR Publications Inc. todos os direitos reservados. </v>
          </cell>
          <cell r="BQ92">
            <v>0</v>
          </cell>
          <cell r="BR92">
            <v>0</v>
          </cell>
          <cell r="BS92">
            <v>0</v>
          </cell>
          <cell r="BV92">
            <v>0</v>
          </cell>
          <cell r="BW92">
            <v>0</v>
          </cell>
          <cell r="BX92">
            <v>0</v>
          </cell>
          <cell r="BY92">
            <v>0</v>
          </cell>
          <cell r="BZ92">
            <v>0</v>
          </cell>
          <cell r="CA92">
            <v>0</v>
          </cell>
          <cell r="CB92">
            <v>0</v>
          </cell>
          <cell r="CC92">
            <v>0</v>
          </cell>
          <cell r="CK92">
            <v>0</v>
          </cell>
          <cell r="CL92">
            <v>0</v>
          </cell>
        </row>
        <row r="93">
          <cell r="C93" t="str">
            <v>automatic lymphoma classification with sentence subgraph mining from pathology reports</v>
          </cell>
          <cell r="D93" t="str">
            <v>Automatic lymphoma classification with sentence subgraph mining from pathology reports</v>
          </cell>
          <cell r="E93" t="str">
            <v xml:space="preserve">Classificação automática do linfoma com a mineração da subgraph da sentença dos relatórios da patologia </v>
          </cell>
          <cell r="G93" t="str">
            <v xml:space="preserve">macho </v>
          </cell>
          <cell r="H93">
            <v>2014</v>
          </cell>
          <cell r="I93">
            <v>40</v>
          </cell>
          <cell r="J93">
            <v>0</v>
          </cell>
          <cell r="K93">
            <v>0</v>
          </cell>
          <cell r="L93" t="str">
            <v>Scopus</v>
          </cell>
          <cell r="P93" t="str">
            <v>English</v>
          </cell>
          <cell r="Q93" t="str">
            <v>Article</v>
          </cell>
          <cell r="R93">
            <v>0</v>
          </cell>
          <cell r="S93" t="str">
            <v>All Open Access, Bronze, Green</v>
          </cell>
          <cell r="T93" t="str">
            <v>Luo Y., Sohani A.R., Hochberg E.P., Szolovits P.</v>
          </cell>
          <cell r="U93" t="str">
            <v>Journal of the American Medical Informatics Association</v>
          </cell>
          <cell r="V93" t="str">
            <v>21</v>
          </cell>
          <cell r="W93" t="str">
            <v>5</v>
          </cell>
          <cell r="Y93" t="str">
            <v>10.1136/amiajnl-2013-002443</v>
          </cell>
          <cell r="Z93" t="str">
            <v>10.1136/amiajnl-2013-002443</v>
          </cell>
          <cell r="AB93" t="str">
            <v>https://www.scopus.com/inward/record.uri?eid=2-s2.0-84906316923&amp;doi=10.1136%2famiajnl-2013-002443&amp;partnerID=40&amp;md5=1ef837850439f2ff7e894e95f422281d</v>
          </cell>
          <cell r="AC93" t="str">
            <v>Computer Science and Artificial Intelligence Lab, Massachusetts Institute of Technology, Cambridge, MA, United States; Department of Pathology, Massachusetts General Hospital and Harvard Medical School, Cambridge, MA, United States; Center for Lymphoma, Massachusetts General Hospital, Cambridge, MA, United States; Department of Medicine, Harvard Medical School, Cambridge, MA, United States</v>
          </cell>
          <cell r="AD93" t="str">
            <v>Luo, Y., Computer Science and Artificial Intelligence Lab, Massachusetts Institute of Technology, Cambridge, MA, United States; Sohani, A.R., Department of Pathology, Massachusetts General Hospital and Harvard Medical School, Cambridge, MA, United States; Hochberg, E.P., Center for Lymphoma, Massachusetts General Hospital, Cambridge, MA, United States, Department of Medicine, Harvard Medical School, Cambridge, MA, United States; Szolovits, P., Computer Science and Artificial Intelligence Lab, Massachusetts Institute of Technology, Cambridge, MA, United States</v>
          </cell>
          <cell r="AH93" t="str">
            <v>U.S. National Library of Medicine, NLM: U54LM008748</v>
          </cell>
          <cell r="AL93" t="str">
            <v>Robb-Smith, A., US National Cancer Institute working formulation of non-Hodgkin's lymphomas for clinical use (1982) Lancet, 320, pp. 432-434; Bennett, M., Farrer-Brown, G., Henry, K., Classification of non-Hodgkin's lymphomas (1974) Lancet, 304, pp. 405-408; Lukes, R.J., Collins, R.D., Immunologic characterization of human malignant lymphomas (1974) Cancer, 34, pp. 1488-1503; Rappaport, H., (1966) Tumors of the hematopoietic system, , Armed Forces Institute of Pathology; Jaffe, E.S., Harris, N.L., Stein, H., Vardiman, J., (2001) classification of tumours. Pathology and genetics of tumours of haematopoietic and lymphoid tissues., , eds. WHO IARC Press; Swerdlow, S.H., Campo, E., Harris, N.L., (2008) classification of tumours of haematopoietic and lymphoid tissues, , WHO IARC Press; Turner, J., Hughes, A., Kricker, A., Use of the WHO lymphoma classification in a population-based epidemiological study (2004) Ann Oncol, 15, pp. 631-637; Clarke, C.A., Glaser, S.L., Dorfman, R.F., Expert review of non-Hodgkin's lymphomas in a population-based cancer registry reliability of diagnosis and subtype classifications (2004) Cancer Epidemiol Biomarkers Prev, 13, pp. 138-143; Snuderl, M., Kolman, O.K., Chen, Y-B., B-cell lymphomas with concurrent IGH-BCL2 and MYC rearrangements are aggressive neoplasms with clinical and pathologic features distinct from Burkitt lymphoma and diffuse large B-cell lymphoma (2010) Am J Surg Pathol, 34, pp. 327-340; Gruver, A.M., Huba, M.A., Dogan, A., Fibrin-associated large B-cell lymphoma: part of the spectrum of Cardiac lymphomas (2012) Am J Surg Pathol, 36, pp. 1527-1537; Savage, K.J., Harris, N.L., Vose, J.M., ALK- anaplastic large-cell lymphoma is clinically and immunophenotypically different from both ALK+ ALCL and peripheralT-cell lymphoma, not otherwise specified: report from the International Peripheral T-Cell Lymphoma Project (2008) Blood, 111, pp. 5496-5504; Hsi, E., Singleton, T., Swinnen, L., Mucosa-associated lymphoid tissue-type lymphomas occurring in post-transplantation patients (2000) Am J Surg Pathol, 24, pp. 100-106; Ferry, J.A., Sohani, A.R., Longtine, J.A., HHV8-positive, EBV-positive Hodgkin lymphoma-like large B-cell lymphoma and HHV8-positive intravascular large B-cell lymphoma (2009) Mod Pathol, 22, pp. 618-626; Liao, K.P., Cai, T., Gainer, V., Electronic medical records for discovery research in rheumatoid arthritis (2010) Arthritis Care Res, 62, pp. 1120-1127; Savova, G.K., Masanz, J.J., Ogren, P.V., Mayo clinical Text Analysis and Knowledge Extraction System (cTAKES): architecture, component evaluation and applications (2010) J Am Med Inform Assoc, 17, pp. 507-513; Aronson, A.R., Effective Mapping of Biomedical Text to the UMLS Metathesaurus: The MetaMap Program (2001) AMIA Annu Symp Proc, 2001, pp. 17-21; Uzuner, O., Goldstein, I., Luo, Y., Identifying patient smoking status from medical discharge records (2008) J Am Med Inform Assoc, 15, pp. 14-24; Uzuner, O., Luo, Y., Szolovits, P., Evaluating the state-of-the-art in automatic de-identification (2007) J Am Med Inform Assoc, 14, pp. 550-563; Uzuner, O., Recognizing obesity and comorbidities in sparse data (2009) J Am Med Inform Assoc, 16, pp. 561-570; Cohen, A.M., Five-way smoking status classification using text hot-spot identification and error-correcting output codes (2008) J Am Med Inform Assoc, 15, pp. 32-35; Aramaki, E., Imai, T., Miyo, K., Patient status classification by using rule based sentence extraction and BM25 kNN-based classifier. (2006) i2b2 Workshop on Challenges in Natural Language Processing for Clinical Data; Clark, C., Good, K., Jezierny, L., Identifying smokers with a medical extraction system (2008) J Am Med Inform Assoc, 15, pp. 36-39; Solt, I., Tikk, D., Gál, V., Semantic classification of diseases in discharge summaries using a context-aware rule-based classifier (2009) J Am Med Inform Assoc, 16, pp. 580-584; Farkas, R., Szarvas, G., Hegedus, I., Semi-automated construction of decision rules to predict morbidities from clinical texts (2009) J Am Med Inform Assoc, 16, pp. 601-605; Childs, L.C., Enelow, R., Simonsen, L., Description of a rule-based system for the i2b2 challenge in natural language processing for clinical data (2009) J Am Med Inform Assoc, 16, pp. 571-575; Ware, H., Mullett, C.J., Jagannathan, V., Natural language processing framework to assess clinical conditions (2009) J Am Med Inform Assoc, 16, pp. 585-589; Chapman, W.W., Bridewell, W., Hanbury, P., A simple algorithm for identifying negated findings and diseases in discharge summaries (2001) J Biomed Inform, 34, pp. 301-310; Hristovski, D., Friedman, C., Rindflesch, T.C., Exploiting semantic relations for literature-based discovery (2006) AMIA Annu Symp Proc, 2006, pp. 349-353; Xu, H., Stenner, S.P., Doan, S., MedEx: a medication information extraction system for clinical narratives (2010) J Am Med Inform Assoc, 17, pp. 19-24; Rindflesch, T.C., Fiszman, M., The interaction of domain knowledge and linguistic structure in natural language processing: interpreting hypernymic propositions in biomedical text (2003) J Biomed Inform, 36, pp. 462-477; Uzuner, O., Mailoa, J., Ryan, R., Semantic relations for problem-oriented medical records (2010) Artif Intell Med, 50, pp. 63-73; Huang, Y., Lowe, H.J., Klein, D., Improved identification of noun phrases in clinical radiology reports using a high-performance statistical natural language parser augmented with the UMLS specialist lexicon (2005) J Am Med Inform Assoc, 12, pp. 275-285; Sibanda, T., He, T., Szolovits, P., Syntactically-informed semantic category recognizer for discharge summaries (2006) AMIA Annu Symp Proc, 2006, pp. 714-718; Albright, D., Lanfranchi, A., Fredriksen, A., Towards comprehensive syntactic and semantic annotations of the clinical narrative (2013) J Am Med Inform Assoc, 20, pp. 922-930; http://www.ncbi.nlm.nih.gov/mesh, National Library of Medicine. MeS.H; http://rc.partners.org/rpdr, Partners Healthcare. R.PDR; http://www.ihtsdo.org/snomed-ct/, I.HTSDO. SNOMED CT; De Marneffe, M.-C., MacCartney, B., Manning, C.D., Generating typed dependency parses from phrase structure parses (2006) Proceedings of LREC, 6, pp. 449-454; http://nlp.stanford.edu:8080/parser/, Stanford NLP. Stanford Parser; Sleator, D.D., Temperley, D., Parsing English with a link grammar (1995), arXiv preprint cmp-lg/9508004; http://www.abisource.com/projects/link-grammar/, AbiWord. Link Parser; Choi, J.D., Palmer, M., Getting the Most out of Transition-based Dependency Parsing (2011), pp. 687-692. , ACL (Short Papers); De Marneffe, M-C., Manning, C.D., (2008) Stanford typed dependencies manual; Chi, Y., Muntz, R.R., Nijssen, S., Frequent subtree mining-an overview (2005) Fundamenta Informaticae, 66, pp. 161-198; Jiang, C., Coenen, F., Zito, M., A Survey of Frequent Subgraph Mining Algorithms (2013) Knowledge Engineering Review, pp. 75-105. , (To appear:); Nijssen, S., Kok, J.N., The Gaston tool for frequent subgraph mining (2005) Electron Notes Theor Comput Sci, 127, pp. 77-87; Goldstein, I., Uzuner, O., Specializing for predicting obesity and its co-morbidities (2009) J Biomed Inform, 42, pp. 873-886; Long, W., Extracting diagnoses from discharge summaries (2005) AMIA Annu Symp Proc, 2005, pp. 470-474; Cavnar, W.B., Trenkle, J.M., N-Gram-Based Text Categorization (1994) Proceedings of SDAIR-94, 3rd Annual Symposium on Document Analysis and Information Retrieval, pp. 161-175; Baeza-Yates, R., Ribeiro-Neto, B., (1999) Modern information retrieval, 463; Noreen, E.W., (1989) Computer-intensive methods for testing hypotheses: an introduction, , Wiley; Fan, Z., Natkunam, Y., Bair, E., Characterization of variant patterns of nodular lymphocyte predominant Hodgkin lymphoma with immunohistologic and clinical correlation (2003) Am J Surg Pathol, 27, pp. 1346-1356; Rahemtullah, A., Reichard, K.K., Preffer, F.I., A double-positive CD4+ CD8+ T-cell population is commonly found in nodular lymphocyte predominant Hodgkin lymphoma (2006) Am J Clin Pathol, 126, pp. 805-814; Sohani, A.R., Jaffe, E.S., Harris, N.L., Nodular lymphocyte-predominant Hodgkin lymphoma with atypical T cells: a morphologic variant mimicking peripheral T-cell lymphoma (2011) Am J Surg Pathol, 35, pp. 1666-1678; Shaffer, L.G., Tommerup, N., (2013) An international system for human cytogenetic nomenclature (2013): recommendations of the International Standing Committee on Human Cytogenetic Nomenclature, , ISCN 2013 Karger</v>
          </cell>
          <cell r="AM93" t="str">
            <v>Luo, Y.; Computer Science and Artificial Intelligence Lab, Massachusetts Institute of Technology, R252, 32 Vassar St, Cambridge, MA 02139, United States; email: yuanluo@mit.edu</v>
          </cell>
          <cell r="AP93" t="str">
            <v>BMJ Publishing Group</v>
          </cell>
          <cell r="AV93" t="str">
            <v>JAMAF</v>
          </cell>
          <cell r="AW93" t="str">
            <v>J. Am. Med. Informatics Assoc.</v>
          </cell>
          <cell r="AX93" t="str">
            <v>Final</v>
          </cell>
          <cell r="AY93" t="str">
            <v>2-s2.0-84906316923</v>
          </cell>
          <cell r="AZ93">
            <v>8</v>
          </cell>
          <cell r="BG93" t="str">
            <v>analytical error; article; automation; Burkitt lymphoma; cancer classification; data mining; differential diagnosis; follicular lymphoma; Hodgkin disease; human; information processing; large cell lymphoma; lymphoma; medical literature; pathologist; pathology; Automatic lymphoma classification; Natural language processing; Pathology reports; Sentence subgraph mining; Automatic Data Processing; Data Mining; Databases, Factual; Diagnosis, Differential; Humans; Lymphoma; Natural Language Processing; Pathology, Clinical; Registries; Unified Medical Language System</v>
          </cell>
          <cell r="BI93" t="str">
            <v>twitter|metamap|nlp</v>
          </cell>
          <cell r="BJ93" t="str">
            <v>objective: pathology reports are rich in narrative statements that encode a complex web of relations among medical concepts. these relations are routinely used by doctors to reason on diagnoses, but often require hand-crafted rules or supervised learning to extract into prespecified forms for computational disease modeling. we aim to automatically capture relations from narrative text without supervision. methods: we design a novel framework that translates sentences into graph representations, automatically mines sentence subgraphs, reduces redundancy in mined subgraphs, and automatically generates subgraph features for subsequent classification tasks. to ensure meaningful interpretations over the sentence graphs, we use the unified medical language system metathesaurus to map token subsequences to concepts, and in turn sentence graph nodes. we test our system with multiple lymphoma classification tasks that together mimic the differential diagnosis by a pathologist. to this end, we prevent our classifiers from looking at explicit mentions or synonyms of lymphomas in the text. results and conclusions: we compare our system with three baseline classifiers using standard n-grams, full metamap concepts, and filtered metamap concepts. our system achieves high f-measures on multiple binary classifications of lymphoma (burkitt lymphoma, 0.8; diffuse large b-cell lymphoma, 0.909; follicular lymphoma, 0.84; hodgkin lymphoma, 0.912). significance tests show that our system outperforms all three baselines. moreover, feature analysis identifies subgraph features that contribute to improved performance; these features agree with the state-of-the-art knowledge about lymphoma classification. we also highlight how these unsupervised relation features may provide meaningful insights into lymphoma classification.</v>
          </cell>
          <cell r="BL93" t="str">
            <v xml:space="preserve">Objetivo: Os relatórios de patologia são ricos em declarações narrativas que codificam uma complexa da Web de relações entre conceitos médicos. Essas relações são rotineiramente usadas pelos médicos para raciocinar nos diagnósticos, mas muitas vezes exigem regras artesanais ou aprendizagem supervisionadas a extrair em formulários pré-especificados para modelagem de doenças computacionais. Nosso objetivo é capturar automaticamente as relações do texto narrativo sem supervisão. Métodos: Projetamos uma nova estrutura que traduz frases em representações de gráficos, automaticamente minas de frases subgraphs, reduz a redundância em sub-ratos minados e gera automaticamente recursos do sub-gráfico para tarefas subseqüentes de classificação. Para garantir interpretações significativas sobre os gráficos de frase, usamos o metateseuro unificado do Sistema de Língua Médico para mapear subsequências de token aos conceitos e, por lugares de gráfico de sentença. Testamos nosso sistema com várias tarefas de classificação de linfoma que juntos imitam o diagnóstico diferencial por um patologista. Para este fim, impedimos que nossos classificadores olhassem mencionações explícitas ou sinônimos de linfomas no texto. Resultados e Conclusões: Comparamos nosso sistema com três classificadores de linha de base usando n-gramas padrão, conceitos de metamap completos e conceitos de metamap filtrados. Nosso sistema atinge altas medidas F em várias classificações binárias de linfoma (linfoma Burkitt, 0,8; linfoma de células B difusos, 0,909; linfoma folicular, 0,84; linfoma de hodgkin, 0,912). Os testes de significância mostram que nosso sistema supera todas as três linhas de base. Além disso, a análise de recursos identifica características do subgraph que contribuem para melhorar o desempenho; Esses recursos concordam com o conhecimento de última geração sobre a classificação de linfoma. Também destacamos como essas características de relação não supervisionadas podem fornecer insights significativos sobre a classificação de linfoma. </v>
          </cell>
          <cell r="BQ93">
            <v>0</v>
          </cell>
          <cell r="BR93">
            <v>0</v>
          </cell>
          <cell r="BS93">
            <v>0</v>
          </cell>
          <cell r="BV93">
            <v>0</v>
          </cell>
          <cell r="BW93">
            <v>0</v>
          </cell>
          <cell r="BX93">
            <v>0</v>
          </cell>
          <cell r="BY93">
            <v>0</v>
          </cell>
          <cell r="BZ93">
            <v>0</v>
          </cell>
          <cell r="CA93">
            <v>0</v>
          </cell>
          <cell r="CB93">
            <v>0</v>
          </cell>
          <cell r="CC93">
            <v>0</v>
          </cell>
          <cell r="CK93">
            <v>0</v>
          </cell>
          <cell r="CL93">
            <v>0</v>
          </cell>
        </row>
        <row r="94">
          <cell r="C94" t="str">
            <v>automatic quality of life prediction using electronic medical records</v>
          </cell>
          <cell r="D94" t="str">
            <v>Automatic quality of life prediction using electronic medical records.</v>
          </cell>
          <cell r="E94" t="str">
            <v xml:space="preserve">Previsão automática de qualidade de vida usando registros médicos eletrônicos. </v>
          </cell>
          <cell r="G94" t="str">
            <v xml:space="preserve">macho </v>
          </cell>
          <cell r="H94">
            <v>2008</v>
          </cell>
          <cell r="I94">
            <v>20</v>
          </cell>
          <cell r="J94">
            <v>0</v>
          </cell>
          <cell r="K94">
            <v>0</v>
          </cell>
          <cell r="L94" t="str">
            <v>Scopus</v>
          </cell>
          <cell r="P94" t="str">
            <v>English</v>
          </cell>
          <cell r="Q94" t="str">
            <v>Article</v>
          </cell>
          <cell r="R94">
            <v>0</v>
          </cell>
          <cell r="T94" t="str">
            <v>Pakhomov S., Shah N., Hanson P., Balasubramaniam S., Smith S.A.</v>
          </cell>
          <cell r="U94" t="str">
            <v>AMIA ... Annual Symposium proceedings / AMIA Symposium. AMIA Symposium</v>
          </cell>
          <cell r="AB94" t="str">
            <v>https://www.scopus.com/inward/record.uri?eid=2-s2.0-73949126641&amp;partnerID=40&amp;md5=174cfb8643a5a6bd79a2d468ece060b4</v>
          </cell>
          <cell r="AC94" t="str">
            <v>Pharmaceutical Care and Health Systems, University of MinnesotaMN, United States</v>
          </cell>
          <cell r="AD94" t="str">
            <v>Pakhomov, S., Pharmaceutical Care and Health Systems, University of MinnesotaMN, United States; Shah, N., Pharmaceutical Care and Health Systems, University of MinnesotaMN, United States; Hanson, P., Pharmaceutical Care and Health Systems, University of MinnesotaMN, United States; Balasubramaniam, S., Pharmaceutical Care and Health Systems, University of MinnesotaMN, United States; Smith, S.A., Pharmaceutical Care and Health Systems, University of MinnesotaMN, United States</v>
          </cell>
          <cell r="AH94" t="str">
            <v>National Center for Research Resources, NCRR: UL1RR024150</v>
          </cell>
          <cell r="AM94" t="str">
            <v>Pakhomov, S.</v>
          </cell>
          <cell r="AW94" t="str">
            <v>AMIA Annu Symp Proc</v>
          </cell>
          <cell r="AX94" t="str">
            <v>Final</v>
          </cell>
          <cell r="AY94" t="str">
            <v>2-s2.0-73949126641</v>
          </cell>
          <cell r="AZ94">
            <v>4</v>
          </cell>
          <cell r="BG94" t="str">
            <v>algorithm; anamnesis; article; artificial intelligence; automated pattern recognition; human; medical record; methodology; natural language processing; quality of life; statistics; United States; Algorithms; Artificial Intelligence; Humans; Medical History Taking; Medical Records Systems, Computerized; Minnesota; Natural Language Processing; Pattern Recognition, Automated; Quality of Life</v>
          </cell>
          <cell r="BI94" t="str">
            <v>twitter|metamap|nlp</v>
          </cell>
          <cell r="BJ94" t="str">
            <v>health related quality of life (hrqol) is an important variable used for prognosis and measuring outcomes in clinical studies and for quality improvement. we explore the use of a general pur-pose natural language processing system metamap in combination with support vector machines (svm) for predicting patient responses on standardized hrqol assessment instruments from text of physicians notes. we surveyed 669 patients in the mayo clinic diabetes registry using two instruments designed to assess functioning: euroqol5d and sf36/sd6. clinical notes for these patients were represented as sets of medical concepts using metamap. svm classifiers were trained using various feature selection strategies. the best concordance between the hrqol instruments and automatic classification was achieved along the pain dimension (positive agreement .76, negative agreement .78, kappa .54) using metamap. we conclude that clinicians notes may be used to develop a surrogate measure of patients hrqol status.</v>
          </cell>
          <cell r="BL94" t="str">
            <v xml:space="preserve">A qualidade de vida relacionada à saúde (HRQL) é uma variável importante utilizada para prognóstico e resultados de medição em estudos clínicos e para melhoria de qualidade. Exploramos o uso de um Metamap de Sistema de Processamento de Linguagem Natural Geral Pur-Pose em combinação com máquinas de suporte de suporte (SVM) para prever respostas do paciente em instrumentos de avaliação de HRQOL padronizado do texto das notas dos médicos. Entendemos 669 pacientes no Registro de Diabetes Mayo Clinic usando dois instrumentos projetados para avaliar o funcionamento: Euroqol5d e SF36 / SD6. Notas clínicas para esses pacientes foram representadas como conjuntos de conceitos médicos usando o Metamap. Os classificadores SVM foram treinados usando várias estratégias de seleção de recursos. A melhor concordância entre os instrumentos HRQOL e a classificação automática foi alcançada ao longo da dimensão da dor (acordo positivo .76, acordo negativo .78, Kappa .54) usando o metamap. Concluímos que as Notas dos Clínicos podem ser usadas para desenvolver uma medida substituta do estado de HRQOL do paciente. </v>
          </cell>
          <cell r="BQ94">
            <v>0</v>
          </cell>
          <cell r="BR94">
            <v>0</v>
          </cell>
          <cell r="BS94">
            <v>0</v>
          </cell>
          <cell r="BV94">
            <v>0</v>
          </cell>
          <cell r="BW94">
            <v>0</v>
          </cell>
          <cell r="BX94">
            <v>0</v>
          </cell>
          <cell r="BY94">
            <v>0</v>
          </cell>
          <cell r="BZ94">
            <v>0</v>
          </cell>
          <cell r="CA94">
            <v>0</v>
          </cell>
          <cell r="CB94">
            <v>0</v>
          </cell>
          <cell r="CC94">
            <v>0</v>
          </cell>
          <cell r="CK94">
            <v>0</v>
          </cell>
          <cell r="CL94">
            <v>0</v>
          </cell>
        </row>
        <row r="95">
          <cell r="C95" t="str">
            <v>global analysis of publicly available safety data for 9 801 substances registered under reach from 2008 2014</v>
          </cell>
          <cell r="D95" t="str">
            <v>Global analysis of publicly available safety data for 9,801 substances registered under REACH from 2008-2014</v>
          </cell>
          <cell r="E95" t="str">
            <v xml:space="preserve">Análise global de dados de segurança disponíveis para 9.801 substâncias registradas sob alcance de 2008-2014 </v>
          </cell>
          <cell r="G95" t="str">
            <v xml:space="preserve">macho </v>
          </cell>
          <cell r="H95">
            <v>2016</v>
          </cell>
          <cell r="I95">
            <v>37</v>
          </cell>
          <cell r="J95">
            <v>0</v>
          </cell>
          <cell r="K95">
            <v>0</v>
          </cell>
          <cell r="L95" t="str">
            <v>Scopus</v>
          </cell>
          <cell r="P95" t="str">
            <v>English</v>
          </cell>
          <cell r="Q95" t="str">
            <v>Article</v>
          </cell>
          <cell r="R95">
            <v>0</v>
          </cell>
          <cell r="S95" t="str">
            <v>All Open Access, Gold, Green</v>
          </cell>
          <cell r="T95" t="str">
            <v>Luechtefeld T., Maertens A., Russo D.P., Rovida C., Zhu H., Hartung T.</v>
          </cell>
          <cell r="U95" t="str">
            <v>Altex</v>
          </cell>
          <cell r="V95" t="str">
            <v>33</v>
          </cell>
          <cell r="W95" t="str">
            <v>2</v>
          </cell>
          <cell r="Y95" t="str">
            <v>10.14573/altex.1510052</v>
          </cell>
          <cell r="Z95" t="str">
            <v>10.14573/altex.1510052</v>
          </cell>
          <cell r="AB95" t="str">
            <v>https://www.scopus.com/inward/record.uri?eid=2-s2.0-84962788737&amp;doi=10.14573%2faltex.1510052&amp;partnerID=40&amp;md5=bee47ed30ba24bcad1566693480ad9a8</v>
          </cell>
          <cell r="AC95" t="str">
            <v>Center for Alternatives to Animal Testing (CAAT), Johns Hopkins Bloomberg School of Public Health, Environmental Health Sciences, 615 N. Wolfe Str, Baltimore, MD, United States; Rutgers Center for Computational and Integrative Biology, Rutgers University at CamdenNJ, United States; Department of Chemistry, Rutgers University at CamdenNJ, United States; CAAT-Europe, University of Konstanz, Konstanz, Germany</v>
          </cell>
          <cell r="AD95" t="str">
            <v>Luechtefeld, T., Center for Alternatives to Animal Testing (CAAT), Johns Hopkins Bloomberg School of Public Health, Environmental Health Sciences, 615 N. Wolfe Str, Baltimore, MD, United States; Maertens, A., Center for Alternatives to Animal Testing (CAAT), Johns Hopkins Bloomberg School of Public Health, Environmental Health Sciences, 615 N. Wolfe Str, Baltimore, MD, United States; Russo, D.P., Rutgers Center for Computational and Integrative Biology, Rutgers University at CamdenNJ, United States; Rovida, C., CAAT-Europe, University of Konstanz, Konstanz, Germany; Zhu, H., Rutgers Center for Computational and Integrative Biology, Rutgers University at CamdenNJ, United States, Department of Chemistry, Rutgers University at CamdenNJ, United States; Hartung, T., Center for Alternatives to Animal Testing (CAAT), Johns Hopkins Bloomberg School of Public Health, Environmental Health Sciences, 615 N. Wolfe Str, Baltimore, MD, United States, CAAT-Europe, University of Konstanz, Konstanz, Germany</v>
          </cell>
          <cell r="AG95" t="str">
            <v>Hazardous Substances</v>
          </cell>
          <cell r="AH95" t="str">
            <v>National Institute of Environmental Health Sciences, NIEHS: R15ES023148, T32ES007141
Horizon 2020 Framework Programme, H2020: 681002</v>
          </cell>
          <cell r="AL95" t="str">
            <v>Altaf-Ul-Amine, M., Nishikata, K., Korna, T., Miyasato, T., Prediction of protein functions based on k-cores of protein-protein interaction networks and amino acid sequences (2003) Genome Informatics, 14, pp. 498-499. , http://doi.org/10.11234/gi1990.14.498; Alvarez-Hamelin, J.I., Dall'Asta, L., Barrat, A., Vespignani, A., (2005) K-core Decomposition: A Tool for the Visualization of Large Scale Networks, , arXiv preprint cs/0504107; Attene-Ramos, M.S., Miller, N., Huang, R., The tox21 robotic platform for the assessment of environmental chemicals - from vision to reality (2013) Drug Discov Today, 18, pp. 716-723. , http://doi.org/10.1016/j.drudis.2013.05.015; Aulmann, W., Pechacek, N., REACH (and CLP). Its role in regulatory toxicology (2014) Regulatory Toxicology, pp. 779-795. , http://doi.org/10.1007/978-3-642-35374-1_92, Berlin, Heidelberg: Springer Berlin Heidelberg; Bastian, M., Heymann, S., Jacomy, M., Gephi: An open source software for exploring and manipulating networks (2009) International AAAI Conference on Weblogs and Social Media, 8, pp. 361-362. , https://gephi.org/users/publications, (ICWSM); Blondel, V.D., Guillaume, J.-L., Lambiotte, R., Lefebvre, E., Fast unfolding of communities in large networks (2008) J Statist Mechanics: Theory and Experiment, 10, p. 10008. , http://doi.org/10.1088/1742-5468/2008/10/P10008; Bolton, E.E., Wang, Y., Thiessen, P.A., Bryant, S.H., (2008) Pub Chem: Integrated Platform of Small Molecules and Biological Activities, 4, pp. 217-241. , http://doi.org/10.1016/S1574-1400(08)00012-1, Elsevier; Bowler, M., (2002) HTML Unit, , http://sourceforge.net/p/htmlunit/mailman/message/5463073; Cheng, T., Pan, Y., Hao, M., Pubchem applications in drug discovery: A bibliometric analysis (2014) Drug Discov Today, 19, pp. 1751-1756. , http://doi.org/10.1016/j.drudis.2014.08.008; Chodorow, K., (2013) MongoDB: The Definitive Guide, p. 432. , Sebastopol, CA: O'Reilly Media, Inc; Registration, evaluation, authorization and restriction of chemicals (REACH) (2006) Off J Eur Commun, , http://echa.europa.eu/web/guest/regulations/reach/legislation, European Commission . Regulation (EC) No. 1907/2006 of the European Parliament and of the Council; Gaulton, A., Bellis, L.J., Bento, A.P., Chembl: A large-scale bioactivity database for drug discovery (2011) Nucleic Acids Res, , http://doi.org/10.1093/nar/gkr777, gkr777; Godbillon, S., Reactive mongo (2015) Git Hub Repository, , https://github.com/ReactiveMongo; Hartung, T., Rovida, C., Chemical regulators have overreached (2009) Nature, 460, pp. 1080-1081; Hartung, T., Food for thought ... on alternative methods for chemical safety testing (2010) ALTEX, 27, pp. 3-14; Hartung, T., Luechtefeld, T., Maertens, A., Kleensang, A., Integrated testing strategies for safety assessments (2013) ALTEX, 30, pp. 3-18; Hoffmann, S., Hartung, T., Diagnosis: Toxic! - trying to apply approaches of clinical diagnostics and prevalence in toxicology considerations (2005) Tox Sci, 85, pp. 422-428; Hoffmann, S., Cole, T., Hartung, T., Skin irritation: Prevalence, variability, and regulatory classification of existing in vivo data from industrial chemicals (2005) Regul Toxicol Pharmacol, 41, pp. 159-166; Jacomy, M., Venturini, T., Heymann, S., Bastian, M., Forceatlas2, a continuous graph layout algorithm for handy network visualization designed for the gephi software (2014) PLoS One, 9, p. e98679. , http://doi.org/10.1371/journal.pone.0098679; Jaworska, J., Nikolova-Jeliazkova, N., How can structural similarity analysis help in category formation? (2007) SAR QSAR Environ Res, 18, pp. 195-207; Klimisch, H.-J., Andreae, M., Tillmann, U., A systematic approach for evaluating the quality of experimental toxicological and ecotoxicological data (1997) Regulat Toxicol Pharmacol, 25, pp. 1-5; Lourenço, F., Lobo, V., Bação, F., (2004) Binary-based Similarity Measures for Categorical Data and their Application in Self- Organizing Maps, , http://doi.org/10.1145/2000791.2000795; Luechtefeld, T., Maertens, A., Russo, D.P., Analysis of public oral toxicity data from reach registrations 2008-2014 (2016) ALTEX, 33, pp. 111-122. , http://dx.doi.org/10.14573/altex.1510054; Luechtefeld, T., Maertens, A., Russo, D.P., Analysis of draize eye irritation testing and its prediction by mining publicly available 2008-2014 reach data (2016) ALTEX, 33, pp. 123-134. , http://dx.doi.org/10.14573/altex.1510053; Luechtefeld, T., Maertens, A., Russo, D.P., Analysis of publically available skin sensitization data from REACH registrations 2008-2014 (2016) ALTEX, 33, pp. 135-148. , http://dx.doi.org/10.14573/altex.1510055; Martin, M.T., Judson, R.S., Reif, D.M., Profiling chemicals based on chronic toxicity results from the U.S. EPA toxref database (2009) Environ Health Persp, 117, pp. 392-399. , http://doi.org/10.1289/ehp.0800074; Odersky, M., Altherr, P., Cremet, V., (2004) An Overview of the Scala Programming Language, Lausanne, , http://www.scala-lang.org/docu/files/ScalaOverview.pdf, Switzerland; OECD, (1987) Test No. 401: Acute Oral Toxicity, , http://www.oecd-ilibrary.org/environment/test-no-401-acute-oral-toxicity_9789264040113-en; OECD, (1995) Test No. 102: Melting Point/Melting Range, , http://www.oecd-ilibrary.org/environment/test-no-102-melting-point-melting-range_9789264069527-en; OECD, (1995) Test No. 105: Water Solubility, , http://www.oecd-ilibrary.org/environment/test-no-105-water-solubility_9789264069589-en; OECD, (1997) Test No. 471: Bacterial Reverse Mutation Test, , http://www.oecd-ilibrary.org/environment/test-no-471-bacterial-reverse-mutation-test_9789264071247-en; OECD, (2002) Test No. 404: Acute Dermal Irritation/Corrosion, , http://www.oecd-ilibrary.org/environment/test-no-404-acute-dermal-irritation-corrosion_9789264070622-en; OECD, (2006) Test No. 435: in Vitro Membrane Barrier Test Method for Skin Corrosion, , http://www.oecd-ilibrary.org/environment/test-no-435-in-vitro-membrane-barrier-test-method-for-skin-corrosion_9789264067318-en; OECD, Test no. 201: Freshwater alga and cyanobacteria (2011) Growth Inhibition Test, , http://www.oecd-ilibrary.org/environment/test-no-201-alga-growth-inhibition-test_9789264069923-en; OECD, (2012) Test No. 109: Density of Liquids and Solids, , http://www.oecd-ilibrary.org/environment/test-no-109-density-of-liquids-and-solids_9789264123298-en; OECD, (2012) Test No. 405: Acute Eye Irritation/Corrosion, , http://www.oecd-ilibrary.org/environment/test-no-405-acute-eye-irritation-corrosion_9789264185333-en; OECD, (2014) Test No. 431: in Vitro Skin Corrosion: Human Skin Model Test, , http://www.oecd-ilibrary.org/environment/test-no-431-in-vitro-skin-corrosion-reconstructed-human-epidermis-rhe-test-method_9789264224193-en; Patlewicz, G., Ball, N., Booth, E.D., Use of category approaches, read-across and (Q)SAR: General considerations (2013) Regulat Toxicol Pharmacol, 67, pp. 1-12. , http://doi.org/10.1016/j.yrtph.2013.06.002; Patlewicz, G., Ball, N., Boogaard, P.J., Building scientific confidence in the development and evaluation of read-across (2015) Regulat Toxicol Pharmacol, 72, pp. 117-133. , http://doi.org/10.1016/j.yrtph.2015.03.015; Rovida, C., Hartung, T., Re-evaluation of animal numbers and costs for in vivo tests to accomplish REACH legislation requirements for chemicals - A report by the transatlantic think tank for toxicology (t4) (2009) ALTEX, 26, pp. 187-208; Salton, G., Wong, A., Yang, C.S., A vector space model for automatic indexing (1975) Magazine Commun ACM, 18, pp. 613-620; Steinbeck, C., Han, Y., Kuhn, S., The chemistry development kit (CDK): An open-source Java library for chemo- And bioinformatics (2003) J Chemical Inform Comp Sci, 43, pp. 493-500; Tice, R.R., Austin, C.P., Kavlock, R.J., Bucher, J.R., Improving the human hazard characterization of chemicals: A tox21 update (2013) Environ Health Persp, 121, pp. 756-765. , http://doi.org/10.1289/ehp.1205784; Wuchty, S., Almaas, E., Peeling the yeast protein network (2005) Proteomics, 5, pp. 444-449; Zvinavashe, E., Murk, A.J., Rietjens, I.M.C.M., On the number of EINECS compounds that can be covered by (Q) SAR models for acute toxicity (2009) Toxicol Lett, 184, pp. 67-72</v>
          </cell>
          <cell r="AM95" t="str">
            <v>Hartung, T.; Center for Alternatives to Animal Testing (CAAT), 615 N. Wolfe Str, United States; email: thartun1@jhu.edu</v>
          </cell>
          <cell r="AP95" t="str">
            <v>Elsevier GmbH</v>
          </cell>
          <cell r="AV95" t="str">
            <v>ALTEE</v>
          </cell>
          <cell r="AW95" t="str">
            <v>Altex</v>
          </cell>
          <cell r="AX95" t="str">
            <v>Final</v>
          </cell>
          <cell r="AY95" t="str">
            <v>2-s2.0-84962788737</v>
          </cell>
          <cell r="AZ95">
            <v>14</v>
          </cell>
          <cell r="BF95" t="str">
            <v>Animal testing; Chemical toxicity; Computational toxicology; Database; In silico</v>
          </cell>
          <cell r="BG95" t="str">
            <v>chemical compound; dangerous goods; algorithm; animal use; Article; bioassay; chemical safety; data base; eye injury; hazard assessment; human; Organisation for Economic Co-operation and Development; skin allergy; adverse drug reaction; animal; biology; dangerous goods; Europe; factual database; information dissemination; procedures; risk assessment; software; toxicity; toxicology; Animals; Computational Biology; Databases, Factual; Drug-Related Side Effects and Adverse Reactions; Europe; Hazardous Substances; Information Dissemination; Risk Assessment; Software; Toxicology</v>
          </cell>
          <cell r="BI95" t="str">
            <v>twitter|metamap|nlp</v>
          </cell>
          <cell r="BJ95" t="str">
            <v>the european chemicals agency (echa) warehouses the largest public dataset of in vivo and in vitro toxicity tests. in december 2014 this data was converted into a structured, machine readable and searchable database using natural language processing. it contains data for 9,801 unique substances, 3,609 unique study descriptions and 816,048 study documents. this allows exploring toxicological data on a scale far larger than previously possible. substance similarity analysis was used to determine clustering of substances for hazards by mapping to pubchem. similarity was measured using pubchem 2d conformational substructure fingerprints, which were compared via the tanimoto metric. following k-core filtration, the blondel et al. (2008) module recognition algorithm was used to identify chemical modules showing clusters of substances in use within the chemical universe. the global harmonized system of classification and labelling provides a valuable information source for hazard analysis. the most prevalent hazards are h317 "may cause an allergic skin reaction" with 20% and h318 "causes serious eye damage" with 17% positive substances. such prevalences obtained for all hazards here are key for the design of integrated testing strategies. the data allowed estimation of animal use. the database covers about 20% of substances in the high-throughput biological assay database tox21 (1,737 substances) and has a 917 substance overlap with the comparative toxicogenomics database (~7% of ctd). the biological data available in these datasets combined with echa in vivo endpoints have enormous modeling potential. a case is made that reach should systematically open regulatory data for research purposes.</v>
          </cell>
          <cell r="BL95" t="str">
            <v xml:space="preserve">A Agência Europeia Chemicals (ECHA) armazena o maior conjunto de dados públicos dos testes de toxicidade in vivo e in vitro. Em dezembro de 2014, esses dados foram convertidos em um banco de dados estruturado, legível e pesquisável usando o processamento de linguagem natural. Ele contém dados para 9.801 substâncias únicas, 3.609 descrições exclusivas de estudo e 816.048 documentos de estudo. Isso permite explorar dados toxicológicos em uma escala muito maiores do que anteriormente possíveis. A análise de similaridade de substâncias foi usada para determinar o agrupamento de substâncias para os riscos pelo mapeamento para o PUBCHEM. A similaridade foi medida utilizando impressões digitais de subestrutura conformacional do PUBCHEM 2D, que foram comparadas através da métrica Tanimoto. Após a filtração K-Core, o Blondel et al. (2008) O algoritmo de reconhecimento do módulo foi usado para identificar módulos químicos mostrando aglomerados de substâncias em uso dentro do universo químico. O sistema harmonizado global de classificação e rotulagem fornece uma valiosa fonte de informação para análise de perigos. Os riscos mais prevalentes são H317 "podem causar uma reação da pele alérgica" com 20% e H318 "causa sérios danos oculares" com 17% de substâncias positivas. Tais prevalências obtidas para todos os riscos aqui são fundamentais para o desenho de estratégias integradas de testes. Os dados permitiam estimativa de uso animal. O banco de dados cobre cerca de 20% das substâncias no banco de dados de ensaio biológico de alta taxa de transferência Tox21 (1.737 substâncias) e possui uma sobreposição de substância 917 com o banco de dados comparativo toxicogenomics (~ 7% de CTD). Os dados biológicos disponíveis nesses conjuntos de dados combinados com ECHA nos endpoints in vivo têm um enorme potencial de modelagem. Um caso é feito que o alcance deve abrir sistematicamente dados regulatórios para fins de pesquisa. </v>
          </cell>
          <cell r="BQ95">
            <v>0</v>
          </cell>
          <cell r="BR95">
            <v>0</v>
          </cell>
          <cell r="BS95">
            <v>0</v>
          </cell>
          <cell r="BV95">
            <v>0</v>
          </cell>
          <cell r="BW95">
            <v>0</v>
          </cell>
          <cell r="BX95">
            <v>0</v>
          </cell>
          <cell r="BY95">
            <v>0</v>
          </cell>
          <cell r="BZ95">
            <v>0</v>
          </cell>
          <cell r="CA95">
            <v>0</v>
          </cell>
          <cell r="CB95">
            <v>0</v>
          </cell>
          <cell r="CC95">
            <v>0</v>
          </cell>
          <cell r="CK95">
            <v>0</v>
          </cell>
          <cell r="CL95">
            <v>0</v>
          </cell>
        </row>
        <row r="96">
          <cell r="C96" t="str">
            <v>learning to extract adverse drug reaction events from electronic health records in spanish</v>
          </cell>
          <cell r="D96" t="str">
            <v>Learning to extract adverse drug reaction events from electronic health records in Spanish</v>
          </cell>
          <cell r="E96" t="str">
            <v xml:space="preserve">Aprender a extrair eventos de reação adversos de medicamentos de registros eletrônicos de saúde em espanhol </v>
          </cell>
          <cell r="G96" t="str">
            <v xml:space="preserve">macho </v>
          </cell>
          <cell r="H96">
            <v>2016</v>
          </cell>
          <cell r="I96">
            <v>21</v>
          </cell>
          <cell r="J96">
            <v>0</v>
          </cell>
          <cell r="K96">
            <v>0</v>
          </cell>
          <cell r="L96" t="str">
            <v>Scopus</v>
          </cell>
          <cell r="P96" t="str">
            <v>English</v>
          </cell>
          <cell r="Q96" t="str">
            <v>Article</v>
          </cell>
          <cell r="R96">
            <v>0</v>
          </cell>
          <cell r="T96" t="str">
            <v>Casillas A., Pérez A., Oronoz M., Gojenola K., Santiso S.</v>
          </cell>
          <cell r="U96" t="str">
            <v>Expert Systems with Applications</v>
          </cell>
          <cell r="V96" t="str">
            <v>61</v>
          </cell>
          <cell r="Y96" t="str">
            <v>10.1016/j.eswa.2016.05.034</v>
          </cell>
          <cell r="Z96" t="str">
            <v>10.1016/j.eswa.2016.05.034</v>
          </cell>
          <cell r="AB96" t="str">
            <v>https://www.scopus.com/inward/record.uri?eid=2-s2.0-84979518621&amp;doi=10.1016%2fj.eswa.2016.05.034&amp;partnerID=40&amp;md5=49125d30a1c4343108e0954ce2d740f0</v>
          </cell>
          <cell r="AC96" t="str">
            <v>Dep. Electricity and Electronics, Faculty of Science and Technology, (UPV-EHU), Leioa, Spain; Dep. Languages and Computer Systems. School of Engineering of Bilbao (UPV-EHU), Bilbao, Spain; Dep. Languages and Computer Systems. Faculty of Computer Science (UPV-EHU), San Sebastian, Spain</v>
          </cell>
          <cell r="AD96" t="str">
            <v>Casillas, A., Dep. Electricity and Electronics, Faculty of Science and Technology, (UPV-EHU), Leioa, Spain; Pérez, A., Dep. Languages and Computer Systems. School of Engineering of Bilbao (UPV-EHU), Bilbao, Spain; Oronoz, M., Dep. Languages and Computer Systems. Faculty of Computer Science (UPV-EHU), San Sebastian, Spain; Gojenola, K., Dep. Languages and Computer Systems. School of Engineering of Bilbao (UPV-EHU), Bilbao, Spain; Santiso, S., Dep. Languages and Computer Systems. School of Engineering of Bilbao (UPV-EHU), Bilbao, Spain</v>
          </cell>
          <cell r="AH96" t="str">
            <v>Eusko Jaurlaritza
Ministerio de Ciencia e Innovación, MICINN: TIN2015-70214-P, TIN2013-46616-C2-1-R
Ministerio de Sanidad, Consumo y Bienestar Social, MISAN: PRE_2015_1_0211, 2014111003, 2010-2015</v>
          </cell>
          <cell r="AI96" t="str">
            <v>The authors would like to thank the personnel of Pharmacy and Pharmacovigilance services of the Galdakao-Usansolo Hospital. This work was partially funded by the Spanish Ministry of Science and Innovation EXTRECM: TIN2013-46616-C2-1-R , TADEEP: TIN2015-70214-P and the Basque Government (DETEAMI: Ministry of Health 2014111003, IXA Research Group of type A (2010-2015), Predoctoral Grant: PRE_2015_1_0211).</v>
          </cell>
          <cell r="AL96" t="str">
            <v>Aramaki, E., Miura, Y., Tonoike, M., Ohkuma, T., Masuichi, H., Waki, K., Ohe, K., Extraction of adverse drug effects from clinical records (2010) Proceedings of medinfo, p. 739—743; Beuscart, R., McNair, P., Brender, J., Patient safety through intelligent procedures in medication: the psip project (2009) Studies in Health Technology and Informatics, 148, pp. 6-13; Bishop, C.M., Pattern recognition and machine learning (2006), Springer New York; Björne, J., Ginter, F., Pyysalo, S., Tsujii, J., Salakoski, T., Complex event extraction at pubmed scale (2010) Bioinformatics, 26 (12), pp. 382-390; Bosma, W., Vossen, P., Soroa, A., Rigau, G., Tesconi, M., Marchetti, A., Aliprandi, C., KAF: a Generic Semantic Annotation Format (2009) Gl2009 workshop on semantic annotation, pp. 1-8; Bretschneider, C., Zillner, S., Hammon, M., Identifying pathological findings in german radiology reports using a syntacto-semantic parsing approach (2013) Workshop on biomedical natural language processing, pp. 27-35; Chaplin, B., Meloni, S., Eisen, G., Jolayemi, T., Banigbe, B., Adeola, J., Kanki, P., Scale-up of networked HIV treatment in nigeria: Creation of an integrated electronic medical records system (2015) International Journal of Medical Informatics, 84 (1), pp. 58-68; Chih-Chung, C., Chih-Jen, L., Libsvm: a library for support vector machines (2011) ACM Transactions on Intelligent Systems and Technology, 2 (3), p. 27; Cohen, K.B., Demner-Fushman, D., Biomedical Natural Language Processing (2014) Natural Language Processing, , John Benjamins Publishing Company; Deléger, L., Grouin, C., Zweigenbaum, P., Extracting medication information from french clinical texts (2010) Stud Health Technol Inform, 160. , 949–53; Farquad, M., Bose, I., Preprocessing unbalanced data using support vector machine (2012) Decision Support Systems, 53 (1), pp. 226-233; Gojenola, K., Oronoz, M., Pérez, A., Casillas, A., IxaMed: Applying freeling and a perceptron sequential tagger at the shared task on analyzing clinical texts (2014) International workshop on semantic evaluation, task 7: Analysis of clinical text, pp. 361-365; Grigonyte, G., Kvist, M., Velupillai, S., Wirén, M., Improving readability of swedish electronic health records through lexical simplification: First results (2014) Proceedings of the 3rd workshop on predicting and improving text readability for target reader populations, pp. 74-83; Gurulingappa, H., Fluck, J., Hofmann-Apitius, M., Toldo, L., Identification of adverse drug event assertive sentences in medical case reports (2011) Workshop on knowledge discovery in health care and medicine, pp. 16-27; Gurulingappa, H., Mateen-Rajput, A., Toldo, L., Extraction of potential adverse drug events from medical case reports (2012) Journal of Biomedical Semantics, 3 (15); Hall, M., Frank, E., Holmes, G., Pfahringer, B., Reutemann, P., Witten, I., The WEKA data mining software: An update (2009) SIGKDD Explorations, 11 (1), pp. 10-18; Henriksson, A., Kvist, M., Dalianis, H., Duneld, M., Identifying adverse drug event information in clinical notes with distributional semantic representations of context (2015) Journal of Biomedical Informatics, 57, pp. 333-349; IHTSDO, SNOMED CT Starter Guide. February 2014 (2014) Technical Report, , International Health Terminology Standards Development Organisation; Jin-Dong, K., Sampo, P., Tomoko, O., Robert, B., Ngan, N., Jun'ichi, T., Overview of the BioNLP shared task 2011 (2011) Proceedings of the bionlp shared task 2011 workshop, pp. 1-6; Karlsson, S., Zhao, J., Asker, L., Boström, H., Predicting adverse drug events by analyzing electronic patient records (2013) Proceedings of 14th conference on artificial intelligence in medicine, pp. 125-129; Laippala, V., Ginter, F., Pyysalo, S., Salakoski, T., Towards automated processing of clinical finnish: Sublanguage analysis and a rule-based parser (2009) International Journal of Medical Informatics, 78, pp. e7-e12; Mihaila, C., Ohta, T., Pyysalo, S., Ananiadou, S., Biocause: Annotating and analysing causality in the biomedical domain (2013) BMC Bioinformatics, 14 (2), pp. 1-18; Monard, C., Batista, G., Learning with skewed class distrihutions (2002) Advances in Logic, Artificial Intelligence, and Robotics, 85, p. 173; Moor, G.D., Sundgren, M., Kalra, D., Schmidt, A., Dugas, M., Claerhout, B., Coorevits, P., Using electronic health records for clinical research: The case of the EHR4CR project (2015) Journal of Biomedical Informatics, 53, pp. 162-173; MSC, M.S.Y.C., (2006), http://www.seguridaddelpaciente.es/resources/contenidos/castellano/2006/ENEAS.pdf, Estudio nacional sobre los efectos adversos ligados a la hospitalización (ENEAS); Nikfarjam, A., Gonzalez, G.H., Pattern mining for extraction of mentions of adverse drug reactions from user comments (2011) Proceedings of the 2011 amia annual symposium, pp. 1019-1026; Oronoz, M., Casillas, A., Gojenola, K., Pérez, A., Automatic annotation of medical records in Spanish with disease, drug and substance names (2013) Lecture Notes in Computer Science, 8259, pp. 536-547; Oronoz, M., Gojenola, K., Pérez, A., de Ilarraza, A.D., Casillas, A., On the creation of a clinical gold standard corpus in spanish: Mining adverse drug reactions (2015) Journal of Biomedical Informatics, 56, pp. 318-332; Padró, L., Reese, S., Agirre, E., Soroa, A., Semantic Services in Freeling 2.1: WordNet and UKB (2010) Global wordnet conference, pp. 1-7. , Mumbai, India; Perez-de-Viñaspre, O., Oronoz, M., Snomed ct in a language isolate: an algorithm for a semiautomatic translation (2015) BMC Medical Informatics and Decision Making, 15Supll2)S5; Quinlan, R., C4.5: Programs for Machine Learning (1993), Morgan Kaufmann Publishers San Mateo, CA; Rink, B., Harabagiu, S., Roberts, K., Automatic extraction of relations between medical concepts in clinical texts (2011) JAMIA, 18, pp. 594-600; Segura-Bedmar, I., Martínez, P., Herrero-Zazo, M., Semeval-2013 task 9: Extraction of drug-drug interactions from biomedical texts (2013) Proceedings of semeval, pp. 341-350; Segura-Bedmar, I., Martínez, P., Revert, R., Moreno-Schneider, J., Exploring spanish health social media for detecting drug effects (2015) BMC Medical Informatics and Decision Making, 15 (2), pp. 1-9; Sohn, S., Kocher, J.-P., Chute, C., Savova, G., Drug side effect extraction from clinical narratives of psychiatry and psychology patients (2011) JAMIA, 18, pp. 144-149; SriJyothsna, Y., Aditya, R., Saipradeep, J.T., Govindakrishnan, V., Rajgopal, S., A pipeline to extract drug-adverse event pairs from multiple data sources (2014) BMC Medical Informatics and Decision Making, 14 (13), pp. 2-18; Stenetorp, P., Pyysalo, S., Topić, G., Ohta, T., Ananiadou, S., Tsujii, J., Brat: a web-based tool for NLP-assisted text annotation (2012) Proceedings of the demonstrations session at eacl 2012, pp. 102-107; Thomas, P., Neves, M., Solt, I., Tikk, D., Leser, U., Relation extraction for drug-drug interactions using ensemble learning (2011) Proceedings of the 1st Challenge Task on Drug–Drug Interaction Extraction, pp. 11-18; Toldo, L., Bhattacharya, S., Gurulingappa, H., Automated identification of adverse events from case reports using machine learning (2012) Workshop on computational methods in pharmacovigilance, pp. 9-13; van Mulligen, E.M., Fourrier-Reglat, A., Gurwitz, D., Molokhia, M., Nieto, A., Trifiro, G., Furlong, L.I., The eu-adr corpus: Annotated drugs, diseases, targets, and their relationships (2012) Journal of Biomedical Informatics, 45 (5), pp. 879-884. , Text Mining and Natural Language Processing in Pharmacogenomics; Vossen, P., Agirre, E., Calzolari, N., Fellbaum, C., Hsieh, S., Huang, C.-R., VanGent, J., KYOTO: a System for Mining, Structuring and Distributing Knowledge across Languages and Cultures (2008) Proceedings of the sixth international conference on language resources and evaluation (lrec’08), pp. 23-37. , European Language Resources Association (ELRA); Wang, X., Hripcsak, G., Markatou, M., Friedman, C., Active computerized pharmacovigilance using natural language processing, statistics, and electronic health records: a feasibility study (2009) JAMIA, 16, pp. 328-337; Wong, L., A protein interaction extraction system (2001) Pacific symposium on biocomputing, 6, pp. 520-531. , Citeseer; Xu, R., Wang, Q., Large-scale extraction of accurate drug-disesase treatment pairs from biomedical literature for drug repurposing. (2013) BMC Bioinformatics, 14 (1), pp. 181-192; Zhou, Z.-H., Liu, X.-Y., Training cost-sensitive neural networks with methods addressing the class imbalance problem (2006) Knowledge and Data Engineering, IEEE Transactions on, 18 (1), pp. 63-77</v>
          </cell>
          <cell r="AM96" t="str">
            <v>Pérez, A.; Dep. Languages and Computer Systems. School of Engineering of Bilbao (UPV-EHU)Spain; email: alicia.perez@ehu.eus</v>
          </cell>
          <cell r="AP96" t="str">
            <v>Elsevier Ltd</v>
          </cell>
          <cell r="AV96" t="str">
            <v>ESAPE</v>
          </cell>
          <cell r="AW96" t="str">
            <v>Expert Sys Appl</v>
          </cell>
          <cell r="AX96" t="str">
            <v>Final</v>
          </cell>
          <cell r="AY96" t="str">
            <v>2-s2.0-84979518621</v>
          </cell>
          <cell r="AZ96">
            <v>10</v>
          </cell>
          <cell r="BF96" t="str">
            <v>Medical event extraction; Text mining; Unbalanced classification problem</v>
          </cell>
          <cell r="BG96" t="str">
            <v>Artificial intelligence; Data mining; Extraction; Health; Hybrid systems; Information analysis; Knowledge based systems; Natural language processing systems; Pharmacodynamics; Records management; Semantics; Text processing; Adverse drug reactions; Electronic health record; Event extraction; Machine learning approaches; Machine learning techniques; Named entity recognition; Text mining; Unbalanced classification problem; Learning systems</v>
          </cell>
          <cell r="BJ96" t="str">
            <v>objective: to tackle the extraction of adverse drug reaction events in electronic health records. the challenge stands in inferring a robust prediction model from highly unbalanced data. according to our manually annotated corpus, only 6% of the drug-disease entity pairs trigger a positive adverse drug reaction event and this low ratio makes machine learning tough. method: we present a hybrid system utilising a self-developed morpho-syntactic and semantic analyser for medical texts in spanish. it performs named entity recognition of drugs and diseases and adverse drug reaction event extraction. the event extraction stage operates using rule-based and machine learning techniques. results: we assess both the base classifiers, namely a knowledge-based model and an inferred classifier, and also the resulting hybrid system. moreover, for the machine learning approach, an analysis of each particular bio-cause triggering the adverse drug reaction is carried out. conclusions: one of the contributions of the machine learning based system is its ability to deal with both intra-sentence and inter-sentence events in a highly skewed classification environment. moreover, the knowledge-based and the inferred model are complementary in terms of precision and recall. while the former provides high precision and low recall, the latter is the other way around. as a result, an appropriate hybrid approach seems to be able to benefit from both approaches and also improve them. this is the underlying motivation for selecting the hybrid approach. in addition, this is the first system dealing with real electronic health records in spanish. © 2016 elsevier ltd</v>
          </cell>
          <cell r="BL96" t="str">
            <v xml:space="preserve">OBJETIVO: Enfrentar a extração de eventos de reação de medicamentos adversos em registros de saúde eletrônica. O desafio está em inferir um modelo robusto de previsão de dados altamente desequilibrados. De acordo com nossos corpus anotados manualmente, apenas 6% dos pares de entidade da doença droga desencadeiam um evento de reação de medicamentos adversos positivos e essa baixa proporção torna a aprendizagem de máquina resistente. Método: Apresentamos um sistema híbrido que utiliza um analisador morfo-sintático e semântico auto-desenvolvido para textos médicos em espanhol. Ele realiza o reconhecimento de entidade nomeado de drogas e doenças e extração de eventos de reação adversa. O estágio de extração de eventos opera usando técnicas baseadas em regras e de aprendizagem de máquinas. RESULTADOS: Avaliamos tanto os classificadores de base, ou seja, um modelo baseado em conhecimento e um classificador inferido, e também o sistema híbrido resultante. Além disso, para a abordagem da aprendizagem de máquina, uma análise de cada causa de bio-causa específica desencadeando a reação adversa do medicamento é realizada. CONCLUSÕES: Uma das contribuições do sistema baseado em aprendizagem de máquina é sua capacidade de lidar com eventos intra-frase e inter-sentença em um ambiente de classificação altamente inclinado. Além disso, o modelo baseado no conhecimento e do inferido são complementares em termos de precisão e recordação. Enquanto o primeiro fornece alta precisão e baixa recordação, este último é o contrário. Como resultado, uma abordagem híbrida apropriada parece ser capaz de se beneficiar de ambas as abordagens e também melhorá-las. Esta é a motivação subjacente para selecionar a abordagem híbrida. Além disso, este é o primeiro sistema que lida com registros de saúde eletrônicos reais em espanhol. © 2016 Elsevier Ltd </v>
          </cell>
          <cell r="BQ96">
            <v>0</v>
          </cell>
          <cell r="BR96">
            <v>0</v>
          </cell>
          <cell r="BS96">
            <v>0</v>
          </cell>
          <cell r="BV96">
            <v>0</v>
          </cell>
          <cell r="BW96">
            <v>0</v>
          </cell>
          <cell r="BX96">
            <v>0</v>
          </cell>
          <cell r="BY96">
            <v>0</v>
          </cell>
          <cell r="BZ96">
            <v>0</v>
          </cell>
          <cell r="CA96">
            <v>0</v>
          </cell>
          <cell r="CB96">
            <v>0</v>
          </cell>
          <cell r="CC96">
            <v>0</v>
          </cell>
          <cell r="CK96">
            <v>0</v>
          </cell>
          <cell r="CL96">
            <v>0</v>
          </cell>
        </row>
        <row r="97">
          <cell r="C97" t="str">
            <v>method for detecting drug induced interstitial pneumonia from accumulated medical record data at a hospital</v>
          </cell>
          <cell r="D97" t="str">
            <v>Method for detecting drug-induced interstitial pneumonia from accumulated medical record data at a hospital</v>
          </cell>
          <cell r="E97" t="str">
            <v xml:space="preserve">Método para detectar pneumonia intersticial induzida por drogas a partir de dados de registro médicos acumulados em um hospital </v>
          </cell>
          <cell r="G97" t="str">
            <v xml:space="preserve">macho </v>
          </cell>
          <cell r="H97">
            <v>2016</v>
          </cell>
          <cell r="J97">
            <v>0</v>
          </cell>
          <cell r="K97">
            <v>0</v>
          </cell>
          <cell r="L97" t="str">
            <v>Scopus</v>
          </cell>
          <cell r="P97" t="str">
            <v>English</v>
          </cell>
          <cell r="Q97" t="str">
            <v>Conference Paper</v>
          </cell>
          <cell r="R97">
            <v>0</v>
          </cell>
          <cell r="T97" t="str">
            <v>Shimai Y., Takeda T., Manabe S., Teramoto K., Mihara N., Matsumura Y.</v>
          </cell>
          <cell r="U97" t="str">
            <v>Smart Innovation, Systems and Technologies</v>
          </cell>
          <cell r="V97" t="str">
            <v>45</v>
          </cell>
          <cell r="Y97" t="str">
            <v>10.1007/978-3-319-23024-5_2</v>
          </cell>
          <cell r="Z97" t="str">
            <v>10.1007/978-3-319-23024-5_2</v>
          </cell>
          <cell r="AB97" t="str">
            <v>https://www.scopus.com/inward/record.uri?eid=2-s2.0-84945946493&amp;doi=10.1007%2f978-3-319-23024-5_2&amp;partnerID=40&amp;md5=6fc2788e61341b14849f96c49f8c8ae4</v>
          </cell>
          <cell r="AC97" t="str">
            <v>Medical Informatics, Osaka University Graduate School of Medicine, Osaka, Japan</v>
          </cell>
          <cell r="AD97" t="str">
            <v>Shimai, Y., Medical Informatics, Osaka University Graduate School of Medicine, Osaka, Japan; Takeda, T., Medical Informatics, Osaka University Graduate School of Medicine, Osaka, Japan; Manabe, S., Medical Informatics, Osaka University Graduate School of Medicine, Osaka, Japan; Teramoto, K., Medical Informatics, Osaka University Graduate School of Medicine, Osaka, Japan; Mihara, N., Medical Informatics, Osaka University Graduate School of Medicine, Osaka, Japan; Matsumura, Y., Medical Informatics, Osaka University Graduate School of Medicine, Osaka, Japan</v>
          </cell>
          <cell r="AL97" t="str">
            <v>Bates, D.W., Evans, R.S., Murff, H., Detecting adverse events using information technology (2003) J. Am. Med. Inform. Assoc, 10, pp. 115-128; Harpaz, R., Vilar, S., DuMouchel, W., Combing signals from spontaneous reports and electronic health records for detection of adverse drug reactions (2013) J. Am. Med. Inform. Assoc, 20, pp. 413-419; Coloma, P.M., Schuemie, M.J., Ferrajolo, C., A reference standard for evaluation of methods for drug safety signal detection using electronic healthcare record databases (2013) Drug Saf, 36, pp. 13-23; Strom, B.L., Overview of automated databases in pharmacoepidemiology (2005) Pharmacoepidemiology, pp. 158-182. , 5th edn, Wiley, New York; Bates, D.W., Evants, R.S., Murff, H., Detecting adverse events using information technology (2003) J. Am. Med. Inf. Assoc, 10, pp. 115-128; Cheetham, T.C., Lee, J., Hunt, C.M., An automated causality assessment algorithm to detect drug-induced liver injury in electronic medical record data (2014) Pharmacoepidemiol. Drug Saf, 23, pp. 601-608; http://khc.sourceforge.net/en/, KHCoder v2.0, 29 October 2013 Accessed 15 April 2015</v>
          </cell>
          <cell r="AM97" t="str">
            <v>Shimai, Y.; Medical Informatics, Osaka University Graduate School of MedicineJapan</v>
          </cell>
          <cell r="AN97" t="str">
            <v>Howlett R.J.Chen Y.-W.Tanaka S.Torro C.Jain L.C.</v>
          </cell>
          <cell r="AP97" t="str">
            <v>Springer Science and Business Media Deutschland GmbH</v>
          </cell>
          <cell r="AQ97" t="str">
            <v>3rd KES International Conference on Innovation in Medicine and Healthcare, InMed 2015</v>
          </cell>
          <cell r="AR97" t="str">
            <v>11 September 2015 through 12 September 2015</v>
          </cell>
          <cell r="AT97">
            <v>140689</v>
          </cell>
          <cell r="AU97" t="str">
            <v>9783319230238</v>
          </cell>
          <cell r="AW97" t="str">
            <v>Smart Innov. Syst. Technol.</v>
          </cell>
          <cell r="AX97" t="str">
            <v>Final</v>
          </cell>
          <cell r="AY97" t="str">
            <v>2-s2.0-84945946493</v>
          </cell>
          <cell r="AZ97">
            <v>9</v>
          </cell>
          <cell r="BI97" t="str">
            <v>twitter|metamap|nlp</v>
          </cell>
          <cell r="BJ97" t="str">
            <v>drug-induced interstitial pneumonia (dip) is a serious adverse drug reaction. the occurrence rete of dip was evaluated by clinical trial before available in the market. however, due to limited number of cases in clinical trials, it may be inapplicable to the real market. we aimed to seek a method to evaluate the occurrence rate of dip using clinical data warehouse at a hospital. initially we developed a method that assesses whether presence of ip was written in reports by natural language processing. next we detected dip by estimating ip before, during and after the drug administration. presence of ip was determined according to the reports of ct if ct was performed, otherwise it was determined based on the changes in the results of chest x-ray, level of kl-6 or sp-d. dip was determined according to the pattern of presence of ip in each phase. in this study we chose amiodarone as a target drug. the number of patients who suffered from ip caused by amiodarone was 16 (3.9 %), including one definitively diagnosed and 15 strong doubt cases. most of them could be validated by medical record chart. using this method, we were able to successfully detect occurrence of dip from accumulated data in a hospital information system. © springer international publishing switzerland 2016.</v>
          </cell>
          <cell r="BL97" t="str">
            <v xml:space="preserve">A pneumonia intersticial induzida por drogas (mergulho) é uma reação de drogas adversas graves. A ocorrência reta de mergulho foi avaliada por ensaio clínico antes de estar disponível no mercado. No entanto, devido ao número limitado de casos em ensaios clínicos, pode ser inaplicável ao mercado real. Nosso objetivo foi buscar um método para avaliar a taxa de ocorrência de mergulho usando data warehouse clínico em um hospital. Inicialmente, desenvolvemos um método que avalia se a presença de IP foi escrita em relatórios por processamento de linguagem natural. Em seguida, detectamos DIP, estimando IP antes, durante e após a administração de drogas. A presença de IP foi determinada de acordo com os relatórios de CT se a CT foi realizada, caso contrário, foi determinado com base nas mudanças nos resultados do radiografia de tórax, nível de KL-6 ou SP-D. O mergulho foi determinado de acordo com o padrão de presença de IP em cada fase. Neste estudo escolhemos amiodarona como uma droga alvo. O número de pacientes que sofreram de IP causados ​​por amiodarona foi de 16 (3,9%), incluindo um caso definitivamente diagnosticado e 15 fortes casos de dúvida. A maioria deles pode ser validada por gráfico de registro médico. Usando este método, fomos capazes de detectar com sucesso a ocorrência de mergulho de dados acumulados em um sistema de informação hospitalar. © Springer International Publishing Switzerland 2016. </v>
          </cell>
          <cell r="BQ97">
            <v>0</v>
          </cell>
          <cell r="BR97">
            <v>0</v>
          </cell>
          <cell r="BS97">
            <v>0</v>
          </cell>
          <cell r="BV97">
            <v>0</v>
          </cell>
          <cell r="BW97">
            <v>0</v>
          </cell>
          <cell r="BX97">
            <v>0</v>
          </cell>
          <cell r="BY97">
            <v>0</v>
          </cell>
          <cell r="BZ97">
            <v>0</v>
          </cell>
          <cell r="CA97">
            <v>0</v>
          </cell>
          <cell r="CB97">
            <v>0</v>
          </cell>
          <cell r="CC97">
            <v>0</v>
          </cell>
          <cell r="CK97">
            <v>0</v>
          </cell>
          <cell r="CL97">
            <v>0</v>
          </cell>
        </row>
        <row r="98">
          <cell r="C98" t="str">
            <v>automatically recognizing medication and adverse event information from food and drug administration's adverse event reporting system narratives</v>
          </cell>
          <cell r="D98" t="str">
            <v>Automatically Recognizing Medication and Adverse Event Information from Food and Drug Administration's Adverse Event Reporting System Narratives</v>
          </cell>
          <cell r="E98" t="str">
            <v xml:space="preserve">Reconhecendo automaticamente a medicação e as informações adversas do evento das narrativas adversas do sistema de relatórios adversos da administração dos alimentos e da droga </v>
          </cell>
          <cell r="G98" t="str">
            <v xml:space="preserve">macho </v>
          </cell>
          <cell r="H98">
            <v>2014</v>
          </cell>
          <cell r="I98">
            <v>18</v>
          </cell>
          <cell r="J98">
            <v>0</v>
          </cell>
          <cell r="K98">
            <v>0</v>
          </cell>
          <cell r="L98" t="str">
            <v>Scopus</v>
          </cell>
          <cell r="P98" t="str">
            <v>English</v>
          </cell>
          <cell r="Q98" t="str">
            <v>Article</v>
          </cell>
          <cell r="R98">
            <v>0</v>
          </cell>
          <cell r="S98" t="str">
            <v>All Open Access, Gold, Green</v>
          </cell>
          <cell r="T98" t="str">
            <v>Ramesh B.P., Belknap S.M., Li Z., Frid N., West D.P., Yu H.</v>
          </cell>
          <cell r="U98" t="str">
            <v>JMIR Medical Informatics</v>
          </cell>
          <cell r="V98" t="str">
            <v>2</v>
          </cell>
          <cell r="W98" t="str">
            <v>1</v>
          </cell>
          <cell r="X98" t="str">
            <v xml:space="preserve"> e10</v>
          </cell>
          <cell r="Y98" t="str">
            <v>10.2196/medinform.3022</v>
          </cell>
          <cell r="Z98" t="str">
            <v>10.2196/medinform.3022</v>
          </cell>
          <cell r="AB98" t="str">
            <v>https://www.scopus.com/inward/record.uri?eid=2-s2.0-85076125394&amp;doi=10.2196%2fmedinform.3022&amp;partnerID=40&amp;md5=7b6f5bcf3c93862584191e648c24e75e</v>
          </cell>
          <cell r="AC98" t="str">
            <v>University of Massachusetts Medical School, Worcester, MA, United States; University of Wisconsin Milwaukee, Milwaukee, WI, United States; Department of Dermatology and Department of Medicine, Division of General Internal Medicine and Geriatrics, Northwestern University Feinberg School of Medicine, Chicago, IL, United States; Department of Dermatology, Northwestern University Feinberg School of Medicine, Chicago, IL, United States; Va Central Western Massachusetts, Leeds, MA, United States; Department of Computer Science, University of Massachusetts, Amherst, MA, United States</v>
          </cell>
          <cell r="AD98" t="str">
            <v>Ramesh, B.P., University of Massachusetts Medical School, Worcester, MA, United States, University of Wisconsin Milwaukee, Milwaukee, WI, United States; Belknap, S.M., Department of Dermatology and Department of Medicine, Division of General Internal Medicine and Geriatrics, Northwestern University Feinberg School of Medicine, Chicago, IL, United States; Li, Z., University of Massachusetts Medical School, Worcester, MA, United States; Frid, N., University of Massachusetts Medical School, Worcester, MA, United States, University of Wisconsin Milwaukee, Milwaukee, WI, United States; West, D.P., Department of Dermatology, Northwestern University Feinberg School of Medicine, Chicago, IL, United States; Yu, H., University of Massachusetts Medical School, Worcester, MA, United States, Va Central Western Massachusetts, Leeds, MA, United States, Department of Computer Science, University of Massachusetts, Amherst, MA, United States</v>
          </cell>
          <cell r="AH98" t="str">
            <v>National Institutes of Health, NIH
National Institute of General Medical Sciences, NIGMS: 5R01GM095476
National Center for Advancing Translational Sciences, NCATS: UL1TR000161</v>
          </cell>
          <cell r="AI98" t="str">
            <v>We would like to acknowledge Dr Dennis W Raisch for providing the FAERS data from FDA and Ricky J Sethi for providing valuable comments on the manuscript. The research reported in this publication was supported in part by the National Institutes of Health (NIH) the National Institute of General Medical Sciences under award number 5R01GM095476 and the National Center for Advancing Translational Sciences under award number UL1TR000161. The content is solely the responsibility of the authors and does not necessarily represent the official views of NIH.</v>
          </cell>
          <cell r="AL98" t="str">
            <v>Kohn, LT, Corrigan, JM, Donaldson, MS., To err is human: Building a safer health system (2000) To err is human: Building a safer health system, , Washington, D.C: National Academy Press; E 2 A Clinical Safety Data Management: Definitions and Standards for Expedited Reporting-WC500002749, , Http://www.ema.europa.eu/docs/en-GB/document-library/Scientific-guideline/2009/09/WC500002749.pdf, pdfURL: [accessed 2013-10-01] [WebCite Cache ID 6K2qiistb]; Bates, DW, Cullen, DJ, Laird, N, Petersen, LA, Small, SD, Servi, D, Incidence of adverse drug events and potential adverse drug events. Implications for prevention. ADE Prevention Study Group (1995) JAMA, 274 (1), pp. 29-34. , Jul 5; [Medline: 7791255]; Nebeker, JR, Barach, P, Samore, MH., Clarifying adverse drug events: A clinician's guide to terminology, documentation, and reporting (2004) Ann Intern Med, 140 (10), pp. 795-801. , May 18; [Medline: 15148066]; Forster, AJ, Halil, RB, Tierney, MG., Pharmacist surveillance of adverse drug events (2004) Am J Health Syst Pharm, 61 (14), pp. 1466-1472. , Jul 15; [Medline: 15332694]; Thomas, EJ, Studdert, DM, Burstin, HR, Orav, EJ, Zeena, T, Williams, EJ, Incidence and types of adverse events and negligent care in Utah and Colorado (2000) Med Care, 38 (3), pp. 261-271. , Mar; [Medline: 10718351]; Leape, LL, Brennan, TA, Laird, N, Lawthers, AG, Localio, AR, Barnes, BA, The nature of adverse events in hospitalized patients. Results of the Harvard Medical Practice Study II (1991) N Engl J Med, 324 (6), pp. 377-384. , Feb 7; [doi] [Medline: 1824793]; Classen, DC, Pestotnik, SL, Evans, RS, Lloyd, JF, Burke, JP., Adverse drug events in hospitalized patients. Excess length of stay, extra costs, and attributable mortality (1997) JAMA, 277 (4), pp. 301-306. , [Medline: 9002492]; Cullen, DJ, Sweitzer, BJ, Bates, DW, Burdick, E, Edmondson, A, Leape, LL., Preventable adverse drug events in hospitalized patients: A comparative study of intensive care and general care units (1997) Crit Care Med, 25 (8), pp. 1289-1297. , Aug; [Medline: 9267940]; Cullen, DJ, Bates, DW, Small, SD, Cooper, JB, Nemeskal, AR, Leape, LL., The incident reporting system does not detect adverse drug events: A problem for quality improvement (1995) Jt Comm J Qual Improv, 21 (10), pp. 541-548. , Oct; [Medline: 8556111]; Bates, DW, Spell, N, Cullen, DJ, Burdick, E, Laird, N, Petersen, LA, The costs of adverse drug events in hospitalized patients. Adverse Drug Events Prevention Study Group (1997) JAMA, 277 (4), pp. 307-311. , [Medline: 9002493]; FDA Adverse Events Reporting System (FAERS) &gt; FDA Adverse Event Reporting System (FAERS) Statistics, , Http://www.fda.gov/Drugs/GuidanceComplianceRegulatoryInformation/Surveillance/AdverseDrugEffects/ucm070093.htm, Available. OnlineURL: [accessed 2013-10-01] [WebCite Cache ID 6K2rK4ifG]; Tatonetti, NP, Ye, PP, Daneshjou, R, Altman, RB., Data-driven prediction of drug effects and interactions (2012) Sci Transl Med, 4 (125), p. 125ra31. , Mar 14; [FREE Full text] [doi] [Medline: 22422992]; Hiatt, HH, Barnes, BA, Brennan, TA, Laird, NM, Lawthers, AG, Leape, LL, A study of medical injury and medical malpractice (1989) N Engl J Med, 321 (7), pp. 480-484. , Aug 17; [doi] [Medline: 2761585]; Brennan, TA, Leape, LL, Laird, NM, Hebert, L, Localio, AR, Lawthers, AG, Incidence of adverse events and negligence in hospitalized patients. Results of the Harvard Medical Practice Study I (1991) N Engl J Med, 324 (6), pp. 370-376. , Feb 7; [doi] [Medline: 1987460]; Jha, AK, Kuperman, GJ, Teich, JM, Leape, L, Shea, B, Rittenberg, E, Identifying adverse drug events: Development of a computer-based monitor and comparison with chart review and stimulated voluntary report (1998) J Am Med Inform Assoc, 5 (3), pp. 305-314. , Jun; [FREE Full text] [Medline: 9609500]; Murff, HJ, Forster, AJ, Peterson, JF, Fiskio, JM, Heiman, HL, Bates, DW., Electronically screening discharge summaries for adverse medical events (2003) J Am Med Inform Assoc, 10 (4), pp. 339-350. , Aug; [FREE Full text] [doi] [Medline: 12668691]; Hwang, SH, Lee, S, Koo, HK, Kim, Y., Evaluation of a computer-based adverse-drug-event monitor (2008) Am J Health Syst Pharm, 65 (23), pp. 2265-2272. , Dec 1; [doi] [Medline: 19020194]; Tinoco, A, Evans, RS, Staes, CJ, Lloyd, JF, Rothschild, JM, Haug, PJ., Comparison of computerized surveillance and manual chart review for adverse events (2011) J Am Med Inform Assoc, 18 (4), pp. 491-497. , Aug; [FREE Full text] [doi] [Medline: 21672911]; Gardner, RM, Pryor, TA, Warner, HR., The HELP hospital information system: Update 1998 (1999) Int J Med Inform, 54 (3), pp. 169-182. , Jun; [Medline: 10405877]; Hazlehurst, B, Frost, HR, Sittig, DF, Stevens, VJ., MediClass: A system for detecting and classifying encounter-based clinical events in any electronic medical record (2005) J Am Med Inform Assoc, 12 (5), pp. 517-529. , Oct; [FREE Full text] [doi] [Medline: 15905485]; Hazlehurst, B, Naleway, A, Mullooly, J., Detecting possible vaccine adverse events in clinical notes of the electronic medical record (2009) Vaccine, 27 (14), pp. 2077-2083. , Mar 23; [doi] [Medline: 19428833]; Wang, X, Hripcsak, G, Markatou, M, Friedman, C., Active computerized pharmacovigilance using natural language processing, statistics, and electronic health records: A feasibility study (2009) J Am Med Inform Assoc, 16 (3), pp. 328-337. , Jun; [FREE Full text] [doi] [Medline: 19261932]; Haerian, K, Varn, D, Vaidya, S, Ena, L, Chase, HS, Friedman, C., Detection of pharmacovigilance-related adverse events using electronic health records and automated methods (2012) Clin Pharmacol Ther, 92 (2), pp. 228-234. , Aug; [FREE Full text] [doi] [Medline: 22713699]; Melton, GB, Hripcsak, G., Automated detection of adverse events using natural language processing of discharge summaries (2005) J Am Med Inform Assoc, 12 (4), pp. 448-457. , Aug; [FREE Full text] [doi] [Medline: 15802475]; Friedman, C, Alderson, PO, Austin, JH, Cimino, JJ, Johnson, SB., A general natural-language text processor for clinical radiology (1994) J Am Med Inform Assoc, 1 (2), pp. 161-174. , Apr; [FREE Full text] [Medline: 7719797]; Aramaki, E, Miura, Y, Tonoike, M, Ohkuma, T, Masuichi, H, Waki, K, Extraction of adverse drug effects from clinical records (2010) Stud Health Technol Inform, 160, pp. 739-743. , (Pt 1): [Medline: 20841784]; Yang, C, Srinivasan, P, Polgreen, PM., Automatic adverse drug events detection using letters to the editor (2012) AMIA Annu Symp Proc, 2012, pp. 1030-1039. , [FREE Full text] [Medline: 23304379]; Gurulingappa, H, Mateen-Rajput, A, Toldo, L., Extraction of potential adverse drug events from medical case reports (2012) J Biomed Semantics, 3 (1), p. 15. , [FREE Full text] [doi] [Medline: 23256479]; Chee, BW, Berlin, R, Schatz, B., Predicting adverse drug events from personal health messages (2011) AMIA Annu Symp Proc, 2011, pp. 217-226. , [FREE Full text] [Medline: 22195073]; Nikfarjam, A, Gonzalez, GH., Pattern mining for extraction of mentions of Adverse Drug Reactions from user comments (2011) AMIA Annu Symp Proc, 2011, pp. 1019-1026. , [FREE Full text] [Medline: 22195162]; White, RW, Tatonetti, NP, Shah, NH, Altman, RB, Horvitz, E., Web-scale pharmacovigilance: Listening to signals from the crowd (2013) J Am Med Inform Assoc, 20 (3), pp. 404-408. , May 1; [FREE Full text] [doi] [Medline: 23467469]; Shetty, KD, Dalal, SR., Using information mining of the medical literature to improve drug safety (2011) J Am Med Inform Assoc, 18 (5), pp. 668-674. , Oct; [FREE Full text] [doi] [Medline: 21546507]; Lindquist, M., VigiBase, the WHO Global ICSR Database System: Basic Facts (2008) Therapeutic Innovation &amp; Regulatory Science, 42 (5), pp. 409-419. , September Sep; [doi]; Hauben, M, Madigan, D, Gerrits, CM, Walsh, L, Van Puijenbroek, EP., The role of data mining in pharmacovigilance (2005) Expert Opin Drug Saf, 4 (5), pp. 929-948. , Sep; [doi] [Medline: 16111454]; Hauben, M, Bate, A., Decision support methods for the detection of adverse events in post-marketing data (2009) Drug Discov Today, 14 (7-8), pp. 343-357. , Apr; [doi] [Medline: 19187799]; Harpaz, R, DuMouchel, W, Shah, NH, Madigan, D, Ryan, P, Friedman, C., Novel data-mining methodologies for adverse drug event discovery and analysis (2012) Clin Pharmacol Ther, 91 (6), pp. 1010-1021. , Jun; [FREE Full text] [doi] [Medline: 22549283]; Bate, A, Evans, SJ., Quantitative signal detection using spontaneous ADR reporting (2009) Pharmacoepidemiol Drug Saf, 18 (6), pp. 427-436. , Jun; [doi] [Medline: 19358225]; Almenoff, JS, Pattishall, EN, Gibbs, TG, DuMouchel, W, Evans, SJ, Yuen, N., Novel statistical tools for monitoring the safety of marketed drugs (2007) Clin Pharmacol Ther, 82 (2), pp. 157-166. , Aug; [doi] [Medline: 17538548]; Evans, SJ, Waller, PC, Davis, S., Use of proportional reporting ratios (PRRs) for signal generation from spontaneous adverse drug reaction reports (2001) Pharmacoepidemiol Drug Saf, 10 (6), pp. 483-486. , Nov; [doi] [Medline: 11828828]; van Puijenbroek, EP, Bate, A, Leufkens, HG, Lindquist, M, Orre, R, Egberts, AC., A comparison of measures of disproportionality for signal detection in spontaneous reporting systems for adverse drug reactions (2002) Pharmacoepidemiol Drug Saf, 11 (1), pp. 3-10. , Feb; [doi] [Medline: 11998548]; Norén, GN, Sundberg, R, Bate, A, Edwards, IR., A statistical methodology for drug-drug interaction surveillance (2008) Stat Med, 27 (16), pp. 3057-3070. , Jul 20; [doi] [Medline: 18344185]; Harpaz, R, Vilar, S, Dumouchel, W, Salmasian, H, Haerian, K, Shah, NH, Combing signals from spontaneous reports and electronic health records for detection of adverse drug reactions (2013) J Am Med Inform Assoc, 20 (3), pp. 413-419. , May 1; [FREE Full text] [doi] [Medline: 23118093]; Sakaeda, T, Kadoyama, K, Okuno, Y., Adverse event profiles of platinum agents: Data mining of the public version of the FDA adverse event reporting system, AERS, and reproducibility of clinical observations (2011) Int J Med Sci, 8 (6), pp. 487-491. , [FREE Full text] [Medline: 21897761]; Vilar, S, Harpaz, R, Chase, HS, Costanzi, S, Rabadan, R, Friedman, C., Facilitating adverse drug event detection in pharmacovigilance databases using molecular structure similarity: Application to rhabdomyolysis (2011) J Am Med Inform Assoc, 18, pp. i73-i80. , Dec; Suppl 1: [FREE Full text] [doi] [Medline: 21946238]; Norén, GN, Bate, A, Orre, R, Edwards, IR., Extending the methods used to screen the WHO drug safety database towards analysis of complex associations and improved accuracy for rare events (2006) Stat Med, 25 (21), pp. 3740-3757. , Nov 15; [doi] [Medline: 16381072]; Hochberg, AM, Hauben, M, Pearson, RK, O'Hara, DJ, Reisinger, SJ, Goldsmith, DI, An evaluation of three signal-detection algorithms using a highly inclusive reference event database (2009) Drug Saf, 32 (6), pp. 509-525. , [Medline: 19459718]; Bate, A, Lindquist, M, Edwards, IR, Orre, R., A data mining approach for signal detection and analysis (2002) Drug Saf, 25 (6), pp. 393-397. , [Medline: 12071775]; Bate, A., Bayesian confidence propagation neural network (2007) Drug Saf, 30 (7), pp. 623-625. , [Medline: 17604417]; DuMouchel, W, Pregibon, D., Empirical bayes screening for multi-item associations (2001) KDD-2001, , New York, NY, USA: Association for Computing Machinery; 2001 Presented at: Seventh ACM SIGKDD International Conference on Knowledge Discovery and Data Mining; August 26-29, San Francisco, CA, USA; Bate, A, Lindquist, M, Edwards, IR, Olsson, S, Orre, R, Lansner, A, A Bayesian neural network method for adverse drug reaction signal generation (1998) Eur J Clin Pharmacol, 54 (4), pp. 315-321. , Jun; [Medline: 9696956]; Genkin, A, Lewis, DD, Madigan, D., Large-Scale Bayesian Logistic Regression for Text Categorization (2007) Technometrics, 49 (3), pp. 291-304. , Aug; [doi]; Caster, O, Norén, GN, Madigan, D, Bate, A., Large-scale regression-based pattern discovery: The example of screening the WHO global drug safety database (2010) Stat Anal Data Min, 3 (4), pp. 197-208. , [doi]; Solomon, R, Dumouchel, W., Contrast media and nephropathy: Findings from systematic analysis and Food and Drug Administration reports of adverse effects (2006) Invest Radiol, 41 (8), pp. 651-660. , Aug; [doi] [Medline: 16829749]; Rouane-Hacene, M, Toussaint, Y, Valtchev, P., Mining Safety Signals in Spontaneous Reports Database Using Concept Analysis (2009) AIME Proceedings/Lecture Notes in Artificial Intelligence, pp. 285-294. , Berlin, Heidelberg: Springer; Presented at: 12th Conference on Artificial Intelligence in Medicine in Europe (AIME); July 18-22, 2009; Verona, Italy; Harpaz, R, Chase, HS, Friedman, C., Mining multi-item drug adverse effect associations in spontaneous reporting systems (2010) BMC Bioinformatics, 11, p. S7. , Suppl 9: [FREE Full text] [doi] [Medline: 21044365]; Harpaz, R, Perez, H, Chase, HS, Rabadan, R, Hripcsak, G, Friedman, C., Biclustering of adverse drug events in the FDA's spontaneous reporting system (2011) Clin Pharmacol Ther, 89 (2), pp. 243-250. , Feb; [FREE Full text] [doi] [Medline: 21191383]; Ball, R, Botsis, T., Can network analysis improve pattern recognition among adverse events following immunization reported to VAERS? (2011) Clin Pharmacol Ther, 90 (2), pp. 271-278. , Aug; [doi] [Medline: 21677640]; Harpaz, R, DuMouchel, W, LePendu, P, Bauer-Mehren, A, Ryan, P, Shah, NH., Performance of pharmacovigilance signal-detection algorithms for the FDA adverse event reporting system (2013) Clin Pharmacol Ther, 93 (6), pp. 539-546. , Jun; [doi] [Medline: 23571771]; Yom-Tov, E, Gabrilovich, E., Postmarket drug surveillance without trial costs: Discovery of adverse drug reactions through large-scale analysis of web search queries (2013) J Med Internet Res, 15 (6), p. e124. , [FREE Full text] [doi] [Medline: 23778053]; Http://www.feinberg.northwestern.edu/news/2013/07/radar.html, RADAR (Research on Adverse Drug events And Reports). Available. OnlineURL: [accessed 2013-10-01] [WebCite Cache ID 6K2rG1Z3L]; Uzuner, O, Solti, I, Cadag, E., Extracting medication information from clinical text (2010) J Am Med Inform Assoc, 17 (5), pp. 514-518. , Oct; [FREE Full text] [doi] [Medline: 20819854]; Li, Z, Liu, F, Antieau, L, Cao, Y, Yu, H., Lancet: A high precision medication event extraction system for clinical text (2010) J Am Med Inform Assoc, 17 (5), pp. 563-567. , Oct; [FREE Full text] [doi] [Medline: 20819865]; Knowtator, , Http://knowtator.sourceforge.net/, [accessed 2014-05-06] [WebCite Cache ID 6PNDuSsKi]; Http://protege.stanford.edu/, Protégé. [accessed 2014-05-06] [WebCite Cache ID 6PNEHutVo]; Cohen, J., A Coefficient of Agreement for Nominal Scales (1960) Educational and Psychological Measurement, 20 (1). , [doi]; John, L, Andrew, M, Fernando, C N P., Conditional random fields: Probabilistic models for segmenting and labeling sequence data (2001) 2001 Presented at: 18th International Conference on Machine Learning (ICML), pp. 282-289. , Williams College, Williamstown, MA, USA; Weka 3-Data Mining with Open Source Machine Learning Software in Java, , Http://www.cs.waikato.ac.nz/ml/weka/, Available. OnlineURL: [accessed 2013-10-01] [WebCite Cache ID 6K2rPJb8r]; Settles, B., ABNER: An open source tool for automatically tagging genes, proteins and other entity names in text (2005) Bioinformatics, 21 (14), pp. 3191-3192. , Jul 15; [FREE Full text] [doi] [Medline: 15860559]; Simon, T, Koller, D., Support vector machine active learning with applications to text classification (2002) The Journal of Machine Learning Research, 2, pp. 45-66. , [doi]; Thorsten, J., Text categorization with support vector machines: Learning with many relevant features (1998) Machine learning: ECML-98: Lecture Notes in Computer Science, 1398, pp. 137-142. , Berlin: Springer; 1998 Presented at: 10th European Conference on Machine Learning (ECML); April 1998; Chemnitz, Germany; Leaman, R, Gonzalez, G., BANNER: An executable survey of advances in biomedical named entity recognition (2008) Pac Symp Biocomput, pp. 652-663. , [FREE Full text] [Medline: 18229723]; Charniak, E, Johnson, M., Coarse-to-fine n-best parsing and MaxEnt discriminative reranking (2005) Proceedings of the 43rd Annual Meeting on Association for Computational Linguistics-ACL '05, pp. 173-180. , [doi]; McClosky, D., (2010), Http://cs.brown.edu/research/pubs/theses/phd/2010/mcclosky.pdf, Ph. Brown University: D. thesis,, Any domain parsing: Automatic domain adaptation for natural language parsingURL: [accessed 2013-10-01] [WebCite Cache ID 6K3Cssx17]; Aronson, AR., Effective mapping of biomedical text to the UMLS Metathesaurus: The MetaMap program (2001) Proc AMIA Symp, pp. 17-21. , [FREE Full text] [Medline: 11825149]; MetaMap-A Tool For Recognizing UMLS Concepts in Text, , Http://metamap.nlm.nih.gov/, [accessed 2014-05-06] [WebCite Cache ID 6PNEdc6dD]; Agarwal, S, Yu, H., Biomedical negation scope detection with conditional random fields (2010) J Am Med Inform Assoc, 17 (6), pp. 696-701. , [FREE Full text] [doi] [Medline: 20962133]; Agarwal, S, Yu, H., Detecting hedge cues and their scope in biomedical text with conditional random fields (2010) J Biomed Inform, 43 (6), pp. 953-961. , Dec; [FREE Full text] [doi] [Medline: 20709188]; Ramesh, BP, Prasad, R, Miller, T, Harrington, B, Yu, H., Automatic discourse connective detection in biomedical text (2012) J Am Med Inform Assoc, 19 (5), pp. 800-808. , Oct; [FREE Full text] [doi] [Medline: 22744958]; Marcus, MP, Marcinkiewicz, MA, Santorini, B., Building a large annotated corpus of English: The Penn Treebank (1993) Computational linguistics, 19 (2)</v>
          </cell>
          <cell r="AM98" t="str">
            <v>Yu, H.; University of Massachusetts Medical School, AS6-2071 368 Plantation St, United States; email: Hong.Yu@umassmed.edu</v>
          </cell>
          <cell r="AP98" t="str">
            <v>JMIR Publications Inc.</v>
          </cell>
          <cell r="AW98" t="str">
            <v>JMIR Med. Inform.</v>
          </cell>
          <cell r="AX98" t="str">
            <v>Final</v>
          </cell>
          <cell r="AY98" t="str">
            <v>2-s2.0-85076125394</v>
          </cell>
          <cell r="BF98" t="str">
            <v>Adverse drug events; Natural language processing; Pharmacovigilance</v>
          </cell>
          <cell r="BJ98" t="str">
            <v>background: the food and drug administration's (fda) adverse event reporting system (faers) is a repository of spontaneously-reported adverse drug events (ades) for fda-approved prescription drugs. faers reports include both structured reports and unstructured narratives. the narratives often include essential information for evaluation of the severity, causality, and description of ades that are not present in the structured data. the timely identification of unknown toxicities of prescription drugs is an important, unsolved problem. objective: the objective of this study was to develop an annotated corpus of faers narratives and biomedical named entity tagger to automatically identify ade related information in the faers narratives. methods: we developed an annotation guideline and annotate medication information and adverse event related entities on 122 faers narratives comprising approximately 23,000 word tokens. a named entity tagger using supervised machine learning approaches was built for detecting medication information and adverse event entities using various categories of features. results: the annotated corpus had an agreement of over .9 cohen's kappa for medication and adverse event entities. the best performing tagger achieves an overall performance of 0.73 f1 score for detection of medication, adverse event and other named entities. conclusions: in this study, we developed an annotated corpus of faers narratives and machine learning based models for automatically extracting medication and adverse event information from the faers narratives. our study is an important step towards enriching the faers data for postmarketing pharmacovigilance. © 2014 jmir publications inc. all right reserved.</v>
          </cell>
          <cell r="BL98" t="str">
            <v xml:space="preserve">Antecedentes: O sistema de relatórios adversos da administração de alimentos e drogas (FDA) (FEERS) é um repositório de eventos adversos de medicamentos adversos espontâneos (ADES) para medicamentos prescritos aprovados pela FDA. Os relatórios da FEERS incluem relatórios estruturados e narrativas não estruturadas. As narrativas geralmente incluem informações essenciais para avaliação da gravidade, causalidade e descrição de ADES que não estão presentes nos dados estruturados. A identificação oportuna de toxicidades desconhecidas de medicamentos prescritos é um problema importante e não resolvido. OBJETIVO: O objetivo deste estudo foi desenvolver um corpus anotado de narrativas Feers e o Tagger Biomédico de Entidade Nomeado para identificar automaticamente informações relacionadas à ADE nas narrativas da FEERS. Métodos: Desenvolvemos uma diretriz de anotação e anotar informações de medicação e entidades relacionadas ao evento adverso em 122 narrativas da FEERS, compreendendo aproximadamente 23.000 tokens. Um marcador de entidade nomeado usando abordagens de aprendizado de máquina supervisionado foi construída para detectar informações de medicação e entidades adversas de eventos usando várias categorias de recursos. Resultados: O corpus anotado tinha um acordo de mais de .9 Kappa de Cohen para medicação e entidades de eventos adversas. O melhor tagger realiza alcança um desempenho geral de 0,73 f1 de pontuação para detecção de medicação, evento adverso e outras entidades nomeadas. CONCLUSÕES: Neste estudo, desenvolvemos um corpus anotado de Narrativas Feers e Modelos baseados em Aprendizagem de Máquinas para extrair automaticamente a medicação e informações adversas do evento das narrativas da FEERS. Nosso estudo é um passo importante para enriquecer os dados da FEERS para farmacovigilância pós-comercialização. © 2014 JMIR Publications Inc. todos os direitos reservados. </v>
          </cell>
          <cell r="BQ98">
            <v>0</v>
          </cell>
          <cell r="BR98">
            <v>0</v>
          </cell>
          <cell r="BS98">
            <v>0</v>
          </cell>
          <cell r="BV98">
            <v>0</v>
          </cell>
          <cell r="BW98">
            <v>0</v>
          </cell>
          <cell r="BX98">
            <v>0</v>
          </cell>
          <cell r="BY98">
            <v>0</v>
          </cell>
          <cell r="BZ98">
            <v>0</v>
          </cell>
          <cell r="CA98">
            <v>0</v>
          </cell>
          <cell r="CB98">
            <v>0</v>
          </cell>
          <cell r="CC98">
            <v>0</v>
          </cell>
          <cell r="CK98">
            <v>0</v>
          </cell>
          <cell r="CL98">
            <v>0</v>
          </cell>
        </row>
        <row r="99">
          <cell r="C99" t="str">
            <v>normalizing clinical terms using learned edit distance patterns</v>
          </cell>
          <cell r="D99" t="str">
            <v>Normalizing clinical terms using learned edit distance patterns</v>
          </cell>
          <cell r="E99" t="str">
            <v xml:space="preserve">Normalizando termos clínicos usando padrões de distância de edição aprendida </v>
          </cell>
          <cell r="G99" t="str">
            <v xml:space="preserve">macho </v>
          </cell>
          <cell r="H99">
            <v>2016</v>
          </cell>
          <cell r="I99">
            <v>12</v>
          </cell>
          <cell r="J99">
            <v>0</v>
          </cell>
          <cell r="K99">
            <v>0</v>
          </cell>
          <cell r="L99" t="str">
            <v>Scopus</v>
          </cell>
          <cell r="P99" t="str">
            <v>English</v>
          </cell>
          <cell r="Q99" t="str">
            <v>Article</v>
          </cell>
          <cell r="R99">
            <v>0</v>
          </cell>
          <cell r="S99" t="str">
            <v>All Open Access, Bronze, Green</v>
          </cell>
          <cell r="T99" t="str">
            <v>Kate R.J.</v>
          </cell>
          <cell r="U99" t="str">
            <v>Journal of the American Medical Informatics Association</v>
          </cell>
          <cell r="V99" t="str">
            <v>23</v>
          </cell>
          <cell r="W99" t="str">
            <v>2</v>
          </cell>
          <cell r="Y99" t="str">
            <v>10.1093/jamia/ocv108</v>
          </cell>
          <cell r="Z99" t="str">
            <v>10.1093/jamia/ocv108</v>
          </cell>
          <cell r="AB99" t="str">
            <v>https://www.scopus.com/inward/record.uri?eid=2-s2.0-84963776194&amp;doi=10.1093%2fjamia%2focv108&amp;partnerID=40&amp;md5=7c5741a2f309942fab6df0aeeb983ed9</v>
          </cell>
          <cell r="AC99" t="str">
            <v>Department of Health Informatics and Administration, University of Wisconsin-Milwaukee, 2025 E Newport Ave, Milwaukee, WI  53211, United States</v>
          </cell>
          <cell r="AD99" t="str">
            <v>Kate, R.J., Department of Health Informatics and Administration, University of Wisconsin-Milwaukee, 2025 E Newport Ave, Milwaukee, WI  53211, United States</v>
          </cell>
          <cell r="AL99" t="str">
            <v>Bodenreider, O., The unified medical language system (UMLS): integrating biomedical terminology (2004) Nucleic Acids Res., 32, pp. D267-D270; Pradhan, S., Elhadad, N., Chapman, W., Manandhar, S., Savova, G., SemEval-2014 Task 7: analysis of clinical text (2014) Proceedings of the Eight International Workshop on Semantic Evaluation (SemEval-2014), pp. 54-62. , August 23-24, Dublin, Ireland; Stenzhorn, H., Pacheco, E.J., Nohama, P., Schulz, S., Automatic mapping of clinical documentation to SNOMED CT (2009) Stud Health Technol Inform., 150, pp. 228-232; Lee, D.H., Lau, F.Y., Quan, H., A method for encoding clinical datasets with SNOMED CT (2010) BMC Med Inform Decis Mak., 10 (1), p. 53; Barrett, N., Weber-Jahnke, J., Thai, V., Automated clinical coding using semantic atoms and topology (2012) Proceedings of the 25th International Symposium on Computer-Based Medical Systems (CBMS), 2012, pp. 1-6. , June 20-22, Rome, Italy; Ramanan, S., Adyar, C., Nathan, S., RelAgent: Entity detection and normalization for diseases in clinical records: A linguistically driven approach (2014) Proceedings of the Eight International Workshop on Semantic Evaluation (SemEval-2014), pp. 477-481. , August 23-24, Dublin, Ireland; Skeppstedt, M., Kvist, M., Dalianis, H., Rule-based entity recognition and coverage of SNOMED CT in Swedish clinical text (2012) Proceedings of the International conference on Language Resources and Evaluation (LREC), pp. 1250-1257. , May 23-25, Istanbul, Turkey; Aronson, A.R., Lang, F.M., An overview of MetaMap: historical perspective and recent advances (2010) JAMIA., 17 (3), pp. 229-236; Manning, C.D., Raghavan, P., Schütze, H., (2008) Introduction to Information Retrieval, , Cambridge University Press; Tang, B., Wu, Y., Jiang, M., Denny, J.C., Xu, H., Recognizing and encoding discorder concepts in clinical text using machine learning and vector space model (2013) Workshop of ShARe/CLEF eHealth Evaluation Lab 2013, , September 23-26, Valencia, Spain; Zhang, Y., Wang, J., Tang, B., Wu, Y., Jiang, M., Chen, Y., Xu, H., A Report for SemEval 2014-Task 7 Analysis of clinical text (2014) Proceedings of the Eight International Workshop on Semantic Evaluation (SemEval-2014), pp. 802-806. , August 23-24, Dublin, Ireland; Leaman, R., Doğan, R.I., Lu, Z., DNorm: disease name normalization with pairwise learning to rank (2013) Bioinformatics., 29 (22), pp. 2909-2917; Levenshtein, V.I., Binary codes capable of correcting deletions, insertions, and reversals (1966) Soviet physics doklady, 10 (8), pp. 707-710; Rudniy, A., Song, M., Geller, J., Mapping biological entities using the longest approximately common prefix method (2014) BMC Bioinformatics., 15 (1), p. 187; Islamaj Dogan, R., Lu, Z., An inference method for disease name normalization (2012) Proceedings of the AAAI 2012 AAAI Fall Symposium on Information Retrieval and Knowledge Discovery in Biomedical Text, pp. 8-13. , November 2-4, Arlington, VA, USA; Bilenko, M., Mooney, R.J., Adaptive duplicate detection using learnable string similarity measures (2003) Proceedings of the ninth ACM SIGKDD international conference on Knowledge discovery and data mining, pp. 39-48. , August 24-27, Washington, DC, USA; Pradhan, S., Elhadad, N., South, B.R., Task 1: ShARe/CLEF eHealth evaluation lab 2013 (2013) Proceedings of the ShARe/CLEF Evaluation Lab 2013, pp. 1-6; Pradhan, S., Elhadad, N., South, B.R., Evaluating the state of the art in disorder recognition and normalization of the clinical narrative (2015) JAMIA., 22 (1), pp. 143-154; Snomed, C.T., (2013) Systematized nomenclature of medicine-clinical terms, , International Health Terminology Standards Development Organization International release; Ö, U., South, B.R., Shen, S., DuVall, S.L., 2010 i2b2/VA challenge on concepts, assertions, and relations in clinical text (2011) JAMIA., 18 (5), pp. 552-556; Jiang, M., Chen, Y., Liu, M., A study of machine-learning-based approaches to extract clinical entities and their assertions from discharge summaries (2011) JAMIA., 18 (5), pp. 601-606; de Bruijn, B., Cherry, C., Kiritchenko, S., Martin, J., Zhu, X., Machine-learned solutions for three stages of clinical information extraction: the state of the art at i2b2 2010 (2011) JAMIA., 18 (5), pp. 557-562; Cestnik, B., Estimating probabilities: a crucial task in machine learning (1990) Proceedings of the 9th European Conference on Artificial Intelligence (ECAI 1990), pp. 147-149. , August 5-10, Stockholm, Sweden; (2014), http://en.wikipedia.org/wiki/List_of_medical_abbreviations, Accessed March 19, Wikipedia; Ghiasvand, O., Kate, R.J., UWM: disorder mention extraction from clinical text using CRFs and normalization using learned edit distance patterns (2014) Proceedings of the Eight International Workshop on Semantic Evaluation (SemEval-2014), pp. 828-832. , August 23-24, Dublin, Ireland; (2014), http://grammar.about.com/od/words/a/comsuffixes.htm, Accessed March 19, About.com</v>
          </cell>
          <cell r="AM99" t="str">
            <v>Kate, R.J.; Department of Health Informatics and Administration, 2025 E Newport Ave, United States; email: katerj@uwm.edu</v>
          </cell>
          <cell r="AP99" t="str">
            <v>Oxford University Press</v>
          </cell>
          <cell r="AV99" t="str">
            <v>JAMAF</v>
          </cell>
          <cell r="AW99" t="str">
            <v>J. Am. Med. Informatics Assoc.</v>
          </cell>
          <cell r="AX99" t="str">
            <v>Final</v>
          </cell>
          <cell r="AY99" t="str">
            <v>2-s2.0-84963776194</v>
          </cell>
          <cell r="AZ99">
            <v>6</v>
          </cell>
          <cell r="BF99" t="str">
            <v>Clinical terms; Edit distance; Normalization</v>
          </cell>
          <cell r="BG99" t="str">
            <v>Article; automation; concept analysis; gold standard; human; medical terminology; MetaMap system; Systematized Nomenclature of Medicine; Unified Medical Language System; algorithm; controlled vocabulary; machine learning; natural language processing; nomenclature; Unified Medical Language System; Algorithms; Machine Learning; Natural Language Processing; Terminology as Topic; Unified Medical Language System; Vocabulary, Controlled</v>
          </cell>
          <cell r="BI99" t="str">
            <v>twitter|metamap|nlp</v>
          </cell>
          <cell r="BJ99" t="str">
            <v>background: variations of clinical terms are very commonly encountered in clinical texts. normalization methods that use similarity measures or hand-coded approximation rules for matching clinical terms to standard terminologies have limited accuracy and coverage. materials and methods: in this paper, a novel method is presented that automatically learns patterns of variations of clinical terms from known variations from a resource such as the unified medical language system (umls). the patterns are first learned by computing edit distances between the known variations, which are then appropriately generalized for normalizing previously unseen terms. the method was applied and evaluated on the disease and disorder mention normalization task using the dataset of semeval 2014 and compared with the normalization ability of the metamap system and a method based on cosine similarity. results: excluding the mentions that already exactly match in umls and the training dataset, the proposed method obtained 64.7% accuracy on the rest of the test dataset. the accuracy was calculated as the number of mentions that correctly matched the gold-standard concept unique identifiers (cuis) or correctly matched to be without a cui. in comparison, metamap's accuracy was 41.9% and cosine similarity's accuracy was 44.6%. when only the output cuis were evaluated, the proposed method obtained 54.4% best f-measure (at 92.1% precision and 38.6% recall) while metamap obtained 19.4% best f-measure (at 38.0% precision and 13.0% recall) and cosine similarity obtained 38.1% best f-measure (at 70.3% precision and 26.1% recall). conclusions: the novel method was found to perform much better than the metamap system and the cosine similarity based method in normalizing disease mentions in clinical text that did not exactly match in umls. the method is also general and can be used for normalizing clinical terms of other semantic types as well. © the author 2015.</v>
          </cell>
          <cell r="BL99" t="str">
            <v xml:space="preserve">Antecedentes: Variações de termos clínicos são muito comumente encontradas em textos clínicos. Métodos de normalização que usam medidas de similaridade ou regras de aproximação com código de mão para combinar termos clínicos para terminologias padrão têm precisão e cobertura limitadas. MATERIAIS E MÉTODOS: Neste artigo, é apresentado um novo método que aprende automaticamente padrões de variações de termos clínicos de variações conhecidas de um recurso, como o Sistema Unificado de Língua Médica (UMLs). Os padrões são aprendidos pela primeira vez pela computação de edição de distâncias entre as variações conhecidas, que são então apropriadamente generalizadas para normalizar termos previamente invisíveis. O método foi aplicado e avaliado na doença e da desordem menciona a tarefa de normalização usando o conjunto de dados do Semeval 2014 e comparado com a capacidade de normalização do sistema de metamap e um método baseado na semelhança de cosseno. Resultados: Excluindo as menções que já correspondem exatamente em UMLs e no conjunto de dados de treinamento, o método proposto obteve 64,7% de precisão no restante do conjunto de dados de teste. A precisão foi calculada como o número de mencionações que correspondem corretamente os identificadores exclusivos do conceito de ouro-padrão (culinais) ou corretamente correspondidos para ser sem um CUI. Em comparação, a precisão de Metamap foi de 41,9% e a precisão da similaridade do cosseno foi de 44,6%. Quando apenas os produtos de produção foram avaliados, o método proposto obteve 54,4% da melhor medida F (a 92,1% de precisão e recordação de 38,6%), enquanto o Metamap obteve 19,4% a melhor medida F (a 38,0% de precisão e 13,0% de recordação) e similaridade de cosseno Obteve 38,1% Melhor F-Medida F (a 70,3% de precisão e 26,1% de recall). CONCLUSÕES: O novo método foi encontrado para realizar muito melhor do que o sistema de metamap e o método baseado em similaridade cosseno na normalização de menções da doença em texto clínico que não correspondeu exatamente em UMLs. O método também é geral e pode ser usado para normalizar os termos clínicos de outros tipos semânticos também. © O autor 2015. </v>
          </cell>
          <cell r="BQ99">
            <v>0</v>
          </cell>
          <cell r="BR99">
            <v>0</v>
          </cell>
          <cell r="BS99">
            <v>0</v>
          </cell>
          <cell r="BV99">
            <v>0</v>
          </cell>
          <cell r="BW99">
            <v>0</v>
          </cell>
          <cell r="BX99">
            <v>0</v>
          </cell>
          <cell r="BY99">
            <v>0</v>
          </cell>
          <cell r="BZ99">
            <v>0</v>
          </cell>
          <cell r="CA99">
            <v>0</v>
          </cell>
          <cell r="CB99">
            <v>0</v>
          </cell>
          <cell r="CC99">
            <v>0</v>
          </cell>
          <cell r="CK99">
            <v>0</v>
          </cell>
          <cell r="CL99">
            <v>0</v>
          </cell>
        </row>
        <row r="100">
          <cell r="C100" t="str">
            <v>the sider database of drugs and side effects</v>
          </cell>
          <cell r="D100" t="str">
            <v>The SIDER database of drugs and side effects</v>
          </cell>
          <cell r="E100" t="str">
            <v xml:space="preserve">O banco de dados sider de drogas e efeitos colaterais </v>
          </cell>
          <cell r="G100" t="str">
            <v xml:space="preserve">macho </v>
          </cell>
          <cell r="H100">
            <v>2016</v>
          </cell>
          <cell r="I100">
            <v>380</v>
          </cell>
          <cell r="J100">
            <v>0</v>
          </cell>
          <cell r="K100">
            <v>0</v>
          </cell>
          <cell r="L100" t="str">
            <v>Scopus</v>
          </cell>
          <cell r="P100" t="str">
            <v>English</v>
          </cell>
          <cell r="Q100" t="str">
            <v>Article</v>
          </cell>
          <cell r="R100">
            <v>0</v>
          </cell>
          <cell r="S100" t="str">
            <v>All Open Access, Gold, Green</v>
          </cell>
          <cell r="T100" t="str">
            <v>Kuhn M., Letunic I., Jensen L.J., Bork P.</v>
          </cell>
          <cell r="U100" t="str">
            <v>Nucleic Acids Research</v>
          </cell>
          <cell r="V100" t="str">
            <v>44</v>
          </cell>
          <cell r="W100" t="str">
            <v>D1</v>
          </cell>
          <cell r="Y100" t="str">
            <v>10.1093/nar/gkv1075</v>
          </cell>
          <cell r="Z100" t="str">
            <v>10.1093/nar/gkv1075</v>
          </cell>
          <cell r="AB100" t="str">
            <v>https://www.scopus.com/inward/record.uri?eid=2-s2.0-84979503522&amp;doi=10.1093%2fnar%2fgkv1075&amp;partnerID=40&amp;md5=63e6505c9f41cf7864542d1cebcd694d</v>
          </cell>
          <cell r="AC100" t="str">
            <v>Max Planck Institute of Molecular Cell Biology and Genetics, Pfotenhauerstr. 108, Dresden, 01307, Germany; Biobyte solutions GmbH, Bothestr. 142, Heidelberg, 69117, Germany; Novo Nordisk Foundation Center for Protein Research, Faculty of Health and Medical Sciences, University of Copenhagen, Copenhagen N, 2200, Denmark; European Molecular Biology Laboratory, Structural and Computational Biology Unit, Molecular Medicine Partnership Unit, Meyerhofstrasse 1, Heidelberg, 69117, Germany; Max-Delbrück-Centre for Molecular Medicine, Robert-Rössle-Strasse 10, Berlin, 13092, Germany</v>
          </cell>
          <cell r="AD100" t="str">
            <v>Kuhn, M., Max Planck Institute of Molecular Cell Biology and Genetics, Pfotenhauerstr. 108, Dresden, 01307, Germany; Letunic, I., Biobyte solutions GmbH, Bothestr. 142, Heidelberg, 69117, Germany; Jensen, L.J., Novo Nordisk Foundation Center for Protein Research, Faculty of Health and Medical Sciences, University of Copenhagen, Copenhagen N, 2200, Denmark; Bork, P., European Molecular Biology Laboratory, Structural and Computational Biology Unit, Molecular Medicine Partnership Unit, Meyerhofstrasse 1, Heidelberg, 69117, Germany, Max-Delbrück-Centre for Molecular Medicine, Robert-Rössle-Strasse 10, Berlin, 13092, Germany</v>
          </cell>
          <cell r="AL100" t="str">
            <v>Campillos, M., Kuhn, M., Gavin, A.-C., Jensen, L.J., Bork, P., Drug target identification using side-effect similarity (2008) Science, 321, pp. 263-266; Kuhn, M., Banchaabouchi, A.M., Campillos, M., Jensen, L.J., Gross, C., Gavin, A.-C., Bork, P., Systematic identification of proteins that elicit drug side effects (2013) Mol. Syst. Biol., 9, p. 663; Duran-Frigola, M., Aloy, P., Analysis of chemical and biological features yields mechanistic insights into drug side effects (2013) Chem. Biol., 20, pp. 594-603; Xu, R., Wang, Q., Automatic construction of a large-scale and accurate drug-side-effect association knowledge base from biomedical literature (2014) J. Biomed. Inform., 51, pp. 191-199; Yeleswarapu, S., Rao, A., Joseph, T., Saipradeep, V.G., Srinivasan, R., A pipeline to extract drug-adverse event pairs from multiple data sources (2014) BMC Med. Inform. Decis. Mak., 14, p. 13; Eriksson, R., Werge, T., Jensen, L.J., Brunak, S., Dose-specific adverse drug reaction identification in electronic patient records: Temporal data mining in an inpatient psychiatric population (2014) Drug Saf., 37, pp. 237-247; Kuhn, M., Campillos, M., Letunic, I., Jensen, L.J., Bork, P., A side effect resource to capture phenotypic effects of drugs (2010) Mol. Syst. Biol., 6, p. 343; Zielinski, D.C., Filipp, F.V., Bordbar, A., Jensen, K., Smith, J.W., Herrgard, M.J., Mo, M.L., Palsson, B.O., Pharmacogenomic and clinical data link non-pharmacokinetic metabolic dysregulation to drug side effect pathogenesis (2015) Nat. Commun., 6, p. 7101; Liu, T., Altman, R.B., Relating essential proteins to drug side-effects using canonical component analysis: A structure-based approach (2015) J Chem. Inf. Model, 55, pp. 1483-1494; Gottlieb, A., Stein, G.Y., Ruppin, E., Sharan, R., PREDICT: A method for inferring novel drug indications with application to personalized medicine (2011) Mol. Syst. Biol., 7, p. 496; Gurulingappa, H., Mateen-Rajput, A., Toldo, L., Extraction of potential adverse drug events from medical case reports (2012) J. Biomed. Semantics, 3, p. 15; Cai, M.-C., Xu, Q., Pan, Y.-J., Pan, W., Ji, N., Li, Y.-B., Jin, H.-J., Ji, Z.-L., ADReCS: An ontology database for aiding standardization and hierarchical classification of adverse drug reaction terms (2015) Nucleic Acids Res., 43, pp. D907-D913; Juan-Blanco, T., Duran-Frigola, M., Aloy, P., IntSide: A web server for the chemical and biological examination of drug side effects (2015) Bioinformatics, 31, pp. 612-613; Kuhn, M., Szklarczyk, D., Pletscher-Frankild, S., Blicher, T.H., Von Mering, C., Jensen, L.J., Bork, P., STITCH 4: Integration of protein-chemical interactions with user data (2014) Nucleic Acids Res., 42, pp. D401-D407; Franceschini, A., Szklarczyk, D., Frankild, S., Kuhn, M., Simonovic, M., Roth, A., Lin, J., Von Mering, C., STRING v9.1: Protein-protein interaction networks, with increased coverage and integration (2013) Nucleic Acids Res., 41, pp. D808-D815; Pafilis, E., Frankild, S.P., Fanini, L., Faulwetter, S., Pavloudi, C., Vasileiadou, A., Arvanitidis, C., Jensen, L.J., The SPECIES and ORGANISMS resources for fast and accurate identification of taxonomic names in text (2013) PLoS One, 8, p. e65390; Pafilis, E., O'Donoghue, S.I., Jensen, L.J., Horn, H., Kuhn, M., Brown, N.P., Schneider, R., Reflect: Augmented browsing for the life scientist (2009) Nat. Biotechnol., 27, pp. 508-510; De Marneffe, M.-C., Manning, C.D., The stanford typed dependencies representation (2008) Cross Parser '08</v>
          </cell>
          <cell r="AM100" t="str">
            <v>Kuhn, M.; Max Planck Institute of Molecular Cell Biology and Genetics, Pfotenhauerstr. 108, Germany; email: mkuhn@mpi-cbg.de</v>
          </cell>
          <cell r="AP100" t="str">
            <v>Oxford University Press</v>
          </cell>
          <cell r="AV100" t="str">
            <v>NARHA</v>
          </cell>
          <cell r="AW100" t="str">
            <v>Nucleic Acids Res.</v>
          </cell>
          <cell r="AX100" t="str">
            <v>Final</v>
          </cell>
          <cell r="AY100" t="str">
            <v>2-s2.0-84979503522</v>
          </cell>
          <cell r="AZ100">
            <v>4</v>
          </cell>
          <cell r="BG100" t="str">
            <v>Article; data base; data extraction; data mining; drug indication; false positive result; Internet; measurement accuracy; medical terminology; natural language processing; priority journal; Side Effect Resource; adverse drug reaction; drug database; drug labeling; Databases, Pharmaceutical; Drug Labeling; Drug-Related Side Effects and Adverse Reactions; Internet</v>
          </cell>
          <cell r="BI100" t="str">
            <v>twitter|metamap|nlp</v>
          </cell>
          <cell r="BJ100" t="str">
            <v>unwanted side effects of drugs are a burden on patients and a severe impediment in the development of new drugs. at the same time, adverse drug reactions (adrs) recorded during clinical trials are an important source of human phenotypic data. it is therefore essential to combine data on drugs, targets and side effects into a more complete picture of the therapeutic mechanism of actions of drugs and the ways in which they cause adverse reactions. to this end, we have created the sider ('side effect resource', http://sideeffects.embl.de) database of drugs and adrs. the current release, sider 4, contains data on 1430 drugs, 5880 adrs and 140 064 drug-adr pairs, which is an increase of 40% compared to the previous version. for more fine-grained analyses, we extracted the frequency with which side effects occur from the package inserts. this information is available for 39% of drug-adr pairs, 19% of which can be compared to the frequency under placebo treatment. sider furthermore contains a data set of drug indications, extracted from the package inserts using natural language processing. these drug indications are used to reduce the rate of false positives by identifying medical terms that do not correspond to adrs. © the author(s) 2015.</v>
          </cell>
          <cell r="BL100" t="str">
            <v xml:space="preserve">Efeitos colaterais indesejados das drogas são um fardo em pacientes e um severo impedimento no desenvolvimento de novas drogas. Ao mesmo tempo, reações adversas (ADRs) registradas durante os ensaios clínicos são uma importante fonte de dados fenotípicos humanos. Portanto, é essencial combinar dados sobre drogas, metas e efeitos colaterais em uma imagem mais completa do mecanismo terapêutico de ações de drogas e as formas em que causam reações adversas. Para este fim, criamos o sider ('recurso de efeito colateral', http://sideeforfs.embl.de) Banco de dados de drogas e adrs. A versão atual, Sider 4, contém dados em 1430 drogas, 5880 ADRs e 140 064 pares de droga-ADR, que é um aumento de 40% em relação à versão anterior. Para mais análises de granulação fina, extraímos a frequência com que efeitos colaterais ocorrem a partir das inserções do pacote. Esta informação está disponível para 39% dos pares de droga ADR, 19% dos quais podem ser comparados com a frequência sob tratamento com placebo. Sider além disso contém um conjunto de dados de indicações de drogas, extraídos das inserções de pacotes usando o processamento de linguagem natural. Essas indicações de drogas são usadas para reduzir a taxa de falsos positivos, identificando termos médicos que não correspondem a ADRs. © The Author (s) 2015. </v>
          </cell>
          <cell r="BQ100">
            <v>0</v>
          </cell>
          <cell r="BR100">
            <v>0</v>
          </cell>
          <cell r="BS100">
            <v>0</v>
          </cell>
          <cell r="BV100">
            <v>0</v>
          </cell>
          <cell r="BW100">
            <v>0</v>
          </cell>
          <cell r="BX100">
            <v>0</v>
          </cell>
          <cell r="BY100">
            <v>0</v>
          </cell>
          <cell r="BZ100">
            <v>0</v>
          </cell>
          <cell r="CA100">
            <v>0</v>
          </cell>
          <cell r="CB100">
            <v>0</v>
          </cell>
          <cell r="CC100">
            <v>0</v>
          </cell>
          <cell r="CK100">
            <v>0</v>
          </cell>
          <cell r="CL100">
            <v>0</v>
          </cell>
        </row>
        <row r="101">
          <cell r="C101" t="str">
            <v>biological entity recognition with conditional random fields</v>
          </cell>
          <cell r="D101" t="str">
            <v>Biological entity recognition with conditional random fields.</v>
          </cell>
          <cell r="E101" t="str">
            <v xml:space="preserve">Reconhecimento da entidade biológica com campos aleatórios condicionais. </v>
          </cell>
          <cell r="G101" t="str">
            <v xml:space="preserve">macho </v>
          </cell>
          <cell r="H101">
            <v>2008</v>
          </cell>
          <cell r="I101">
            <v>27</v>
          </cell>
          <cell r="J101">
            <v>0</v>
          </cell>
          <cell r="K101">
            <v>0</v>
          </cell>
          <cell r="L101" t="str">
            <v>Scopus</v>
          </cell>
          <cell r="P101" t="str">
            <v>English</v>
          </cell>
          <cell r="Q101" t="str">
            <v>Article</v>
          </cell>
          <cell r="R101">
            <v>0</v>
          </cell>
          <cell r="T101" t="str">
            <v>He Y., Kayaalp M.</v>
          </cell>
          <cell r="U101" t="str">
            <v>AMIA ... Annual Symposium proceedings / AMIA Symposium. AMIA Symposium</v>
          </cell>
          <cell r="AB101" t="str">
            <v>https://www.scopus.com/inward/record.uri?eid=2-s2.0-73949154960&amp;partnerID=40&amp;md5=4126b5244095eaf077adb76e9642b359</v>
          </cell>
          <cell r="AC101" t="str">
            <v>LLC, Oak Hill, Virginia, United States</v>
          </cell>
          <cell r="AD101" t="str">
            <v>He, Y., LLC, Oak Hill, Virginia, United States; Kayaalp, M., LLC, Oak Hill, Virginia, United States</v>
          </cell>
          <cell r="AM101" t="str">
            <v>He, Y.</v>
          </cell>
          <cell r="AW101" t="str">
            <v>AMIA Annu Symp Proc</v>
          </cell>
          <cell r="AX101" t="str">
            <v>Final</v>
          </cell>
          <cell r="AY101" t="str">
            <v>2-s2.0-73949154960</v>
          </cell>
          <cell r="AZ101">
            <v>4</v>
          </cell>
          <cell r="BG101" t="str">
            <v>article; artificial intelligence; automated pattern recognition; biology; MEDLINE; methodology; natural language processing; nomenclature; semantics; statistical analysis; Artificial Intelligence; Biology; Data Interpretation, Statistical; MEDLINE; Natural Language Processing; Pattern Recognition, Automated; Semantics; Terminology as Topic</v>
          </cell>
          <cell r="BI101" t="str">
            <v>twitter|metamap|nlp</v>
          </cell>
          <cell r="BJ101" t="str">
            <v>due to the rapid evolution of molecular biology and the lack of naming standards, biological entity recognition (ber) remains a challenging task for information extraction and natural language understanding. in this study, we presented a statistical machine learning approach for extracting features, modeling, and predicting biological named entities. our approach utilizes umls semantic types together with metamap, semrep, and abgene, as well as the conditional random fields (crf) framework, and learns both the structure and parameters of a statistical model. results of this study are competitive with the results of the state of the art tools in this field. unlike competing similar approaches, the presented method is fully automatic, hence more generalizable and directly transferable to other named entity recognition (ner) problems in medical informatics.</v>
          </cell>
          <cell r="BL101" t="str">
            <v xml:space="preserve">Devido à rápida evolução da biologia molecular e à falta de padrões de nomeação, o reconhecimento da entidade biológica (BER) continua a ser uma tarefa desafiadora para a extração de informações e a compreensão da linguagem natural. Neste estudo, apresentamos uma abordagem de aprendizado de máquina estatística para extrair recursos, modelagem e predição de entidades nomeadas biológicas. Nossa abordagem utiliza tipos semânticos UMLs juntamente com o Metamap, Semrep e Abgene, bem como o quadro de campos aleatórios condicionais (CRF) e aprende tanto a estrutura quanto os parâmetros de um modelo estatístico. Os resultados deste estudo são competitivos com os resultados do estado das ferramentas de arte neste campo. Ao contrário de competir abordagens semelhantes, o método apresentado é totalmente automático, portanto, mais generalizável e diretamente transferível para outros problemas de reconhecimento de entidade nomeado (ner) em informática médica. </v>
          </cell>
          <cell r="BQ101">
            <v>0</v>
          </cell>
          <cell r="BR101">
            <v>0</v>
          </cell>
          <cell r="BS101">
            <v>0</v>
          </cell>
          <cell r="BV101">
            <v>0</v>
          </cell>
          <cell r="BW101">
            <v>0</v>
          </cell>
          <cell r="BX101">
            <v>0</v>
          </cell>
          <cell r="BY101">
            <v>0</v>
          </cell>
          <cell r="BZ101">
            <v>0</v>
          </cell>
          <cell r="CA101">
            <v>0</v>
          </cell>
          <cell r="CB101">
            <v>0</v>
          </cell>
          <cell r="CC101">
            <v>0</v>
          </cell>
          <cell r="CK101">
            <v>0</v>
          </cell>
          <cell r="CL101">
            <v>0</v>
          </cell>
        </row>
        <row r="102">
          <cell r="C102" t="str">
            <v>towards human machine collaboration in creating an evaluation corpus for adverse drug events in discharge summaries of electronic medical records</v>
          </cell>
          <cell r="D102" t="str">
            <v>Towards Human–Machine Collaboration in Creating an Evaluation Corpus for Adverse Drug Events in Discharge Summaries of Electronic Medical Records</v>
          </cell>
          <cell r="E102" t="str">
            <v xml:space="preserve">Para a colaboração da máquina humana na criação de um corpus de avaliação para eventos adversos de medicamentos em resumos de descarga de registros médicos eletrônicos </v>
          </cell>
          <cell r="G102" t="str">
            <v xml:space="preserve">macho </v>
          </cell>
          <cell r="H102">
            <v>2016</v>
          </cell>
          <cell r="I102">
            <v>3</v>
          </cell>
          <cell r="J102">
            <v>0</v>
          </cell>
          <cell r="K102">
            <v>0</v>
          </cell>
          <cell r="L102" t="str">
            <v>Scopus</v>
          </cell>
          <cell r="P102" t="str">
            <v>English</v>
          </cell>
          <cell r="Q102" t="str">
            <v>Article</v>
          </cell>
          <cell r="R102">
            <v>0</v>
          </cell>
          <cell r="T102" t="str">
            <v>Ang P.S., Fan L.Y.P., Tham M.Y., Tan S.H., Soh S.B.L., Foo B.P.Q., Loke C.W.P., Hu S., Sung C.</v>
          </cell>
          <cell r="U102" t="str">
            <v>Big Data Research</v>
          </cell>
          <cell r="V102" t="str">
            <v>4</v>
          </cell>
          <cell r="Y102" t="str">
            <v>10.1016/j.bdr.2016.04.001</v>
          </cell>
          <cell r="Z102" t="str">
            <v>10.1016/j.bdr.2016.04.001</v>
          </cell>
          <cell r="AB102" t="str">
            <v>https://www.scopus.com/inward/record.uri?eid=2-s2.0-84973489463&amp;doi=10.1016%2fj.bdr.2016.04.001&amp;partnerID=40&amp;md5=e937938612c11cdc2921d70daffbef90</v>
          </cell>
          <cell r="AC102" t="str">
            <v>Vigilance and Compliance Branch, Health Products Regulation Group, Health Sciences Authority, Singapore; Institute for Infocomm Research (I2R), Agency for Science, Technology and Research (A*STAR), Singapore; Duke-NUS Medical School, Singapore</v>
          </cell>
          <cell r="AD102" t="str">
            <v>Ang, P.S., Vigilance and Compliance Branch, Health Products Regulation Group, Health Sciences Authority, Singapore; Fan, L.Y.P., Vigilance and Compliance Branch, Health Products Regulation Group, Health Sciences Authority, Singapore; Tham, M.Y., Vigilance and Compliance Branch, Health Products Regulation Group, Health Sciences Authority, Singapore; Tan, S.H., Vigilance and Compliance Branch, Health Products Regulation Group, Health Sciences Authority, Singapore; Soh, S.B.L., Vigilance and Compliance Branch, Health Products Regulation Group, Health Sciences Authority, Singapore; Foo, B.P.Q., Vigilance and Compliance Branch, Health Products Regulation Group, Health Sciences Authority, Singapore; Loke, C.W.P., Vigilance and Compliance Branch, Health Products Regulation Group, Health Sciences Authority, Singapore; Hu, S., Institute for Infocomm Research (I2R), Agency for Science, Technology and Research (A*STAR), Singapore; Sung, C., Vigilance and Compliance Branch, Health Products Regulation Group, Health Sciences Authority, Singapore, Duke-NUS Medical School, Singapore</v>
          </cell>
          <cell r="AH102" t="str">
            <v>Biomedical Research Council, BMRC: SPF2014/001</v>
          </cell>
          <cell r="AI102" t="str">
            <v>The Biomedical Research Council funded this study through a grant for the Surveillance and Pharmacogenomics Initiative for Adverse Drug Reactions (BMRC SPF Ref No: SPF2014/001 ).</v>
          </cell>
          <cell r="AL102" t="str">
            <v>Pirmohamed, M., James, S., Meakin, S., Green, C., Scott, A.K., Walley, T.J., Farrar, K., Breckenridge, A.M., Adverse drug reactions as cause of admission to hospital: prospective analysis of 18 820 patients (2004) BMJ, Br. Med. J., 329 (7456), pp. 15-19; Committee on safety of drugs (1971), Report for 1969 and 1970 HMSO London; Lim, W., Development of medical informatics in Singapore – keeping pace with healthcare challenges (2006) Asia Pacific Association for Medical Informatics Meeting, Taipei, Taiwan; Koh, Y., Lim, A., Tan, L., Ang, P.S., Tan, S.H., Toh, D., Chan, C.L., (2012) Pharmacovigilance in Singapore – Harnessing IT and Genomics to Detect Safety Signals, Scrip Regulatory Affairs; Hazell, L., Shakir, S.A., Under-reporting of adverse drug reactions: a systematic review (2006) Drug Safety, 29 (5), pp. 385-396; Melton, G., Hripcsak, G., Automated detection of adverse events using natural language processing of discharge summaries (2005) J. Am. Med. Inform. Assoc., 12 (4), pp. 448-557; Park, M.Y., Yoon, D., Lee, K., Kang, S.Y., Park, I., Lee, S.H., Kim, W., Park, R.W., A novel algorithm for detection of adverse drug reaction signals using a hospital electronic medical record database (2011) Pharmacoepidemiol. Drug Saf., 20 (6), pp. 598-607; Ramirez, E., Carcas, A.J., Borobia, A.M., Lei, S.H., Piñana, E., Fudio, S., Frias, J., A pharmacovigilance program from laboratory signals for the detection and reporting of serious adverse drug reactions in hospitalized patients (2010) Clin. Pharmacol. Ther., 87 (1), pp. 74-86; Wang, X., Hripcsak, G., Markatou, M., Friedman, C., Active computerized pharmacovigilance using natural language processing, statistics, and electronic health records: a feasibility study (2009) J. Am. Med. Inform. Assoc., 16 (3), pp. 328-337; Waller, P.C., Evans, S.J., A model for the future conduct of pharmacovigilance (2003) Pharmacoepidemiol. Drug Saf., 12 (1), pp. 17-29; Murdoch, T.B., Detsky, A.S., The inevitable application of big data to health care (2013) JAMA, 309 (13), pp. 1351-1352; Gurulingappa, H., Mateen-Rajput, A., Toldo, L., Extraction of potential adverse drug events from medical case reports (2012) J. Biomed. Semant., 3 (1), p. 15; Celi, L., Moseley, E., Moses, C., Ryan, P., Somai, M., Stone, D., Tang, K., From pharmacovigilance to clinical care optimisation (2014) Big Data, 2 (3), pp. 134-141; Eriksson, R., Jensen, P.B., Frankild, S., Jensen, L.J., Brunak, S., Dictionary construction and identification of possible adverse drug events in Danish clinical narrative text (2013) J. Am. Med. Inform. Assoc., 20 (5), pp. 947-953; http://www.umc-products.com/DynPage.aspx?id=73589&amp;mn1=1107&amp;mn2=1664, WHO Adverse Reaction Terminology (WHO-ART), Uppsala Monitoring Centre, World Health Organization Collaborating Centre for International Drug Monitoring; Medical Dictionary for Regulatory Activities (MedDRA) Terminology, International Council for Harmonisation of Technical Requirements for Registration of Pharmaceuticals for Human Use (ICH); Reynar, J.C., Topic Segmentation: Algorithms and Applications, Computer and Information Science (1998), University of Pennsylvania; Choi, Y.Y., Advances in domain independent linear text segmentation (2000) Proceedings of the 1st Meeting of the North American Chapter of the Association for Computational Linguistics, Stroudsburg, PA, USA, , http://www.aclweb.org/anthology/A00-2004; Chapman, W.W., Bridewell, W., Hanbury, P., Cooper, G.F., Buchanan, B.G., A simple algorithm for identifying negated findings and diseases in discharge summaries (2001) J. Biomed. Inform., 34 (5), pp. 301-310; http://knowtator.sourceforge.net/, Knowtator. Mozilla Public License Version 1.1; Navarro, G., A guided tour to approximate string matching (2001) ACM Comput. Surv., 33 (1), pp. 31-88; Wagner, R.A., Fischer, M.J., The string-to-string correction problem (1974) J. ACM, 21 (1), pp. 168-173; Huang, T., Lan, L., Fang, X., An, P., Min, J., Wang, F., Promises and challenges of big data computing in health sciences (2015) Big Data Res., 2 (1), pp. 2-11; Gurulingappa, H., Fluck, J., Hofmann-Apitius, M., Toldo, L., Identification of adverse drug event assertive sentences in medical case reports, in: The First International Workshop on Knowledge Discovery in Health Care and Medicine, KDHCM'11, Online Proceedings: Athens, Greece, September 9, 2011 ; Visweswaran, S., Hanbury, P., Saul, M., Cooper, G., Detecting adverse drug events in discharge summaries using variations on the simple Bayes model (2003) AMIA Annu. Symp. Proc., Washington, DC</v>
          </cell>
          <cell r="AM102" t="str">
            <v>Ang, P.S.; Vigilance and Compliance Branch, 11 Biopolis Way #11-01, Singapore; email: ang_pei_san@hsa.gov.sg</v>
          </cell>
          <cell r="AP102" t="str">
            <v>Elsevier Inc.</v>
          </cell>
          <cell r="AW102" t="str">
            <v>Big. Data Res.</v>
          </cell>
          <cell r="AX102" t="str">
            <v>Final</v>
          </cell>
          <cell r="AY102" t="str">
            <v>2-s2.0-84973489463</v>
          </cell>
          <cell r="AZ102">
            <v>6</v>
          </cell>
          <cell r="BF102" t="str">
            <v>Adverse drug events; Discharge summaries; Narrative medical reports; Natural language processing; Text mining</v>
          </cell>
          <cell r="BJ102" t="str">
            <v>adverse drug events (ades) contribute significantly to morbidity and mortality in the healthcare system. the availability of digitalised hospitals' narrative clinical data offers a potentially rich resource to enhance pharmacovigilance efforts to manage potential safety issues arising from real-world use of drugs. the goal of this paper was to establish a foundation for creating an evaluation corpus by developing a set of annotation guidelines to achieve high inter-annotator agreement (iaa) and to evaluate the performance of basic entity identification tools for drugs, adverse events (aes) and drug-ae relationships from 100 discharge summaries of a tertiary hospital in singapore. two teams of three annotators worked independently on text annotation using knowtator. three-way iaa of 86%, 70% and 49% were achieved for drugs, aes and drug-ae relationships respectively. the performance of the machine algorithm was evaluated against annotations made by at least two annotators, with a recall of 84% and precision of 73% for drugs and a recall of 67% and precision of 53% for aes. the high recall and precision for drug entity extraction suggests that machine pre-annotation of drugs followed by human annotation of aes and drug-ae relationships could be a feasible approach in expediting the process of creating a larger evaluation corpus. non-matches between machine and human annotations were examined to identify ways to further refine the algorithm. when successfully implemented, the identification of ades could greatly support pharmacovigilance work in characterising the magnitude and scope of ades and prioritising interventions to improve the drug safety. © 2016 elsevier inc.</v>
          </cell>
          <cell r="BL102" t="str">
            <v xml:space="preserve">Eventos adversos (ADES) contribuem significativamente para a morbidade e a mortalidade no sistema de saúde. A disponibilidade de dados clínicos narrativos de hospitais digitalizados oferece um recurso potencialmente rico para melhorar os esforços de farmacovigilância para gerenciar possíveis problemas de segurança decorrentes do uso do mundo real de drogas. O objetivo deste artigo foi estabelecer uma base para criar um corpus de avaliação, desenvolvendo um conjunto de diretrizes de anotação para alcançar o alto acordo entre anotadores (IAA) e avaliar o desempenho das ferramentas básicas de identificação de entidade para drogas, eventos adversos (AES) e relações de drogas de 100 resumos de descarga de um hospital terciário em Cingapura. Duas equipes de três anotadores trabalharam independentemente na anotação de texto usando o knowchator. IAA de três vias de 86%, 70% e 49% foram alcançados para as relacionamentos de drogas, AES e drogas, respectivamente. O desempenho do algoritmo da máquina foi avaliado contra anotações feitos por pelo menos dois anotadores, com uma recordação de 84% e precisão de 73% para drogas e uma recordação de 67% e precisão de 53% para AES. A alta recordação e precisão para a extração de entidade de drogas sugerem que a pré-anotação da máquina de drogas seguidas da anotação humana dos relacionamentos AES e da droga pode ser uma abordagem viável em expulitar o processo de criação de um corpus de avaliação maior. Não correspondências entre máquinas e anotações humanas foram examinadas para identificar maneiras de refinar ainda mais o algoritmo. Quando implementada com sucesso, a identificação de ADES poderia suportar grandemente o trabalho de farmacovigilância na caracterização da magnitude e ao escopo dos ades e priorizando as intervenções para melhorar a segurança dos medicamentos. © 2016 Elsevier Inc. </v>
          </cell>
          <cell r="BQ102">
            <v>0</v>
          </cell>
          <cell r="BR102">
            <v>0</v>
          </cell>
          <cell r="BS102">
            <v>0</v>
          </cell>
          <cell r="BV102">
            <v>0</v>
          </cell>
          <cell r="BW102">
            <v>0</v>
          </cell>
          <cell r="BX102">
            <v>0</v>
          </cell>
          <cell r="BY102">
            <v>0</v>
          </cell>
          <cell r="BZ102">
            <v>0</v>
          </cell>
          <cell r="CA102">
            <v>0</v>
          </cell>
          <cell r="CB102">
            <v>0</v>
          </cell>
          <cell r="CC102">
            <v>0</v>
          </cell>
          <cell r="CK102">
            <v>0</v>
          </cell>
          <cell r="CL102">
            <v>0</v>
          </cell>
        </row>
        <row r="103">
          <cell r="C103" t="str">
            <v>use of off the shelf information extraction algorithms in clinical informatics a feasibility study of metamap annotation of italian medical notes</v>
          </cell>
          <cell r="D103" t="str">
            <v>Use of “off-the-shelf” information extraction algorithms in clinical informatics: A feasibility study of MetaMap annotation of Italian medical notes</v>
          </cell>
          <cell r="E103" t="str">
            <v xml:space="preserve">Uso de algoritmos de extração de informação "off-the-prateleira" em informática clínica: um estudo de viabilidade da anotação de metamap de notas médicas italianas </v>
          </cell>
          <cell r="G103" t="str">
            <v xml:space="preserve">macho </v>
          </cell>
          <cell r="H103">
            <v>2016</v>
          </cell>
          <cell r="I103">
            <v>16</v>
          </cell>
          <cell r="J103">
            <v>0</v>
          </cell>
          <cell r="K103">
            <v>0</v>
          </cell>
          <cell r="L103" t="str">
            <v>Scopus</v>
          </cell>
          <cell r="P103" t="str">
            <v>English</v>
          </cell>
          <cell r="Q103" t="str">
            <v>Article</v>
          </cell>
          <cell r="R103">
            <v>0</v>
          </cell>
          <cell r="T103" t="str">
            <v>Chiaramello E., Pinciroli F., Bonalumi A., Caroli A., Tognola G.</v>
          </cell>
          <cell r="U103" t="str">
            <v>Journal of Biomedical Informatics</v>
          </cell>
          <cell r="V103" t="str">
            <v>63</v>
          </cell>
          <cell r="Y103" t="str">
            <v>10.1016/j.jbi.2016.07.017</v>
          </cell>
          <cell r="Z103" t="str">
            <v>10.1016/j.jbi.2016.07.017</v>
          </cell>
          <cell r="AB103" t="str">
            <v>https://www.scopus.com/inward/record.uri?eid=2-s2.0-84979695848&amp;doi=10.1016%2fj.jbi.2016.07.017&amp;partnerID=40&amp;md5=6f4112a04de8f7db51c1d1d635ec5406</v>
          </cell>
          <cell r="AC103" t="str">
            <v>Istituto di Elettronica e di Ingegneria dell'Informazione e delle Telecomunicazioni (IEIIT), Consiglio Nazionale delle Ricerche (CNR), Piazza L. da Vinci, 32, Milano, 20133, Italy; e-HealthLAB, Dipartimento di Elettronica, Informazione e Bioingegneria (DEIB), Politecnico di Milano, Piazza L. da Vinci, 32, Milan, 20133, Italy; UOC Sistemi Informativi e Informatici, Fondazione IRCCS Ca’ Granda Ospedale Maggiore Policlinico Milano, Via Francesco Sforza, 35, Milano, 20122, Italy</v>
          </cell>
          <cell r="AD103" t="str">
            <v>Chiaramello, E., Istituto di Elettronica e di Ingegneria dell'Informazione e delle Telecomunicazioni (IEIIT), Consiglio Nazionale delle Ricerche (CNR), Piazza L. da Vinci, 32, Milano, 20133, Italy; Pinciroli, F., Istituto di Elettronica e di Ingegneria dell'Informazione e delle Telecomunicazioni (IEIIT), Consiglio Nazionale delle Ricerche (CNR), Piazza L. da Vinci, 32, Milano, 20133, Italy, e-HealthLAB, Dipartimento di Elettronica, Informazione e Bioingegneria (DEIB), Politecnico di Milano, Piazza L. da Vinci, 32, Milan, 20133, Italy; Bonalumi, A., UOC Sistemi Informativi e Informatici, Fondazione IRCCS Ca’ Granda Ospedale Maggiore Policlinico Milano, Via Francesco Sforza, 35, Milano, 20122, Italy; Caroli, A., UOC Sistemi Informativi e Informatici, Fondazione IRCCS Ca’ Granda Ospedale Maggiore Policlinico Milano, Via Francesco Sforza, 35, Milano, 20122, Italy; Tognola, G., Istituto di Elettronica e di Ingegneria dell'Informazione e delle Telecomunicazioni (IEIIT), Consiglio Nazionale delle Ricerche (CNR), Piazza L. da Vinci, 32, Milano, 20133, Italy</v>
          </cell>
          <cell r="AE103" t="str">
            <v>MetaMap</v>
          </cell>
          <cell r="AL103" t="str">
            <v>Meystre, S.M., Savova, G.K., Kipper-Schuler, K.C., Hurdle, J.F., Extracting information from textual documents in the electronic health record: a review of recent research (2008) Yearb Med Inf., 35, pp. 128-144; Demner-Fushman, D., Chapman, W.W., McDonald, C.J., What can natural language processing do for clinical decision support? (2009) J. Biomed. Inform., 42, pp. 760-772; Pai, V.M., Rodgers, M., Conroy, R., Luo, J., Zhou, R., Seto, B., Workshop on using natural language processing applications for enhancing clinical decision making: an executive summary (2014) J. Am. Med. Informatics Assoc., 21, pp. e2-e5; Pradhan, S., Elhadad, N., South, B.R., Martinez, D., Christensen, L., Vogel, A., Evaluating the state of the art in disorder recognition and normalization of the clinical narrative (2015) J. Am. Med. Inform. Assoc., 22, pp. 143-154; Chapman, W.W., Fiszman, M., Dowling, J.N., Chapman, B.E., Rindflesch, T.C., Identifying respiratory findings in emergency department reports for biosurveillance using MetaMap (2004) Stud. Health Technol. Inform., 107, pp. 487-491; Cui, L., Sahoo, S.S., Lhatoo, S.D., Garg, G., Rai, P., Bozorgi, A., Complex epilepsy phenotype extraction from narrative clinical discharge summaries (2014) J. Biomed. Inform., 51, pp. 272-279; Shivade, C., Raghavan, P., Fosler-Lussier, E., Embi, P.J., Elhadad, N., Johnson, S.B., A review of approaches to identifying patient phenotype cohorts using electronic health records (2013) J. Am. Med. Inform. Assoc., 21, pp. 221-230; Hanauer, D.A., Saeed, M., Zheng, K., Mei, Q., Shedden, K., Aronson, A.R., Applying MetaMap to Medline for identifying novel associations in a large clinical dataset: a feasibility analysis (2014) J. Am. Med. Inform. Assoc., pp. 925-937; Jensen, P.B., Jensen, L.J., Brunak, S., Mining electronic health records: towards better research applications and clinical care (2012) Nat. Rev. Genet., 13, pp. 395-405; Wang, X., Hripcsak, G., Markatou, M., Friedman, C., Active computerized pharmacovigilance using natural language processing, statistics, and electronic health records: a feasibility study (2009) J. Am. Med. Informatics Assoc., 16, pp. 328-337; Iyer, S.V., Harpaz, R., LePendu, P., Bauer-Mehren, A., Shah, N.H., Mining clinical text for signals of adverse drug-drug interactions (2014) J. Am. Med. Inform. Assoc., 21, pp. 353-362; Leaman, R., Khare, R., Lu, Z., Challenges in clinical natural language processing for automated disorder normalization (2015) J. Biomed. Inform., 57, pp. 28-37; Jurafsky, D., Martin, J.H., (2008), http://dx.doi.org/10.1016/S0065-230X(09)04001-9, Speech and Language Processing: An introduction to Natural Language Processing, Computational Linguistics, and Speech Recognition (Introduction); Skeppstedt, M., Kvist, M., Nilsson, G.H., Dalianis, H., Automatic recognition of disorders, findings, pharmaceuticals and body structures from clinical text: an annotation and machine learning study (2014) J. Biomed. Inform., 49, pp. 148-158; Castro, E., Iglesias, A., Martínez, P., Castaño, L., Automatic identification of biomedical concepts in spanish-language unstructured clinical texts (2010) Proc. 1st ACM Int. Heal. Informatics Symp, pp. 751-757; Demner-fushman, D., Mork, J.G., Shooshan, S.E., Aronson, A.R., UMLS content views appropriate for NLP processing of the biomedical literature vs. clinical text (2010) J. Biomed Inform., 43, pp. 587-594; Sager, N., Lyman, M., Bucknall, C., Nhan, N., Tick, L.J., Natural language processing and the representation of clinical data (1994) J. Am. Med. Informatics Assoc., 1, pp. 142-160; Friedman, C., Hripcsak, G., DuMouchel, W., Johnson, S.B., Clayton, P.D., Natural language processing in an operational clinical information system (1995) Nat. Lang. Eng., 1, pp. 83-108; Friedman, C., Towards a comprehensive medical language processing system: methods and issues (1997) Proc. AMIA Annu. Fall Symp., pp. 595-599; Aronson, A., Effective mapping of biomedical text to the UMLS Metathesaurus: the MetaMap program (2001) AMIA Annu. Symp. Proc, pp. 17-21; Brennan, P.F., Aronson, A.R., Towards linking patients and clinical information: detecting UMLS concepts in e-mail (2003) J. Biomed. Inform., 36, pp. 334-341; Park, A., Hartzler, A., Huh, J., McDonald, D.W., Pratt, W., Automatically detecting failures in natural language processing tools for online community text (2015) J. Med. Internet Res., 17; Meystre, S., Haug, P.J., Evaluation of medical problem extraction from electronic clinical documents using MetaMap Transfer (MMTx) (2005) Stud. Health Technol. Inform., 116, pp. 823-828; Meystre, S., Haug, P.J., Natural language processing to extract medical problems from electronic clinical documents: performance evaluation (2006) J. Biomed. Inform., 39, pp. 589-599; Lependu, P., Iyer, S.V., Fairon, C., Shah, N.H., Annotation analysis for testing drug safety signals using unstructured clinical notes (2012) J. Biomed. Semantics., 3, p. S5; Bodenreider, O., The Unified Medical Language System (UMLS): integrating biomedical terminology (2004) Nucleic Acids Res., 32. , D267-70; Oronoz, M., Casillas, A., Gojenola, K., Perez, A., Automatic annotation of medical records in spanish with disease, drug and substance names (2013) Prog. Pattern Recognition, Image Anal. Comput. Vision, Appl., pp. 536-543. , Springer Berlin, Heidelberg; Delbecque, T., Zweigenbaum, P., MetaCoDe: a lightweight {UMLS} mapping tool (2007) Artif. Intell. Med., pp. 242-246. , Springer Berlin, Heidelberg; Deléger, L., Grouin, C., Zweigenbaum, P., Extracting medication information from French clinical texts (2010) Stud. Health Technol. Inform., 160, pp. 949-953; Ferreira, L., Teixeira, A., Cunha, J., (2013) Medical Information Extraction in European Portuguese; Carrero, F., Cortizo, J.C., Gomez, J.M., De Buenaga, M., In the development of a Spanish metamap (2008) Proc. 17th ACM Conf. Inf. Knowl. Manag. ACM, pp. 1465-1466; Carrero, F., Cortizo, J.C., Gomez, J.M., Building a Spanish MMTx by using automatic translation and biomedical ontologies (2008) Intell. Data Eng. Autom. Learn, pp. 346-353; (2009), http://www.ncbi.nlm.nih.gov/books/NBK9676/, National Library of Medicine, UMLS® Reference Manual; Bodenreider, O., McCray, A.T., Exploring semantic groups through visual approaches (2003) J. Biomed. Inform., 36, pp. 414-432; Wu, S.T., Liu, H., Li, D., Tao, C., Musen, M.A., Chute, C.G., Unified Medical Language System term occurrences in clinical notes: a large-scale corpus analysis (2012) J. Am. Med. Inform. Assoc., 19, pp. e149-56; https://metamap.nlm.nih.gov/DataFileBuilder.shtml, National Library of Medicine, MetaMap Data File Builder, (n.d.). &lt;&gt;; https://www.nlm.nih.gov/research/umls/sourcereleasedocs/index.html, National Library of Medicine, UMLS Source Vocabulary Documentation, (n.d.). &lt;&gt;; Volk, M., Ripplinger, B.A., Vintar, S., Buitelaar, P., Raileanu, D., Sacaleanu, B., Semantic annotation for concept-based cross-language medical information retrieval (2002) Int. J. Med. Inform., 67, pp. 97-112; Markó, K., Schulz, S., Hahn, U., MorphoSaurus–design and evaluation of an interlingua-based, cross-language document retrieval engine for the medical domain (2005) Methods Inf. Med., 44, pp. 537-545; Divita, G., Tse, T., Roth, L., Failure analysis of MetaMap transfer (MMTx) (2004) Stud. Health Technol. Inform., 107, pp. 763-767; Rindflesch, T.C., Bean, C.A., Sneiderman, C.A., Argument identification for arterial branching predications asserted in cardiac catheterization reports (2000) AMIA Annu. Symp. Proc., pp. 704-708; Pratt, W., Yetisgen-Yildiz, M., A study of biomedical concept identification: MetaMap vs. people (2003) AMIA Annu. Symp. Proc., pp. 529-533. , D030003464 [pii]</v>
          </cell>
          <cell r="AM103" t="str">
            <v>Tognola, G.; Istituto di Elettronica e di Ingegneria dell'Informazione e delle Telecomunicazioni (IEIIT), Piazza L. da Vinci, 32, Italy; email: gabriella.tognola@ieiit.cnr.it</v>
          </cell>
          <cell r="AP103" t="str">
            <v>Academic Press Inc.</v>
          </cell>
          <cell r="AV103" t="str">
            <v>JBIOB</v>
          </cell>
          <cell r="AW103" t="str">
            <v>J. Biomed. Informatics</v>
          </cell>
          <cell r="AX103" t="str">
            <v>Final</v>
          </cell>
          <cell r="AY103" t="str">
            <v>2-s2.0-84979695848</v>
          </cell>
          <cell r="AZ103">
            <v>10</v>
          </cell>
          <cell r="BF103" t="str">
            <v>EHR data reuse; Failure analysis; Information extraction; Italian language; MetaMap; Unstructured clinical notes</v>
          </cell>
          <cell r="BG103" t="str">
            <v>Algorithms; Computational linguistics; Data mining; Failure analysis; Information analysis; Information retrieval; Semantics; Translation (languages); Automatic translation; Clinical informatics; Clinical notes; Data reuse; Feasibility studies; Italian language; MetaMap; Unified medical language systems; Medical information systems; accuracy; algorithm; Article; automation; computer program; concept analysis; data base; experimental study; feasibility study; information processing; information retrieval; Italy; language; medical informatics; medical information; medical information system; medical literature; off the shelf information extraction algorithm; priority journal; semantics; algorithm; human; natural language processing; Unified Medical Language System; Algorithms; Feasibility Studies; Humans; Information Storage and Retrieval; Italy; Natural Language Processing; Unified Medical Language System</v>
          </cell>
          <cell r="BH103" t="str">
            <v>twitter|metamap|nlp</v>
          </cell>
          <cell r="BI103" t="str">
            <v>twitter|metamap|nlp</v>
          </cell>
          <cell r="BJ103" t="str">
            <v>information extraction from narrative clinical notes is useful for patient care, as well as for secondary use of medical data, for research or clinical purposes. many studies focused on information extraction from english clinical texts, but less dealt with clinical notes in languages other than english. this study tested the feasibility of using “off the shelf” information extraction algorithms to identify medical concepts from italian clinical notes. among all the available and well-established information extraction algorithms, we used metamap to map medical concepts to the unified medical language system (umls). the study addressed two questions: (q1) to understand if it would be possible to properly map medical terms found in clinical notes and related to the semantic group of “disorders” to the italian umls resources; (q2) to investigate if it would be feasible to use metamap as it is to extract these medical concepts from italian clinical notes. we performed three experiments: in exp1, we investigated how many medical concepts of the “disorders” semantic group found in a set of clinical notes written in italian could be mapped to the umls italian medical sources; in exp2 we assessed how the different processing steps used by metamap, which are english dependent, could be used in italian texts to map the original clinical notes on the italian umls sources; in exp3 we automatically translated the clinical notes from italian to english using google translator, and then we used metamap to map the translated texts. results in exp1 showed that the italian umls metathesaurus sources covered 91% of the medical terms of the “disorders” semantic group, as found in the studied dataset. we observed that even if metamap was built to analyze texts written in english, most of its processing steps worked properly also with texts written in italian. metamap identified correctly about half of the concepts in the italian clinical notes. using metamap's annotation on italian clinical notes instead of a simple text search improved our results of about 15 percentage points. metamap's annotation of italian clinical notes showed recall, precision and f-measure equal to 0.53, 0.98 and 0.69, respectively. most of the failures were due to the impossibility for metamap to generate meaningful variants for the italian language, suggesting that modifying metamap to allow generating italian variants could improve the performance. metamap's performance in annotating automatically translated english clinical notes was in line with findings in the literature, with similar recall (0.75), f-measure (0.83) and even higher precision (0.95). most of the failures were due to a bad italian to english translation of medical terms, suggesting that using an automatic translation tool specialized in translating medical concepts might be useful to obtain better performances. in conclusion, performances obtained using metamap on the fully automatic translation of the italian text are good enough to allow to use metamap “as it is” in clinical practice. © 2016 elsevier inc.</v>
          </cell>
          <cell r="BL103" t="str">
            <v xml:space="preserve">A extração de informações de notas clínicas narrativas é útil para atendimento ao paciente, bem como para uso secundário de dados médicos, para pesquisa ou fins clínicos. Muitos estudos focados na extração de informações de textos clínicos ingleses, mas menos tratados com notas clínicas em idiomas que não sejam ingleses. Este estudo testou a viabilidade de usar algoritmos de extração de informação "fora da prateleira" para identificar conceitos médicos de notas clínicas italianas. Entre todos os algoritmos de extração de informações disponíveis e bem estabelecidos, usamos o Metamap para mapear conceitos médicos para o sistema de idioma médico unificado (UMLs). O estudo abordou duas perguntas: (Q1) para entender se seria possível mapear adequadamente termos médicos encontrados em notas clínicas e relacionadas ao grupo semântico de "distúrbios" aos recursos italianos de UMLs; (Q2) para investigar se seria viável usar o metamap como é extrair esses conceitos médicos de notas clínicas italianas. Realizamos três experimentos: em Exp1, investigamos quantos conceitos médicos do grupo semântico "distúrbios" encontrados em um conjunto de notas clínicas escritas em italiano poderiam ser mapeadas para as fontes médicas italianas de UMLs; No Exp2, avaliamos como as diferentes etapas de processamento usadas pelo Metamap, que são dependentes do inglês, podem ser usadas em textos italianos para mapear as notas clínicas originais sobre as fontes de UMLs italianas; Em EXP3, traduzimos automaticamente as notas clínicas do italiano para o inglês usando o Tradutor do Google e, em seguida, usamos o Metamap para mapear os textos traduzidos. Os resultados no EXP1 mostraram que as fontes italianas de metatesuros UMLS cobriam 91% dos termos médicos do grupo semântico "distúrbios", como encontrado no conjunto de dados estudado. Observamos que, mesmo que o Metamap tenha sido construído para analisar textos escritos em inglês, a maioria de suas etapas de processamento funcionou corretamente também com textos escritos em italiano. O metamap identificou corretamente cerca de metade dos conceitos nas notas clínicas italianas. Usando a anotação do metamap em notas clínicas italianas em vez de uma simples pesquisa de texto melhorou nossos resultados de cerca de 15 pontos percentuais. A anotação de Notas clínicas italianas de Metamap mostrou recordação, precisão e f-medida igual a 0,53, 0,98 e 0,69, respectivamente. A maioria dos fracassos deveu-se à impossibilidade de Metamap gerar variantes significativas para a língua italiana, sugerindo que a modificação de metamap para permitir gerar variantes italianas poderia melhorar o desempenho. O desempenho de Metamap em anotação automaticamente traduzido português Notas clínicas foi de acordo com os resultados na literatura, com recordação semelhante (0,75), medida F (0,83) e até maior precisão (0,95). A maioria dos fracassos deveu-se a uma má tradução de médicos italiana para o inglês, sugerindo que o uso de uma ferramenta de tradução automática é especializada em traduzir conceitos médicos pode ser útil para obter melhores performances. Em conclusão, os desempenhos obtidos usando o metamap na tradução totalmente automática do texto italiano são bons o suficiente para permitir usar o metamap "como é" na prática clínica. © 2016 Elsevier Inc. </v>
          </cell>
          <cell r="BQ103">
            <v>0</v>
          </cell>
          <cell r="BR103">
            <v>0</v>
          </cell>
          <cell r="BS103">
            <v>0</v>
          </cell>
          <cell r="BV103">
            <v>0</v>
          </cell>
          <cell r="BW103">
            <v>0</v>
          </cell>
          <cell r="BX103">
            <v>0</v>
          </cell>
          <cell r="BY103">
            <v>0</v>
          </cell>
          <cell r="BZ103">
            <v>0</v>
          </cell>
          <cell r="CA103">
            <v>0</v>
          </cell>
          <cell r="CB103">
            <v>0</v>
          </cell>
          <cell r="CC103">
            <v>0</v>
          </cell>
          <cell r="CK103">
            <v>0</v>
          </cell>
          <cell r="CL103">
            <v>0</v>
          </cell>
        </row>
        <row r="104">
          <cell r="C104" t="str">
            <v>biomedical text disambiguation using umls</v>
          </cell>
          <cell r="D104" t="str">
            <v>Biomedical text disambiguation using UMLS</v>
          </cell>
          <cell r="E104" t="str">
            <v xml:space="preserve">Desambiguação de texto biomédica usando UMLs </v>
          </cell>
          <cell r="G104" t="str">
            <v xml:space="preserve">macho </v>
          </cell>
          <cell r="H104">
            <v>2013</v>
          </cell>
          <cell r="I104">
            <v>8</v>
          </cell>
          <cell r="J104">
            <v>0</v>
          </cell>
          <cell r="K104">
            <v>0</v>
          </cell>
          <cell r="L104" t="str">
            <v>Scopus</v>
          </cell>
          <cell r="P104" t="str">
            <v>English</v>
          </cell>
          <cell r="Q104" t="str">
            <v>Conference Paper</v>
          </cell>
          <cell r="R104">
            <v>0</v>
          </cell>
          <cell r="T104" t="str">
            <v>El-Rab W.G., Zaïane O.R., El-Hajj M.</v>
          </cell>
          <cell r="U104" t="str">
            <v>Proceedings of the 2013 IEEE/ACM International Conference on Advances in Social Networks Analysis and Mining, ASONAM 2013</v>
          </cell>
          <cell r="Y104" t="str">
            <v>10.1145/2492517.2500251</v>
          </cell>
          <cell r="Z104" t="str">
            <v>10.1145/2492517.2500251</v>
          </cell>
          <cell r="AB104" t="str">
            <v>https://www.scopus.com/inward/record.uri?eid=2-s2.0-84893334778&amp;doi=10.1145%2f2492517.2500251&amp;partnerID=40&amp;md5=770bd39bd64b059d1afd1765849eda3e</v>
          </cell>
          <cell r="AC104" t="str">
            <v>University of Alberta, Edmonton, Canada; MacEwan University, Edmonton, Canada</v>
          </cell>
          <cell r="AD104" t="str">
            <v>El-Rab, W.G., University of Alberta, Edmonton, Canada; Zaïane, O.R., University of Alberta, Edmonton, Canada; El-Hajj, M., MacEwan University, Edmonton, Canada</v>
          </cell>
          <cell r="AL104" t="str">
            <v>Nancy, I., Véronis, J., Introduction to the special issue on word sense disambiguation: The state of the art (1998) Computational Linguistics, 24 (1), pp. 2-40; Navigli, R., Word sense disambiguation: A survey (2009) ACM Computing Surveys (CSUR), 41 (2); Kilgarri, A., Senseval: An exercise in evaluating word sense disambiguation programs (1998) Proc. of the First International Conference on Language Resources and Evaluation; Edmonds, P., Cotton, S., Senseval-2: Overview (2001) Proceedings of the 2nd International Workshop on Evaluating Word Sense Disambiguation Systems, pp. 1-6. , Toulouse France; Mihalcea, R., Ehsanul, F., Senselearner: Minimally supervised word sense disambiguation for all words in open text (2004) Proceedings OfACL/SIGLEX Senseval, 3, pp. 155-158; Agirre, E., De Lacalle, O.L., Magnini, B., Otegi, A., Rigau, G., Vossen, P., SemEval-2007 task 01: Evaluating WSD on cross-language information retrieval (2008) Advances in Multilingual and Multimodal Information Retrieval, pp. 908-917; Schuemie, M.J., Kors, J.A., Mons, B., Word sense disambiguation in the biomedical domain: An overview (2005) Journal of Computational Biology, 12 (5), pp. 554-565; Humphreys, B.L., Lindberg, D.A.B., Schoolman, H.M., Octo Barnett, G., The unified medical language system an informatics research collaboration (1998) Journal of the American Medical Informatics Association, 5 (1), pp. 1-11; Agirre, E., Soroa, A., Stevenson, M., Graph-based word sense disambiguation of biomedical documents (2010) Bioinformatics, 26 (22), pp. 2889-2896; Agirre, E., Soroa, A., Personalizing pagerank for word sense disambiguation (2009) Proceedings of the 12th Conference of the European Chapter of the Association for Computational Linguistics, pp. 33-41; Sinha, R., Mihalcea, R., Unsupervised graph-basedword sense disambiguation using measures of word semantic similarity (2007) Proceedings of the IEEE International Conference on Semantic Computing (ICSC), pp. 363-369; Navigli, R., Lapata, M., Graph connectivity measures for unsupervised word sense disambiguation (2007) Proceedings of the 20th Internationaljoint Conference on Artifical Intelligence, pp. 1683-1688; Tsatsaronis, G., Vazirgiannis, M., Androutsopoulos, I., Word sense disambiguation with spreading activation networks generated from thesauri (2007) Proceedings of the 20th International Joint Conference on Artifical Intelligence, pp. 1725-1730; Antonio, J.-Y., Bridget, M., Alan, A., Exploiting MeSH indexing in MEDLINE to generate a data set for word sense disambiguation (2011) BMC Bioinformatics; Stark, M.M., Riesenfeld, R.F., Wordnet: An electronic lexical database (1998) Proceedings of 11th Eurographics Workshop on Rendering; Brandes, U., A faster algorithm for betweenness centrality (2001) Journal of Mathematical Sociology, 25 (2), pp. 163-177; McInnes, B.T., Pedersen, T., Liu, Y., Melton, G.B., Pakhomov, S.V., Knowledge-based method for determining the meaning of ambiguous biomedical terms using information content measures of similarity (2011) AMIA Annual Symposium Proceedings, p. 895</v>
          </cell>
          <cell r="AO104" t="str">
            <v>ACM SIGKDD;IEEE Technical Committee on Data Engineering</v>
          </cell>
          <cell r="AP104" t="str">
            <v>Association for Computing Machinery</v>
          </cell>
          <cell r="AQ104" t="str">
            <v>2013 IEEE/ACM International Conference on Advances in Social Networks Analysis and Mining, ASONAM 2013</v>
          </cell>
          <cell r="AR104" t="str">
            <v>25 August 2013 through 28 August 2013</v>
          </cell>
          <cell r="AS104" t="str">
            <v>Niagara Falls, ON</v>
          </cell>
          <cell r="AT104">
            <v>102305</v>
          </cell>
          <cell r="AU104" t="str">
            <v>9781450322409</v>
          </cell>
          <cell r="AW104" t="str">
            <v>Proc. IEEE/ACM Int. Conf. Adv. Soc. Networks Anal. Min., ASONAM</v>
          </cell>
          <cell r="AX104" t="str">
            <v>Final</v>
          </cell>
          <cell r="AY104" t="str">
            <v>2-s2.0-84893334778</v>
          </cell>
          <cell r="AZ104">
            <v>4</v>
          </cell>
          <cell r="BF104" t="str">
            <v>MetaMap; UMLS; Word sense disambiguation</v>
          </cell>
          <cell r="BG104" t="str">
            <v>Algorithms; Knowledge based systems; Semantics; Social networking (online); Biomedical documents; Biomedical text; Extracting information; MetaMap; Natural languages; Polysemous word; UMLS; Word Sense Disambiguation; Natural language processing systems</v>
          </cell>
          <cell r="BJ104" t="str">
            <v>interest in extracting information from biomedical documents has increased significantly in recent years but has always been challenged by the ambiguity of natural language. an important source of ambiguity is the usage of polysemous words: words with multiple meanings. word sense disambiguation algorithms attempt to solve this problem by finding the correct meaning of a polysemous word in a given context, but very few algorithms were designed to disambiguate biomedical text. in this study we propose a word sense disambiguation algorithm focused on biomedical text. the proposed algorithm does not need to be trained and uses a relatively small knowledge base. copyright 2013 acm 9.</v>
          </cell>
          <cell r="BL104" t="str">
            <v xml:space="preserve">O interesse pela extração de informações de documentos biomédicos aumentou significativamente nos últimos anos, mas sempre foi desafiado pela ambigüidade da linguagem natural. Uma importante fonte de ambiguidade é o uso de palavras polissemas: palavras com múltiplos significados. Os algoritmos de desambiguação do Word Sense tentam resolver esse problema, encontrando o significado correto de uma palavra polissemo em um determinado contexto, mas muito poucos algoritmos foram projetados para desambiguir o texto biomédico. Neste estudo, propomos um algoritmo de desambiguação de palavra sentido focado no texto biomédico. O algoritmo proposto não precisa ser treinado e usa uma base de conhecimento relativamente pequena. Copyright 2013 ACM 9. </v>
          </cell>
          <cell r="BQ104">
            <v>0</v>
          </cell>
          <cell r="BR104">
            <v>0</v>
          </cell>
          <cell r="BS104">
            <v>0</v>
          </cell>
          <cell r="BV104">
            <v>0</v>
          </cell>
          <cell r="BW104">
            <v>0</v>
          </cell>
          <cell r="BX104">
            <v>0</v>
          </cell>
          <cell r="BY104">
            <v>0</v>
          </cell>
          <cell r="BZ104">
            <v>0</v>
          </cell>
          <cell r="CA104">
            <v>0</v>
          </cell>
          <cell r="CB104">
            <v>0</v>
          </cell>
          <cell r="CC104">
            <v>0</v>
          </cell>
          <cell r="CK104">
            <v>0</v>
          </cell>
          <cell r="CL104">
            <v>0</v>
          </cell>
        </row>
        <row r="105">
          <cell r="C105" t="str">
            <v>use of data mining at the food and drug administration</v>
          </cell>
          <cell r="D105" t="str">
            <v>Use of data mining at the food and drug administration</v>
          </cell>
          <cell r="E105" t="str">
            <v xml:space="preserve">Uso de mineração de dados na Food and Drug Administration </v>
          </cell>
          <cell r="G105" t="str">
            <v xml:space="preserve">macho </v>
          </cell>
          <cell r="H105">
            <v>2016</v>
          </cell>
          <cell r="I105">
            <v>46</v>
          </cell>
          <cell r="J105">
            <v>0</v>
          </cell>
          <cell r="K105">
            <v>0</v>
          </cell>
          <cell r="L105" t="str">
            <v>Scopus</v>
          </cell>
          <cell r="P105" t="str">
            <v>English</v>
          </cell>
          <cell r="Q105" t="str">
            <v>Article</v>
          </cell>
          <cell r="R105">
            <v>0</v>
          </cell>
          <cell r="S105" t="str">
            <v>All Open Access, Bronze</v>
          </cell>
          <cell r="T105" t="str">
            <v>Duggirala H.J., Tonning J.M., Smith E., Bright R.A., Baker J.D., Ball R., Bell C., Bright-Ponte S.J., Botsis T., Bouri K., Boyer M., Burkhart K., Steven Condrey G., Chen J.J., Chirtel S., Filice R.W., Francis H., Jiang H., Levine J., Martin D., Oladipo T., O'Neill R., Palmer L.A.M., Paredes A., Rochester G., Sholtes D., Szarfman A., Wong H.-L., Xu Z., Kass-Hout T.</v>
          </cell>
          <cell r="U105" t="str">
            <v>Journal of the American Medical Informatics Association</v>
          </cell>
          <cell r="V105" t="str">
            <v>23</v>
          </cell>
          <cell r="W105" t="str">
            <v>2</v>
          </cell>
          <cell r="Y105" t="str">
            <v>10.1093/jamia/ocv063</v>
          </cell>
          <cell r="Z105" t="str">
            <v>10.1093/jamia/ocv063</v>
          </cell>
          <cell r="AB105" t="str">
            <v>https://www.scopus.com/inward/record.uri?eid=2-s2.0-84963717080&amp;doi=10.1093%2fjamia%2focv063&amp;partnerID=40&amp;md5=58e3041b0687a991bd4aa17a339b455a</v>
          </cell>
          <cell r="AC105" t="str">
            <v>Center for Veterinary Medicine, FDA, United States; Center for Drug Evaluation and Research, FDA, United States; Center for Food Safety and Applied Nutrition, FDA, United States; Office of the Commissioner, FDA, United States; Center for Biologics Evaluation and Research, FDA, United States; Office of Regulatory Affairs, FDA, United States; National Center for Toxicological Research, FDA, United States; Center for Devices and Radiological Health, FDA, United States; Center for Tobacco Products, FDA, United States</v>
          </cell>
          <cell r="AD105" t="str">
            <v>Duggirala, H.J., Center for Veterinary Medicine, FDA, United States; Tonning, J.M., Center for Drug Evaluation and Research, FDA, United States; Smith, E., Center for Food Safety and Applied Nutrition, FDA, United States; Bright, R.A., Office of the Commissioner, FDA, United States; Baker, J.D., Center for Veterinary Medicine, FDA, United States; Ball, R., Center for Biologics Evaluation and Research, FDA, United States; Bell, C., Center for Drug Evaluation and Research, FDA, United States; Bright-Ponte, S.J., Center for Veterinary Medicine, FDA, United States; Botsis, T., Center for Biologics Evaluation and Research, FDA, United States; Bouri, K., Office of the Commissioner, FDA, United States; Boyer, M., Center for Food Safety and Applied Nutrition, FDA, United States; Burkhart, K., Center for Drug Evaluation and Research, FDA, United States; Steven Condrey, G., Office of Regulatory Affairs, FDA, United States; Chen, J.J., National Center for Toxicological Research, FDA, United States; Chirtel, S., Center for Food Safety and Applied Nutrition, FDA, United States; Filice, R.W., Office of the Commissioner, FDA, United States; Francis, H., Center for Drug Evaluation and Research, FDA, United States; Jiang, H., Center for Devices and Radiological Health, FDA, United States; Levine, J., Office of the Commissioner, FDA, United States; Martin, D., Center for Biologics Evaluation and Research, FDA, United States; Oladipo, T., Center for Food Safety and Applied Nutrition, FDA, United States; O'Neill, R., Center for Devices and Radiological Health, FDA, United States; Palmer, L.A.M., Center for Veterinary Medicine, FDA, United States; Paredes, A., Center for Tobacco Products, FDA, United States; Rochester, G., Center for Tobacco Products, FDA, United States; Sholtes, D., Center for Tobacco Products, FDA, United States; Szarfman, A., Center for Drug Evaluation and Research, FDA, United States; Wong, H.-L., Center for Devices and Radiological Health, FDA, United States; Xu, Z., Center for Devices and Radiological Health, FDA, United States; Kass-Hout, T., Office of the Commissioner, FDA, United States</v>
          </cell>
          <cell r="AE105" t="str">
            <v>fluzone; hydroxycut</v>
          </cell>
          <cell r="AG105" t="str">
            <v>propylthiouracil, 51-52-5; valproic acid, 1069-66-5, 99-66-1</v>
          </cell>
          <cell r="AL105" t="str">
            <v>(2001) Agency for Healthcare Research and Quality, Rockville, , http://www.ahrq.gov/legacy/qual/aderia/aderia.htm, Reducing and Preventing Adverse Drug Events To Decrease Hospital Costs:Research in Action, Issue 1. March, MD, Accessed December 1, 2014; (2005) Good Pharmacovigilance Practices and Pharmacoepidemiologic Assessment, , http://www.fda.gov/downloads/regulatoryinformation/guidances/ucm126834.pdf, Guidance for Industry, Food and Drug Administration, US Department of Health and Human Services, March, Accessed December 2014; (2015), http://www.fda.gov/datamining, Data Mining at FDA, Accessed June 10; (2014), http://www.fda.gov/AboutFDA/CentersOffices/default.htm, November 4, Accessed February 15, 2015; Waller, P.C., Evans, S.J., A model for the future conduct of pharmacovigilance (2003) Pharnaccoepidemiol Drug Saf., 12 (1), pp. 17-29; Evans, S.J., Waller, P.C., Davis, S., Use of proportional reporting ratios (PRRs) for signal generation from spontaneous adverse drug reaction reports (2001) Pharmacoepidemiol Drug Saf., 10 (6), pp. 483-486; Finney, D.J., Systemic signalling of adverse reactions to drugs (1974) Methods Inf Med., 13 (1), pp. 1-10; Bate, A., Evans, S., Quantitative signal detection using spontaneous ADR reporting (2009) Pharmacoepidemiol and Drug Saf., 18 (6), pp. 427-436; Szarfman, A., Tonning, J.M., Doraiswamy, P.M., Pharmacovigilance in the 21st century: new systematic tools for an old problem (2004) Pharmacotherapy., 24 (9), pp. 1099-1104; Kass-Hout, T.A., Xu, Z., McMurray, P., Application of change point analysis to daily influenza-like illness emergency department visits (2012) J Am Med Inform Assoc., 19 (6), pp. 1075-1081; Kass-Hout, T.A., Xu, Z., (2015) Change point analysis, , https://sites.google.com/site/changepointanalysis, Accessed February 15; Edwards, A.W., Cavalli-Sforza, L.L., A method for cluster analysis (1965) Biometrics., 21, pp. 362-375; Auger, I.E., Lawrence, C.E., Algorithms for the optimal identification of segment neighborhoods (1989) Bull Math Biol., 51 (1), pp. 39-54; Bai, J., Perron, P., Estimating and testing linear models with multiple structural changes (1998) Econometrica., 66 (1), pp. 47-78; Killick, R., Fearnhead, P., Eckley, I.A., Optimal detection of changepoints with a linear computational cost (2012) JASA., 107 (500), pp. 1590-1598; Killick, R., Eckley, I.A., (2012) changepoint: an R package for changepoint analysis, , http://www.lancs.ac.uk/_killick/Pub/KillickEckley2011.pdf, Accessed February 14, 2015; Botsis, T., Buttolph, T., Nguyen, M., Vaccine adverse event text mining system for extracting features from vaccine safety reports (2012) J Am Med Inform Assoc., 19 (6), pp. 1011-1018; Moore, P.W., Burkhart, K.K., Jackson, D., Drugs highly associated with infusion reactions reported using two different data-mining methodologies (2014) J Blood Disorders Transf., 5, p. 195; (2015), http://www.fda.gov/AboutFDA/CentersOffices/OC/OfficeoftheCounselortotheCommissioner/ucm227114.htm, FDA's Geographic Information System, Last updated April 2, 2012. Accessed February 15; Rivkees, S.A., Szarfman, A., Dissimilar hepatotoxicity profiles of propylthiouracil and methimazole in children (2010) J Clin Endocrinol Metab., 95 (7), pp. 3260-3267; Szarfman, A., Doraiswamy, P.M., Tonning, J.M., Association between pathologic gambling and Parkinsonian therapy as detected in the Food and Drug Administration Adverse Event database (2006) Arch Neurol., 63 (2), pp. 299-300; Ball, R., Botsis, T., Can network analysis improve pattern recognition among adverse events following immunization reported to VAERS? (2011) Clin Pharmacol Ther, 90 (2), pp. 271-278; Botsis, T., Scott, J., Goud, R., Novel algorithms for improved pattern recognition using the US FDA adverse event network analyzer (2014) Stud Health Technol Inform., 205, pp. 1178-1182; Almenoff, J., Tonning, J.M., Gould, A.L., Perspectives on the use of data mining in pharmacovigilance (2005) Drug Saf., 28 (11), pp. 981-1007; (2014), http://www.fda.gov/safety/medwatch/safetyinformation/safetyalertsforhumanmedicalproducts/ucm397179.htm, Pradaxa (dabigatran): Drug Safety Communication - Lower Risk for Stroke and Death, but Higher Risk for GI Bleeding Compared to Warfarin. Posted May 13, Accessed January 14, 2015; (2015), http://who-umc.org/DynPage.aspx?id1/498082&amp;mn11/47347&amp;mn21/47252&amp;mn31/47322&amp;mn41/47326, Vigibase. World Health Organization, Last updated December 19, 2014. Accessed February 15; (2015), http://toxnet.nlm.nih.gov/, TOXNET databases. U.S. National Library of Medicine, Accessed February 15; (2015), http://www.nlm.nih.gov/medical-terms.html, Medical terminologies at NLM. U.S. National Library of Medicine. Last reviewed December 2, 2013. Accessed February 15; (2015), http://dailymed.nlm.nih.gov/dailymed/index.cfm, DAILYMED. U.S. National Library of Medicine, Accessed February 15; (2015), http://www.minisentinel.org/, Welcome to Mini-Sentinel. Food and Drug Administration, Last updated October 15, 2014. Accessed February 15; Martin, D., Menschik, M., Bryant-Genevier, M., Data mining for prospective early detection of safety signals in the Vaccine Adverse Event Reporting System (VAERS): a case study of febrile seizures after a 2010-2011 seasonal influenza virus vaccine (2013) Drug Saf., 36 (7), pp. 547-556; Szarfman, A., Tonning, J.M., Levine, J.G., Atypical antipsychotics and pituitary tumors: a pharmacovigilance study (2006) Pharmacotherapy., 26 (6), pp. 748-758; Colman, E., Szarfman, A., Wyeth, J., An evaluation of a data mining signal for amyotrophic lateral sclerosis and statins detected in FDA's spontaneous adverse event reporting system (2008) Pharmacoepidemiol Drug Saf., 17 (11), pp. 1068-1076; Fong, T.-L., Klontz, K.C., Canas-Coto, A., Hepatoxicity due to HydroxycutVR: A case series (2010) Am J Gastroenterol., 105 (7), pp. 1561-1566; (2015), http://www.fda.gov/ForConsumers/ConsumerUpdates/ucm152152.htm, 2015, Warning on Hydroxycut. FDA. January 20, Accessed February 15; Duggirala, H.J., Herz, N.D., Canõs, D.A., Disproportionality analysis for signal detection of implantable cardioverter-defibrillator-related adverse events in the Food and Drug Administration Medical Device Reporting System (2012) Pharmacoepidemiol Drug Saf., 21 (1), pp. 87-93; (2015), http://www.nlm.nih.gov/pubs/factsheets/mesh.html, Fact Sheet: Medical Subject Headings (MeSHVR ). U.S. National Library of Medicine., September 12, 2013. Accessed February 15; (2015), http://www.meddra.org/, Welcome to MedDRA. ICH Steering Committee, Accessed February 15; (2014) Medical Officer's Consultative Reanalysis of the Febrile Neutropenia Studies of NDA 50-679, , http://www.fda.gov/downloads/Drugs/DrugSafety/PostmarketDrugSafetyInformationforPatientsandProviders/DrugSafetyInformationforHeathcareProfessionals/UCM201520.pdf, Ana Szarfman, Accessed December 1; Botsis, T., Ball, R., Automating case definitions using literature-based reasoning (2013) Appl Clin Inform., 4 (4), pp. 515-527; Freifeld, C.C., Brownstein, J.S., Menone, C.M., Digital drug safety surveillance:monitoring pharmaceutical products in twitter (2014) Drug Saf., 37 (5), pp. 343-350; Tsong, Y., Comparing reporting rates of adverse events between drugs with adjustment for year of marketing and secular trends in total reporting (1995) J. Biopharm. Stat., 5, pp. 95-114; Hazell, L., Shakir, S.A., Under-reporting of adverse drug reactions: a systematic review (2006) Drug Saf., 29 (5), pp. 385-396; Waller, P.C., Measuring the frequency of adverse drug reactions (1992) Br J Clin Pharmac., 33 (3), pp. 249-252; Meinzinger, M.M., Barry, W.S., Prospective study of the influence of the media on reporting medical events (1990) Ther Innov Regul Sci., 24 (3), pp. 575-577; McAdams, M., Staffa, J., Dal Pan, G., Estimating the extent of reporting to FDA:a case study of statin-associated rhabdomyolysis (2008) Pharmacoepidemiol Drug Saf., 17 (3), pp. 229-239; Graham, D.J., Campen, D., Hui, R., Risk of acute myocardial infarction and sudden cardiac death in patients treated with cyclo-oxygenase 2 selective and non-selective non-steroidal anti-inflammatory drugs: nested casecontrol study (2005) Lancet., 365 (9458), pp. 475-481; Bright, R.A., Surveillance of adverse medical device events. In: Brown SL, Bright RA, Tavris DR, eds (2007) Medical Device Epidemiology and Surveillance, pp. 43-61. , London, UK: John Wiley &amp; Sons, Ltd; Balka, E., Doyle-Waters, M., Lecznarowicz, D., Technology, governance, and patient safety: Systems issues in technology and patient safety (2007) Int J Med Inform., 76, pp. S35-S47; Samore, M.H., Evans, R.S., Lassen, A., Surveillance of medical device-related hazards and adverse events in hospitalized patients (2004) JAMA., 291 (3), pp. 325-334; (1987) US General Accounting Office, , Medical devices: early warning of problems is hampered by sever underreporting, GAO/PEMD 87-1; Hefflin, B., Gross, T., Schroeder, T., Estimates of medical device-associated adverse events from emergency departments (2004) Am J Prev Med., 27 (3), pp. 246-253; Bright, R.A., Nelson, R.C., Automated support for pharmacovigilance: a proposed system (2002) Pharmacoepidemiol Drug Saf., 11 (2), pp. 121-125; (2014) Office of the National Coordinator for Health Information Technology, , http://www.healthit.gov/sites/default/files/rtc_adoption_and_exchange9302014.pdf, Update on the adoption of health information technology and related efforts to facilitate the electronic use and exchange of health information. Report to Congress, US Department of Health and Human Services. October, Accessed February 1; Zhan, C., Kaczmarek, R., Loyo-Berrios, N., Incidence and short-term outcomes of primary and revision hip replacement in the United States (2007) J Bone Joint Surg Am., 89 (3), pp. 526-533; Deering, M.J., (2015) Issue brief: patient-generated health data and health IT, , http://www.healthit.gov/sites/default/files/pghd_brief_final122013.pdf, Office of the National Coordinator for Health Information Technology, US Department of Health and Human Services, December 20, 2013. Accessed February 15; Sands, D.Z., Wald, J.S., Transforming health care delivery through consumer engagement, health data transparency, and patient-generated health information (2014) Yearb Med Inform., 9 (1), pp. 170-176; (2015), http://www.healthdata.gov/, HealthData.gov. US Department of Health and Human Services., Accessed February 15; (2015) US Consumer Product Safety Commission, , http://www.cpsc.gov/en/Research-Statistics/NEISS-Injury-Data/, Accessed February 15; Ginsberg, J., Mohebbi, M.H., Patel, R.S., Detecting influenza epidemics using search engine query data (2009) Nature., 457 (7232), pp. 1012-1014; White, R.W., Harpaz, R., Shah, N.H., Toward enhanced pharmacovigilance using patient-generated data on the internet (2014) Clin Pharmacol Ther., 96 (2), pp. 239-246</v>
          </cell>
          <cell r="AM105" t="str">
            <v>Duggirala, H.J.7519 Standish Place, United States; email: Hesha.Duggirala@fda.hhs.gov</v>
          </cell>
          <cell r="AP105" t="str">
            <v>Oxford University Press</v>
          </cell>
          <cell r="AV105" t="str">
            <v>JAMAF</v>
          </cell>
          <cell r="AW105" t="str">
            <v>J. Am. Med. Informatics Assoc.</v>
          </cell>
          <cell r="AX105" t="str">
            <v>Final</v>
          </cell>
          <cell r="AY105" t="str">
            <v>2-s2.0-84963717080</v>
          </cell>
          <cell r="AZ105">
            <v>6</v>
          </cell>
          <cell r="BF105" t="str">
            <v>Data mining; Disproportionality analysis; Pharmacovigilance</v>
          </cell>
          <cell r="BG105" t="str">
            <v>antiobesity agent; antiparkinson agent; atypical antipsychotic agent; hydroxycut; hydroxymethylglutaryl coenzyme A reductase inhibitor; influenza vaccine; propylthiouracil; unclassified drug; valproic acid; amyotrophic lateral sclerosis; Article; change point analysis; computer program; data mining; dietary supplement; drug safety; drug surveillance program; febrile convulsion; food and drug administration; geographic information system; human; hypophysis tumor; implantable cardioverter defibrillator; liver toxicity; Medical Dictionary for Regulatory Activities; medical literature; Medical Subject Headings; Medline; natural language processing; pancreatitis; pathological gambling; product development; product safety; proportional reporting ratio; reference database; RxNorm; statistical analysis; text mining; topic modeling; postmarketing surveillance; statistics and numerical data; United States; Data Mining; Pharmacovigilance; Product Surveillance, Postmarketing; United States; United States Food and Drug Administration</v>
          </cell>
          <cell r="BJ105" t="str">
            <v>objectives this article summarizes past and current data mining activities at the united states food and drug administration (fda). target audience we address data miners in all sectors, anyone interested in the safety of products regulated by the fda (predominantly medical products, food, veterinary products and nutrition, and tobacco products), and those interested in fda activities. scope topics include routine and developmental data mining activities, short descriptions of mined fda data, advantages and challenges of data mining at the fda, and future directions of data mining at the fda. © the author 2015.</v>
          </cell>
          <cell r="BL105" t="str">
            <v xml:space="preserve">Objetivos Este artigo resume as atividades de mineração de dados passadas e atuais na Administração de Alimentos e Drogas dos Estados Unidos (FDA). Público-alvo Nós abordamos mineiros de dados em todos os setores, qualquer pessoa interessada na segurança dos produtos regulamentados pelo FDA (predominantemente produtos médicos, alimentos, produtos veterinários e nutrição e produtos de tabaco), e os interessados nas atividades da FDA. Os tópicos do escopo incluem atividades de mineração de dados de rotina e de desenvolvimento, descrições curtas de dados de FDA minadas, vantagens e desafios de mineração de dados na FDA e direções futuras de mineração de dados na FDA. © O autor 2015. </v>
          </cell>
          <cell r="BQ105">
            <v>0</v>
          </cell>
          <cell r="BR105">
            <v>0</v>
          </cell>
          <cell r="BS105">
            <v>0</v>
          </cell>
          <cell r="BV105">
            <v>0</v>
          </cell>
          <cell r="BW105">
            <v>0</v>
          </cell>
          <cell r="BX105">
            <v>0</v>
          </cell>
          <cell r="BY105">
            <v>0</v>
          </cell>
          <cell r="BZ105">
            <v>0</v>
          </cell>
          <cell r="CA105">
            <v>0</v>
          </cell>
          <cell r="CB105">
            <v>0</v>
          </cell>
          <cell r="CC105">
            <v>0</v>
          </cell>
          <cell r="CK105">
            <v>0</v>
          </cell>
          <cell r="CL105">
            <v>0</v>
          </cell>
        </row>
        <row r="106">
          <cell r="C106" t="str">
            <v>using natural language processing and network analysis to develop a conceptual framework for medication therapy management research</v>
          </cell>
          <cell r="D106" t="str">
            <v>Using Natural Language Processing and Network Analysis to Develop a Conceptual Framework for Medication Therapy Management Research</v>
          </cell>
          <cell r="E106" t="str">
            <v xml:space="preserve">Usando o processamento de linguagem natural e a análise de rede para desenvolver uma estrutura conceitual para pesquisa de gerenciamento de terapia de medicação </v>
          </cell>
          <cell r="G106" t="str">
            <v xml:space="preserve">macho </v>
          </cell>
          <cell r="H106">
            <v>2016</v>
          </cell>
          <cell r="I106">
            <v>6</v>
          </cell>
          <cell r="J106">
            <v>0</v>
          </cell>
          <cell r="K106">
            <v>0</v>
          </cell>
          <cell r="L106" t="str">
            <v>Scopus</v>
          </cell>
          <cell r="P106" t="str">
            <v>English</v>
          </cell>
          <cell r="Q106" t="str">
            <v>Article</v>
          </cell>
          <cell r="R106">
            <v>0</v>
          </cell>
          <cell r="T106" t="str">
            <v>Ogallo W., Kanter A.S.</v>
          </cell>
          <cell r="U106" t="str">
            <v>AMIA ... Annual Symposium proceedings. AMIA Symposium</v>
          </cell>
          <cell r="V106" t="str">
            <v>2016</v>
          </cell>
          <cell r="AB106" t="str">
            <v>https://www.scopus.com/inward/record.uri?eid=2-s2.0-85027437950&amp;partnerID=40&amp;md5=4787162faca9170f0ef16a53430f8fc1</v>
          </cell>
          <cell r="AC106" t="str">
            <v>department of Biomedical Informatics, Columbia University, New York, United States</v>
          </cell>
          <cell r="AD106" t="str">
            <v>Ogallo, W., department of Biomedical Informatics, Columbia University, New York, United States; Kanter, A.S., department of Biomedical Informatics, Columbia University, New York, United States</v>
          </cell>
          <cell r="AW106" t="str">
            <v>AMIA Annu Symp Proc</v>
          </cell>
          <cell r="AX106" t="str">
            <v>Final</v>
          </cell>
          <cell r="AY106" t="str">
            <v>2-s2.0-85027437950</v>
          </cell>
          <cell r="AZ106">
            <v>9</v>
          </cell>
          <cell r="BG106" t="str">
            <v>chronic disease; human; medical research; medication compliance; medication therapy management; natural language processing; self care; Biomedical Research; Chronic Disease; Humans; Medication Adherence; Medication Therapy Management; Natural Language Processing; Self Care</v>
          </cell>
          <cell r="BH106" t="str">
            <v>twitter|metamap|nlp</v>
          </cell>
          <cell r="BI106" t="str">
            <v>twitter|metamap|nlp</v>
          </cell>
          <cell r="BJ106" t="str">
            <v>this paper describes a theory derivation process used to develop a conceptual framework for medication therapy management (mtm) research. the mtm service model and chronic care model were selected as parent theories. review article abstracts targeting medication therapy management in chronic disease care were retrieved from ovid medline (2000-2016). unique concepts in each abstract were extracted using metamap and their pairwise cooccurrence determined. the information was used to construct a network graph of concept co-occurrence that was analyzed to identify content for the new conceptual model. 142 abstracts were analyzed. medication adherence is the most studied drug therapy problem and co-occurred with concepts related to patient-centered interventions targeting self-management. the enhanced model consists of 65 concepts clustered into 14 constructs. the framework requires additional refinement and evaluation to determine its relevance and applicability across a broad audience including underserved settings.</v>
          </cell>
          <cell r="BL106" t="str">
            <v xml:space="preserve">Este artigo descreve um processo de derivação de teoria usado para desenvolver uma estrutura conceitual para pesquisa de gerenciamento de terapia de medicação (MTM). O modelo de serviço MTM e o modelo de atendimento crônico foram selecionados como teorias dos pais. Revisão ARTIGO ABSTRATOS A direcionar a gestão da terapia de medicamentos em cuidados com a doença crônica foi recuperada da Ovid Medline (2000-2016). Conceitos exclusivos em cada resumo foram extraídos usando o Metamap e sua coocuração emparelhamento determinada. A informação foi usada para construir um gráfico de rede de co-ocorrência conceito que foi analisado para identificar conteúdo para o novo modelo conceitual. 142 resumos foram analisados. A adesão de medicação é o problema de terapia medicamentosa mais estudado e co-ocorreu com conceitos relacionados às intervenções centradas pelo paciente, visando o autogerenciamento. O modelo aprimorado consiste em 65 conceitos agrupados em 14 construções. A estrutura requer refinamento e avaliação adicionais para determinar sua relevância e aplicabilidade em uma ampla audiência, incluindo configurações desfiguradas. </v>
          </cell>
          <cell r="BQ106">
            <v>0</v>
          </cell>
          <cell r="BR106">
            <v>0</v>
          </cell>
          <cell r="BS106">
            <v>0</v>
          </cell>
          <cell r="BV106">
            <v>0</v>
          </cell>
          <cell r="BW106">
            <v>0</v>
          </cell>
          <cell r="BX106">
            <v>0</v>
          </cell>
          <cell r="BY106">
            <v>0</v>
          </cell>
          <cell r="BZ106">
            <v>0</v>
          </cell>
          <cell r="CA106">
            <v>0</v>
          </cell>
          <cell r="CB106">
            <v>0</v>
          </cell>
          <cell r="CC106">
            <v>0</v>
          </cell>
          <cell r="CK106">
            <v>0</v>
          </cell>
          <cell r="CL106">
            <v>0</v>
          </cell>
        </row>
        <row r="107">
          <cell r="C107" t="str">
            <v>building a knowledge base of severe adverse drug events based on aers reporting data using semantic web technologies</v>
          </cell>
          <cell r="D107" t="str">
            <v>Building a knowledge base of severe adverse drug events based on AERS reporting data using semantic Web technologies</v>
          </cell>
          <cell r="E107" t="str">
            <v xml:space="preserve">Construindo uma base de conhecimento de eventos severos de drogas adversos com base em dados de relatórios de AERs usando tecnologias da Web semântica </v>
          </cell>
          <cell r="G107" t="str">
            <v xml:space="preserve">macho </v>
          </cell>
          <cell r="H107">
            <v>2013</v>
          </cell>
          <cell r="I107">
            <v>10</v>
          </cell>
          <cell r="J107">
            <v>0</v>
          </cell>
          <cell r="K107">
            <v>0</v>
          </cell>
          <cell r="L107" t="str">
            <v>Scopus</v>
          </cell>
          <cell r="P107" t="str">
            <v>English</v>
          </cell>
          <cell r="Q107" t="str">
            <v>Conference Paper</v>
          </cell>
          <cell r="R107">
            <v>0</v>
          </cell>
          <cell r="T107" t="str">
            <v>Jiang G., Wang L., Liu H., Solbrig H.R., Chute C.G.</v>
          </cell>
          <cell r="U107" t="str">
            <v>Studies in Health Technology and Informatics</v>
          </cell>
          <cell r="V107" t="str">
            <v>192</v>
          </cell>
          <cell r="W107" t="str">
            <v>1-2</v>
          </cell>
          <cell r="Y107" t="str">
            <v>10.3233/978-1-61499-289-9-496</v>
          </cell>
          <cell r="Z107" t="str">
            <v>10.3233/978-1-61499-289-9-496</v>
          </cell>
          <cell r="AB107" t="str">
            <v>https://www.scopus.com/inward/record.uri?eid=2-s2.0-84894374213&amp;doi=10.3233%2f978-1-61499-289-9-496&amp;partnerID=40&amp;md5=78c7f3dbe4e6756a0f05a58483d05dfb</v>
          </cell>
          <cell r="AC107" t="str">
            <v>Department of Health Sciences Research, Division of Biomedical Statistics and Informatics, Mayo Clinic College of Medicine, Rochester, MN, United States; School of Public Health, Jilin University, Changchun, Jilin, China</v>
          </cell>
          <cell r="AD107" t="str">
            <v>Jiang, G., Department of Health Sciences Research, Division of Biomedical Statistics and Informatics, Mayo Clinic College of Medicine, Rochester, MN, United States; Wang, L., Department of Health Sciences Research, Division of Biomedical Statistics and Informatics, Mayo Clinic College of Medicine, Rochester, MN, United States, School of Public Health, Jilin University, Changchun, Jilin, China; Liu, H., Department of Health Sciences Research, Division of Biomedical Statistics and Informatics, Mayo Clinic College of Medicine, Rochester, MN, United States; Solbrig, H.R., Department of Health Sciences Research, Division of Biomedical Statistics and Informatics, Mayo Clinic College of Medicine, Rochester, MN, United States; Chute, C.G., Department of Health Sciences Research, Division of Biomedical Statistics and Informatics, Mayo Clinic College of Medicine, Rochester, MN, United States</v>
          </cell>
          <cell r="AL107" t="str">
            <v>Duke, J.D., Friedlin, J., Adessa: A real-time decision support service for delivery of semantically coded adverse drug event data (2010) AMIA Annu Symp Proc, 2010, pp. 177-181. , Epub 2011/02/25; Duke, J.D., Li, X., Grannis, S.J., Data visualization speeds review of potential adverse drug events in patients on multiple medications (2010) J Biomed Inform, 43 (2), pp. 326-331. , Epub 2009/12/10; Thorn, C.F., Klein, T.E., Altman, R.B., Pharmacogenomics and bioinformatics: Pharmgkb (2010) Pharmacogenomics J, 11 (4), pp. 501-505. , Epub 2010/03/31; Whirl-Carrillo, M., McDonagh, E.M., Hebert, J.M., Gong, L., Sangkuhl, K., Thorn, C.F., Pharmacogenomics knowledge for personalized medicine (2012) Clin Pharmacol Ther, 92 (4), pp. 414-417. , Epub 2012/09/21; Ross, C.J., Visscher, H., Sistonen, J., Brunham, L.R., Pussegoda, K., Loo, T.T., The canadian pharmacogenomics network for drug safety: A model for safety pharmacology (2010) Thyroid, 20 (7), pp. 681-687. , Epub 2010/06/29; Jiang, G., Wang, C., Zhu, Q., Chute, C.G., A framework of knowledge integration and discovery for supporting pharmacogenomics target predication of adverse drug events: A case study of drug-induced long qt syndrome (2013) AMIA Summits Transl Sci Proc (In Submission); Jiang, G., Solbrig, H.R., Chute, C.G., Adepedia: A scalable and standardized knowledge base of adverse drug events using semantic web technology (2011) AMIA Annu Symp Proc, 2011, pp. 607-616. , Epub 2011/12/24; Jiang, G., Liu, H.F., Solbrig, H.R., Chute, C.G., Adepedia 2.0: Integration of normalized adverse drug events (ades) knowledge from the umls (2013) AMIA Summits Transl Sci Proc (In Submission); (2012) The FDA AERS, , http://www.fda.gov/Drugs/GuidanceComplianceRegulatoryInformation/ Surveillance/AdverseDrugEffects/default.htm, November 16; Tatonetti, N.P., Ye, P.P., Daneshjou, R., Altman, R.B., Datadriven prediction of drug effects and interactions (2012) Sci. Transl. Med, 4 (125), pp. 125ra31. , Epub 2012/03/17; Tatonetti, N.P., Fernald, G.H., Altman, R.B., A novel signal detection algorithm for identifying hidden drug-drug interactions in adverse event reports (2012) JAMIA, 19 (1), pp. 79-85. , Epub 2011/06/17; Wang, L.W., Jiang, G., Li, D.C., Liu, H.F., Standarizing drug adverse event reporting data (2012) JAMIA; (2012) The Cancer Therapy Evaluation Program (CTEP), , http://ctep.cancer.gov/, November 16; (2012) The MedDRA, , http://www.meddramsso.com/, November 16; (2012) The CTCAE v4.0, , http://evs.nci.nih.gov/ftp1/CTCAE/About.html, November 16; Kuhn, M., Campillos, M., Letunic, I., Jensen, L.J., Bork, P., A side effect resource to capture phenotypic effects of drugs (2010) Mol. Syst. Biol, 6, p. 343. , Epub 2010/01/21; (2012) The World Wide Web Consortium (W3C), , http://www.w3.org/, November 26; (2012) SIDER 2, , http://sideeffects.embl.de/, November 21; Chazard, E., Ficheur, G., Bernonville, S., Luyckx, M., Beuscart, R., Data mining to generate adverse drug events detection rules (2011) IEEE Trans Inf Technol Biomed, 15 (6), pp. 823-830. , Epub 2011/08/24; Nadkarni, P.M., Drug safety surveillance using deidentified emr and claims data: Issues and challenges (2010) JAMIA, 17 (6), pp. 671-674. , Epub 2010/10/22</v>
          </cell>
          <cell r="AM107" t="str">
            <v>Jiang, G.; Department of Health Sciences Research, , Rochester, MN, United States; email: jiang.guoqian@mayo.edu</v>
          </cell>
          <cell r="AP107" t="str">
            <v>IOS Press</v>
          </cell>
          <cell r="AQ107" t="str">
            <v>14th World Congress on Medical and Health Informatics, MEDINFO 2013</v>
          </cell>
          <cell r="AR107" t="str">
            <v>20 August 2013 through 23 August 2013</v>
          </cell>
          <cell r="AS107" t="str">
            <v>Copenhagen</v>
          </cell>
          <cell r="AU107" t="str">
            <v>9781614992882</v>
          </cell>
          <cell r="AW107" t="str">
            <v>Stud. Health Technol. Informatics</v>
          </cell>
          <cell r="AX107" t="str">
            <v>Final</v>
          </cell>
          <cell r="AY107" t="str">
            <v>2-s2.0-84894374213</v>
          </cell>
          <cell r="AZ107">
            <v>4</v>
          </cell>
          <cell r="BF107" t="str">
            <v>Adverse Drug Events; Biomedical Ontologies; Pharmacogenomics; Semantic Web; Severity</v>
          </cell>
          <cell r="BG107" t="str">
            <v>Artificial intelligence; Cardiology; Clinical research; Decision support systems; Grading; Knowledge based systems; Ontology; Adverse drug events; Biomedical ontologies; Clinical decision support systems; Common terminology criteria; Pharmacogenomics; Semantic Web technology; Severity; Translational Research; Semantic Web; adverse drug reaction; classification; controlled vocabulary; data base; drug surveillance program; factual database; human; Internet; knowledge base; natural language processing; semantics; statistics and numerical data; Adverse Drug Reaction Reporting Systems; Database Management Systems; Databases, Factual; Drug-Related Side Effects and Adverse Reactions; Humans; Internet; Knowledge Bases; Natural Language Processing; Semantics; Vocabulary, Controlled</v>
          </cell>
          <cell r="BJ107" t="str">
            <v>a semantically coded knowledge base of adverse drug events (ades) with severity information is critical for clinical decision support systems and translational research applications. however it remains challenging to measure and identify the severity information of ades. the objective of the study is to develop and evaluate a semantic web based approach for building a knowledge base of severe ades based on the fda adverse event reporting system (aers) reporting data. we utilized a normalized aers reporting dataset and extracted putative drug-ade pairs and their associated outcome codes in the domain of cardiac disorders. we validated the drug-ade associations using ade datasets from side effect resource (sider) and the umls. we leveraged the common terminology criteria for adverse event (ctcae) grading system and classified the ades into the ctcae in the web ontology language (owl). we identified and validated 2,444 unique drug-ade pairs in the domain of cardiac disorders, of which 760 pairs are in grade 5, 775 pairs in grade 4 and 2,196 pairs in grade 3. © 2013 imia and ios press.</v>
          </cell>
          <cell r="BL107" t="str">
            <v xml:space="preserve">Uma base de conhecimento semanticamente codificada de eventos adversos de drogas (ADES) com informações de gravidade é fundamental para sistemas de apoio à decisão clínica e aplicações de pesquisa de tradução. No entanto, permanece desafiador para medir e identificar as informações de gravidade dos ADES. O objetivo do estudo é desenvolver e avaliar uma abordagem baseada na Web semântica para construir uma base de conhecimento de ades graves com base no sistema de relatórios de relatórios de eventos adversos do FDA (AERS). Utilizamos um conjunto de dados de relatórios normalizados e extraídos pares de drogas putativos e seus códigos de resultado associados no domínio dos distúrbios cardíacos. Validamos as associações de droga-ADE usando conjuntos de dados ADE a partir do recurso de efeito colateral (sider) e as UMLs. Aproveitamos os critérios de terminologia comuns para o sistema de classificação do evento adverso (CTCAE) e classificou os ADES para os CTCAE na Língua de Ontologia da Web (coruja). Identificamos e validamos 2,444 pares únicos de drogas no domínio dos distúrbios cardíacos, dos quais 760 pares estão no Grau 5, 775 pares no grau 4 e 2,196 pares no grau 3. © 2013 imia e iOS pressione. </v>
          </cell>
          <cell r="BQ107">
            <v>0</v>
          </cell>
          <cell r="BR107">
            <v>0</v>
          </cell>
          <cell r="BS107">
            <v>0</v>
          </cell>
          <cell r="BV107">
            <v>0</v>
          </cell>
          <cell r="BW107">
            <v>0</v>
          </cell>
          <cell r="BX107">
            <v>0</v>
          </cell>
          <cell r="BY107">
            <v>0</v>
          </cell>
          <cell r="BZ107">
            <v>0</v>
          </cell>
          <cell r="CA107">
            <v>0</v>
          </cell>
          <cell r="CB107">
            <v>0</v>
          </cell>
          <cell r="CC107">
            <v>0</v>
          </cell>
          <cell r="CK107">
            <v>0</v>
          </cell>
          <cell r="CL107">
            <v>0</v>
          </cell>
        </row>
        <row r="108">
          <cell r="C108" t="str">
            <v>building a spanish mmtx by using automatic translation and biomedical ontologies</v>
          </cell>
          <cell r="D108" t="str">
            <v>Building a Spanish MMTx by using automatic translation and biomedical ontologies</v>
          </cell>
          <cell r="E108" t="str">
            <v xml:space="preserve">Construindo um MMTX espanhol usando tradução automática e ontologias biomédicas </v>
          </cell>
          <cell r="G108" t="str">
            <v xml:space="preserve">macho </v>
          </cell>
          <cell r="H108">
            <v>2008</v>
          </cell>
          <cell r="I108">
            <v>9</v>
          </cell>
          <cell r="J108">
            <v>0</v>
          </cell>
          <cell r="K108">
            <v>0</v>
          </cell>
          <cell r="L108" t="str">
            <v>Scopus</v>
          </cell>
          <cell r="P108" t="str">
            <v>English</v>
          </cell>
          <cell r="Q108" t="str">
            <v>Conference Paper</v>
          </cell>
          <cell r="R108">
            <v>0</v>
          </cell>
          <cell r="T108" t="str">
            <v>Carrero F., Cortizo J.C., Gómez J.M.</v>
          </cell>
          <cell r="U108" t="str">
            <v>Lecture Notes in Computer Science (including subseries Lecture Notes in Artificial Intelligence and Lecture Notes in Bioinformatics)</v>
          </cell>
          <cell r="V108" t="str">
            <v>5326 LNCS</v>
          </cell>
          <cell r="Y108" t="str">
            <v>10.1007/978-3-540-88906-9_44</v>
          </cell>
          <cell r="Z108" t="str">
            <v>10.1007/978-3-540-88906-9_44</v>
          </cell>
          <cell r="AB108" t="str">
            <v>https://www.scopus.com/inward/record.uri?eid=2-s2.0-58049128540&amp;doi=10.1007%2f978-3-540-88906-9_44&amp;partnerID=40&amp;md5=449c47214bccf24d2ac2b41738700be5</v>
          </cell>
          <cell r="AC108" t="str">
            <v>Universidad Europea de Madrid, C/Tajo s/n, Villaviciosa de Odón, 28670, Madrid, Spain; Artificial Intelligence and Network Solutions S.L.; Departamento de I+D, Optenet, Parque Empresarial Alvia, 28230, Las Rozas, Madrid, Spain</v>
          </cell>
          <cell r="AD108" t="str">
            <v>Carrero, F., Universidad Europea de Madrid, C/Tajo s/n, Villaviciosa de Odón, 28670, Madrid, Spain; Cortizo, J.C., Universidad Europea de Madrid, C/Tajo s/n, Villaviciosa de Odón, 28670, Madrid, Spain, Artificial Intelligence and Network Solutions S.L.; Gómez, J.M., Departamento de I+D, Optenet, Parque Empresarial Alvia, 28230, Las Rozas, Madrid, Spain</v>
          </cell>
          <cell r="AL108" t="str">
            <v>MEDLINE Factsheet, , http://www.nlm.nih.gov/pubs/factsheets/medline.html; Aronson, A.R., Effective mapping of biomedical text to the UMLS Metathesaurus (2001) Proceedings of the American Medical Informatics Association Symp, pp. 17-21; Bodenreider, O., The Unified Medical Language System (UMLS): Integrating biomedical terminology (2004) Nucleic Acids Research 2004, 32, pp. D267-D270; Carrero García, F., Attribute Analysis in Biomedical Text Classification (2007) Second BioCreAtIvE Challenge Workshop, , Critical Assessment of Information Extraction in Molecular Biology, Spanish Nacional Cancer Research Centre CNIO, Madrid, SPAIN; Cortizo, J.C., Giraldez, I.: Discovering Data Dependencies in Web Content Mining. In: Proceedings of the IADIS International Conference WWW/Internet 2004, Madrid, Spain, October 6-9, 2004, pp. 881-884 (2004); Cortizo, J.C., Giraldez, I., Gaya, M.C., Wrapping the Naïve Bayes Classifier to Relax the Effect of Dependences (2007) LNCS, 4881, pp. 229-239. , Yin, H, Tino, P, Corchado, E, Byrne, W, Yao, X, eds, IDEAL 2007, Springer, Heidelberg; Gaya, M.C., Giraldez, I., Cortizo, J.C., Uso de algoritmos evolutivos para la fusion de teorías en minería de datos distribuida (2007) Actas de la XII Conferencia de la Asociación Española para la Inteligencia Artificial - CAEPIA/TTIA, 2, pp. 121-130; Gómez Hidalgo, J.M., et al.: Concept Indexing for Automated Text Categorization. In: Meziane, F., Métais, E. (eds.) NLDB 2004. LNCS, 3136, pp. 195-206. Springer, Heidelberg (2004); Gonzalo, J., Indexing with WordNet synsets can improve Text Retrieval (1998) Proceedings of the COLING/ACL 1998 Workshop on Usage of WordNet for Natural Language Processing, , Montreal; Gonzalo, J., Applying EuroWordNet to Cross-Language Text Retrieval (1998) Computers and the Humanities, 32 (2-3), pp. 185-207; Marko, K., Schulz, S., Hahn, U., MorphoSauras-design and evaluation of an interlinguabased, cross-language document retrieval engine for the medical domain (2005) Methods of Information in Medicine, 44 (4), pp. 537-545; Sebastiani, F., Machine Learning in Automated Text Categorization (2002) ACM Computing Surveys, 34 (1), pp. 1-47; Snyder, B., Palmer, M., The English all words task (2004) SENSEVAL-3: Third International Workshop on the Evaluation of Systems for the Semantic Analysis of Text; Volk, M., Semantic annotation for concept-based cross-language medical information retrieval (2002) International Journal of Medical Informatics, 67 (1-3), pp. 97-112</v>
          </cell>
          <cell r="AM108" t="str">
            <v>Carrero, F.; Universidad Europea de Madrid, C/Tajo s/n, Villaviciosa de Odón, 28670, Madrid, Spain; email: francisco.carrero@uem.es</v>
          </cell>
          <cell r="AP108" t="str">
            <v>Springer Verlag</v>
          </cell>
          <cell r="AQ108" t="str">
            <v>9th International Conference on Intelligent Data Engineering and Automated Learning, IDEAL 2008</v>
          </cell>
          <cell r="AR108" t="str">
            <v>2 November 2008 through 5 November 2008</v>
          </cell>
          <cell r="AS108" t="str">
            <v>Daejeon</v>
          </cell>
          <cell r="AT108">
            <v>74889</v>
          </cell>
          <cell r="AU108" t="str">
            <v>3540889051; 9783540889052</v>
          </cell>
          <cell r="AW108" t="str">
            <v>Lect. Notes Comput. Sci.</v>
          </cell>
          <cell r="AX108" t="str">
            <v>Final</v>
          </cell>
          <cell r="AY108" t="str">
            <v>2-s2.0-58049128540</v>
          </cell>
          <cell r="AZ108">
            <v>7</v>
          </cell>
          <cell r="BF108" t="str">
            <v>Data pre and post processing; Information filtering; Recommender systems; Semantic techniques</v>
          </cell>
          <cell r="BG108" t="str">
            <v>Classification (of information); Computer aided language translation; Information filtering; Ontology; Recommender systems; Semantics; Text processing; Automatic translation; Biomedical ontologies; Domain ontologies; Multiple languages; Post processing; Semantic techniques; Text classification; Unified medical language systems; Natural language processing systems</v>
          </cell>
          <cell r="BI108" t="str">
            <v>twitter|metamap|nlp</v>
          </cell>
          <cell r="BJ108" t="str">
            <v>the use of domain ontologies is becoming increasingly popular in medical natural language processing systems. a wide variety of knowledge bases in multiple languages has been integrated into the unified medical language system (umls) to create a huge knowledge source that can be accessed with diverse lexical tools. metamap (and its java version mmtx) is a tool that allows extracting medical concepts from free text, but currently there not exists a spanish version. our ongoing research is centered on the application of biomedical concepts to cross-lingual text classification, what makes it necessary to have a spanish mmtx available. we have combined automatic translation techniques with biomedical ontologies and the existing english mmtx to produce a spanish version of mmtx. we have evaluated different approaches and applied several types of evaluation according to different concept representations for text classification. our results prove that the use of existing translation tools such as google translate produce translations with a high similarity to original texts in terms of extracted concepts. © 2008 springer berlin heidelberg.</v>
          </cell>
          <cell r="BL108" t="str">
            <v xml:space="preserve">O uso de ontologias de domínio está se tornando cada vez mais popular em sistemas de processamento de linguagem natural médico. Uma grande variedade de bases de conhecimento em vários idiomas foi integrada ao sistema de idiomas médicas unificadas (UMLs) para criar uma enorme fonte de conhecimento que pode ser acessada com diversas ferramentas lexicais. Metamap (e sua versão Java MMTX) é uma ferramenta que permite extrair conceitos médicos do texto livre, mas atualmente não existe uma versão em espanhol. Nossa pesquisa em andamento é centrada na aplicação de conceitos biomédicos à classificação de texto cruzado, o que torna necessário ter um MMTX espanhol disponível. Temos combinado técnicas de tradução automática com ontologias biomédicas e o MMTX inglês existente para produzir uma versão espanhola do MMTX. Avaliamos diferentes abordagens e aplicamos vários tipos de avaliação de acordo com diferentes representações conceituais para classificação de texto. Nossos resultados provam que o uso de ferramentas de tradução existentes, como o Google Tradutor produzir traduções com uma alta semelhança aos textos originais em termos de conceitos extraídos. © 2008 Springer Berlin Heidelberg. </v>
          </cell>
          <cell r="BQ108">
            <v>0</v>
          </cell>
          <cell r="BR108">
            <v>0</v>
          </cell>
          <cell r="BS108">
            <v>0</v>
          </cell>
          <cell r="BV108">
            <v>0</v>
          </cell>
          <cell r="BW108">
            <v>0</v>
          </cell>
          <cell r="BX108">
            <v>0</v>
          </cell>
          <cell r="BY108">
            <v>0</v>
          </cell>
          <cell r="BZ108">
            <v>0</v>
          </cell>
          <cell r="CA108">
            <v>0</v>
          </cell>
          <cell r="CB108">
            <v>0</v>
          </cell>
          <cell r="CC108">
            <v>0</v>
          </cell>
          <cell r="CK108">
            <v>0</v>
          </cell>
          <cell r="CL108">
            <v>0</v>
          </cell>
        </row>
        <row r="109">
          <cell r="C109" t="str">
            <v>a large scale cnn ensemble for medication safety analysis</v>
          </cell>
          <cell r="D109" t="str">
            <v>A large-scale CNN ensemble for medication safety analysis</v>
          </cell>
          <cell r="E109" t="str">
            <v xml:space="preserve">Um conjunto CNN em grande escala para análise de segurança de medicação </v>
          </cell>
          <cell r="G109" t="str">
            <v xml:space="preserve">macho </v>
          </cell>
          <cell r="H109">
            <v>2017</v>
          </cell>
          <cell r="I109">
            <v>14</v>
          </cell>
          <cell r="J109">
            <v>0</v>
          </cell>
          <cell r="K109">
            <v>0</v>
          </cell>
          <cell r="L109" t="str">
            <v>Scopus</v>
          </cell>
          <cell r="P109" t="str">
            <v>English</v>
          </cell>
          <cell r="Q109" t="str">
            <v>Conference Paper</v>
          </cell>
          <cell r="R109">
            <v>0</v>
          </cell>
          <cell r="S109" t="str">
            <v>All Open Access, Green</v>
          </cell>
          <cell r="T109" t="str">
            <v>Akhtyamova L., Ignatov A., Cardiff J.</v>
          </cell>
          <cell r="U109" t="str">
            <v>Lecture Notes in Computer Science (including subseries Lecture Notes in Artificial Intelligence and Lecture Notes in Bioinformatics)</v>
          </cell>
          <cell r="V109" t="str">
            <v>10260 LNCS</v>
          </cell>
          <cell r="Y109" t="str">
            <v>10.1007/978-3-319-59569-6_29</v>
          </cell>
          <cell r="Z109" t="str">
            <v>10.1007/978-3-319-59569-6_29</v>
          </cell>
          <cell r="AB109" t="str">
            <v>https://www.scopus.com/inward/record.uri?eid=2-s2.0-85021762014&amp;doi=10.1007%2f978-3-319-59569-6_29&amp;partnerID=40&amp;md5=d3c03fa666f46831b4972b871fb84d1c</v>
          </cell>
          <cell r="AC109" t="str">
            <v>Institute of Technology Tallaght, Dublin, Ireland; ETH Zurich, Zurich, Switzerland</v>
          </cell>
          <cell r="AD109" t="str">
            <v>Akhtyamova, L., Institute of Technology Tallaght, Dublin, Ireland; Ignatov, A., ETH Zurich, Zurich, Switzerland; Cardiff, J., Institute of Technology Tallaght, Dublin, Ireland</v>
          </cell>
          <cell r="AL109" t="str">
            <v>Businaro, R., Why we need an efficient and careful pharmacovigilance? (2013) J. Phar-Macovigil, 1 (4); Chou, W.Y.S., Hunt, Y.M., Beckjord, E.B., Moser, R.P., Hesse, B.W., Social media use in the United States: Implications for health communication (2009) J. Med. Internet Res, 11 (4), p. 48; Leaman, R., Wojtulewicz, L., Sullivan, R., Skariah, A., Yang, J., Gonzalez, G., Towards internet-age pharmacovigilance: Extracting adverse drug reactions from user posts to health-related social networks (2010) Proceedings of the 2010 Workshop on Biomedical Natural Language Processing, pp. 117-125; Sarker, A., Ginn, R., Nikfarjam, A., O’Connor, K., Smith, K., Jayaraman, S., Gonzalez, G., Utilizing social media data for pharmacovigilance: A review HHS public access (2015) J. Biomed. Inform, 54, pp. 202-212; Sarker, A., O’Connor, K., Ginn, R., Scotch, M., Smith, K., Malone, D., Gonzalez, G., Social media mining for toxicovigilance: Automatic monitoring of prescription medication abuse from twitter (2016) Drug Saf, 39 (3), pp. 231-240; Gurulingappa, H., Mateen-Rajput, A., Toldo, L., Extraction of potential adverse drug events from medical case reports (2012) J. Biomed. Semant, 3 (1), p. 15; Sharif, H., Zaffar, F., Abbasi, A., Zimbra, D., Detecting adverse drug reactions using a sentiment classification framework (2014) Proceedings of the Sixth ASE International Conference on Social Computing (Socialcom); Joachims, T., Thorsten: Training linear SVMs in linear time (2006) Proceedings of the 12Th ACM SIGKDD International Conference on Knowledge Discovery and Data Mining-Kdd 2006, New York, USA, p. 217. , ACM Press, New York; Deriu, J., Gonzenbach, M., Uzdilli, F., Lucchi, A., Luca, V.D., Jaggi, M., Swiss-cheese at semeval-2016 task 4: Sentiment classification using an ensemble of convolutional neural networks with distant supervision (2016) Proceedings of the 10Th International Workshop on Semantic Evaluation, pp. 1124-1128; Sutskever, I., Vinyals, O., Le, Q.V., Sequence to sequence learning with neural networks (2014) Advances in Neural Information Processing Systems 27, pp. 3104-3112. , Ghahramani, Z., Welling, M., Cortes, C., Lawrence, N.D., Weinberger, K.Q., eds., Curran Associates, Inc</v>
          </cell>
          <cell r="AM109" t="str">
            <v>Ignatov, A.; ETH ZurichSwitzerland; email: andrey.ignatoff@gmail.com</v>
          </cell>
          <cell r="AN109" t="str">
            <v>Frasincar F.Ittoo A.Metais E.Nguyen L.M.</v>
          </cell>
          <cell r="AP109" t="str">
            <v>Springer Verlag</v>
          </cell>
          <cell r="AQ109" t="str">
            <v>22nd International Conference on Applications of Natural Language to Information Systems, NLDB 2017</v>
          </cell>
          <cell r="AR109" t="str">
            <v>21 June 2017 through 23 June 2017</v>
          </cell>
          <cell r="AT109">
            <v>193269</v>
          </cell>
          <cell r="AU109" t="str">
            <v>9783319595689</v>
          </cell>
          <cell r="AW109" t="str">
            <v>Lect. Notes Comput. Sci.</v>
          </cell>
          <cell r="AX109" t="str">
            <v>Final</v>
          </cell>
          <cell r="AY109" t="str">
            <v>2-s2.0-85021762014</v>
          </cell>
          <cell r="AZ109">
            <v>6</v>
          </cell>
          <cell r="BF109" t="str">
            <v>Adverse Drug Reactions; Convolutional Neural Networks; Deep learning; Ensembles; Sentiment analysis</v>
          </cell>
          <cell r="BG109" t="str">
            <v>Deep learning; Deep neural networks; Information systems; Neural networks; Pharmacodynamics; Adverse drug reactions; Conventional approach; Convolutional neural network; Ensembles; Large-scale dataset; Multi-classification; Sentiment analysis; Structural parameter; Natural language processing systems</v>
          </cell>
          <cell r="BJ109" t="str">
            <v>revealing adverse drug reactions (adr) is an essential part of post-marketing drug surveillance, and data from health-related forums and medical communities can be of a great significance for estimating such effects. in this paper, we propose an end-to-end cnn-based method for predicting drug safety on user comments from healthcare discussion forums. we present an architecture that is based on a vast ensemble of cnns with varied structural parameters, where the prediction is determined by the majority vote. to evaluate the performance of the proposed solution, we present a large-scale dataset collected from a medical website that consists of over 50 thousand reviews for more than 4000 drugs. the results demonstrate that our model significantly outperforms conventional approaches and predicts medicine safety with an accuracy of 87.17% for binary and 62.88% for multi-classification tasks. © springer international publishing ag 2017.</v>
          </cell>
          <cell r="BK109" t="str">
            <v>Revelar reações adversas a medicamentos (RAM) é uma parte essencial da vigilância pós-comercialização de medicamentos, e os dados de fóruns relacionados à saúde e comunidades médicas podem ser de grande importância para estimar esses efeitos. Neste artigo, propomos um método completo baseado em CNN para prever a segurança de medicamentos em comentários de usuários em fóruns de discussão de saúde. Apresentamos uma arquitetura que se baseia em um vasto conjunto de CNNs com parâmetros estruturais variados, onde a previsão é determinada por maioria de votos. Para avaliar o desempenho da solução proposta, apresentamos um conjunto de dados em grande escala coletado de um site médico que consiste em mais de 50 mil revisões para mais de 4.000 medicamentos. Os resultados demonstram que nosso modelo supera significativamente as abordagens convencionais e prevê a segurança do medicamento com uma precisão de 87,17% para tarefas binárias e 62,88% para tarefas de multi-classificação.</v>
          </cell>
          <cell r="BL109" t="str">
            <v xml:space="preserve">Revelando reações adversas (ADR) é uma parte essencial da vigilância pós-comercialização de drogas, e dados de fóruns relacionados à saúde e comunidades médicas podem ser de grande importância para estimar esses efeitos. Neste artigo, propomos um método baseado em CNN de ponta a ponta para prever a segurança dos medicamentos em comentários do usuário de fóruns de discussão de saúde. Apresentamos uma arquitetura que é baseada em um vasto conjunto de CNNs com parâmetros estruturais variados, onde a previsão é determinada pela maioria de voto. Para avaliar o desempenho da solução proposta, apresentamos um conjunto de dados em larga escala coletado de um site médico que consiste em mais de 50 mil avaliações por mais de 4000 drogas. Os resultados demonstram que nosso modelo supera significativamente as abordagens convencionais e prevê a segurança da medicina com uma precisão de 87,17% para binários e 62,88% para tarefas multi-classificação. © Springer International Publishing AG 2017. </v>
          </cell>
          <cell r="BQ109">
            <v>0</v>
          </cell>
          <cell r="BR109">
            <v>1</v>
          </cell>
          <cell r="BS109">
            <v>0</v>
          </cell>
          <cell r="BU109">
            <v>0</v>
          </cell>
          <cell r="BV109">
            <v>0</v>
          </cell>
          <cell r="BW109">
            <v>0</v>
          </cell>
          <cell r="BX109">
            <v>0</v>
          </cell>
          <cell r="BY109">
            <v>0</v>
          </cell>
          <cell r="BZ109">
            <v>0</v>
          </cell>
          <cell r="CA109">
            <v>0</v>
          </cell>
          <cell r="CB109">
            <v>0</v>
          </cell>
          <cell r="CC109">
            <v>0</v>
          </cell>
          <cell r="CE109" t="str">
            <v>Entra ou ñ para leitura: não</v>
          </cell>
          <cell r="CF109" t="str">
            <v>Ruim</v>
          </cell>
          <cell r="CG109">
            <v>44373</v>
          </cell>
          <cell r="CI109">
            <v>0</v>
          </cell>
          <cell r="CK109">
            <v>0</v>
          </cell>
          <cell r="CL109">
            <v>0</v>
          </cell>
        </row>
        <row r="110">
          <cell r="C110" t="str">
            <v>building an automated problem list based on natural language processing lessons learned in the early phase of development</v>
          </cell>
          <cell r="D110" t="str">
            <v>Building an automated problem list based on natural language processing: lessons learned in the early phase of development.</v>
          </cell>
          <cell r="E110" t="str">
            <v xml:space="preserve">Construindo uma lista de problemas automatizada com base no processamento de linguagem natural: lições aprendidas na primeira fase de desenvolvimento. </v>
          </cell>
          <cell r="G110" t="str">
            <v xml:space="preserve">macho </v>
          </cell>
          <cell r="H110">
            <v>2008</v>
          </cell>
          <cell r="I110">
            <v>16</v>
          </cell>
          <cell r="J110">
            <v>0</v>
          </cell>
          <cell r="K110">
            <v>0</v>
          </cell>
          <cell r="L110" t="str">
            <v>Scopus</v>
          </cell>
          <cell r="P110" t="str">
            <v>English</v>
          </cell>
          <cell r="Q110" t="str">
            <v>Article</v>
          </cell>
          <cell r="R110">
            <v>0</v>
          </cell>
          <cell r="T110" t="str">
            <v>Solti I., Aaronson B., Fletcher G., Solti M., Gennari J.H., Cooper M., Payne T.</v>
          </cell>
          <cell r="U110" t="str">
            <v>AMIA ... Annual Symposium proceedings / AMIA Symposium. AMIA Symposium</v>
          </cell>
          <cell r="AB110" t="str">
            <v>https://www.scopus.com/inward/record.uri?eid=2-s2.0-73949104490&amp;partnerID=40&amp;md5=72b8351df03a6eb4c0df2f9af42bf35d</v>
          </cell>
          <cell r="AC110" t="str">
            <v>University of Washington, Seattle, WA, United States</v>
          </cell>
          <cell r="AD110" t="str">
            <v>Solti, I., University of Washington, Seattle, WA, United States; Aaronson, B., University of Washington, Seattle, WA, United States; Fletcher, G., University of Washington, Seattle, WA, United States; Solti, M., University of Washington, Seattle, WA, United States; Gennari, J.H., University of Washington, Seattle, WA, United States; Cooper, M., University of Washington, Seattle, WA, United States; Payne, T., University of Washington, Seattle, WA, United States</v>
          </cell>
          <cell r="AH110" t="str">
            <v>U.S. National Library of Medicine, NLM: R00LM010227, T15LM007442</v>
          </cell>
          <cell r="AM110" t="str">
            <v>Solti, I.</v>
          </cell>
          <cell r="AW110" t="str">
            <v>AMIA Annu Symp Proc</v>
          </cell>
          <cell r="AX110" t="str">
            <v>Final</v>
          </cell>
          <cell r="AY110" t="str">
            <v>2-s2.0-73949104490</v>
          </cell>
          <cell r="AZ110">
            <v>4</v>
          </cell>
          <cell r="BG110" t="str">
            <v>algorithm; article; artificial intelligence; automated pattern recognition; documentation; information retrieval; medical record; methodology; natural language processing; organization and management; United States; Algorithms; Artificial Intelligence; Information Storage and Retrieval; Medical Records Systems, Computerized; Medical Records, Problem-Oriented; Natural Language Processing; Pattern Recognition, Automated; Subject Headings; Washington</v>
          </cell>
          <cell r="BH110" t="str">
            <v>twitter|metamap|nlp</v>
          </cell>
          <cell r="BI110" t="str">
            <v>twitter|metamap|nlp</v>
          </cell>
          <cell r="BJ110" t="str">
            <v>detailed problem lists that comply with jcaho requirements are important components of electronic health records. besides improving continuity of care electronic problem lists could serve as foundation infrastructure for clinical trial recruitment, research, biosurveillance and billing informatics modules. however, physicians rarely maintain problem lists. our team is building a system using metamap and umls to automatically populate the problem list. we report our early results evaluating the application. three physicians generated gold standard problem lists for 100 cardiology ambulatory progress notes. our application had 88% sensitivity and 66% precision using a non-modified umls dataset. the systemâs misses concentrated in the group of ambiguous problem list entries (chi-square=27.12 p&lt;0.0001). in addition to the explicit entries, the notes included 10% implicit entry candidates. metamap and umls are readily applicable to automate the problem list. ambiguity in medical documents has consequences for performance evaluation of automated systems.</v>
          </cell>
          <cell r="BL110" t="str">
            <v xml:space="preserve">Listas detalhadas de problemas que cumprem os requisitos do JCAHO são componentes importantes dos registros de saúde eletrônica. Além de melhorar a continuidade das listas de problemas eletrônicos poderiam servir como infraestrutura de fundação para os módulos de recrutamento de ensaios clínicos, pesquisa, biosurgilância e faturamento de módulos informáticos. No entanto, os médicos raramente mantêm listas problemáticas. Nossa equipe está construindo um sistema usando Metamap e UMLs para preencher automaticamente a lista de problemas. Relatamos nossos resultados iniciais avaliando o aplicativo. Três médicos geraram listas de problemas padrão de ouro para 100 notas de progresso ambulatorial de cardiologia. Nosso aplicativo tinha 88% de sensibilidade e 66% de precisão usando um conjunto de dados UMLs não modificado. O sistema é concentrado no grupo de entradas de lista de problemas ambíguos (Chi-quadrado = 27,12 p &lt;0,0001). Além das entradas explícitas, as notas incluíam 10% de candidatos de entrada implícitos. Metamap e UMLs são prontamente aplicáveis ​​para automatizar a lista de problemas. A ambiguidade em documentos médicos tem consequências para avaliação de desempenho de sistemas automatizados. </v>
          </cell>
          <cell r="BQ110">
            <v>0</v>
          </cell>
          <cell r="BR110">
            <v>0</v>
          </cell>
          <cell r="BS110">
            <v>0</v>
          </cell>
          <cell r="BV110">
            <v>0</v>
          </cell>
          <cell r="BW110">
            <v>0</v>
          </cell>
          <cell r="BX110">
            <v>0</v>
          </cell>
          <cell r="BY110">
            <v>0</v>
          </cell>
          <cell r="BZ110">
            <v>0</v>
          </cell>
          <cell r="CA110">
            <v>0</v>
          </cell>
          <cell r="CB110">
            <v>0</v>
          </cell>
          <cell r="CC110">
            <v>0</v>
          </cell>
          <cell r="CK110">
            <v>0</v>
          </cell>
          <cell r="CL110">
            <v>0</v>
          </cell>
        </row>
        <row r="111">
          <cell r="C111" t="str">
            <v>a neural joint model for entity and relation extraction from biomedical text</v>
          </cell>
          <cell r="D111" t="str">
            <v>A neural joint model for entity and relation extraction from biomedical text</v>
          </cell>
          <cell r="E111" t="str">
            <v xml:space="preserve">Um modelo conjunto neural para entidade e extracção de relação do texto biomédico </v>
          </cell>
          <cell r="G111" t="str">
            <v xml:space="preserve">macho </v>
          </cell>
          <cell r="H111">
            <v>2017</v>
          </cell>
          <cell r="I111">
            <v>96</v>
          </cell>
          <cell r="J111">
            <v>0</v>
          </cell>
          <cell r="K111">
            <v>0</v>
          </cell>
          <cell r="L111" t="str">
            <v>Scopus</v>
          </cell>
          <cell r="P111" t="str">
            <v>English</v>
          </cell>
          <cell r="Q111" t="str">
            <v>Article</v>
          </cell>
          <cell r="R111">
            <v>0</v>
          </cell>
          <cell r="S111" t="str">
            <v>All Open Access, Gold, Green</v>
          </cell>
          <cell r="T111" t="str">
            <v>Li F., Zhang M., Fu G., Ji D.</v>
          </cell>
          <cell r="U111" t="str">
            <v>BMC Bioinformatics</v>
          </cell>
          <cell r="V111" t="str">
            <v>18</v>
          </cell>
          <cell r="W111" t="str">
            <v>1</v>
          </cell>
          <cell r="X111" t="str">
            <v xml:space="preserve"> 198</v>
          </cell>
          <cell r="Y111" t="str">
            <v>10.1186/s12859-017-1609-9</v>
          </cell>
          <cell r="Z111" t="str">
            <v>10.1186/s12859-017-1609-9</v>
          </cell>
          <cell r="AB111" t="str">
            <v>https://www.scopus.com/inward/record.uri?eid=2-s2.0-85016601538&amp;doi=10.1186%2fs12859-017-1609-9&amp;partnerID=40&amp;md5=f8f824e7ade15be8f326712fa4b0690e</v>
          </cell>
          <cell r="AC111" t="str">
            <v>Wuhan University, School of Computer, Bayi Road, Wuhan, China; Heilongjiang University, School of Computer Science and Technology, Xuefu Road, Harbin, China</v>
          </cell>
          <cell r="AD111" t="str">
            <v>Li, F., Wuhan University, School of Computer, Bayi Road, Wuhan, China; Zhang, M., Heilongjiang University, School of Computer Science and Technology, Xuefu Road, Harbin, China; Fu, G., Heilongjiang University, School of Computer Science and Technology, Xuefu Road, Harbin, China; Ji, D., Wuhan University, School of Computer, Bayi Road, Wuhan, China</v>
          </cell>
          <cell r="AL111" t="str">
            <v>Wei, C., Peng, Y., Leaman, R., Davis, A.P., Mattingly, C.J., Li, J., Wiegers, T.C., Lu, Z., Assessing the state of the art in biomedical relation extraction: overview of the BioCreative V chemical-disease relation (CDR) task (2016) Database, 2016, pp. 1-8; Pyysalo, S., Ginter, F., Heimonen, J., Björne, J., Boberg, J., Järvinen, J., Salakoski, T., Bioinfer: a corpus for information extraction in the biomedical domain (2007) BMC Bioinforma, 8, pp. 266-267; Segura-Bedmar, I., Martínez, P., Herrero-Zazo, M., Semeval-2013 task 9 : Extraction of drug-drug interactions from biomedical texts (ddiextraction 2013) (2013) In: Proceedings of the 7th International Workshop on Semantic Evaluation, , Atlanta: Association for Computational Linguistics:; Gurulingappa, H., Mateen-Rajput, A., Roberts, A., Fluck, J., Hofmann-Apitius, M., Toldo, L., Development of a benchmark corpus to support the automatic extraction of drug-related adverse effects frommedical case reports (2012) J Biomed Inform, 45, pp. 885-892; Deléger, L., Bossy, R., Chaix, E., Ba, M., Ferré, A., Bessières, P., Nédellec, C., Overview of the bacteria biotope task at bionlp shared task 2016 In: Proceedings of the 4th BioNLP Shared Task Workshop, , Berlin: Association for Computational Linguistics: 2016; Finkel, J.R., Grenager, T., Manning, C., Incorporating non-local information into information extraction systems by gibbs sampling (2005) In: Proceedings of the 43rd Annual Meeting of the Association for Computational Linguistics (ACL'05), pp. 363-370. , Ann Arbor: Association for Computational Linguistics:; Zhou, G., Su, J., Zhang, J., Zhang, M., Exploring various knowledge in relation extraction (2005) In: Proceedings of the 43rd ACL, pp. 427-434. , Ann Arbor: Association for Computational Linguistics:; Fundel, K., Küffner, R., Zimmer, R., Relex-relation extraction using dependency parse trees (2007) Bioinformatics, 23, pp. 365-371; Airola, A., Pyysalo, S., Björne, J., Pahikkala, T., Ginter, F., Salakoski, T., All-paths graph kernel for protein-protein interaction extraction with evaluation of cross-corpus learning (2008) BMC Bioinforma, 9, pp. 1-12; Nguyen, N.T.H., Tsuruoka, Y., Extracting bacteria biotopes with semi-supervised named entity recognition and coreference resolution (2011) In: Proceedings of BioNLP Shared Task 2011 Workshop, , Portland: Association for Computational Linguistics:; Gurulingappa, H., Mateen-Rajput, A., Toldo, L., Extraction of adverse drug effects from medical case reports (2012) J Biomed Semant, 3 (15), pp. 1-10; Kang, N., Singh, B., Bui, C., Afzal, Z., Van-Mulligen, E.M., Kors, J.A., Knowledge-based extraction of adverse drug events from biomedical text (2014) BMC Bioinforma, 15 (64), pp. 1-8; Xu, J., Wu, Y., Zhang, Y., Wang, J., Lee, H.-J., Xu, H., Cd-rest: a system for extracting chemical-induced disease relation in literature (2016) Database, 2016, pp. 1-9; Grouin, C., Identification of mentions and relations between bacteria and biotope from pubmed abstracts (2016) In: Proceedings of the 4th BioNLP Shared Task Workshop, , Berlin: Association for Computational Linguistics:; Li, Q., Ji, H., Incremental joint extraction of entity mentions and relations (2014) In: Proceedings of the 52nd ACL, pp. 402-412. , Baltimore: Association for Computational Linguistics:; Roth, D., Yih, W., Introduction to Statistical Relational Learning. Global Inference for Entity and Relation Identification via a Linear Programming Formulation (2007), http://cogcomp.cs.illinois.edu/papers/RothYi07.pdf, Boston: MIT Press;; Kordjamshidi, P., Roth, D., Moens, M.F., Structured learning for spatial information extraction from biomedical text: bacteria biotopes (2015) BMC Bioinforma, 16 (129), pp. 1-15; LeCun, Y., Bengio, Y., Hinton, G., Deep learning (2015) Nature, 521 (7553), pp. 436-444; Bengio, Y., Goodfellow, I.J., Courville, A., Deep Learning (2015), Boston: MIT Press;; Collobert, R., Weston, J., Bottou, L., Karlen, M., Kavukcuoglu, K., Kuksa, P., Natural language processing (almost) from scratch. (2011), 12, pp. 2493-2537; Andor, D., Alberti, C., Weiss, D., Severyn, A., Presta, A., Ganchev, K., Petrov, S., Collins, M., Globally normalized transition-based neural networks (2016) In: Proceedings of the 54th Annual Meeting of the Association for Computational Linguistics, pp. 2442-2452. , Berlin: Association for Computational Linguistics:; Ma, X., Hovy, E., End-to-end sequence labeling via bi-directional lstm-cnns-crf (2016) In: Proceedings of the 54th Annual Meeting of the Association for Computational Linguistics, pp. 1064-1074. , Berlin: Association for Computational Linguistics:; Lample, G., Ballesteros, M., Subramanian, S., Kawakami, K., Dyer, C., Neural architectures for named entity recognition (2016) In: Proceedings of the NAACL, , San Diego: Association for Computational Linguistics:; Xu, Y., Mou, L., Li, G., Chen, Y., Peng, H., Jin, Z., Classifying relations via long short term memory networks along shortest dependency paths (2015) In: Proceedings of the EMNLP, pp. 1785-1794. , Lisbon: Association for Computational Linguistics:; Wang, L., Cao, Z., de Melo, G., Liu, Z., Relation classification via multi-level attention cnns (2016) In: Proceedings of the ACL, , Berlin: Association for Computational Linguistics:; Miwa, M., Bansal, M., End-to-end relation extraction using lstms on sequences and tree structures (2016) In: Proceedings of the ACL, , Berlin: Association for Computational Linguistics:; Li, H., Zhang, J., Wang, J., Lin, H., Yang, Z., Dutir in bionlp-st 2016: Utilizing convolutional network and distributed representation to extract complicate relations (2016) In: Proceedings of the 4th BioNLP Shared Task Workshop, , Berlin: Association for Computational Linguistics:; Mehryary, F., Björne, J., Pyysalo, S., Salakoski, T., Ginter, F., Deep learning with minimal training data: Turkunlp entry in the bionlp shared task 2016 (2016) In: Proceedings of the 4th BioNLP Shared Task Workshop, , Berlin: Association for Computational Linguistics:; Li, F., Zhang, Y., Zhang, M., Ji, D., Joint models for extracting adverse drug events from biomedical text (2016) In: Proceedings of the Twenty-Fifth International Joint Conference on Artificial Intelligence (IJCAI), pp. 2838-2844. , Palo Alto: AAAI Press:; Jiang, Z., Li, L., Huang, D., Jin, L., Training word embeddings for deep learning in biomedical text mining tasks (2015) In: Bioinformatics and Biomedicine (BIBM), 2015 IEEE International Conference On., pp. 625-628. , Washington DC: IEEE:; Hochreiter, S., Schmidhuber, J., Long short-term memory (1997) Neural Comput, 9 (8), pp. 1735-1780; Duchi, J., Hazan, E., Singer, Y., Adaptive subgradient methods for online learning and stochastic optimization (2011) J Mach Learn Res, 12, pp. 2121-2159; Pyysalo, S., Ginter, F., Moen, H., Salakoski, T., Ananiadou, S., Distributional semantics resources for biomedical text processing (2013) In: LBM., , Tokyo: Database Center for Life Science:; Manning, C.D., Surdeanu, M., Bauer, J., Finkel, J., Bethard, S.J., McClosky, D., The stanford corenlp natural language processing toolkit (2014) In: Proceedings of 52nd ACL, pp. 55-60. , Baltimore: Association for Computational Linguistics:; Bodenreider, O., The unified medical language system (umls): integrating biomedical terminology (2004) Nucleic Acids Res, 32, pp. 267-270; Miller, G.A., Wordnet: a lexical database for english (1995) Commun ACM, 38 (11), pp. 39-41; Davis, A.P., Grondin, C.J., Lennon-Hopkins, K., Saraceni-Richards, C., Sciaky, D., King, B.L., Wiegers, T.C., Mattingly, C.J., The comparative toxicogenomics database's 10th year anniversary: update 2015 (2015) Nucleic Acids Res, 43 (D1), pp. 914-920; Lavergne, T., Grouin, C., Zweigenbaum, P., The contribution of co-reference resolution to supervised relation detection between bacteria and biotopes entities (2015) BMC Bioinforma, 16 (10), pp. 1-17; Kilicoglu, H., Rosemblat, G., Fiszman, M., Rindflesch, T.C., Sortal anaphora resolution to enhance relation extraction from biomedical literature (2016) BMC Bioinforma, 17 (1), pp. 1-16; Miwa, M., Thompson, P., Ananiadou, S., Boosting automatic event extraction from the literature using domain adaptation and coreference resolution (2012) Bioinformatics, 28 (13), pp. 1759-1765; Zhang, M., Yang, J., Teng, Z., Zhang, Y., Libn3l: A lightweight package for neural nlp (2016) In: Proceedings of the Tenth International Conference on Language Resources and Evaluation, , Paris: European Language Resources Association (ELRA)</v>
          </cell>
          <cell r="AM111" t="str">
            <v>Ji, D.; Wuhan University, Bayi Road, China; email: dhji@whu.edu.cn</v>
          </cell>
          <cell r="AP111" t="str">
            <v>BioMed Central Ltd.</v>
          </cell>
          <cell r="AV111" t="str">
            <v>BBMIC</v>
          </cell>
          <cell r="AW111" t="str">
            <v>BMC Bioinform.</v>
          </cell>
          <cell r="AX111" t="str">
            <v>Final</v>
          </cell>
          <cell r="AY111" t="str">
            <v>2-s2.0-85016601538</v>
          </cell>
          <cell r="BF111" t="str">
            <v>Biomedical text; Entity recognition; Joint model; Neural network; Relation extraction</v>
          </cell>
          <cell r="BG111" t="str">
            <v>Data mining; Engineering research; Extraction; Natural language processing systems; Neural networks; Pipelines; Biomedical text; Biomedical text minings; Competitive performance; Entity recognition; Feature engineerings; Joint modeling; Relation extraction; State-of-the-art system; Character recognition; artificial neural network; cytology; data mining; factual database; medical research; metabolism; monocyte; theoretical model; Biomedical Research; Data Mining; Databases, Factual; Models, Theoretical; Monocytes; Neural Networks (Computer)</v>
          </cell>
          <cell r="BJ111" t="str">
            <v>background: extracting biomedical entities and their relations from text has important applications on biomedical research. previous work primarily utilized feature-based pipeline models to process this task. many efforts need to be made on feature engineering when feature-based models are employed. moreover, pipeline models may suffer error propagation and are not able to utilize the interactions between subtasks. therefore, we propose a neural joint model to extract biomedical entities as well as their relations simultaneously, and it can alleviate the problems above. results: our model was evaluated on two tasks, i.e., the task of extracting adverse drug events between drug and disease entities, and the task of extracting resident relations between bacteria and location entities. compared with the state-of-the-art systems in these tasks, our model improved the f1 scores of the first task by 5.1% in entity recognition and 8.0% in relation extraction, and that of the second task by 9.2% in relation extraction. conclusions: the proposed model achieves competitive performances with less work on feature engineering. we demonstrate that the model based on neural networks is effective for biomedical entity and relation extraction. in addition, parameter sharing is an alternative method for neural models to jointly process this task. our work can facilitate the research on biomedical text mining. © 2017 the author(s).</v>
          </cell>
          <cell r="BK111" t="str">
            <v>Antecedentes: A extração de entidades biomédicas e suas relações do texto tem importantes aplicações na pesquisa biomédica. Trabalhos anteriores utilizaram principalmente modelos de pipeline baseados em recursos para processar essa tarefa. Muitos esforços precisam ser feitos na engenharia de recursos quando modelos baseados em recursos são empregados. Além disso, os modelos de pipeline podem sofrer propagação de erro e não são capazes de utilizar as interações entre as subtarefas. Portanto, propomos um modelo de junta neural para extrair entidades biomédicas, bem como suas relações simultaneamente, e pode amenizar os problemas acima. Resultados: Nosso modelo foi avaliado em duas tarefas, ou seja, a tarefa de extrair eventos adversos de drogas entre drogas e entidades de doença, e a tarefa de extrair relações residentes entre bactérias e entidades de localização. Comparado com os sistemas de última geração nessas tarefas, nosso modelo melhorou os escores F1 da primeira tarefa em 5,1% no reconhecimento de entidades e 8,0% em relação à extração, e da segunda tarefa em 9,2% em relação à extração . Conclusões: O modelo proposto atinge desempenhos competitivos com menos trabalho na engenharia de recursos. Demonstramos que o modelo baseado em redes neurais é eficaz para a extração de entidades e relações biomédicas. Além disso, o compartilhamento de parâmetros é um método alternativo para modelos neurais processarem essa tarefa em conjunto. Nosso trabalho pode facilitar a pesquisa em mineração de texto biomédica. © 2017 O (s) autor (es).</v>
          </cell>
          <cell r="BL111" t="str">
            <v xml:space="preserve">Antecedentes: Extraindo entidades biomédicas e suas relações de texto tem importantes aplicações sobre pesquisa biomédica. O trabalho anterior utilizado principalmente modelos de pipeline baseados em recursos para processar esta tarefa. Muitos esforços precisam ser feitos na engenharia de recursos quando os modelos baseados em recursos são empregados. Além disso, os modelos de pipeline podem sofrer propagação de erros e não são capazes de utilizar as interações entre subtarefas. Portanto, propomos um modelo conjunto neural para extrair entidades biomédicas, bem como suas relações simultaneamente, e pode aliviar os problemas acima. RESULTADOS: Nosso modelo foi avaliado em duas tarefas, isto é, a tarefa de extrair eventos adversos de drogas entre entidades de drogas e doenças, e a tarefa de extrair relações residentes entre as entidades de bactérias e localização. Em comparação com os sistemas de última geração nestas tarefas, nosso modelo melhorou os escores da F1 da primeira tarefa em 5,1% no reconhecimento da entidade e 8,0% em extracção de relação, e a da segunda tarefa em 9,2% em relação à extração de 9,2% . CONCLUSÕES: O modelo proposto alcança performances competitivas com menos trabalho sobre engenharia de recursos. Demonstramos que o modelo baseado em redes neurais é eficaz para a entidade biomédica e a extração de relação. Além disso, o compartilhamento de parâmetros é um método alternativo para modelos neurais para processar conjuntamente essa tarefa. Nosso trabalho pode facilitar a pesquisa sobre a mineração de texto biomédica. © 2017 o autor (es). </v>
          </cell>
          <cell r="BQ111">
            <v>0</v>
          </cell>
          <cell r="BR111">
            <v>1</v>
          </cell>
          <cell r="BS111">
            <v>0</v>
          </cell>
          <cell r="BU111">
            <v>0</v>
          </cell>
          <cell r="BV111">
            <v>0</v>
          </cell>
          <cell r="BW111">
            <v>0</v>
          </cell>
          <cell r="BX111">
            <v>0</v>
          </cell>
          <cell r="BY111">
            <v>0</v>
          </cell>
          <cell r="BZ111">
            <v>0</v>
          </cell>
          <cell r="CA111">
            <v>0</v>
          </cell>
          <cell r="CB111">
            <v>0</v>
          </cell>
          <cell r="CC111">
            <v>0</v>
          </cell>
          <cell r="CE111" t="str">
            <v>Entra ou ñ para leitura: talvez</v>
          </cell>
          <cell r="CF111" t="str">
            <v>Razoavel</v>
          </cell>
          <cell r="CG111">
            <v>44373</v>
          </cell>
          <cell r="CI111">
            <v>0</v>
          </cell>
          <cell r="CK111">
            <v>0</v>
          </cell>
          <cell r="CL111">
            <v>0</v>
          </cell>
        </row>
        <row r="112">
          <cell r="C112" t="str">
            <v>characterizing environmental and phenotypic associations using information theory and electronic health records</v>
          </cell>
          <cell r="D112" t="str">
            <v>Characterizing environmental and phenotypic associations using information theory and electronic health records</v>
          </cell>
          <cell r="E112" t="str">
            <v xml:space="preserve">Caracterizando associações ambientais e fenotípicas usando teoria da informação e registros eletrônicos de saúde </v>
          </cell>
          <cell r="G112" t="str">
            <v xml:space="preserve">macho </v>
          </cell>
          <cell r="H112">
            <v>2009</v>
          </cell>
          <cell r="I112">
            <v>26</v>
          </cell>
          <cell r="J112">
            <v>0</v>
          </cell>
          <cell r="K112">
            <v>0</v>
          </cell>
          <cell r="L112" t="str">
            <v>Scopus</v>
          </cell>
          <cell r="P112" t="str">
            <v>English</v>
          </cell>
          <cell r="Q112" t="str">
            <v>Conference Paper</v>
          </cell>
          <cell r="R112">
            <v>0</v>
          </cell>
          <cell r="S112" t="str">
            <v>All Open Access, Gold, Green</v>
          </cell>
          <cell r="T112" t="str">
            <v>Wang X., Hripcsak G., Friedman C.</v>
          </cell>
          <cell r="U112" t="str">
            <v>BMC Bioinformatics</v>
          </cell>
          <cell r="V112" t="str">
            <v>10</v>
          </cell>
          <cell r="W112" t="str">
            <v>SUPPL. 9</v>
          </cell>
          <cell r="X112" t="str">
            <v xml:space="preserve"> 1471</v>
          </cell>
          <cell r="Y112" t="str">
            <v>10.1186/1471-2105-10-s9-s13</v>
          </cell>
          <cell r="Z112" t="str">
            <v>10.1186/1471-2105-10-S9-S13</v>
          </cell>
          <cell r="AB112" t="str">
            <v>https://www.scopus.com/inward/record.uri?eid=2-s2.0-70349871732&amp;doi=10.1186%2f1471-2105-10-S9-S13&amp;partnerID=40&amp;md5=3f921887cb851e2481ca1073ee4e7987</v>
          </cell>
          <cell r="AC112" t="str">
            <v>Dept of Biomedical Informatics, Columbia University, New York 10032, United States</v>
          </cell>
          <cell r="AD112" t="str">
            <v>Wang, X., Dept of Biomedical Informatics, Columbia University, New York 10032, United States; Hripcsak, G., Dept of Biomedical Informatics, Columbia University, New York 10032, United States; Friedman, C., Dept of Biomedical Informatics, Columbia University, New York 10032, United States</v>
          </cell>
          <cell r="AG112" t="str">
            <v>metolazone, 17560-51-9; rosiglitazone, 122320-73-4, 155141-29-0</v>
          </cell>
          <cell r="AL112" t="str">
            <v>Berner, E.S., Webster, G.D., Shugerman, A.A., Jackson, J.R., Algina, J., Baker, A.L., Ball, E.V., Frenkel, E.P., Performance of four computer-based diagnostic systems (1994) N Engl J Med, 330 (25), pp. 1792-1796. , 10.1056/NEJM199406233302506, 8190157; Clauson, K.A., Marsh, W.A., Polen, H.H., Seamon, M.J., Ortiz, B.I., Clinical decision support tools: analysis of online drug information databases (2007) BMC Med Inform Decis Mak, 7 (7), p. 7. , 1831469, 17346336, 10.1186/1472-6947-7-7; Aronson, A.R., Effective mapping of biomedical text to the UMLS Metathesaurus: the MetaMap program (2001) Proc AMIA Symp, pp. 17-21. , 2243666, 11825149; Weeber, M., Klein, H., Aronson, A.R., Mork, J.G., de Jong-van den Berg, L.T., Vos, R., Text-based discovery in biomedicine: the architecture of the DAD-system (2000) Proc AMIA Symp, pp. 903-907. , 2243779, 11080015; Pakhomov, S., Weston, S.A., Jacobsen, S.J., Chute, C.G., Meverden, R., Roger, V.L., Electronic medical records for clinical research: application to the identification of heart failure (2007) Am J Manag Care, 13 (6 PART 1), pp. 281-288; Rindflesch, T.C., Fiszman, M., The interaction of domain knowledge and linguistic structure in natural language processing: interpreting hypernymic propositions in biomedical text (2003) J Biomed Inform, 36 (6), pp. 462-477. , 10.1016/j.jbi.2003.11.003, 14759819; Rindflesch, T.C., Tanabe, L., Weinstein, J.N., Hunter, L., EDGAR: extraction of drugs, genes and relations from the biomedical literature (2000) Pac Symp Biocomput, pp. 517-528. , 2709525, 10902199; Chen, E.S., Hripcsak, G., Xu, H., Markatou, M., Friedman, C., Automated acquisition of disease drug knowledge from biomedical and clinical documents: an initial study (2008) J Am Med Inform Assoc, 15 (1), pp. 87-98. , 2274872, 17947625, 10.1197/jamia.M2401; Wang, X., Chused, A.E.N., Friedman, C., Markatou, M., Automated Knowledge Acquisition from Clinical Narrative Reports (2008) Proc AMIA Symp, 6, pp. 783-787; Greenland, S., Pearl, J., Robins, J.M., Causal diagrams for epidemiologic research (1999) Epidemiology, 10 (1), pp. 37-48. , 10.1097/00001648-199901000-00008, 9888278; Greenland, S., Quantifying biases in causal models: classical confounding vs collider-stratification bias (2003) Epidemiology, 14 (3), pp. 300-306. , 10.1097/00001648-200305000-00009, 12859030; Talcott, G.W., Poston, W.S., Haddock, C.K., Co-occurrent use of cigarettes, alcohol, and caffeine in a retired military population (1998) Mil Med, 163 (3), pp. 133-138; Sokal, R., Rohlf, F.J., Biometry (1981), WH Freeman, New York, second; Cox, L.A., Detecting causal nonlinear exposure-response relations in epidemiological data (2006) Dose Response, 4 (2), pp. 119-132. , 2477674, 18648583, 10.2203/dose-response.05-002.Cox; Schwanz, L.E., Proulx, S.R., Mutual information reveals variation in temperature-dependent sex determination in response to environmental fluctuation, lifespan and selection (2008) Proc Biol Sci, 275 (1650), pp. 2441-2448. , 10.1098/rspb.2008.0427, 18647722; Butte, A.J., Kohane, I.S., Mutual information relevance networks: functional genomic clustering using pairwise entropy measurements (2000) Pac Symp Biocomput, pp. 418-429; Margolin, A.A., Nemenman, I., Basso, K., Wiggins, C., Stolovitzky, G., Dalla Favera, R., Califano, A., ARACNE: an algorithm for the reconstruction of gene regulatory networks in a mammalian cellular context (2006) BMC Bioinformatics, 7 (SUPPL 1), pp. S7. , 1810318, 16723010, 10.1186/1471-2105-7-S1-S7; Margolin, A.A., Califano, A., Theory and limitations of genetic network inference from microarray data (2007) Ann N Y Acad Sci, 1115, pp. 51-72. , 10.1196/annals.1407.019, 17925348; Cao, H., Hripcsak, G., Markatou, M., A statistical methodology for analyzing co-occurrence data from a large sample (2007) J Biomed Inform, 40 (3), pp. 343-352. , 2041889, 17197246, 10.1016/j.jbi.2006.11.003; Wang, X., Hripcsak, G., Markatou, M., Friedman, C., Active Computerized Pharmacovigilance using Natural Language Processing, Statistics, and Electronic Health Records: a Feasibility Study (2009) J Am Med Inform Assoc, 4, p. 4; Chen, E., Stetson, P.D., Lussier, Y.A., Markatou, M., Hripcsak, G., Friedman, C., Detection of Practice Pattern Trends through Natural Language Processing of Clinical Narratives and Biomedical Literature (2007) AMIA Annu Symp Proc, 11, pp. 120-124; Cover, T., Thoms, J., (1991) Elements of Information Theory, , John Wiley and sons New York; Basso, K., Margolin, A.A., Stolovitzky, G., Klein, U., Dalla-Favera, R., Califano, A., Reverse engineering of regulatory networks in human B cells (2005) Nat Genet, 37 (4), pp. 382-390. , 10.1038/ng1532, 15778709; WebMD http://www.webmd.com; Thomson Reuters Healthcare http://www.micromedex.com</v>
          </cell>
          <cell r="AM112" t="str">
            <v>Friedman, C.; Dept of Biomedical Informatics, , New York 10032, United States; email: friedman@dbmi.columbia.edu</v>
          </cell>
          <cell r="AP112" t="str">
            <v>BioMed Central Ltd.</v>
          </cell>
          <cell r="AV112" t="str">
            <v>BBMIC</v>
          </cell>
          <cell r="AW112" t="str">
            <v>BMC Bioinform.</v>
          </cell>
          <cell r="AX112" t="str">
            <v>Final</v>
          </cell>
          <cell r="AY112" t="str">
            <v>2-s2.0-70349871732</v>
          </cell>
          <cell r="BG112" t="str">
            <v>Data handling; Data mining; Natural language processing systems; Clinical application; Clinical information; Electronic health record; Executable knowledge; Medical knowledge; Mutual informations; NAtural language processing; Pharmacovigilance; Information theory; metolazone; rosiglitazone; accuracy; conference paper; constipation; controlled study; diabetes mellitus; disease association; drug induced headache; dyspnea; electronic medical record; environmental factor; heart disease; heart failure; human; hypertension; information science; major clinical study; medical information system; natural language processing; phenotype; random sample; symptomatology; thorax pain</v>
          </cell>
          <cell r="BI112" t="str">
            <v>twitter|metamap|nlp</v>
          </cell>
          <cell r="BJ112" t="str">
            <v>background: the availability of up-to-date, executable, evidence-based medical knowledge is essential for many clinical applications, such as pharmacovigilance, but executable knowledge is costly to obtain and update. automated acquisition of environmental and phenotypic associations in biomedical and clinical documents using text mining has showed some success. the usefulness of the association knowledge is limited, however, due to the fact that the specific relationships between clinical entities remain unknown. in particular, some associations are indirect relations due to interdependencies among the data. results: in this work, we develop methods using mutual information (mi) and its property, the data processing inequality (dpi), to help characterize associations that were generated based on use of natural language processing to encode clinical information in narrative patient records followed by statistical methods. evaluation based on a random sample consisting of two drugs and two diseases indicates an overall precision of 81%. conclusion: this preliminary study demonstrates that the proposed method is effective for helping to characterize phenotypic and environmental associations obtained from clinical reports. © 2009 wang et al; licensee biomed central ltd.</v>
          </cell>
          <cell r="BL112" t="str">
            <v xml:space="preserve">Antecedentes: A disponibilidade de conhecimento médico atualizado, executável, baseado em evidências é essencial para muitas aplicações clínicas, como a farmacovigilância, mas o conhecimento executável é caro para obter e atualizar. A aquisição automatizada de associações ambientais e fenotípicas em documentos biomédicos e clínicos utilizando a mineração de texto mostrou algum sucesso. A utilidade do conhecimento da associação é limitada, no entanto, devido ao fato de que as relações específicas entre entidades clínicas permanecem desconhecidas. Em particular, algumas associações são relações indiretas devido a interdependências entre os dados. Resultados: Neste trabalho, desenvolvemos métodos usando informações mútuas (MI) e sua propriedade, a desigualdade de processamento de dados (DPI), para ajudar a caracterizar associações geradas com base no uso do processamento de linguagem natural para codificar informações clínicas em registros de pacientes narrativos por métodos estatísticos. A avaliação baseada em uma amostra aleatória que consiste em dois medicamentos e duas doenças indica uma precisão geral de 81%. Conclusão: Este estudo preliminar demonstra que o método proposto é eficaz para ajudar a caracterizar associações fenotípicas e ambientais obtidas de relatórios clínicos. © 2009 Wang et al; Licenciado Biomed Central Ltd. </v>
          </cell>
          <cell r="BQ112">
            <v>0</v>
          </cell>
          <cell r="BR112">
            <v>0</v>
          </cell>
          <cell r="BS112">
            <v>0</v>
          </cell>
          <cell r="BV112">
            <v>0</v>
          </cell>
          <cell r="BW112">
            <v>0</v>
          </cell>
          <cell r="BX112">
            <v>0</v>
          </cell>
          <cell r="BY112">
            <v>0</v>
          </cell>
          <cell r="BZ112">
            <v>0</v>
          </cell>
          <cell r="CA112">
            <v>0</v>
          </cell>
          <cell r="CB112">
            <v>0</v>
          </cell>
          <cell r="CC112">
            <v>0</v>
          </cell>
          <cell r="CK112">
            <v>0</v>
          </cell>
          <cell r="CL112">
            <v>0</v>
          </cell>
        </row>
        <row r="113">
          <cell r="C113" t="str">
            <v>ci4ser curation interface for semantic resources evaluation with adverse drug reactions</v>
          </cell>
          <cell r="D113" t="str">
            <v>Ci4SeR-Curation Interface for Semantic Resources-Evaluation with Adverse Drug Reactions</v>
          </cell>
          <cell r="E113" t="str">
            <v xml:space="preserve">Interface CI4Ser-Curation para Recursos Semânticos - Avaliação com reações adversas de medicamentos </v>
          </cell>
          <cell r="G113" t="str">
            <v xml:space="preserve">macho </v>
          </cell>
          <cell r="H113">
            <v>2014</v>
          </cell>
          <cell r="I113">
            <v>5</v>
          </cell>
          <cell r="J113">
            <v>0</v>
          </cell>
          <cell r="K113">
            <v>0</v>
          </cell>
          <cell r="L113" t="str">
            <v>Scopus</v>
          </cell>
          <cell r="P113" t="str">
            <v>English</v>
          </cell>
          <cell r="Q113" t="str">
            <v>Conference Paper</v>
          </cell>
          <cell r="R113">
            <v>0</v>
          </cell>
          <cell r="T113" t="str">
            <v>Souvignet J., Asfari H., Declerck G., Lardon J., Trombert-Paviot B., Jaulent M.-C., Bousquet C.</v>
          </cell>
          <cell r="U113" t="str">
            <v>Studies in Health Technology and Informatics</v>
          </cell>
          <cell r="V113" t="str">
            <v>205</v>
          </cell>
          <cell r="Y113" t="str">
            <v>10.3233/978-1-61499-432-9-116</v>
          </cell>
          <cell r="Z113" t="str">
            <v>10.3233/978-1-61499-432-9-116</v>
          </cell>
          <cell r="AB113" t="str">
            <v>https://www.scopus.com/inward/record.uri?eid=2-s2.0-84929505559&amp;doi=10.3233%2f978-1-61499-432-9-116&amp;partnerID=40&amp;md5=4e108a4b25423c58d73807abbff9f283</v>
          </cell>
          <cell r="AC113" t="str">
            <v>INSERM, LIMICS, Univ. Paris, Paris, F-75006, France; Université Paris, Sorbonne Paris Cité, LIMICS, Villetaneuse, F-93430, France; SSPIM, University Hospital of Saint Etienne, France</v>
          </cell>
          <cell r="AD113" t="str">
            <v>Souvignet, J., INSERM, LIMICS, Univ. Paris, Paris, F-75006, France, Université Paris, Sorbonne Paris Cité, LIMICS, Villetaneuse, F-93430, France, SSPIM, University Hospital of Saint Etienne, France; Asfari, H., INSERM, LIMICS, Univ. Paris, Paris, F-75006, France, Université Paris, Sorbonne Paris Cité, LIMICS, Villetaneuse, F-93430, France, SSPIM, University Hospital of Saint Etienne, France; Declerck, G., INSERM, LIMICS, Univ. Paris, Paris, F-75006, France, Université Paris, Sorbonne Paris Cité, LIMICS, Villetaneuse, F-93430, France; Lardon, J., SSPIM, University Hospital of Saint Etienne, France; Trombert-Paviot, B., INSERM, LIMICS, Univ. Paris, Paris, F-75006, France, Université Paris, Sorbonne Paris Cité, LIMICS, Villetaneuse, F-93430, France, SSPIM, University Hospital of Saint Etienne, France; Jaulent, M.-C., INSERM, LIMICS, Univ. Paris, Paris, F-75006, France, Université Paris, Sorbonne Paris Cité, LIMICS, Villetaneuse, F-93430, France; Bousquet, C., INSERM, LIMICS, Univ. Paris, Paris, F-75006, France, Université Paris, Sorbonne Paris Cité, LIMICS, Villetaneuse, F-93430, France, SSPIM, University Hospital of Saint Etienne, France</v>
          </cell>
          <cell r="AL113" t="str">
            <v>Tudorache, T., Vendetti, J., Noy, N.F., Web-Protégé: A Lightweight OWL Ontology Editor for the Web, , http://protegewiki.stanford.edu/wiki/CollaborativeProtege, Stanford Center for Biomedical Informatics Research Stanford University CA, US consulted on 27/01/2014; Backhaus, M., Kelso, J., Bacher, J., Herre, H., Hoehndorf, R., Loebe, F., Visagie, J., BOWiki- A collaborative annotation and ontology curation framework (2007) 16th International World Wide Web Conference, , May Banff, Alberta, Canada; Dragoni, M., Ghidini, C., Bosca, A., Multilingual moki: How to manage multilingual ontologies in a wiki (2013) Tthe Semantic Web: ESWC 2013 Satellite Events, pp. 162-166. , Springer Berlin Heidelberg; Rubin, D.L., Creating and curating a terminology for radiology: Ontology modeling and analysis (2008) J Digit Imaging, 21 (4), pp. 355-362; Declerck, G., Bousquet, C., Sadou, E., Souvignet, J., Jaulent, M.-C., OntoADR: An OWL-DL representation of MedDRA for semantic grouping of adverse drug reaction terms (2012) 24th Conference for Patient Classification Systems International (PCSI, , 17-19 octobre, Avignon (France); Brown, E.G., Wood, L., Wood, S., The medical dictionary for regulatory activities (MedDRA) (1999) Drug Saf, 20 (2), pp. 109-117; EL-OWL, , http://www.w3.org/2007/OWL/wiki/EL, consulted on 27/01/2014; SNOMED-CT, , http://www.ihtsdo.org/snomed-ct/, consulted on 27/01/2014; Lindberg, D.A., Humphreys, B.L., McCray, A.T., The unified medical language system (1993) Methods Inf Med, 32 (4), pp. 281-291; Declerck, G., Bousquet, C., Jaulent, M.C., Automatic generation of MedDRA terms groupings using an ontology (2012) Stud Health Technol Inform, 180, pp. 73-77; Trifirò, G., Pariente, A., Coloma, P.M., EU-ADR group Data mining on electronic health record databases for signal detection in pharmacovigilance: Which events to monitor (2009) Pharmacoepidemiol Drug Saf, 18 (12), pp. 1176-1184; Henegar, C., Bousquet, C., Lillo-Le Louët, A., Degoulet, P., Jaulent, M.C., Building an ontology of adverse drug reactions for automated signal generation in pharmacovigilance (2006) Comput Biol Med, 36 (7-8), pp. 748-767</v>
          </cell>
          <cell r="AM113" t="str">
            <v>Souvignet, J.; INSERM, France; email: souvignet.julien+mie2014@gmail.com</v>
          </cell>
          <cell r="AN113" t="str">
            <v>Pape-Haugaard L.Seroussi Brigitte B.Saka O.Lovis C.Hasman A.Andersen S.K.</v>
          </cell>
          <cell r="AP113" t="str">
            <v>IOS Press</v>
          </cell>
          <cell r="AQ113" t="str">
            <v>25th European Medical Informatics Conference, MIE 2014</v>
          </cell>
          <cell r="AR113" t="str">
            <v>31 August 2014 through 3 September 2014</v>
          </cell>
          <cell r="AT113">
            <v>116944</v>
          </cell>
          <cell r="AU113" t="str">
            <v>9781614994312</v>
          </cell>
          <cell r="AW113" t="str">
            <v>Stud. Health Technol. Informatics</v>
          </cell>
          <cell r="AX113" t="str">
            <v>Final</v>
          </cell>
          <cell r="AY113" t="str">
            <v>2-s2.0-84929505559</v>
          </cell>
          <cell r="AZ113">
            <v>4</v>
          </cell>
          <cell r="BF113" t="str">
            <v>ADR; curation; evaluation; GUI; Interface; ontology; validation</v>
          </cell>
          <cell r="BG113" t="str">
            <v>Data description; Graphical user interfaces; Interfaces (materials); Ontology; Semantics; Adverse drug reactions; Curation; Description logic; evaluation; Knowledge modelling; Semantic resources; Structural aspects; validation; Pharmacodynamics; computer interface; computer program; controlled vocabulary; drug surveillance program; electronic medical record; evaluation study; France; information processing; information retrieval; medical record; natural language processing; procedures; semantics; statistics and numerical data; validation study; Adverse Drug Reaction Reporting Systems; Data Curation; Electronic Health Records; France; Information Storage and Retrieval; Medical Record Linkage; Natural Language Processing; Semantics; Software; Software Design; User-Computer Interface; Vocabulary, Controlled</v>
          </cell>
          <cell r="BJ113" t="str">
            <v>evaluation and validation have become a crucial problem for the development of semantic resources. we developed ci4ser, a graphical user interface to optimize the curation work (not taking into account structural aspects), suitable for any type of resource with lightweight description logic. we tested it on ontoadr, an ontology of adverse drug reactions. a single curator has reviewed 326 terms (1020 axioms) in an estimated time of 120 hours (2.71 concepts and 8.5 axioms reviewed per hour) and added 1874 new axioms (15.6 axioms per hour). compared with previous manual endeavours, the interface allows increasing the speed-rate of reviewed concepts by 68% and axiom addition by 486%. a wider use of ci4ser would help semantic resources curation and improve completeness of knowledge modelling. © 2014 european federation for medical informatics and ios press.</v>
          </cell>
          <cell r="BL113" t="str">
            <v xml:space="preserve">Avaliação e validação tornaram-se um problema crucial para o desenvolvimento de recursos semânticos. Desenvolvemos CI4SER, uma interface gráfica do usuário para otimizar o trabalho de curação (não tendo em conta os aspectos estruturais), adequados para qualquer tipo de recurso com lógica de descrição leve. Nós testamos em OntoDr, uma ontologia de reações adversas de medicamentos. Um único curador analisou 326 termos (1020 axiomas) em um tempo estimado de 120 horas (2,71 conceitos e 8,5 axiomas revisados por hora) e adicionados 1874 novos axiomas (15,6 axiomas por hora). Comparado com os esforços manuais anteriores, a interface permite aumentar a taxa de velocidade de conceitos revisados em 68% e axioma adição em 486%. Um uso mais amplo de CI4Ser ajudaria a curativa de recursos semânticos e melhorar a integridade da modelagem de conhecimento. © 2014 European Federation for Medical Informatics e iOS Pressione. </v>
          </cell>
          <cell r="BQ113">
            <v>0</v>
          </cell>
          <cell r="BR113">
            <v>0</v>
          </cell>
          <cell r="BS113">
            <v>0</v>
          </cell>
          <cell r="BV113">
            <v>0</v>
          </cell>
          <cell r="BW113">
            <v>0</v>
          </cell>
          <cell r="BX113">
            <v>0</v>
          </cell>
          <cell r="BY113">
            <v>0</v>
          </cell>
          <cell r="BZ113">
            <v>0</v>
          </cell>
          <cell r="CA113">
            <v>0</v>
          </cell>
          <cell r="CB113">
            <v>0</v>
          </cell>
          <cell r="CC113">
            <v>0</v>
          </cell>
          <cell r="CK113">
            <v>0</v>
          </cell>
          <cell r="CL113">
            <v>0</v>
          </cell>
        </row>
        <row r="114">
          <cell r="C114" t="str">
            <v>adept a semantically enriched pipeline for extracting adverse drug events from free text electronic health records</v>
          </cell>
          <cell r="D114" t="str">
            <v>ADEPt, a semantically-enriched pipeline for extracting adverse drug events from free-text electronic health records</v>
          </cell>
          <cell r="E114" t="str">
            <v xml:space="preserve">Adept, um pipeline semanticamente enriquecido para extrair eventos adversos de drogas a partir de registros de saúde eletrônica de texto livre </v>
          </cell>
          <cell r="G114" t="str">
            <v xml:space="preserve">macho </v>
          </cell>
          <cell r="H114">
            <v>2017</v>
          </cell>
          <cell r="I114">
            <v>12</v>
          </cell>
          <cell r="J114">
            <v>0</v>
          </cell>
          <cell r="K114">
            <v>0</v>
          </cell>
          <cell r="L114" t="str">
            <v>Scopus</v>
          </cell>
          <cell r="P114" t="str">
            <v>English</v>
          </cell>
          <cell r="Q114" t="str">
            <v>Article</v>
          </cell>
          <cell r="R114">
            <v>0</v>
          </cell>
          <cell r="S114" t="str">
            <v>All Open Access, Gold, Green</v>
          </cell>
          <cell r="T114" t="str">
            <v>Iqbal E., Mallah R., Rhodes D., Wu H., Romero A., Chang N., Dzahini O., Pandey C., Broadbent M., Stewart R., Dobson R.J.B., Ibrahim Z.M.</v>
          </cell>
          <cell r="U114" t="str">
            <v>PLoS ONE</v>
          </cell>
          <cell r="V114" t="str">
            <v>12</v>
          </cell>
          <cell r="W114" t="str">
            <v>11</v>
          </cell>
          <cell r="X114" t="str">
            <v xml:space="preserve"> e0187121</v>
          </cell>
          <cell r="Y114" t="str">
            <v>10.1371/journal.pone.0187121</v>
          </cell>
          <cell r="Z114" t="str">
            <v>10.1371/journal.pone.0187121</v>
          </cell>
          <cell r="AB114" t="str">
            <v>https://www.scopus.com/inward/record.uri?eid=2-s2.0-85033454279&amp;doi=10.1371%2fjournal.pone.0187121&amp;partnerID=40&amp;md5=dc79ce3c7fb5fec0d511aab40113dd9c</v>
          </cell>
          <cell r="AC114" t="str">
            <v>Department of Biostatistics and Health Informatics, Institute of Psychiatry, Psychology and Neuroscience, King’s College London, De Crespigny Park, London, United Kingdom; Pharmacy Department, South London and Maudsley NHS Foundation Trust, London, United Kingdom; SLaM BioResource for Mental Health, South London and Maudsley NHS Foundation Trust, King’s College London, London, United Kingdom; NIHR Biomedical Research Centre for Mental Health, South London and Maudsley NHS Foundation, London, United Kingdom; Biomedical Research Unit for Dementia, South London and Maudsley NHS Foundation, London, United Kingdom; Department of Health Service and Population Research, Institute of Psychiatry, Psychology and Neuroscience, King’s College London, London, United Kingdom; Farr Institute of Health Informatics Research, UCL Institute of Health Informatics, University College London, London, United Kingdom; NIHR Biomedical Research Centre, University College London Hospitals, London, United Kingdom</v>
          </cell>
          <cell r="AD114" t="str">
            <v>Iqbal, E., Department of Biostatistics and Health Informatics, Institute of Psychiatry, Psychology and Neuroscience, King’s College London, De Crespigny Park, London, United Kingdom; Mallah, R., Pharmacy Department, South London and Maudsley NHS Foundation Trust, London, United Kingdom; Rhodes, D., Department of Biostatistics and Health Informatics, Institute of Psychiatry, Psychology and Neuroscience, King’s College London, De Crespigny Park, London, United Kingdom; Wu, H., Department of Biostatistics and Health Informatics, Institute of Psychiatry, Psychology and Neuroscience, King’s College London, De Crespigny Park, London, United Kingdom; Romero, A., SLaM BioResource for Mental Health, South London and Maudsley NHS Foundation Trust, King’s College London, London, United Kingdom; Chang, N., SLaM BioResource for Mental Health, South London and Maudsley NHS Foundation Trust, King’s College London, London, United Kingdom; Dzahini, O., Pharmacy Department, South London and Maudsley NHS Foundation Trust, London, United Kingdom; Pandey, C., Department of Biostatistics and Health Informatics, Institute of Psychiatry, Psychology and Neuroscience, King’s College London, De Crespigny Park, London, United Kingdom, NIHR Biomedical Research Centre for Mental Health, South London and Maudsley NHS Foundation, London, United Kingdom, Biomedical Research Unit for Dementia, South London and Maudsley NHS Foundation, London, United Kingdom; Broadbent, M., NIHR Biomedical Research Centre for Mental Health, South London and Maudsley NHS Foundation, London, United Kingdom, Biomedical Research Unit for Dementia, South London and Maudsley NHS Foundation, London, United Kingdom; Stewart, R., NIHR Biomedical Research Centre for Mental Health, South London and Maudsley NHS Foundation, London, United Kingdom, Biomedical Research Unit for Dementia, South London and Maudsley NHS Foundation, London, United Kingdom, Department of Health Service and Population Research, Institute of Psychiatry, Psychology and Neuroscience, King’s College London, London, United Kingdom; Dobson, R.J.B., Department of Biostatistics and Health Informatics, Institute of Psychiatry, Psychology and Neuroscience, King’s College London, De Crespigny Park, London, United Kingdom, NIHR Biomedical Research Centre for Mental Health, South London and Maudsley NHS Foundation, London, United Kingdom, Biomedical Research Unit for Dementia, South London and Maudsley NHS Foundation, London, United Kingdom, Farr Institute of Health Informatics Research, UCL Institute of Health Informatics, University College London, London, United Kingdom, NIHR Biomedical Research Centre, University College London Hospitals, London, United Kingdom; Ibrahim, Z.M., Department of Biostatistics and Health Informatics, Institute of Psychiatry, Psychology and Neuroscience, King’s College London, De Crespigny Park, London, United Kingdom, NIHR Biomedical Research Centre for Mental Health, South London and Maudsley NHS Foundation, London, United Kingdom, Biomedical Research Unit for Dementia, South London and Maudsley NHS Foundation, London, United Kingdom, Farr Institute of Health Informatics Research, UCL Institute of Health Informatics, University College London, London, United Kingdom, NIHR Biomedical Research Centre, University College London Hospitals, London, United Kingdom</v>
          </cell>
          <cell r="AG114" t="str">
            <v>Antidepressive Agents; Antipsychotic Agents</v>
          </cell>
          <cell r="AH114" t="str">
            <v>MR/K006584/1
National Institute for Health Research, NIHR</v>
          </cell>
          <cell r="AI114" t="str">
            <v>Funding:Thispaperrepresentsindependent researchfundedbytheNationalInstituteforHealth Research(NIHR)BiomedicalResearchCentreat SouthLondonandMaudsleyNHSFoundation TrustandKing’sCollegeLondon.Thisresearch wassupportedbyresearchersattheNational InstituteforHealthResearchUniversityCollege LondonHospitalsBiomedicalResearchCentre,and byawardsestablishingtheFarrInstituteofHealth InformaticsResearchatUCLPartners,fromthe MedicalResearchCouncil,ArthritisResearchUK, BritishHeartFoundation,CancerResearchUK, ChiefScientistOffice,EconomicandSocial ResearchCouncil,EngineeringandPhysical SciencesResearchCouncil,NationalInstitutefor HealthResearch,NationalInstituteforSocialCare andHealthResearch,andWellcomeTrust(grant MR/K006584/1).</v>
          </cell>
          <cell r="AJ114" t="str">
            <v>ThispaperrepresentsindependentresearchfundedbytheNationalInstituteforHealth Research(NIHR)BiomedicalResearchCentreatSouthLondonandMaudsleyNHSFounda-tionTrustandKing’sCollegeLondon.Thisresearchwassupportedbyresearchersatthe NationalInstituteforHealthResearchUniversityCollegeLondonHospitalsBiomedical ResearchCentre,andbyawardsestablishingtheFarrInstituteofHealthInformaticsResearch atUCLPartners,fromtheMedicalResearchCouncil,ArthritisResearchUK,BritishHeart Foundation,CancerResearchUK,ChiefScientistOffice,EconomicandSocialResearch Council,EngineeringandPhysicalSciencesResearchCouncil,NationalInstituteforHealth Research,NationalInstituteforSocialCareandHealthResearch,andWellcomeTrust(grant MR/K006584/1).</v>
          </cell>
          <cell r="AL114" t="str">
            <v>Savova, G.K., Chute, C.G., (2007) Constructing Evaluation Corpora for Automated Clinical Named Entity Recognition, , http://search.informit.com.au/documentSummary;dn=793987578001922;res=IELHEA, Informatics; Building . . .. search.informit.com.au; Chapman, W.W., Dowling, J.N., Hripcsak, G., Evaluation of training with an annotation schema for manual annotation of clinical conditions from emergency department reports (2008) International Journal of Medical, , http://www.sciencedirect.com/science/article/pii/S1386505607000147, Elsevier; Roberts, A., Gaizauskas, R., Hepple, M., Demetriou, G., Guo, Y., Roberts, I., Building a semantically annotated corpus of clinical texts (2009) J Biomed Inform, 42, pp. 950-966. , https://doi.org/10.1016/j.jbi.2008.12.013, PMID: 19535011; Wang, Y., Annotating and recognising named entities in clinical notes (2009) Proceedings of The ACL-IJCNLP 2009 Student Research Workshop, pp. 18-26. , Association for Computational Linguistics; Uzuner, O., Solti, I., Xia, F., Cadag, E., Community annotation experiment for ground truth generation for the i2b2 medication challenge (2010) J Am Med Inform Assoc, 17, pp. 519-523. , https://doi.org/10.1136/jamia.2010.004200, PMID: 20819855; Koeling, R., Carroll, J., Tate, A.R., Nicholson, A., Annotating a corpus of clinical text records for learning to recognize symptoms automatically (2011) Proceedings of The 3rd Louhi Workshop on Text and Data Mining of Health Documents, pp. 43-50; Albright, D., Lanfranchi, A., Fredriksen, A., Styler, W.F., 4th, Warner, C., Hwang, J.D., Towards comprehensive syntactic and semantic annotations of the clinical narrative (2013) J Am Med Inform Assoc, 20, pp. 922-930. , https://doi.org/10.1136/amiajnl-2012-001317, PMID: 23355458; Savova, G.K., Masanz, J.J., Ogren, P.V., Zheng, J., Sohn, S., Kipper-Schuler, K.C., Mayo clinical Text Analysis and Knowledge Extraction System (cTAKES): Architecture, component evaluation and applications (2010) J Am Med Inform Assoc, 17, pp. 507-513. , https://doi.org/10.1136/jamia.2009.001560, PMID: 20819853; Xu, H., Stenner, S.P., Doan, S., Johnson, K.B., Waitman, L.R., Denny, J.C., MedEx: A medication information extraction system for clinical narratives (2010) J Am Med Inform Assoc, 17, pp. 19-24. , https://doi.org/10.1197/jamia.M3378, PMID: 20064797; Aronson, A.R., Lang, F.-M., An overview of MetaMap: Historical perspective and recent advances (2010) J Am Med Inform Assoc, 17, pp. 229-236. , https://doi.org/10.1136/jamia.2009.002733, PMID: 20442139; Uzuner, Ö., South, B.R., Shen, S., DuVall, S.L., 2010 i2b2/VA challenge on concepts, assertions, and relations in clinical text (2011) J Am Med Inform Assoc, 18, pp. 552-556. , https://doi.org/10.1136/amiajnl-2011-000203, PMID: 21685143; 2016 Research Domains Criteria (RDoC) for Psychiatry, , https://www.i2b2.org/NLP/RDoCforPsychiatry/, Internet. cited 23 Mar 2017; Pirmohamed, M., James, S., Meakin, S., Green, C., Scott, A.K., Walley, T.J., Adverse drug reactions as cause of admission to hospital: Prospective analysis of 18 820 patients (2004) BMJ, 329, pp. 15-19. , https://doi.org/10.1136/bmj.329.7456.15, PMID: 15231615; Honigman, B., Lee, J., Rothschild, J., Using computerized data to identify adverse drug events in outpatients (2001) Journal of The American Medical Informatics Association, , https://jamia.oxfordjournals.org/content/8/3/254.full, jamia.oxfordjournals.org; Forster, A.J., Murff, H.J., Peterson, J.F., The incidence and severity of adverse events affecting patients after discharge from the hospital (2003) Ann Intern Med, , http://annals.org/article.aspx?articleid=716006, Am Coll Physicians; Field, T.S., Gurwitz, J.H., Harrold, L.R., Rothschild, J., DeBellis, K.R., Seger, A.C., Risk Factors for Adverse Drug Events Among Older Adults in the Ambulatory Setting (2004) J Am Geriatr Soc, 52, pp. 1349-1354. , https://doi.org/10.1111/j.1532-5415.2004.52367.x, Blackwell Science Inc; PMID: 15271125; Hazlehurst, B., Naleway, A., Mullooly, J., Detecting possible vaccine adverse events in clinical notes of the electronic medical record (2009) Vaccine, , http://www.sciencedirect.com/science/article/pii/S0264410X09001686, Elsevier; Wang, X., Chase, H., Markatou, M., Hripcsak, G., Friedman, C., Selecting information in electronic health records for knowledge acquisition (2010) J Biomed Inform, 43, pp. 595-601. , https://doi.org/10.1016/j.jbi.2010.03.011, PMID: 20362071; Haerian, K., Varn, D., Chase, H., (2010) Electronic Health Record Pharmacovigilance Signal Extraction: A Semi-Automated Method for Reduction of Confounding Applied to Detection of . . .. Drugs, , S INT LTD 41 CENTOR-IAN DR; Kuhn, M., Letunic, I., Jensen, L.J., Bork, P., The SIDER database of drugs and side effects (2016) Nucleic Acids Res, 44, pp. D1075-D1079. , https://doi.org/10.1093/nar/gkv1075, PMID: 26481350; Warrer, P., Jensen, P.B., Aagaard, L., (2015) Identification of Possible Adverse Drug Reactions in Clinical Notes: The Case of Glucose-Lowering Medicines, , http://www.ncbi.nlm.nih.gov/pmc/articles/PMC4418138/, Journal of research in. ncbi.nlm.nih.gov; Han, L., Ball, R., Pamer, C.A., Altman, R.B., Proestel, S., Development of an automated assessment tool for MedWatch reports in the FDA adverse event reporting system (2017) J Am Med Inform Assoc, , https://doi.org/10.1093/jamia/ocx022, PMID: 28371826; Cai, R., Liu, M., Hu, Y., Melton, B.L., Matheny, M.E., Xu, H., Identification of adverse drug-drug interactions through causal association rule discovery from spontaneous adverse event reports (2017) Artif Intell Med, 76, pp. 7-15. , https://doi.org/10.1016/j.artmed.2017.01.004, PMID: 28363289; Cañada, A., Capella-Gutierrez, S., Rabal, O., Oyarzabal, J., Valencia, A., Krallinger, M., LimTox: A web tool for applied text mining of adverse event and toxicity associations of compounds, drugs and genes (2017) Nucleic Acids Res, , https://doi.org/10.1093/nar/gkx462, PMID: 28531339; Sarker, A., Gonzalez, G., Portable automatic text classification for adverse drug reaction detection via multi-corpus training (2015) J Biomed Inform, 53, pp. 196-207. , https://doi.org/10.1016/j.jbi.2014.11.002, PMID: 25451103; Xu, R., Wang, Q., Large-scale combining signals from both biomedical literature and the FDA Adverse Event Reporting System (FAERS) to improve post-marketing drug safety signal detection (2014) BMC Bioinformatics, 15, p. 17. , https://doi.org/10.1186/1471-2105-15-17, PMID: 24428898; Korkontzelos, I., Nikfarjam, A., Shardlow, M., Sarker, A., Ananiadou, S., Gonzalez, G.H., Analysis of the effect of sentiment analysis on extracting adverse drug reactions from tweets and forum posts (2016) J Biomed Inform, 62, pp. 148-158. , https://doi.org/10.1016/j.jbi.2016.06.007, PMID: 27363901; Nikfarjam, A., Sarker, A., O’Connor, K., Ginn, R., Gonzalez, G., Pharmacovigilance from social media: Mining adverse drug reaction mentions using sequence labeling with word embedding cluster features (2015) J Am Med Inform Assoc, 22, pp. 671-681. , https://doi.org/10.1093/jamia/ocu041, PMID: 25755127; Cohen, R., Elhadad, M., Elhadad, N., Redundancy in electronic health record corpora: Analysis, impact on text mining performance and mitigation strategies (2013) BMC Bioinformatics, 14, p. 10. , https://doi.org/10.1186/1471-2105-14-10, PMID: 23323800; Iqbal, E., Mallah, R., Jackson, R.G., Ball, M., Ibrahim, Z.M., Broadbent, M., Identification of Adverse Drug Events from Free Text Electronic Patient Records and Information in a Large Mental Health Case Register (2015) PLoS One, 10. , https://doi.org/10.1371/journal.pone.0134208, PMID: 26273830; Stewart, R., Soremekun, M., Perera, G., Broadbent, M., Callard, F., Denis, M., The South London and Maudsley NHS Foundation Trust Biomedical Research Centre (SLAM BRC) case register: Development and descriptive data (2009) BMC Psychiatry, 9, p. 51. , https://doi.org/10.1186/1471-244X-9-51, PMID: 19674459; Enabling Cookies: MedicinesComplete, , https://www.medicinescomplete.com/mc/bnf/current/, Internet. cited 23 Mar 2017; Chapman, W.W., Chu, D., Dowling, J.N., ConText: An Algorithm for Identifying Contextual Features from Clinical Text (2007) Proceedings of The Workshop on BioNLP 2007: Biological, Translational, and Clinical Language Processing, pp. 81-88. , Stroudsburg, PA, USA: Association for Computational Linguistics; Home—Electronic Medicines Compendium (eMC), , https://www.medicines.org.uk/emc/, Internet. cited 23 Mar 2017; Cunningham, H., Maynard, D., Bontcheva, K., Tablan, V., GATE: An Architecture for Development of Robust HLT Applications (2002) Proceedings of The 40th Annual Meeting on Association for Computational Linguistics, pp. 168-175. , Stroudsburg, PA, USA: Association for Computational Linguistics; Cunningham, H., (2011) Text Processing with GATE, , version 6 ed., University of Sheffield Department of Computer Science, April; Thakker, D., Osman, T., Lakin, P., (2009) Gate Jape Grammar Tutorial, p. 1. , https://gate.ac.uk/sale/thakker-jape-tutorial/GATE%20JAPE%20manual.pdf, Nottingham Trent University, UK, Phil Lakin, UK, Version; KHP-Informatics/ADRApp, , https://github.com/KHP-Informatics/ADRApp, KHP-Informatics. Internet. cited 23 Mar 2017; Gandhi, T.K., Burstin, H.R., Cook, E.F., Puopolo, A.L., Haas, J.S., Brennan, T.A., Drug complications in outpatients (2000) J Gen Intern Med, 15, pp. 149-154. , https://doi.org/10.1046/j.1525-1497.2000.04199.x, PMID: 10718894; (2007) Preventing Medication Errors, , Washington, D.C.: National Academies Press</v>
          </cell>
          <cell r="AM114" t="str">
            <v>Dobson, R.J.B.; Department of Biostatistics and Health Informatics, De Crespigny Park, United Kingdom; email: richard.j.dobson@kcl.ac.uk</v>
          </cell>
          <cell r="AP114" t="str">
            <v>Public Library of Science</v>
          </cell>
          <cell r="AV114" t="str">
            <v>POLNC</v>
          </cell>
          <cell r="AW114" t="str">
            <v>PLoS ONE</v>
          </cell>
          <cell r="AX114" t="str">
            <v>Final</v>
          </cell>
          <cell r="AY114" t="str">
            <v>2-s2.0-85033454279</v>
          </cell>
          <cell r="BG114" t="str">
            <v>antidepressant agent; neuroleptic agent; antidepressant agent; neuroleptic agent; adverse drug reaction; akathisia; algorithm; Article; automated pattern recognition; classifier; data extraction; electronic health record; galactorrhea; human; mental hospital; myocarditis; natural language processing; nausea; receiver operating characteristic; United Kingdom; adverse drug reaction; pathology; semantics; Algorithms; Antidepressive Agents; Antipsychotic Agents; Drug-Related Side Effects and Adverse Reactions; Electronic Health Records; Natural Language Processing; ROC Curve; Semantics</v>
          </cell>
          <cell r="BI114" t="str">
            <v>twitter|metamap|nlp</v>
          </cell>
          <cell r="BJ114" t="str">
            <v>adverse drug events (ades) are unintended responses to medical treatment. they can greatly affect a patient’s quality of life and present a substantial burden on healthcare. although electronic health records (ehrs) document a wealth of information relating to ades, they are frequently stored in the unstructured or semi-structured free-text narrative requiring natural language processing (nlp) techniques to mine the relevant information. here we present a rule-based ade detection and classification pipeline built and tested on a large psychiatric corpus comprising 264k patients using the de-identified ehrs of four uk-based psychiatric hospitals. the pipeline uses characteristics specific to psychiatric ehrs to guide the annotation process, and distinguishes: a) the temporal value associated with the ade mention (whether it is historical or present), b) the categorical value of the ade (whether it is assertive, hypothetical, retrospective or a general discussion) and c) the implicit contextual value where the status of the ade is deduced from surrounding indicators, rather than explicitly stated. we manually created the rulebase in collaboration with clinicians and pharmacists by studying ade mentions in various types of clinical notes. we evaluated the open-source adverse drug event annotation pipeline (adept) using 19 ades specific to antipsychotics and antidepressants medication. the ades chosen vary in severity, regularity and persistence. the average f-measure and accuracy achieved by our tool across all tested ades were 0.83 and 0.83 respectively. in addition to annotation power, the adept pipeline presents an improvement to the state of the art context-discerning algorithm, context. © 2017 iqbal et al. this is an open access article distributed under the terms of the creative commons attribution license, which permits unrestricted use, distribution, and reproduction in any medium, provided the original author and source are credited.</v>
          </cell>
          <cell r="BK114" t="str">
            <v>Os eventos adversos a medicamentos (ADEs) são respostas não intencionais ao tratamento médico. Eles podem afetar muito a qualidade de vida do paciente e representar um fardo substancial para a saúde. Embora os registros eletrônicos de saúde (EHRs) documentem uma grande quantidade de informações relacionadas aos ADEs, eles são freqüentemente armazenados na narrativa de texto livre não estruturada ou semiestruturada que requer técnicas de Processamento de Linguagem Natural (PNL) para explorar as informações relevantes. Aqui, apresentamos um pipeline de detecção e classificação de ADE baseado em regras construído e testado em um grande corpus psiquiátrico compreendendo 264 mil pacientes usando os EHRs desidentificados de quatro hospitais psiquiátricos sediados no Reino Unido. O pipeline usa características específicas para EHRs psiquiátricos para orientar o processo de anotação e distingue: a) o valor temporal associado à menção ADE (seja histórico ou presente), b) o valor categórico do ADE (seja assertivo, hipotética, retrospectiva ou uma discussão geral) ec) o valor contextual implícito onde o status do ADE é deduzido dos indicadores circundantes, ao invés de explicitamente declarado. Criamos manualmente a base de regra em colaboração com médicos e farmacêuticos, estudando as menções ADE em vários tipos de notas clínicas. Nós avaliamos o Pipeline de anotação de eventos adversos de drogas (ADEPt) de código aberto usando 19 ADEs específicos para medicamentos antipsicóticos e antidepressivos. Os ADEs escolhidos variam em gravidade, regularidade e persistência. A medida F média e a precisão alcançadas por nossa ferramenta em todos os ADEs testados foram de 0,83 e 0,83, respectivamente. Além do poder de anotação, o pipeline ADEPT apresenta uma melhoria para o algoritmo de discernimento de contexto de última geração, o ConText. © 2017 Iqbal et al. Este é um artigo de acesso aberto distribuído sob os termos da Licença de Atribuição Creative Commons, que permite o uso irrestrito, distribuição e reprodução em qualquer meio, desde que o autor original e a fonte sejam creditados.</v>
          </cell>
          <cell r="BL114" t="str">
            <v xml:space="preserve">Eventos adversos (ADES) são respostas não intencionais ao tratamento médico. Eles podem afetar muito a qualidade de vida de um paciente e apresentar um fardo substancial sobre a saúde. Embora os registros eletrônicos de saúde (EHRs) documentem uma riqueza de informações relacionadas aos ADES, eles são freqüentemente armazenados na narrativa de texto livre semestruturada ou semiestruturada que exigem técnicas de processamento de linguagem natural (NLP) para minerar as informações relevantes. Aqui apresentamos uma detecção de ordens e classificação baseadas em regras construídas e testadas em um grande corpus psiquiátrico compreendendo pacientes com 264k usando o EHRs desativado de quatro hospitais psiquiátricos baseados no Reino Unido. O pipeline utiliza características específicas para a EHRs psiquiátricos para orientar o processo de anotação e distingue: a) o valor temporal associado à menção ADE (seja histórico ou presente), b) o valor categórico do ADE (se é assertivo, hipotética, retrospectiva ou uma discussão geral) e c) o valor contextual implícito em que o estado do ADE é deduzido dos indicadores circundantes, em vez de explicitamente declarados. Criamos manualmente a base de regras em colaboração com clínicos e farmacêuticos estudando Ade menciona em vários tipos de notas clínicas. Avaliamos o encanamento de anotação de eventos de drogas adversos de código aberto (adepto) usando 19 ades específicos para antipsicóticos e medicação antidepressivos. Os ades escolhidos variam em gravidade, regularidade e persistência. A média f-medida e precisão obtida por nossa ferramenta em todos os ades testados foram de 0,83 e 0,83, respectivamente. Além da potência de anotação, o pipeline de adepto apresenta uma melhoria ao estado do algoritmo de contexto de arte, contexto. © 2017 Iqbal et al. Este é um artigo de acesso aberto distribuído sob os termos da Licença Creative Commons Attribution, que permite a utilização, distribuição e reprodução irrestrita em qualquer meio, desde que o autor e a fonte originais sejam creditados. </v>
          </cell>
          <cell r="BQ114">
            <v>0</v>
          </cell>
          <cell r="BR114">
            <v>1</v>
          </cell>
          <cell r="BS114">
            <v>0</v>
          </cell>
          <cell r="BU114">
            <v>0</v>
          </cell>
          <cell r="BV114">
            <v>0</v>
          </cell>
          <cell r="BW114">
            <v>0</v>
          </cell>
          <cell r="BX114">
            <v>0</v>
          </cell>
          <cell r="BY114">
            <v>0</v>
          </cell>
          <cell r="BZ114">
            <v>0</v>
          </cell>
          <cell r="CA114">
            <v>0</v>
          </cell>
          <cell r="CB114">
            <v>0</v>
          </cell>
          <cell r="CC114">
            <v>0</v>
          </cell>
          <cell r="CE114" t="str">
            <v>Entra ou ñ para leitura: não</v>
          </cell>
          <cell r="CF114" t="str">
            <v>Ruim</v>
          </cell>
          <cell r="CG114">
            <v>44373</v>
          </cell>
          <cell r="CI114">
            <v>0</v>
          </cell>
          <cell r="CK114">
            <v>0</v>
          </cell>
          <cell r="CL114">
            <v>0</v>
          </cell>
        </row>
        <row r="115">
          <cell r="C115" t="str">
            <v>clinical data mining and research in the allergy office</v>
          </cell>
          <cell r="D115" t="str">
            <v>Clinical data mining and research in the allergy office</v>
          </cell>
          <cell r="E115" t="str">
            <v xml:space="preserve">Mineração e pesquisa de dados clínicos no escritório da alergia </v>
          </cell>
          <cell r="G115" t="str">
            <v xml:space="preserve">macho </v>
          </cell>
          <cell r="H115">
            <v>2010</v>
          </cell>
          <cell r="I115">
            <v>4</v>
          </cell>
          <cell r="J115">
            <v>0</v>
          </cell>
          <cell r="K115">
            <v>0</v>
          </cell>
          <cell r="L115" t="str">
            <v>Scopus</v>
          </cell>
          <cell r="P115" t="str">
            <v>English</v>
          </cell>
          <cell r="Q115" t="str">
            <v>Review</v>
          </cell>
          <cell r="R115">
            <v>0</v>
          </cell>
          <cell r="T115" t="str">
            <v>Dalan D.</v>
          </cell>
          <cell r="U115" t="str">
            <v>Current Opinion in Allergy and Clinical Immunology</v>
          </cell>
          <cell r="V115" t="str">
            <v>10</v>
          </cell>
          <cell r="W115" t="str">
            <v>3</v>
          </cell>
          <cell r="Y115" t="str">
            <v>10.1097/aci.0b013e328337bce6</v>
          </cell>
          <cell r="Z115" t="str">
            <v>10.1097/ACI.0b013e328337bce6</v>
          </cell>
          <cell r="AB115" t="str">
            <v>https://www.scopus.com/inward/record.uri?eid=2-s2.0-77951826172&amp;doi=10.1097%2fACI.0b013e328337bce6&amp;partnerID=40&amp;md5=df43f1f3b5dc8be2fe092fb074dcac31</v>
          </cell>
          <cell r="AC115" t="str">
            <v>Department of Health Informatics, Technology and Education Committee, American Academy of Allergy, Asthma and Immuology, Fargo, ND, United States</v>
          </cell>
          <cell r="AD115" t="str">
            <v>Dalan, D., Department of Health Informatics, Technology and Education Committee, American Academy of Allergy, Asthma and Immuology, Fargo, ND, United States</v>
          </cell>
          <cell r="AL115" t="str">
            <v>(2009), http://www.hhs.gov/recovery/overview/index.html, American Recovery and Reinvestment Act of, [Accessed December 2009]; Lavrac, N., Selected techniques for data mining in medicine (1999) Artificial Intelligence in Medicine, 16, pp. 3-23; Lavindrassana, J., Cohen, G., Depeursinge, A., Clinical data mining: A •• review (2009) Yearb Med. Inform, pp. 121-133. , The authors provide us with the definitions and the most current review about the topic and is a primary research analysis of current literature, the status-of-practice, and challenges ahead; (2009), http://www.iom.edu/Reports/2003/Key-Capabilities-of-an-Electronic-Health- Record-System.aspx, Key Capabilities of an Electronic Health Record System, Accessed December; Karsten, H., Suominen, H., Mining of clinical and biomedical text and data: • editorial of the special issue (2009) Int. J. Med. Inform, 78, pp. 786-787. , This editorial discussed and focused this topic into perspective, several influential primary researches in this special issue that are discussed in this review; Goble, C., Stevens, R., State of the nation in data integration for bioinformatics (2008) J. •• Biomed. Inform, 41, pp. 687-693. , The authors discuss the difficulty with integration of interoperable databases and the refinement of automated computer machine learning of tasks in NLPand use of a semantic web as potential solutions; Roberts, A., Gaizauskas, R., Hepple, M., Mining clinical relationships from • patient narratives (2008) BMC Bioinform, 9 (11 SUPPL.), pp. 1-17. , They report an additional refinement of NLP in the field of oncology using supervised data mining and technology emphasizing studies like this to support genotype-meets-phenotype informatics and move to translational research; Dietze, H., Schroeder, M., Go Web: A semantic search engine for the life science •• web (2009) BMC Bioinform, 10 (10 SUPPL.), pp. 1-13. , www.gopubmed.org/goweb, The authors report successful use, with limitations, of a next generation semantic search engine backed by their pilot study data and free use of Go Web for noncommercial users at; Berners-Lee, T., Hendler, J., Lassila, O., The semantic Web (2001) Sci. Am., 284, pp. 34-43; (2010), http://www.cms.hhs.gov/apps/media/press/release.asp?Counter=3561ONIC, Centers for Medicare and Medicaid Services and the Office of the National • Coordinator, [Accessed January, This governmental agency issues regulations proposing a definition of meaningful use and setting standards for EHRs; Jagannathan, V., Mullett, C., Arbogast, J., Assessment of commercial NLP • engines for medication information extraction from dictated clinical notes (2009) Int. J. Med. Inform, 78, pp. 284-291. , The authors describe limited use of even available NLP, and most are in institutions that produced them; Health information management. Concepts, • principles, and practice (2010) American Health Information Management Association, pp. 111-159. , LaTour KM, Maki SE, editors, 3rd ed. Chicago:, Informatics and data mining are not only defined, but practical current use and future applications in healthcare are also well presented; (2009), http://www.hl7.org/&amp;bull;documentcenter/public/faq/cda.cfm, Health level 7 clinical document architecture, CDA, [Accessed December, An organization that provides a framework for the exchange, integration, sharing, and retrieval of electronic health information that support clinical practice and the management, delivery, and evaluation of health services commonly used in the world; Shortliffe, E., Ciminino, J., (2006) Biomedical Informatics. Computer Applications in Healthcare and Biomedicine, pp. vii. , 3rd ed. Secaucus, New Jersey: Springer-Verlag; Wan, T., Healthcare informatics research: From data to evidence-based management (2006) J. Med. Sys, 30, pp. 3-7; Marshall, G., Bahna, S., Statistics for clinicians (2009) Ann. Allergy Asthma Immunol. ••, 103 (1 SUPPL.), pp. 2-3. , The author discussed and recommended data tabulation and analysis by use of available statistical software; Wang, X., Hripcsak, G., Friedman, C., Characterizing environmental and pheno-•• typic associations using information theory and electronic health records (2009) BMC Bioinform, 10 (9 SUPPL.), pp. 1-7. , This article used combined supervised hybrid exploratory data mining, and more refined NLP analysis, of discharge summaries looking for associations between environmental factors and disease phenotypes and found new correlations with symptoms, hypertension, and antihypertensive medicines important in pharmacovigilance; Gruber, T., A translational approach to portable ontology specifications (1993) Knowledge Acquisition, 5, pp. 199-220; Hayrinen, K., Saranto, K., Nykanen, P., Definition, structure, content, use and • impacts of electronic health records: A review of the research literature (2008) Int. J. Med. Inform, 77, pp. 291-304. , The authors provide an up-to-date definition and how EHRs are used in this global review of the literature; Meystre, S., Savova, G., Schuler, K.K., Extracting information from • textual documents in the electronic health record: A review of recent research (2008) IMIA Yearbook Med. Inform, 47 (1 SUPPL.), pp. 128-144. , This is a review and primary research of the literature on the type of outcomes measures contained on EHRs, which is mostly narrative text, as well as the challenges in extracting data through the use of NLP; Dalan, D., Brooks, W., Levetin, E., Effects of climate and flooding on mold &amp; pollen sensitization [abstract] (2007) J. Allergy Clin. Immunol., 119 (1), pp. S187; Dalan, D., Rhinitis outcomes questionnaire in allergic rhinitis and immunotherapy patients: A five-year retrospective analysis and web-based implementation [abstract] (2008) Ann. Allergy Asthma Immunol., p. 100; Dalan, D., E-mail &amp; Internet-based allergic rhinitis survey showing improved adherence &amp; outcomes [abstract] (2007) Ann. Allergy Asthma Immunol., p. 98; Chen, E., Stetson, P., Lussier, Y., Detection of practice pattern trends through natural language processing of clinical narratives and biomedical literature (2007) AMIA Symposium Proceedings Archive, pp. 120-124; Seyfried, L., Hanauer, D., Nease, D., Enhanced identification of eligibility for • depression research using an electronic medical record search engine (2009) Int. J. Med. Inform, 78, pp. e13-e18. , This is a hybrid supervised/human NLP data mining technique that was able to find patients who met clinical trial criteria through a semi-automated analysis of discharge summaries; Conway, M., Doan, S., Kawazoe, A., Classifying disease outbreak reports • using n-grams and semantic features (2009) Int. J. Med. Inform, 78, pp. e47-e58. , This is unsupervised exploratory data mining using additional refinements of NLP of online news reports, and they were able to monitor, and then find a new disease outbreak report using this technique; Eysenbach, G., Infodemiology and infoveillance: Framework for an emerging •• set of public health informatics methods to analyze search, communication and publication behavior on the Internet (2009) J. Med. Internet Res., 11, pp. e11. , The author pioneered real-time data mining and monitoring of influenza and continuing other public health issues online using Google; Dalan, D., Google ad word hits correlated with ragweed pollen counts of the Fargo NAB station [abstract] (2010) J. Allergy Clin. Immunol., 125 (2), pp. AB19; Schein, C., Ivanciuc, O., Braun, W., Bioinformatics approaches to classifying allergens and predicting cross-reactivity (2007) Immunol. Allergy Clin. North Am., 27, pp. 1-27; Samarghitean, C., Vihinen, M., Bioinformatics services related to diagnosis of • primary immunodeficiency's (2009) Curr. Opin. Allergy Clin. Immunol., 9, pp. 531-536. , This article promotes and recommends the use of many databases that are available now online, facilitated by informatics tools in the evaluation, analysis, and prediction of this disease; Gendel, S., Allergen databases and allergen semantics (2009) Regul Toxicol. Phar-•• Macol, 54 (1 SUPPL.), pp. S7-S10. , The author discusses the differences in content, organization, and accessibility of online databases important in food proteins and allergenicity and promotes a semantic web procedural tool to overcome barriers to promote better use of these registries; Sittig, D.F., Potential impact of advanced clinical information technology on healthcare in 2015 (2004) Stud. Health Technol. Inform, 107, pp. 1379-1382; Dalan, D., http://respiratory-care-sleep-medicine.advanceweb.com/Editorial/Content/ Editorial.aspx?CC=123652, Boost your asthma IQ. Web-based tool enhances specialists' •• knowledge of NHLBI guidelines. ADVANCE for Managers of Respiratory Care, The author evaluated the use of this online central registry that creates meaningful outcomes reports that can be used for performance measures in asthma; Butler, J., Norris, J., Dalan, D., Online healthcare: A classic clash of • technology, people and processes (2010) Transforming Healthcare Through Information: Case Studies Series: Health Informatics, , Einbinder L, Lorenzi NM, Ash JS, Gadd CS, Einbinder J, editors, 3rd ed. Seacaucus, New Jersey: Springer-Verlag;, The authors describe necessary changes for a large clinic implementing EHRs and online healthcare services that required an organizational makeover; (2004) Managing Technological Change: Organizational Aspects of Health Informatics, , Lorenz N, Riley R, editors, 2nd ed. Seacaucus, New Jersey: Springer-Verlag</v>
          </cell>
          <cell r="AM115" t="str">
            <v>Dalan, D.; Allergy and Asthma Care Center 4776, 28th Avenue South #201, Fargo, ND 58104, United States; email: dandalan@medicine.nodak.edu</v>
          </cell>
          <cell r="AV115" t="str">
            <v>COACC</v>
          </cell>
          <cell r="AW115" t="str">
            <v>Curr. Opin. Allergy Clin. Immunol.</v>
          </cell>
          <cell r="AX115" t="str">
            <v>Final</v>
          </cell>
          <cell r="AY115" t="str">
            <v>2-s2.0-77951826172</v>
          </cell>
          <cell r="AZ115">
            <v>6</v>
          </cell>
          <cell r="BF115" t="str">
            <v>Allergy clinic research; Data mining; Informatics; Knowledge management; Semantic web</v>
          </cell>
          <cell r="BG115" t="str">
            <v>allergic asthma; allergy; automation; bioinformatics; biomedicine; computer language; data base; data mining; decision support system; disease exacerbation; drug surveillance program; electronic medical record; health care system; information processing; information retrieval; Internet; knowledge base; medical care; medical information system; medical literature; medical research; medical specialist; medical technology; priority journal; professional knowledge; review; Allergy and Immunology; Biomedical Research; Data Mining; Electronic Health Records; Humans; Information Management; Medical Informatics; Natural Language Processing; Semantics; Software</v>
          </cell>
          <cell r="BI115" t="str">
            <v>twitter|metamap|nlp</v>
          </cell>
          <cell r="BJ115" t="str">
            <v>purpose of review: more data are anticipated from the expected increase in use of electronic health records (ehrs). upcoming initiatives require reporting of quality measures, meaningful use of clinical decision support, alert systems, and pharmacovigilance - knowledge resulting through use of ehrs. data mining is a new tool that will help us manage information and derive knowledge from these data, and is a part of evolving new disciplines of informatics and knowledge management. recent findings: studies are reported from smaller clinic data marts to larger repositories and warehouses in various health systems, biomedical registries, and the medical literature on the internet. data mining technologies show promise and challenges. outcome measures as structured data and narrative text can be mined with human assistance and newer automated natural language processing software. despite advances, the growing diversity of clinic ehrs lack integration and interoperability with internet-based biomedical databases. summary: allergists have the capability to mine clinic ehrs to discover new information, which may be hidden in charts. a central allergy computer can serve not just as a registry but also allows functionalities to enable ehrs' meaningful use. harmonization of technological and organizational standards will allow seamless use of new natural language processing (nlp) tools and ontologies through a semantic web. © 2010 wolters kluwer health | lippincott williams &amp; wilkins.</v>
          </cell>
          <cell r="BL115" t="str">
            <v xml:space="preserve">Objetivo da revisão: Mais dados são antecipados a partir do aumento esperado no uso de registros eletrônicos de saúde (EHRs). As próximas iniciativas exigem relatórios de medidas de qualidade, uso significativo de apoio à decisão clínica, sistemas de alerta e farmacovigilância - conhecimento resultante do uso de EHRs. A mineração de dados é uma nova ferramenta que nos ajudará a gerenciar informações e obter conhecimento desses dados, e faz parte da evolução de novas disciplinas de informática e gerenciamento de conhecimento. Descobertas recentes: Os estudos são relatados de pequenos dados da clínica para repositórios e armazéns maiores em vários sistemas de saúde, registros biomédicos e literatura médica na Internet. As tecnologias de mineração de dados mostram promessas e desafios. Medidas de resultados como dados estruturados e texto narrativo podem ser extraídos com assistência humana e software de processamento de linguagem natural automatizado mais recente. Apesar dos avanços, a crescente diversidade de clínica EHRS não tem integração e interoperabilidade com bancos de dados biomédicos baseados na Internet. Resumo: Os alergistas têm a capacidade de minerar a clínica EHRs para descobrir novas informações, que podem ser escondidas em gráficos. Um computador central alergia pode servir não apenas como um registro, mas também permite que as funcionalidades possibilitem o uso significativo do EHRS. A harmonização das normas tecnológicas e organizacionais permitirá o uso contínuo de novas ferramentas de processamento de linguagem natural (NLP) e ontologias através de uma rede semântica. © 2010 Wolters Kluwer Health | Lippincott Williams &amp; Wilkins. </v>
          </cell>
          <cell r="BQ115">
            <v>0</v>
          </cell>
          <cell r="BR115">
            <v>0</v>
          </cell>
          <cell r="BS115">
            <v>0</v>
          </cell>
          <cell r="BV115">
            <v>0</v>
          </cell>
          <cell r="BW115">
            <v>0</v>
          </cell>
          <cell r="BX115">
            <v>0</v>
          </cell>
          <cell r="BY115">
            <v>0</v>
          </cell>
          <cell r="BZ115">
            <v>0</v>
          </cell>
          <cell r="CA115">
            <v>0</v>
          </cell>
          <cell r="CB115">
            <v>0</v>
          </cell>
          <cell r="CC115">
            <v>0</v>
          </cell>
          <cell r="CK115">
            <v>0</v>
          </cell>
          <cell r="CL115">
            <v>0</v>
          </cell>
        </row>
        <row r="116">
          <cell r="C116" t="str">
            <v>adverse and hypersensitivity reactions to prescription nonsteroidal anti inflammatory agents in a large health care system</v>
          </cell>
          <cell r="D116" t="str">
            <v>Adverse and Hypersensitivity Reactions to Prescription Nonsteroidal Anti-Inflammatory Agents in a Large Health Care System</v>
          </cell>
          <cell r="E116" t="str">
            <v xml:space="preserve">Reações adversas e hipersensibilidade aos agentes antiinflamatórios não-esteróides prescritos em um grande sistema de saúde </v>
          </cell>
          <cell r="G116" t="str">
            <v xml:space="preserve">macho </v>
          </cell>
          <cell r="H116">
            <v>2017</v>
          </cell>
          <cell r="I116">
            <v>37</v>
          </cell>
          <cell r="J116">
            <v>0</v>
          </cell>
          <cell r="K116">
            <v>0</v>
          </cell>
          <cell r="L116" t="str">
            <v>Scopus</v>
          </cell>
          <cell r="P116" t="str">
            <v>English</v>
          </cell>
          <cell r="Q116" t="str">
            <v>Article</v>
          </cell>
          <cell r="R116">
            <v>0</v>
          </cell>
          <cell r="S116" t="str">
            <v>All Open Access, Green</v>
          </cell>
          <cell r="T116" t="str">
            <v>Blumenthal K.G., Lai K.H., Huang M., Wallace Z.S., Wickner P.G., Zhou L.</v>
          </cell>
          <cell r="U116" t="str">
            <v>Journal of Allergy and Clinical Immunology: In Practice</v>
          </cell>
          <cell r="V116" t="str">
            <v>5</v>
          </cell>
          <cell r="W116" t="str">
            <v>3</v>
          </cell>
          <cell r="Y116" t="str">
            <v>10.1016/j.jaip.2016.12.006</v>
          </cell>
          <cell r="Z116" t="str">
            <v>10.1016/j.jaip.2016.12.006</v>
          </cell>
          <cell r="AB116" t="str">
            <v>https://www.scopus.com/inward/record.uri?eid=2-s2.0-85009726534&amp;doi=10.1016%2fj.jaip.2016.12.006&amp;partnerID=40&amp;md5=61ec98d08d1bfbeb9d9c6611b6fa8545</v>
          </cell>
          <cell r="AC116" t="str">
            <v>Division of Rheumatology, Allergy, and Immunology, Department of Medicine, Massachusetts General Hospital, Boston, Mass, United States; Medical Practice Evaluation Center, Department of Medicine, Massachusetts General Hospital, Boston, Mass, United States; Harvard Medical School, Boston, Mass, United States; Edward P. Lawrence Center for Quality and Safety, Massachusetts General Hospital, Boston, Mass, United States; Partners HealthCare System, Boston, Mass, United States; Biostatistics Center, Massachusetts General Hospital, Boston, Mass, United States; Division of Rheumatology, Allergy, and Immunology, Department of Medicine, Brigham and Women's Hospital, Boston, Mass, United States; Partners eCare, Partners HealthCare System, Boston, Mass, United States; Division of General Internal Medicine, Department of Medicine, Brigham and Women's Hospital, Boston, Mass, United States</v>
          </cell>
          <cell r="AD116" t="str">
            <v>Blumenthal, K.G., Division of Rheumatology, Allergy, and Immunology, Department of Medicine, Massachusetts General Hospital, Boston, Mass, United States, Medical Practice Evaluation Center, Department of Medicine, Massachusetts General Hospital, Boston, Mass, United States, Harvard Medical School, Boston, Mass, United States, Edward P. Lawrence Center for Quality and Safety, Massachusetts General Hospital, Boston, Mass, United States; Lai, K.H., Partners HealthCare System, Boston, Mass, United States; Huang, M., Biostatistics Center, Massachusetts General Hospital, Boston, Mass, United States; Wallace, Z.S., Division of Rheumatology, Allergy, and Immunology, Department of Medicine, Massachusetts General Hospital, Boston, Mass, United States, Harvard Medical School, Boston, Mass, United States; Wickner, P.G., Harvard Medical School, Boston, Mass, United States, Division of Rheumatology, Allergy, and Immunology, Department of Medicine, Brigham and Women's Hospital, Boston, Mass, United States; Zhou, L., Harvard Medical School, Boston, Mass, United States, Partners eCare, Partners HealthCare System, Boston, Mass, United States, Division of General Internal Medicine, Department of Medicine, Brigham and Women's Hospital, Boston, Mass, United States</v>
          </cell>
          <cell r="AG116" t="str">
            <v>celecoxib, 169590-42-5; diclofenac, 15307-79-6, 15307-86-5; indometacin, 53-86-1, 74252-25-8, 7681-54-1; meloxicam, 71125-38-7; nabumetone, 42924-53-8; piroxicam, 36322-90-4; Anti-Inflammatory Agents, Non-Steroidal</v>
          </cell>
          <cell r="AH116" t="str">
            <v>National Heart, Lung, and Blood Institute, NHLBI: T32HL116275
National Institute of Allergy and Infectious Diseases, NIAID: K01AI125631
National Institute of Arthritis and Musculoskeletal and Skin Diseases, NIAMS: T32AR007258
National Center for Advancing Translational Sciences, NCATS: UL1TR001102</v>
          </cell>
          <cell r="AL116" t="str">
            <v>Jin, J., JAMA PATIENT PAGE. Nonsteroidal anti-inflammatory drugs (2015) JAMA, 314, p. 1084; Pirmohamed, M., James, S., Meakin, S., Green, C., Scott, A.K., Walley, T.J., Adverse drug reactions as cause of admission to hospital: prospective analysis of 18 820 patients (2004) BMJ, 329, pp. 15-19; Howard, R.L., Avery, A.J., Slavenburg, S., Royal, S., Pipe, G., Lucassen, P., Which drugs cause preventable admissions to hospital? A systematic review (2007) Br J Clin Pharmacol, 63, pp. 136-147; Moore, N., Pollack, C., Butkerait, P., Adverse drug reactions and drug-drug interactions with over-the-counter NSAIDs (2015) Ther Clin Risk Manag, 11, pp. 1061-1075; Alexopoulou, A., Dourakis, S.P., Mantzoukis, D., Pitsariotis, T., Kandyli, A., Deutsch, M., Adverse drug reactions as a cause of hospital admissions: a 6-month experience in a single center in Greece (2008) Eur J Intern Med, 19, pp. 505-510; Solensky, R., Khan, D., Drug allergy: an updated practice parameter (2010) Ann Allergy Asthma Immunol, 105, pp. 259-273; van der Klauw, M.M., Stricker, B.H., Herings, R.M., Cost, W.S., Valkenburg, H.A., Wilson, J.H., A population based case-cohort study of drug-induced anaphylaxis (1993) Br J Clin Pharmacol, 35, pp. 400-408; Faria, E., Rodrigues-Cernadas, J., Gaspar, A., Botelho, C., Castro, E., Lopes, A., Drug-induced anaphylaxis survey in Portuguese Allergy Departments (2014) J Investig Allergol Clin Immunol, 24, pp. 40-48; Gomes, E., Cardoso, M.F., Praca, F., Gomes, L., Marino, E., Demoly, P., Self-reported drug allergy in a general adult Portuguese population (2004) Clin Exp Allergy, 34, pp. 1597-1601; Macy, E., Ho, N.J., Multiple drug intolerance syndrome: prevalence, clinical characteristics, and management (2012) Ann Allergy Asthma Immunol, 108, pp. 88-93; Zhou, L., Dhopeshwarkar, N., Blumenthal, K.G., Goss, F., Topaz, M., Slight, S.P., Drug allergies documented in electronic health records of a large healthcare system (2016) Allergy, 71, pp. 1305-1313; Koffeman, A.R., Van Buul, A.R., Valkhoff, V.E., Jong, G.W., Bindels, P.J., Sturkenboom, M.C., Adverse drug reactions in a primary care population prescribed non-steroidal anti-inflammatory drugs (2015) Scand J Prim Health Care, 33, pp. 163-169; Stevenson, D.D., Sanchez-Borges, M., Szczeklik, A., Classification of allergic and pseudoallergic reactions to drugs that inhibit cyclooxygenase enzymes (2001) Ann Allergy Asthma Immunol, 87, pp. 177-180; Sanchez-Borges, M., Caballero-Fonseca, F., Capriles-Hulett, A., Gonzalez-Aveledo, L., Aspirin-exacerbated cutaneous disease (AECD) is a distinct subphenotype of chronic spontaneous urticaria (2015) J Eur Acad Dermatol Venereol, 29, pp. 698-701; Sanchez-Borges, M., Capriles-Hulett, A., Atopy and NSAID sensitivity (1997) J Allergy Clin Immunol, 100, pp. 143-144; Sanchez-Borges, M., Capriles-Hulett, A., Atopy is a risk factor for non-steroidal anti-inflammatory drug sensitivity (2000) Ann Allergy Asthma Immunol, 84, pp. 101-106; Asero, R., Multiple sensitivity to NSAID (2000) Allergy, 55, pp. 893-894; Asero, R., Single NSAID hypersensitivity is associated with atopic status (2015) Eur Ann Allergy Clin Immunol, 47, pp. 48-53; Strom, B.L., Carson, J.L., Schinnar, R., Sim, E., Morse, M.L., The effect of indication on the risk of hypersensitivity reactions associated with tolmetin sodium vs other nonsteroidal antiinflammatory drugs (1988) J Rheumatol, 15, pp. 695-699; Kuperman, G.J., Marston, E., Paterno, M., Rogala, J., Plaks, N., Hanson, C., Creating an enterprise-wide allergy repository at Partners HealthCare System (2003) AMIA Annu Symp Proc, pp. 376-380; Topaz, M., Seger, D.L., Slight, S.P., Goss, F., Lai, K., Wickner, P.G., Rising drug allergy alert overrides in electronic health records: an observational retrospective study of a decade of experience (2016) J Am Med Inform Assoc, 23, pp. 601-608; Plasek, J.M., Goss, F.R., Lai, K.H., Lau, J.J., Seger, D.L., Blumenthal, K.G., Food entries in a large allergy data repository (2016) J Am Med Inform Assoc, 23, pp. e79-e87; Blumenthal, K.G., Wickner, P.G., Lau, J.J., Zhou, L., Stevens-Johnson syndrome and toxic epidermal necrolysis: a cross-sectional analysis of patients in an integrated allergy repository of a large health care system (2015) J Allergy Clin Immunol Pract, 3, pp. 277-280e1; Cahill, K.N., Johns, C.B., Cui, J., Wickner, P., Bates, D.W., Laidlaw, T.M., Automated identification of an aspirin-exacerbated respiratory disease cohort (2017) J Allergy Clin Immunol, 139. , 819-25.e6; Truven Health Analytics (2016), https://www.micromedexsolutions.com/micromedex2/librarian/CS/C99820/PFActionId/pf.HomePage/ssl/true, Available from: Accessed October 6, 2016; Goss, F.R., Zhou, L., Plasek, J.M., Broverman, C., Robinson, G., Middleton, B., Evaluating standard terminologies for encoding allergy information (2013) J Am Med Inform Assoc, 20, pp. 969-979; Kelly, W.N., Potential risks and prevention, Part 1: fatal adverse drug events (2001) Am J Health Syst Pharm, 58, pp. 1317-1324; Simon, R.A., (2016), https://www.uptodate.com/contents/nsaids-including-aspirin-allergic-and-pseudoallergic-reactions, NSAIDs (including aspirin): allergic and pseudoallergic reactions. 2015. In: UptoDate [Internet]. Waltham, Mass: Wolters Kluwer. Available from: Accessed October 6; Kowalski, M.L., Asero, R., Bavbek, S., Blanca, M., Blanca-Lopez, N., Bochenek, G., Classification and practical approach to the diagnosis and management of hypersensitivity to nonsteroidal anti-inflammatory drugs (2013) Allergy, 68, pp. 1219-1232; Saff, R.R., Banerji, A., Management of patients with nonaspirin-exacerbated respiratory disease aspirin hypersensitivity reactions (2015) Allergy Asthma Proc, 36, pp. 34-39; Collaborative meta-analysis of randomised trials of antiplatelet therapy for prevention of death, myocardial infarction, and stroke in high risk patients (2002) BMJ, 324, pp. 71-86; Berger, J.S., Brown, D.L., Becker, R.C., Low-dose aspirin in patients with stable cardiovascular disease: a meta-analysis (2008) Am J Med, 121, pp. 43-49; Seshasai, S.R., Wijesuriya, S., Sivakumaran, R., Nethercott, S., Erqou, S., Sattar, N., Effect of aspirin on vascular and nonvascular outcomes: meta-analysis of randomized controlled trials (2012) Arch Intern Med, 172, pp. 209-216; Wilson, P.W., D'Agostino, R.B., Levy, D., Belanger, A.M., Silbershatz, H., Kannel, W.B., Prediction of coronary heart disease using risk factor categories (1998) Circulation, 97, pp. 1837-1847; Macy, E., Poon, K.Y.T., Self-reported antibiotic allergy incidence and prevalence: age and sex effects (2009) Am J Med, 122, pp. 778e1-778e7; Stukus, D.R., Green, T., Montandon, S.V., Wada, K.J., Deficits in allergy knowledge among physicians at academic medical centers (2015) Ann Allergy Asthma Immunol, 115, pp. 51-55e1; Sturm, J.M., Temprano, J., A survey of physician practice and knowledge of drug allergy at a university medical center (2014) J Allergy Clin Immunol Pract, 2, pp. 461-464; Blumenthal, K.G., Shenoy, E.S., Hurwitz, S., Varughese, C.A., Hooper, D.C., Banerji, A., Effect of a drug allergy educational program and antibiotic prescribing guideline on inpatient clinical providers’ antibiotic prescribing knowledge (2014) J Allergy Clin Immunol Pract, 2, pp. 407-413; Naranjo, C.A., Shear, N.H., Lanctot, K.L., Advances in the diagnosis of adverse drug reactions (1992) J Clin Pharmacol, 32, pp. 897-904; Leventhal, J.M., Hutchinson, T.A., Kramer, M.S., Feinstein, A.R., An algorithm for the operational assessment of adverse drug reactions: III. Results of tests among clinicians (1979) JAMA, 242, pp. 1991-1994; van Dijk, S.M., Gardarsdottir, H., Wassenberg, M.W., Oosterheert, J.J., de Groot, M.C., Rockmann, H., The high impact of penicillin allergy registration in hospitalized patients (2016) J Allergy Clin Immunol Pract, 4, pp. 926-931; Strom, B.L., Carson, J.L., Morse, M.L., West, S.L., Soper, K.A., The effect of indication on hypersensitivity reactions associated with zomepirac sodium and other nonsteroidal antiinflammatory drugs (1987) Arthritis Rheum, 30, pp. 1142-1148; Chung, C.P., Rohan, P., Krishnaswami, S., McPheeters, M.L., A systematic review of validated methods for identifying patients with rheumatoid arthritis using administrative or claims data (2013) Vaccine, 31, pp. K41-K61; Curtis, J.R., Chen, S.Y., Werther, W., John, A., Johnson, D.A., Validation of ICD-9-CM codes to identify gastrointestinal perforation events in administrative claims data among hospitalized rheumatoid arthritis patients (2011) Pharmacoepidemiol Drug Saf, 20, pp. 1150-1158; Tian, T.Y., Zlateva, I., Anderson, D.R., Using electronic health records data to identify patients with chronic pain in a primary care setting (2013) J Am Med Inform Assoc, 20, pp. e275-e280; Le, T.K., Montejano, L.B., Cao, Z., Zhao, Y., Ang, D., Health care costs in US patients with and without a diagnosis of osteoarthritis (2012) J Pain Res, 5, pp. 23-30; Gore, M., Tai, K.S., Sadosky, A., Leslie, D., Stacey, B.R., Clinical comorbidities, treatment patterns, and direct medical costs of patients with osteoarthritis in usual care: a retrospective claims database analysis (2011) J Med Econ, 14, pp. 497-507; Cisternas, M.G., Murphy, L., Sacks, J.J., Solomon, D.H., Pasta, D.J., Helmick, C.G., Alternative methods for defining osteoarthritis and the impact on estimating prevalence in a US population-based survey (2016) Arthritis Care Res (Hoboken), 68, pp. 574-580; Singh, J.A., Veterans Affairs databases are accurate for gout-related health care utilization: a validation study (2013) Arthritis Res Ther, 15, p. R224; Bartels, C.M., Singh, J.A., Parperis, K., Huber, K., Rosenthal, A.K., Validation of administrative codes for calcium pyrophosphate deposition: a Veterans Administration study (2015) J Clin Rheumatol, 21, pp. 189-192; Beaudet, N., Courteau, J., Sarret, P., Vanasse, A., Prevalence of claims-based recurrent low back pain in a Canadian population: a secondary analysis of an administrative database (2013) BMC Musculoskelet Disord, 14, p. 151; Lisi, A.J., Burgo-Black, A.L., Kawecki, T., Brandt, C.A., Goulet, J.L., Use of Department of Veterans Affairs administrative data to identify veterans with acute low back pain: a pilot study (2014) Spine (Phila Pa 1976), 39, pp. 1151-1156; Idowu, R.T., Carnahan, R., Sathe, N.A., McPheeters, M.L., A systematic review of validated methods to capture myopericarditis using administrative or claims data (2013) Vaccine, 31, pp. K34-K40; Cai, Q., Buono, J.L., Spalding, W.M., Sarocco, P., Tan, H., Stephenson, J.J., Healthcare costs among patients with chronic constipation: a retrospective claims analysis in a commercially insured population (2014) J Med Econ, 17, pp. 148-158; Cohen, B.E., Maguen, S., Bertenthal, D., Shi, Y., Jacoby, V., Seal, K.H., Reproductive and other health outcomes in Iraq and Afghanistan women veterans using VA health care: association with mental health diagnoses (2012) Womens Health Issues, 22, pp. e461-e471; Carlson, K.F., Taylor, B.C., Hagel, E.M., Cutting, A., Kerns, R., Sayer, N.A., Headache diagnoses among Iraq and Afghanistan war veterans enrolled in VA: a gender comparison (2013) Headache, 53, pp. 1573-1582; Ong, M.S., Kohane, I.S., Cai, T., Gorman, M.P., Mandl, K.D., Population-level evidence for an autoimmune etiology of epilepsy (2014) JAMA Neurol, 71, pp. 569-574; Dik, N., Anthonisen, N.R., Manfreda, J., Roos, L.L., Physician-diagnosed asthma and allergic rhinitis in Manitoba: 1985-1998 (2006) Ann Allergy Asthma Immunol, 96, pp. 69-75; Suh, D.C., Sung, J., Gause, D., Raut, M., Huang, J., Choi, I.S., Economic burden of atopic manifestations in patients with atopic dermatitis—analysis of administrative claims (2007) J Manag Care Pharm, 13, pp. 778-789; Delea, T.E., Gokhale, M., Makin, C., Hussein, M.A., Vanderpoel, J., Sandman, T., Administrative claims analysis of utilization and costs of care in health plan members with atopic dermatitis who had prior use of a topical corticosteroid and who initiate therapy with pimecrolimus or tacrolimus (2007) J Manag Care Pharm, 13, pp. 349-359; Cherepanov, D., Raimundo, K., Chang, E., Eagan, M., Zazzali, J.L., Solari, P.G., Validation of an ICD-9-based claims algorithm for identifying patients with chronic idiopathic/spontaneous urticaria (2015) Ann Allergy Asthma Immunol, 114, pp. 393-398; Cahill, K.N., Johns, C.B., Cui, J., Wickner, P., Bates, D.W., Laidlaw, T.M., Automated identification of an aspirin-exacerbated respiratory disease cohort (2017) J Allergy Clin Immunol, 139. , 819-25.e6; Weiner, M.G., Livshits, A., Carozzoni, C., McMenamin, E., Gibson, G., Loren, A.W., Derivation of malignancy status from ICD-9 codes (2003) AMIA Annu Symp Proc, p. 1050; Olson, K.L., Wood, M.D., Delate, T., Lash, L.J., Rassmussen, J., Denham, A.M., Positive predictive values of ICD-9 codes to identify patients with stroke or TIA (2014) Am J Manag Care, 20, pp. e27-e34; Kern, E.F., Maney, M., Miller, D.R., Tsend, C.L., Tiwari, A., Rajan, M., Failure of ICD-9-CM codes to identify patients with comorbid chronic kidney disease in diabetes (2006) Health Serv Res, 41, pp. 564-580</v>
          </cell>
          <cell r="AM116" t="str">
            <v>Blumenthal, K.G.; Division of Rheumatology, 50 Staniford Street, 9th Floor, United States; email: kblumenthal1@partners.org</v>
          </cell>
          <cell r="AP116" t="str">
            <v>American Academy of Allergy, Asthma and Immunology</v>
          </cell>
          <cell r="AW116" t="str">
            <v>J. Allergy Clin. Immunol. Pract.</v>
          </cell>
          <cell r="AX116" t="str">
            <v>Final</v>
          </cell>
          <cell r="AY116" t="str">
            <v>2-s2.0-85009726534</v>
          </cell>
          <cell r="AZ116">
            <v>6696</v>
          </cell>
          <cell r="BF116" t="str">
            <v>Adverse reaction; Allergy; Drug; Hypersensitivity; Side effect</v>
          </cell>
          <cell r="BG116" t="str">
            <v>celecoxib; diclofenac; indometacin; meloxicam; nabumetone; nonsteroid antiinflammatory agent; piroxicam; prescription drug; nonsteroid antiinflammatory agent; adult; adverse drug reaction; anaphylaxis; angioneurotic edema; Article; asthma; autoimmune disease; bronchospasm; cohort analysis; controlled study; dizziness; drug hypersensitivity; dyspnea; electronic health record; female; gastrointestinal symptom; headache; health care system; human; hypotension; incidence; major clinical study; male; medical history; mental disease; natural language processing; nephrotoxicity; outpatient; patient counseling; prediction; prescription; pruritus; rash; retrospective study; risk assessment; risk factor; serum sickness; sex difference; swelling; urticaria; wheezing; adverse drug reaction; anaphylaxis; drug hypersensitivity; gastrointestinal disease; health care delivery; middle aged; rash; United States; Adult; Anaphylaxis; Anti-Inflammatory Agents, Non-Steroidal; Cohort Studies; Delivery of Health Care; Drug Hypersensitivity; Drug-Related Side Effects and Adverse Reactions; Electronic Health Records; Exanthema; Female; Gastrointestinal Diseases; Humans; Incidence; Male; Middle Aged; Outpatients; Retrospective Studies; United States</v>
          </cell>
          <cell r="BI116" t="str">
            <v>twitter|metamap|nlp</v>
          </cell>
          <cell r="BJ116" t="str">
            <v>background nonsteroidal anti-inflammatory drugs (nsaids) are among the most frequently used medications in the united states. nsaid use can be limited by adverse drug reactions (adrs), including hypersensitivity reactions (hsrs). objective we aimed to use electronic health record data to determine the incidence and predictors of hsrs to prescription nsaids. methods we performed a retrospective cohort study of all adult outpatients in a large health care system prescribed diclofenac, indomethacin, nabumetone, or piroxicam between january 1, 2004, and september 30, 2012. the primary outcome was an adr or hsr attributed to the prescribed nsaid within 1 year of prescription, determined from a longitudinal allergy database. we used natural language processing to classify known adrs as either hsrs or side effects. multivariable logistic regression models were used to identify independent risk factors for nsaid hsrs. results of 62,719 patients prescribed nsaids, 1,035 (1.7%) had an adr, of which 189 (18.3%) were hsrs. multivariable regression analysis identified that patients with prior drug hsr history (odds ratio [or] 1.8 [95% ci 1.3, 2.5]), female sex (or 1.8 [95% ci 1.3, 2.4]), autoimmune disease (or 1.7 [95% ci 1.1, 2.7]), and those prescribed the maximum standing nsaid dose (or 1.5 [95% ci 1.1, 2.0]) had increased odds of nsaid hsr. conclusions nsaid therapeutic use can be limited by adrs; about 1 in 5 nsaid adrs is an hsr. both patient and drug factors contribute to hsr risk and are important to guide patient counseling. © 2016 american academy of allergy, asthma &amp; immunology</v>
          </cell>
          <cell r="BK116" t="str">
            <v>Antecedentes Os antiinflamatórios não esteróides (AINEs) estão entre os medicamentos mais usados ​​nos Estados Unidos. O uso de AINE pode ser limitado por reações adversas a medicamentos (RAMs), incluindo reações de hipersensibilidade (HSRs). Objetivo Nosso objetivo foi usar dados de prontuários eletrônicos para determinar a incidência e os preditores de HSRs para prescrições de AINEs. Métodos Realizamos um estudo de coorte retrospectivo de todos os pacientes adultos ambulatoriais em um grande sistema de saúde com prescrição de diclofenaco, indometacina, nabumetona ou piroxicam entre 1º de janeiro de 2004 e 30 de setembro de 2012. O desfecho primário foi um ADR ou HSR atribuído ao prescrito NSAID dentro de 1 ano da prescrição, determinado a partir de um banco de dados longitudinal de alergia. Usamos o processamento de linguagem natural para classificar ADRs conhecidos como HSRs ou efeitos colaterais. Modelos de regressão logística multivariada foram usados ​​para identificar fatores de risco independentes para HSRs de AINE. Resultados De 62.719 pacientes prescritos AINEs, 1.035 (1,7%) tiveram uma RAM, das quais 189 (18,3%) eram HSRs. A análise de regressão multivariada identificou que os pacientes com história prévia de HSR de drogas (odds ratio [OR] 1,8 [IC 95% 1,3, 2,5]), sexo feminino (OR 1,8 [IC 95% 1,3, 2,4]), doença autoimune (OR 1,7 [95 % CI 1,1, 2,7]), e aqueles prescritos a dose máxima permanente de NSAID (OR 1,5 [IC 95% 1,1, 2,0]) aumentaram as chances de NSAID HSR. Conclusões O uso terapêutico de AINEs pode ser limitado por RAMs; cerca de 1 em 5 ADRs de NSAID é um HSR. Os fatores do paciente e do medicamento contribuem para o risco de HSR e são importantes para orientar o aconselhamento do paciente. © 2016 Academia Americana de Alergia, Asma e Imunologia</v>
          </cell>
          <cell r="BL116" t="str">
            <v xml:space="preserve">Antecedentes anti-inflamatórios não esteróides (AINEs) estão entre os medicamentos mais utilizados nos Estados Unidos. O uso do AINE pode ser limitado por reações adversas (ADRs), incluindo reações de hipersensibilidade (HSRs). Objetivo que objetivamos usar dados de registro de saúde eletrônica para determinar a incidência e os preditores de HSRs para AINEs prescritos. Métodos que realizamos um estudo de coorte retrospectivo de todos os pacientes adultos em um grande sistema de saúde prescrito diclofenac, indometacina, nabumetona ou piroxicam entre 1º de janeiro de 2004 e 30 de setembro de 2012. O desfecho primário foi um ADR ou HSR atribuído ao prescrito NSAID dentro de 1 ano de prescrição, determinado a partir de uma base de dados de alergia longitudinal. Usamos o processamento de linguagem natural para classificar ADRs conhecidos como HSRs ou efeitos colaterais. Os modelos de regressão logística multivariable foram usados ​​para identificar fatores de risco independentes para HSRs ANSID. Os resultados de 62.719 pacientes prescreveram AINEs, 1.035 (1,7%) tiveram um ADR, dos quais 189 (18,3%) foram HSRs. A análise de regressão multivariável identificou que os pacientes com história prévia de HSR de drogas (odds ratio [ou] 1,8 [95% 1,3, 2,5]), sexo feminino (ou 1,8 [95% de IC 1.3, 2.4]), doença autoimune (ou 1,7 [95 % CI 1.1, 2.7]), e aqueles prescritos a dose máxima do ANSAID (ou 1,5 [95% de IC 1.1, 2.0]) tiveram maior probabilidade de ANSAID HSR. Conclusões O uso terapêutico de AINE pode ser limitado por ADRs; Cerca de 1 em 5 ADRs ANSAID é um HSR. Os fatores pacientes e de drogas contribuem para o risco de RSE e são importantes para orientar o aconselhamento do paciente. © 2016 American Academy of Allergy, Asma e Imunologia </v>
          </cell>
          <cell r="BQ116">
            <v>0</v>
          </cell>
          <cell r="BR116">
            <v>1</v>
          </cell>
          <cell r="BS116">
            <v>0</v>
          </cell>
          <cell r="BU116">
            <v>0</v>
          </cell>
          <cell r="BV116">
            <v>0</v>
          </cell>
          <cell r="BW116">
            <v>0</v>
          </cell>
          <cell r="BX116">
            <v>0</v>
          </cell>
          <cell r="BY116">
            <v>0</v>
          </cell>
          <cell r="BZ116">
            <v>0</v>
          </cell>
          <cell r="CA116">
            <v>0</v>
          </cell>
          <cell r="CB116">
            <v>0</v>
          </cell>
          <cell r="CC116">
            <v>0</v>
          </cell>
          <cell r="CE116" t="str">
            <v>Entra ou ñ para leitura: não</v>
          </cell>
          <cell r="CF116" t="str">
            <v>Ruim</v>
          </cell>
          <cell r="CG116">
            <v>44373</v>
          </cell>
          <cell r="CI116">
            <v>0</v>
          </cell>
          <cell r="CK116">
            <v>0</v>
          </cell>
          <cell r="CL116">
            <v>0</v>
          </cell>
        </row>
        <row r="117">
          <cell r="C117" t="str">
            <v>analysis of annotated data models for improving data quality</v>
          </cell>
          <cell r="D117" t="str">
            <v>Analysis of annotated data models for improving data quality</v>
          </cell>
          <cell r="E117" t="str">
            <v xml:space="preserve">Análise de modelos de dados anotados para melhorar a qualidade dos dados </v>
          </cell>
          <cell r="G117" t="str">
            <v xml:space="preserve">macho </v>
          </cell>
          <cell r="H117">
            <v>2017</v>
          </cell>
          <cell r="I117">
            <v>2</v>
          </cell>
          <cell r="J117">
            <v>0</v>
          </cell>
          <cell r="K117">
            <v>0</v>
          </cell>
          <cell r="L117" t="str">
            <v>Scopus</v>
          </cell>
          <cell r="P117" t="str">
            <v>English</v>
          </cell>
          <cell r="Q117" t="str">
            <v>Conference Paper</v>
          </cell>
          <cell r="R117">
            <v>0</v>
          </cell>
          <cell r="T117" t="str">
            <v>Ulrich H., Kock-Schoppenhauer A.-K., Andersen B., Ingenerf J.</v>
          </cell>
          <cell r="U117" t="str">
            <v>Studies in Health Technology and Informatics</v>
          </cell>
          <cell r="V117" t="str">
            <v>243</v>
          </cell>
          <cell r="Y117" t="str">
            <v>10.3233/978-1-61499-808-2-190</v>
          </cell>
          <cell r="Z117" t="str">
            <v>10.3233/978-1-61499-808-2-190</v>
          </cell>
          <cell r="AB117" t="str">
            <v>https://www.scopus.com/inward/record.uri?eid=2-s2.0-85029573883&amp;doi=10.3233%2f978-1-61499-808-2-190&amp;partnerID=40&amp;md5=89b4e0a23e35be38a72f1e5809962ad6</v>
          </cell>
          <cell r="AC117" t="str">
            <v>IT for Clinical Research, Lübeck (ITCR-L), University of Lübeck, Germany; Institute of Medical Informatics, University of Lübeck, Germany</v>
          </cell>
          <cell r="AD117" t="str">
            <v>Ulrich, H., IT for Clinical Research, Lübeck (ITCR-L), University of Lübeck, Germany, Institute of Medical Informatics, University of Lübeck, Germany; Kock-Schoppenhauer, A.-K., IT for Clinical Research, Lübeck (ITCR-L), University of Lübeck, Germany; Andersen, B., Institute of Medical Informatics, University of Lübeck, Germany; Ingenerf, J., IT for Clinical Research, Lübeck (ITCR-L), University of Lübeck, Germany, Institute of Medical Informatics, University of Lübeck, Germany</v>
          </cell>
          <cell r="AL117" t="str">
            <v>Dugas, M., (2017) Metadata Repository for Medical Forms Portal, , http://www.medical-data-models.org, 17. 03; Operational Data Model (ODM)-XML, , https://www.cdisc.org/standards/foundational/odm, (17. 03. 2017); Dugas, M., Neuhaus, P., Meidt, A., Doods, J., Portal of medical data models: Information infrastructure for medical research and healthcare (2016) Database (Oxford), , 2016; MetaMap - A Tool for Recognizing UMLS Concepts in Text", , https://metamap.nlm.nih.gov, (17. 03. 2017); Gomaa, W.H., Fahmy, A.A., A survey of text similarity approaches (2013) International Journal of Computer Applications, 68 (13), pp. 13-18; Bakkelund, D., (2009) An LCS-based String Metric, , University of Oslo; Ulrich, H., Metadata repository for improved data sharing and reuse based on HL7 FHIR (2016) Stud Health Technol Inform, 228, pp. 162-166; Seerainer, C., Sabutsch, S.W., eHealth terminology management in Austria Studies in Health Technology and Informatics 2016, 228, pp. 426-430; Schlegel, D.R., Crowner, C., Elkin, P.L., Automatically expanding the synonym set of SNOMED CT using wikipedia (2015) Stud Health Technol Inform, 216, pp. 619-623; Varghese, J., Dugas, M., Frequency analysis of medical concepts in clinical trials and their coverage in MeSH and SNOMED-CT (2015) Methods Inf Med., 54 (1), pp. 83-92</v>
          </cell>
          <cell r="AM117" t="str">
            <v>Ulrich, H.; IT for Clinical Research, Germany; email: Hannes.Ulrich@itcr.uni-luebeck.de</v>
          </cell>
          <cell r="AN117" t="str">
            <v>Rohrig R.Sax U.Timmer A.Binder H.</v>
          </cell>
          <cell r="AO117" t="str">
            <v>D.M.I Archivierung;eHealth Niedersachsen;Technologie- und Methodenplattfor fur die vernetzte medizinische Forschung e.V. (TMF)</v>
          </cell>
          <cell r="AP117" t="str">
            <v>IOS Press</v>
          </cell>
          <cell r="AQ117" t="str">
            <v>62nd Annual Meeting of the German Association of Medical Informatics, Biometry and Epidemiology, GMDS 2017</v>
          </cell>
          <cell r="AR117" t="str">
            <v>17 September 2017 through 21 September 2017</v>
          </cell>
          <cell r="AT117">
            <v>130376</v>
          </cell>
          <cell r="AU117" t="str">
            <v>9781614998075</v>
          </cell>
          <cell r="AW117" t="str">
            <v>Stud. Health Technol. Informatics</v>
          </cell>
          <cell r="AX117" t="str">
            <v>Final</v>
          </cell>
          <cell r="AY117" t="str">
            <v>2-s2.0-85029573883</v>
          </cell>
          <cell r="AZ117">
            <v>4</v>
          </cell>
          <cell r="BF117" t="str">
            <v>CDISC ODM; Natural language processing; Semantic interoperability; UMLS</v>
          </cell>
          <cell r="BG117" t="str">
            <v>Clinical research; Hospital data processing; Interoperability; Natural language processing systems; Odor control; Semantics; Automatic approaches; CDISC ODM; Evaluating algorithms; Evaluation algorithm; Research opportunities; Semantic annotations; Semantic interoperability; UMLS; Quality control; human; natural language processing; Unified Medical Language System; algorithm; electronic health record; measurement accuracy; medical informatics; semantics; Algorithms; Data Accuracy; Electronic Health Records; Humans; Medical Informatics; Semantics</v>
          </cell>
          <cell r="BI117" t="str">
            <v>twitter|metamap|nlp</v>
          </cell>
          <cell r="BJ117" t="str">
            <v>the public medical data models (mdm) portal with more than 9.000 annotated forms from clinical trials and other sources provides many research opportunities for the medical informatics community. it is mainly used to address the problem of heterogeneity by searching, mediating, reusing, and assessing data models, e. g. the semi-interactive curation of core data records in a special domain. furthermore, it can be used as a benchmark for evaluating algorithms that create, transform, annotate, and analyse structured patient data. using cdisc odm for syntactically representing all data models in the mdm portal, there are semi-automatically added umls cuis at several odm levels like itemgroupdef, itemdef, or codelist item. this can improve the interpretability and processability of the received information, but only if the coded information is correct and reliable. this raises the question how to assure that semantically similar datasets are also processed and classified similarly. in this work, a (semi-)automatic approach to analyse and assess items, questions, and data elements in clinical studies is described. the approach uses a hybrid evaluation process to rate and propose semantic annotations for under-specified trial items. the evaluation algorithm operates with the commonly used nlm metamap to provide umls support and corpus-based proposal algorithms to link datasets from the provided cdisc odm item pool. © 2017 german association for medical informatics, biometry and epidemiology (gmds) e.v. and ios press.</v>
          </cell>
          <cell r="BK117" t="str">
            <v>O portal público de Modelos de Dados Médicos (MDM) com mais de 9.000 formulários anotados de testes clínicos e outras fontes oferece muitas oportunidades de pesquisa para a comunidade de informática médica. É usado principalmente para resolver o problema da heterogeneidade por meio da pesquisa, mediação, reutilização e avaliação de modelos de dados, e. g. a curadoria semi-interativa de registros de dados centrais em um domínio especial. Além disso, pode ser usado como uma referência para avaliar algoritmos que criam, transformam, anotam e analisam dados estruturados de pacientes. Usando CDISC ODM para representar sintaticamente todos os modelos de dados no portal MDM, há UMLS CUIs adicionados de forma semi-automática em vários níveis de ODM como ItemGroupDef, ItemDef ou item CodeList. Isso pode melhorar a interpretabilidade e processabilidade das informações recebidas, mas apenas se as informações codificadas estiverem corretas e confiáveis. Isso levanta a questão de como garantir que conjuntos de dados semanticamente semelhantes também sejam processados ​​e classificados de forma semelhante. Neste trabalho, uma abordagem (semi-) automática para analisar e avaliar itens, questões e elementos de dados em estudos clínicos é descrita. A abordagem usa um processo de avaliação híbrido para classificar e propor anotações semânticas para itens de teste subespecificados. O algoritmo de avaliação opera com o NLM MetaMap comumente usado para fornecer suporte a UMLS e algoritmos de proposta baseados em corpus para vincular conjuntos de dados do pool de itens CDISC ODM fornecido.</v>
          </cell>
          <cell r="BL117" t="str">
            <v xml:space="preserve">O portal de modelos de dados médicos públicos (MDM) com mais de 9.000 formulários anotados de ensaios clínicos e outras fontes oferece muitas oportunidades de pesquisa para a comunidade de informática médica. É usado principalmente para resolver o problema da heterogeneidade, pesquisando, mediando, reutilizando e avaliando modelos de dados, e. g. A curativa semi-interativa dos registros de dados principais em um domínio especial. Além disso, pode ser usado como referência para avaliar algoritmos que criam, transformem, anotem e analise os dados estruturados do paciente. Usando o CDIs ODM para representar com sintaticamente todos os modelos de dados no portal MDM, há um nível de UMLs adicionado semi-automaticamente, em vários níveis de ODM, como ItemGroupdef, itemDef ou item codelist. Isso pode melhorar a interpretabilidade e processabilidade das informações recebidas, mas somente se as informações codificadas estiverem corretas e confiáveis. Isso levanta a pergunta como assegurar que os conjuntos de dados semanticamente semelhantes também sejam processados ​​e classificados de forma semelhante. Neste trabalho, uma abordagem automática (semi-) para analisar e avaliar itens, questões e elementos de dados em estudos clínicos é descrito. A abordagem usa um processo de avaliação híbrido para avaliar e propor anotações semânticas para itens de teste sub-especificados. O algoritmo de avaliação opera com o Metamap de NLM comumente usado para fornecer algoritmos de proposta baseados em UMLs e corpus para vincular conjuntos de dados do conjunto de itens CDIs ODM fornecido. © 2017 Alemão Associação para Informática Médica, Biometria e Epidemiologia (GMDS) E.V. e iOS pressione. </v>
          </cell>
          <cell r="BQ117">
            <v>0</v>
          </cell>
          <cell r="BR117">
            <v>1</v>
          </cell>
          <cell r="BS117">
            <v>0</v>
          </cell>
          <cell r="BU117">
            <v>0</v>
          </cell>
          <cell r="BV117">
            <v>0</v>
          </cell>
          <cell r="BW117">
            <v>0</v>
          </cell>
          <cell r="BX117">
            <v>0</v>
          </cell>
          <cell r="BY117">
            <v>0</v>
          </cell>
          <cell r="BZ117">
            <v>0</v>
          </cell>
          <cell r="CA117">
            <v>0</v>
          </cell>
          <cell r="CB117">
            <v>0</v>
          </cell>
          <cell r="CC117">
            <v>0</v>
          </cell>
          <cell r="CE117" t="str">
            <v>Entra ou ñ para leitura: não - trabalhar com UMLS, mas verificar a assertividade deste</v>
          </cell>
          <cell r="CF117" t="str">
            <v>Ruim</v>
          </cell>
          <cell r="CG117">
            <v>44373</v>
          </cell>
          <cell r="CI117">
            <v>0</v>
          </cell>
          <cell r="CK117">
            <v>0</v>
          </cell>
          <cell r="CL117">
            <v>0</v>
          </cell>
        </row>
        <row r="118">
          <cell r="C118" t="str">
            <v>application of natural language processing and network analysis techniques to post market reports for the evaluation of dose related anti thymocyte globulin safety patterns</v>
          </cell>
          <cell r="D118" t="str">
            <v>Application of natural language processing and network analysis techniques to post-market reports for the evaluation of dose-related anti-thymocyte globulin safety patterns</v>
          </cell>
          <cell r="E118" t="str">
            <v xml:space="preserve">Aplicação de processamento de linguagem natural e técnicas de análise de rede para relatórios pós-comercialização para a avaliação de padrões de segurança anti-thymocyte anti-timócitos relacionados à dose </v>
          </cell>
          <cell r="G118" t="str">
            <v xml:space="preserve">macho </v>
          </cell>
          <cell r="H118">
            <v>2017</v>
          </cell>
          <cell r="J118">
            <v>0</v>
          </cell>
          <cell r="K118">
            <v>0</v>
          </cell>
          <cell r="L118" t="str">
            <v>Scopus</v>
          </cell>
          <cell r="P118" t="str">
            <v>English</v>
          </cell>
          <cell r="Q118" t="str">
            <v>Article</v>
          </cell>
          <cell r="R118">
            <v>0</v>
          </cell>
          <cell r="S118" t="str">
            <v>All Open Access, Green</v>
          </cell>
          <cell r="T118" t="str">
            <v>Botsis T., Foster M., Arya N., Kreimeyer K., Pandey A., Arya D.</v>
          </cell>
          <cell r="U118" t="str">
            <v>Applied Clinical Informatics</v>
          </cell>
          <cell r="V118" t="str">
            <v>8</v>
          </cell>
          <cell r="W118" t="str">
            <v>2</v>
          </cell>
          <cell r="Y118" t="str">
            <v>10.4338/aci-2016-10-ra-0169</v>
          </cell>
          <cell r="Z118" t="str">
            <v>10.4338/ACI-2016-10-RA-0169</v>
          </cell>
          <cell r="AB118" t="str">
            <v>https://www.scopus.com/inward/record.uri?eid=2-s2.0-85018900809&amp;doi=10.4338%2fACI-2016-10-RA-0169&amp;partnerID=40&amp;md5=f334434e13eaa62ab776fe8d87f2e52e</v>
          </cell>
          <cell r="AC118" t="str">
            <v>Office of Biostatistics and Epidemiology, Center for Biologics Evaluation and Research, Food and Drug Administration, Silver Spring, MD, United States</v>
          </cell>
          <cell r="AD118" t="str">
            <v>Botsis, T., Office of Biostatistics and Epidemiology, Center for Biologics Evaluation and Research, Food and Drug Administration, Silver Spring, MD, United States; Foster, M., Office of Biostatistics and Epidemiology, Center for Biologics Evaluation and Research, Food and Drug Administration, Silver Spring, MD, United States; Arya, N., Office of Biostatistics and Epidemiology, Center for Biologics Evaluation and Research, Food and Drug Administration, Silver Spring, MD, United States; Kreimeyer, K., Office of Biostatistics and Epidemiology, Center for Biologics Evaluation and Research, Food and Drug Administration, Silver Spring, MD, United States; Pandey, A., Office of Biostatistics and Epidemiology, Center for Biologics Evaluation and Research, Food and Drug Administration, Silver Spring, MD, United States; Arya, D., Office of Biostatistics and Epidemiology, Center for Biologics Evaluation and Research, Food and Drug Administration, Silver Spring, MD, United States</v>
          </cell>
          <cell r="AG118" t="str">
            <v>Antilymphocyte Serum</v>
          </cell>
          <cell r="AL118" t="str">
            <v>Gaber, A.O., Monaco, A.P., Russell, J.A., Lebranchu, Y., Mohty, M., Rabbit antithymocyte globulin (Thymoglobu-lin): 25 years and new frontiers in solid organ transplantation and haematology (2010) Drugs, 70 (6), pp. 691-732; Mohty, M., Bacigalupo, A., Saliba, F., Zuckermann, A., Morelon, E., Lebranchu, Y., New directions for rabbit antithymocyte globulin (Thymoglobulin®) in solid organ transplants, stem cell transplants and autoimmunity (2014) Drugs, 74 (14), pp. 1605-1634; (2016), https://dailymed.nlm.nih.gov/dailymed/drugInfo.cfm?setid=bbd8ab99–552e-4b81-aca4–6b0c7af8b9ae, THYMOGLOBULIN – Anti-thymocyte Globulin (rabbit) Injection, Powder, Lyophilized, for Solution. U.S. National Library of Medicine. National Institutes of Health, cited December 12, 2016; Marks, W.H., Ilsley, J.N., Dharnidharka, V.R., Posttransplantation lymphoproliferative disorder in kidney and heart transplant recipients receiving thymoglobulin: A systematic review (2011) Transplant Proc, 43 (5), pp. 1395-1404; Gaber, A.O., Matas, A.J., Henry, M.L., Brennan, D.C., Stevens, R.B., Kapur, S., Ilsley, J.N., Cosimi, A.B., Thymoglobulin Antibody Immunosuppression in Living Donor Recipients I. Antithymocyte globulin induction in living donor renal transplant recipients: Final report of the TAILOR registry (2012) Transplantation, 94 (4), pp. 331-337; (2016), http://www.fda.gov/Drugs/GuidanceComplianceRegulatoryInformation/Surveillance/AdverseDrugEffects/default.htm; Duggirala, H.J., Use of data mining at the Food and Drug Administration (2016) J am Med Inform Assoc, 23 (2), pp. 428-434; Xu, H., Stenner, S.P., Doan, S., Johnson, K.B., Waitman, L.R., Denny, J.C., MedEx: A medication information extraction system for clinical narratives (2010) J am Med Inform Assoc, 17 (1), pp. 19-24; Botsis, T., Decision Support Environment for Medical Product Safety Surveillance (2016) J Biomed Inform, 64, pp. 354-362; Wang, W., Kreimeyer, K., Woo, E.J., Ball, R., Foster, M., Pandey, A., Scott, J., Botsis, T., A new algorithmic approach for the extraction of temporal associations from clinical narratives with an application to medical product safety surveillance reports (2016) J Biomed Inform, 62, pp. 78-89; Hartigan, J.A., Wong, M.A., Algorithm AS 136: A k-means clustering algorithm (1979) Journal of the Royal Statistical Society Series C (Applied Statistics), 28 (1), pp. 100-108; (2013) Team RC. R: A Language and Environment for Statistical Computing, , https://wwwR-projectorg/, R Foundation for Statistical Computing, Vienna, Austria; Csardi, G., Nepusz, T., The igraph software package for complex network research (2006) Interjournal, Complex Systems, 1695 (5), pp. 1-9; De Nooy, W., Mrvar, A., Batagelj, V., (2011) Exploratory Social Network Analysis with Pajek, , Second ed. Granovetter M, editor: Cambridge University Press; Newman, M., (2010) Networks: An Introduction, , Oxford university press; Doan, S., Bastarache, L., Klimkowski, S., Denny, J.C., Xu, H., Integrating existing natural language processing tools for medication extraction from discharge summaries (2010) J am Med Inform Assoc, 17 (5), pp. 528-531; Jiang, M., Wu, Y., Shah, A., Priyanka, P., Denny, J.C., Xu, H., Extracting and standardizing medication information in clinical text – the MedEx-UIMA system (2014) AMIA Jt Summits Transl Sci Proc, 2014, pp. 37-42; Botsis, T., Buttolph, T., Nguyen, M.D., Winiecki, S., Woo, E.J., Ball, R., Vaccine adverse event text mining system for extracting features from vaccine safety reports (2012) J am Med Inform Assoc, 19 (6), pp. 1011-1018; Ball, R., Botsis, T., Can network analysis improve pattern recognition among adverse events following immunization reported to VAERS? (2011) Clin Pharmacol Ther, 90 (2), pp. 271-278; Botsis, T., Ball, R., Network analysis of possible anaphylaxis cases reported to the US vaccine adverse event reporting system after H1N1 influenza vaccine (2011) Stud Health Technol Inform, 169, pp. 564-568; Botsis, T., Scott, J., Woo, E.J., Ball, R., Identifying Similar Cases in Document Networks Using Cross-Reference Structures (2015) IEEE J Biomed Health Inform, 19 (6), pp. 1906-1917</v>
          </cell>
          <cell r="AM118" t="str">
            <v>Botsis, T.; Office of Biostatistics &amp; Epidemiology, 10903 New Hampshire Ave WO71 – 1232, United States; email: Taxiarchis.Botsis@fda.hhs.gov</v>
          </cell>
          <cell r="AP118" t="str">
            <v>Schattauer GmbH</v>
          </cell>
          <cell r="AW118" t="str">
            <v>Appl. Clin. Informatics</v>
          </cell>
          <cell r="AX118" t="str">
            <v>Final</v>
          </cell>
          <cell r="AY118" t="str">
            <v>2-s2.0-85018900809</v>
          </cell>
          <cell r="AZ118">
            <v>15</v>
          </cell>
          <cell r="BF118" t="str">
            <v>Data visualization; Information retrieval; Natural language processing; Network analysis; Postmarketing product surveillance</v>
          </cell>
          <cell r="BG118" t="str">
            <v>lymphocyte antibody; data mining; dose response; drug surveillance program; feasibility study; human; natural language processing; procedures; safety; time factor; Adverse Drug Reaction Reporting Systems; Antilymphocyte Serum; Data Mining; Dose-Response Relationship, Drug; Feasibility Studies; Humans; Natural Language Processing; Safety; Time Factors</v>
          </cell>
          <cell r="BH118" t="str">
            <v>twitter|metamap|nlp</v>
          </cell>
          <cell r="BJ118" t="str">
            <v>objective: to evaluate the feasibility of automated dose and adverse event information retrieval in supporting the identification of safety patterns. methods: we extracted all rabbit anti-thymocyte globulin (ratg) reports submitted to the united states food and drug administration adverse event reporting system (faers) from the product’s initial licensure in april 16, 1984 through february 8, 2016. we processed the narratives using the medication extraction (medex) and the event-based text-mining of health electronic records (ether) systems and retrieved the appropriate medication, clinical, and temporal information. when necessary, the extracted information was manually curated. this process resulted in a high quality dataset that was analyzed with the pattern-based and advanced network analyzer for clinical evaluation and assessment (panacea) to explore the association of ratg dosing with post-transplant lymphoproliferative disorder (ptld). results: although manual curation was necessary to improve the data quality, medex and ether supported the extraction of the appropriate information. we created a final dataset of 1,380 cases with complete information for ratg dosing and date of administration. analysis in panacea found that ptld was associated with cumulative doses of ratg &gt;8 mg/kg, even in periods where most of the submissions to faers reported low doses of ratg. conclusion: we demonstrated the feasibility of investigating a dose-related safety pattern for a particular product in faers using a set of automated tools. © schattauer 2017.</v>
          </cell>
          <cell r="BK118" t="str">
            <v>Objetivo: Avaliar a viabilidade da recuperação automatizada de informações sobre dose e eventos adversos no apoio à identificação de padrões de segurança. Métodos: Extraímos todos os relatórios de antitimócitos globulina (rATG) de coelho submetidos ao Sistema de Notificação de Eventos Adversos da Administração de Alimentos e Medicamentos dos Estados Unidos (FAERS) do licenciamento inicial do produto em 16 de abril de 1984 até 8 de fevereiro de 2016. Processamos as narrativas usando os sistemas de Extração de Medicação (MedEx) e Mineração de Texto de Registros Eletrônicos de Saúde (ETHER) com base em eventos e recuperou a medicação apropriada, as informações clínicas e temporais. Quando necessário, as informações extraídas foram curadas manualmente. Este processo resultou em um conjunto de dados de alta qualidade que foi analisado com o Analisador de Rede Avançada e Baseado em Padrões para Avaliação e Avaliação Clínica (PANACEA) para explorar a associação da dosagem de rATG com distúrbio linfoproliferativo pós-transplante (PTLD). Resultados: Embora a curadoria manual fosse necessária para melhorar a qualidade dos dados, o MedEx e o ETHER apoiaram a extração das informações apropriadas. Criamos um conjunto de dados final de 1.380 casos com informações completas para dosagem de rATG e data de administração. A análise no PANACEA revelou que a PTLD foi associada a doses cumulativas de rATG&gt; 8 mg / kg, mesmo em períodos em que a maioria das submissões ao FAERS relatou baixas doses de rATG. Conclusão: Demonstramos a viabilidade de investigar um padrão de segurança relacionado à dose para um determinado produto no FAERS usando um conjunto de ferramentas automatizadas.</v>
          </cell>
          <cell r="BL118" t="str">
            <v xml:space="preserve">OBJETIVO: Avaliar a viabilidade da dose automatizada e a recuperação da informação adversa do evento ao apoiar a identificação dos padrões de segurança. MÉTODOS: Extraguamos todos os relatórios anti-timócitos de coelho (RATG) submetidos ao sistema de relatórios de eventos adversos de administração de alimentos e drogas dos Estados Unidos (FEERS) do licenciamento inicial do produto em 16 de abril de 1984 até 8 de fevereiro de 2016. Nós processamos as narrativas Usando a extração de medicação (MEDEX) e a mineração de texto baseada em eventos de sistemas de registros eletrônicos de saúde (éter) e recuperar a medicação apropriada, clínica e informação temporal. Quando necessário, a informação extraída foi manualmente curada. Este processo resultou em um conjunto de dados de alta qualidade que foi analisado com o analisador de rede baseado em padrões e avançados para avaliação clínica e avaliação (PANACEA) para explorar a associação de dosagem de Ratg com transtorno linfoproliferativo pós-transplante (PTLD). RESULTADOS: Embora a curativa manual fosse necessária para melhorar a qualidade dos dados, a MEDEX e o Éter suportavam a extração da informação apropriada. Criamos um conjunto de dados final de 1.380 casos com informações completas para a dosagem de Ratg e a data de administração. A análise na Panacea descobriu que a PTLD foi associada a doses cumulativas de RATG&gt; 8 mg / kg, mesmo em períodos em que a maioria das submissões às FEERS relataram baixas doses de Ratg. Conclusão: Demonstramos a viabilidade de investigar um padrão de segurança relacionado à dose para um determinado produto em Feers usando um conjunto de ferramentas automatizadas. © Schattauer 2017. </v>
          </cell>
          <cell r="BQ118">
            <v>0</v>
          </cell>
          <cell r="BR118">
            <v>1</v>
          </cell>
          <cell r="BS118">
            <v>0</v>
          </cell>
          <cell r="BU118">
            <v>0</v>
          </cell>
          <cell r="BV118">
            <v>0</v>
          </cell>
          <cell r="BW118">
            <v>0</v>
          </cell>
          <cell r="BX118">
            <v>0</v>
          </cell>
          <cell r="BY118">
            <v>0</v>
          </cell>
          <cell r="BZ118">
            <v>0</v>
          </cell>
          <cell r="CA118">
            <v>0</v>
          </cell>
          <cell r="CB118">
            <v>0</v>
          </cell>
          <cell r="CC118">
            <v>0</v>
          </cell>
          <cell r="CE118" t="str">
            <v>Entra ou ñ para leitura: não</v>
          </cell>
          <cell r="CF118" t="str">
            <v>Ruim</v>
          </cell>
          <cell r="CG118">
            <v>44373</v>
          </cell>
          <cell r="CI118">
            <v>0</v>
          </cell>
          <cell r="CK118">
            <v>0</v>
          </cell>
          <cell r="CL118">
            <v>0</v>
          </cell>
        </row>
        <row r="119">
          <cell r="C119" t="str">
            <v>automated question answering system</v>
          </cell>
          <cell r="D119" t="str">
            <v>Automated Question Answering System</v>
          </cell>
          <cell r="E119" t="str">
            <v xml:space="preserve">Sistema de atendimento automatizado de perguntas </v>
          </cell>
          <cell r="G119" t="str">
            <v xml:space="preserve">macho </v>
          </cell>
          <cell r="H119">
            <v>2017</v>
          </cell>
          <cell r="J119">
            <v>0</v>
          </cell>
          <cell r="K119">
            <v>0</v>
          </cell>
          <cell r="L119" t="str">
            <v>Scopus</v>
          </cell>
          <cell r="P119" t="str">
            <v>English</v>
          </cell>
          <cell r="Q119" t="str">
            <v>Conference Paper</v>
          </cell>
          <cell r="R119">
            <v>0</v>
          </cell>
          <cell r="T119" t="str">
            <v>Pithyaachariyakul C., Khvalchik M., Kulkarni A.</v>
          </cell>
          <cell r="U119" t="str">
            <v>CEUR Workshop Proceedings</v>
          </cell>
          <cell r="V119" t="str">
            <v>2029</v>
          </cell>
          <cell r="AB119" t="str">
            <v>https://www.scopus.com/inward/record.uri?eid=2-s2.0-85040589528&amp;partnerID=40&amp;md5=eed40c6178cebf58c51a11aec285054c</v>
          </cell>
          <cell r="AC119" t="str">
            <v>Department of Computer Science, San Francisco State University, 1600 Holloway Ave, San Francisco, CA  94132, United States</v>
          </cell>
          <cell r="AD119" t="str">
            <v>Pithyaachariyakul, C., Department of Computer Science, San Francisco State University, 1600 Holloway Ave, San Francisco, CA  94132, United States; Khvalchik, M., Department of Computer Science, San Francisco State University, 1600 Holloway Ave, San Francisco, CA  94132, United States; Kulkarni, A., Department of Computer Science, San Francisco State University, 1600 Holloway Ave, San Francisco, CA  94132, United States</v>
          </cell>
          <cell r="AL119" t="str">
            <v>Agarwal, A., Raghavan, H., Subbian, K., Melville, P., Lawrence, R.D., Gondek, D.C., Fan, J., Learning to rank for robust question answering (2012) Proceedings of The 21st ACM International Conference on Information and Knowledge Management, pp. 833-842. , In ACM; Agichtein, E., Castillo, C., Donato, D., Gionis, A., Mishne, G., Finding high-quality content in social media (2008) Proceedings of The 2008 International Conference on Web Search and Data Mining, pp. 183-194. , In ACM; Agichtein, E., Overview of the TREC 2015 liveqa track (2015) Proceedings of TREC; Aronson, A.R., Lang, F.-M., An overview of metamap: Historical perspective and recent advances (2010) Journal of The American Medical Informatics Association: JAMIA, 17 (3), pp. 229-236; Bilotti, M.W., Elsas, J., Carbonell, J., Nyberg, E., Rank learning for factoid question answering with linguistic and semantic constraints (2010) Proceedings of The 19th ACM International Conference on Information and Knowledge Management, pp. 459-468. , In ACM; Burges, C.J.C., From ranknet to lamb-darank to lambdamart: An overview (2010) Learning, 11 (23-581), p. 81; Chen, D., Manning, C.D., A fast and accurate dependency parser using neural networks (2014) Proceedings of EMNLP, 2014, , In; Chen, Q., Li, M., Zhou, M., Improving query spelling correction using web search results (2007) EMNLP-CoNLL. Citeseer, 7, pp. 181-189. , In; Cohen, D., Bruce Croft, W., End to end long short term memory networks for non-factoid question answering (2016) Proceedings of The 2016 ACM on International Conference on The Theory of Information Retrieval, pp. 143-146. , In ACM; Graves, A., Schmidhuber, J., Frame-wise phoneme classification with bidirectional lstm and other neural network architectures (2005) Neural Networks, 18 (5), pp. 602-610; Oh, J.H., (2012) Why Question Answering Using Sentiment Analysis and Word Classes; Pinter, Y., Reichart, R., Syntactic parsing of web queries with question intent (2016) Proceedings of NAACL-HLT 2016, pp. 670-680. , In; Liu, Q., When web search fails, searchers become askers: Understanding the transition (2016) Proceedings of SIGIR 2012; Soricut, R., Brill, E., (2006) Automatic Question Answering Using The Web: Beyond The Factoid; Savenkov, D., Eugene, A., When a knowledge base is not enough: Question answering over knowledge bases with external text data (2016) Proceedings of The 39th International ACM SIGIR Conference on Research and Development in Information Retrieval, , In ACM, 2016; Severyn, A., Moschitti, A., Learning to rank short text pairs with convolutional deep neural networks (2015) Proceedings of The 38th International ACM SIGIR Conference on Research and Development in Information Retrieval, pp. 373-382. , In ACM; Shtok, A., Szpektor, I., Learning from the past: Answering new questions with past answers (2012) Proceedings of The 21st International Conference on World Wide Web, pp. 759-768. , In; Surdeanu, M., Ciaramita, M., Zaragoza, H., Learning to rank answers to non-factoid questions from web collections (2011) Computational Linguistics, 37 (2), pp. 351-383; Varanasi, S., Neumann, G., Question/answer matching for yahoo! Answers using a corpus-based extracted ngram-based mapping (2015) MLT-Lab DFKI D-66123, 2015, , In; Wang, D., Nyberg, E., Discovering the right answer with clues (2015) Proceedings of TREC, 2015, , In; Wang, D., Nyberg, E., An attentional neural encoder-decoder approach for answer ranking (2016) Proceedings of TREC, , In</v>
          </cell>
          <cell r="AN119" t="str">
            <v>Lossio-Ventura J.A.Alatrista-Salas H.</v>
          </cell>
          <cell r="AP119" t="str">
            <v>CEUR-WS</v>
          </cell>
          <cell r="AQ119" t="str">
            <v>4th Annual International Symposium on Information Management and Big Data, SIMBig 2017</v>
          </cell>
          <cell r="AR119" t="str">
            <v>4 September 2017 through 6 September 2017</v>
          </cell>
          <cell r="AT119">
            <v>132844</v>
          </cell>
          <cell r="AW119" t="str">
            <v>CEUR Workshop Proc.</v>
          </cell>
          <cell r="AX119" t="str">
            <v>Final</v>
          </cell>
          <cell r="AY119" t="str">
            <v>2-s2.0-85040589528</v>
          </cell>
          <cell r="AZ119">
            <v>9</v>
          </cell>
          <cell r="BG119" t="str">
            <v>Artificial intelligence; Information management; Natural language processing systems; Recurrent neural networks; Websites; Data-sources; Dependency parser; Empirical evaluations; Free texts; Keyword queries; Learning to rank; Question answering systems; Search API; Big data</v>
          </cell>
          <cell r="BI119" t="str">
            <v>twitter|metamap|nlp</v>
          </cell>
          <cell r="BJ119" t="str">
            <v>we present sfs-qa, an automatic real-time question-answering system, that can answer free-text questions within a minute. sfs-qa system analyzes a question and transforms it into a boolean keyword query using stanford dependency parser and metamap tagger. the query is used to obtain matching web pages from the world wide web through google search api. in addition, two specific data sources: yahoo! answers and wikipedia are used for matching the documents. the resulting web pages are mined for candidate answers. finally, learning to rank based lambdamart, and recurrent neural network based blstm algorithms are used to learn, rank, and select the best answer from candidate answers. for empirical evaluation, trec liveqa 2015 and 2016 datasets which consist of about 1000 questions each were used. the results demonstrate that our system substantially outperforms strong baselines.</v>
          </cell>
          <cell r="BK119" t="str">
            <v>Apresentamos o SFS-QA, um sistema de resposta automática de perguntas em tempo real, que pode responder a perguntas de texto livre em um minuto. O sistema SFS-QA analisa uma pergunta e a transforma em uma consulta de palavra-chave booleana usando Stanford Dependency Parser e MetaMap tagger. A consulta é usada para obter páginas da web correspondentes da World Wide Web por meio da API de pesquisa do Google. Além disso, duas fontes de dados específicas: Yahoo! Respostas e Wikipedia são usados para combinar os documentos. As páginas da web resultantes são exploradas em busca de respostas de candidatos. Finalmente, os algoritmos LambdaMart baseado em Learning to Rank e BLSTM baseado em Rede Neural Recorrente são usados para aprender, classificar e selecionar a melhor resposta das respostas candidatas. Para avaliação empírica, foram usados conjuntos de dados TREC LiveQA 2015 e 2016, que consistem em cerca de 1000 perguntas cada. Os resultados demonstram que nosso sistema supera substancialmente as linhas de base fortes.</v>
          </cell>
          <cell r="BL119" t="str">
            <v xml:space="preserve">Apresentamos o SFS-QA, um sistema automático de resposta a perguntas em tempo real, que pode responder a perguntas de texto livre em um minuto. O sistema SFS-QA analisa uma pergunta e transforma-a em uma consulta de palavras-chave booleanas usando o analisador de dependência de Stanford e o Tagger Metamap. A consulta é usada para obter páginas da Web correspondentes da World Wide Web por meio da API da Google Search. Além disso, duas fontes específicas de dados: Yahoo! Respostas e Wikipedia são usadas para corresponder aos documentos. As páginas da Web resultantes são extraídas para respostas candidatas. Finalmente, aprender a classificar o LambDamart baseado em LambDamart, e os algoritmos de blstm baseados em rede neurais recorrentes são usados para aprender, classificar e selecionar a melhor resposta das respostas candidatas. Para a avaliação empírica, os conjuntos de dados do TREC Liveqa 2015 e 2016 que consistem em cerca de 1000 perguntas cada foram usadas. Os resultados demonstram que nosso sistema supera substancialmente as linhas de base fortes. </v>
          </cell>
          <cell r="BQ119">
            <v>0</v>
          </cell>
          <cell r="BR119">
            <v>1</v>
          </cell>
          <cell r="BS119">
            <v>0</v>
          </cell>
          <cell r="BU119">
            <v>0</v>
          </cell>
          <cell r="BV119">
            <v>0</v>
          </cell>
          <cell r="BW119">
            <v>0</v>
          </cell>
          <cell r="BX119">
            <v>0</v>
          </cell>
          <cell r="BY119">
            <v>0</v>
          </cell>
          <cell r="BZ119">
            <v>0</v>
          </cell>
          <cell r="CA119">
            <v>0</v>
          </cell>
          <cell r="CB119">
            <v>0</v>
          </cell>
          <cell r="CC119">
            <v>0</v>
          </cell>
          <cell r="CE119" t="str">
            <v>Entra ou ñ para leitura: não</v>
          </cell>
          <cell r="CF119" t="str">
            <v>Ruim</v>
          </cell>
          <cell r="CG119">
            <v>44373</v>
          </cell>
          <cell r="CI119">
            <v>0</v>
          </cell>
          <cell r="CK119">
            <v>0</v>
          </cell>
          <cell r="CL119">
            <v>0</v>
          </cell>
        </row>
        <row r="120">
          <cell r="C120" t="str">
            <v>automatic extraction of drug adverse effects from product characteristics (spcs) a text versus table comparison</v>
          </cell>
          <cell r="D120" t="str">
            <v>Automatic extraction of drug adverse effects from product characteristics (SPCs): A text versus table comparison</v>
          </cell>
          <cell r="E120" t="str">
            <v xml:space="preserve">Extração automática de efeitos adversos a droga das características do produto (SPCS): um texto versus comparação de tabela </v>
          </cell>
          <cell r="G120" t="str">
            <v xml:space="preserve">macho </v>
          </cell>
          <cell r="H120">
            <v>2017</v>
          </cell>
          <cell r="I120">
            <v>6</v>
          </cell>
          <cell r="J120">
            <v>0</v>
          </cell>
          <cell r="K120">
            <v>0</v>
          </cell>
          <cell r="L120" t="str">
            <v>Scopus</v>
          </cell>
          <cell r="P120" t="str">
            <v>English</v>
          </cell>
          <cell r="Q120" t="str">
            <v>Conference Paper</v>
          </cell>
          <cell r="R120">
            <v>0</v>
          </cell>
          <cell r="T120" t="str">
            <v>Lamy J.-B., Ugon A., Berthelot H.</v>
          </cell>
          <cell r="U120" t="str">
            <v>Studies in Health Technology and Informatics</v>
          </cell>
          <cell r="V120" t="str">
            <v>228</v>
          </cell>
          <cell r="Y120" t="str">
            <v>10.3233/978-1-61499-678-1-339</v>
          </cell>
          <cell r="Z120" t="str">
            <v>10.3233/978-1-61499-678-1-339</v>
          </cell>
          <cell r="AB120" t="str">
            <v>https://www.scopus.com/inward/record.uri?eid=2-s2.0-85019844337&amp;doi=10.3233%2f978-1-61499-678-1-339&amp;partnerID=40&amp;md5=721857bcec06738d15a41ac18482ebde</v>
          </cell>
          <cell r="AC120" t="str">
            <v>LIMICS, Université Paris 13, Sorbonne Paris Cité, Bobigny, 93017, France; INSERM UMRS 1142, UPMC Université Paris 6, Paris, France</v>
          </cell>
          <cell r="AD120" t="str">
            <v>Lamy, J.-B., LIMICS, Université Paris 13, Sorbonne Paris Cité, Bobigny, 93017, France, INSERM UMRS 1142, UPMC Université Paris 6, Paris, France; Ugon, A., LIMICS, Université Paris 13, Sorbonne Paris Cité, Bobigny, 93017, France, INSERM UMRS 1142, UPMC Université Paris 6, Paris, France; Berthelot, H., LIMICS, Université Paris 13, Sorbonne Paris Cité, Bobigny, 93017, France, INSERM UMRS 1142, UPMC Université Paris 6, Paris, France</v>
          </cell>
          <cell r="AH120" t="str">
            <v>Agence Nationale de Sécurité du Médicament et des Produits de Santé, ANSM: AAP-2012-013</v>
          </cell>
          <cell r="AI120" t="str">
            <v>This work was funded by the VIIIP project of the French drug agency (ANSM, Agence Nationale de Sécurité du Médicament et des produits de santé, AAP-2012-013).</v>
          </cell>
          <cell r="AL120" t="str">
            <v>Clauson, K.A., Marsh, W.A., Polen, H.H., Seamon, M.J., Ortiz, B.I., Clinical decision support tools: Analysis of online drug information databases (2007) BMC Medical Informatics and Decision Making, 7, p. 7; Biarez, O., Sarrut, B., Doreau, C.G., Etienne, J., (1991) Comparison and Evaluation of Nine Bibliographic Databases concerning Adverse Drug Reactions. DICP : The Annals of Pharmacotherapy, 25 (10), pp. 1062-1065; Nadkarni, P.M., Ohno-Machado, L., Chapman, W.W., Natural language processing: An introduction (2011) J Am Med Inform Assoc., 18 (5), pp. 544-551; Lamy, J.B., Venot, A., Duclos, C., PyMedTermino: An open-source generic API for advanced terminology services (2015) Stud Health Technol Inform, 210, pp. 924-928; Jung, K., LePendu, P., Iyer, S., Bauer-Mehren, A., Percha, B., Shah, N.H., Functional evaluation of out-of-thebox text-mining tools for data-mining tasks (2015) J Am Med Inform Assoc, 22 (1), pp. 121-131; Gurulingappa, H., Mateen-Rajput, A., Toldo, L., Extraction of potential adverse drug events from medical case reports (2012) Journal of Biomedical Semantics, 3 (1), p. 15; Pereira, S., Plaisantin, B., Korchia, M., Rozanes, N., Serrot, E., Joubert, M., Automatic construction of dictionaries, application to product characteristics indexing (2009) Stud Health Technol Inform, 150, pp. 512-516; Rubrichi, S., Quaglini, S., Spengler, A., Russo, P., Gallinari, P., A system for the extraction and representation of summary of product characteristics content (2013) Artif Intell Med, 57 (2), pp. 145-154; Rubrichi, S., Quaglini, S., Summary of Product Characteristics content extraction for a safe drugs usage (2012) J Biomed Inform, 45 (2), pp. 231-239; (2009) Guideline on the Readability of the Labelling and Package Leaflet of Medicinal Products for Human Use, , European Commission (EC); Structured Product Labeling, , http://www.hl7.org/implement/standards/product_brief.cfm?product_id=96</v>
          </cell>
          <cell r="AM120" t="str">
            <v>Lamy, J.-B.; LIMICS, Sorbonne Paris Cité, France; email: jean-baptiste.lamy@univ-paris13.fr</v>
          </cell>
          <cell r="AN120" t="str">
            <v>Hoerbst A.Hackl W.O.de Keizer N.Prokosch H.-H.Hercigonja-Szekeres M.de Lusignan S.</v>
          </cell>
          <cell r="AP120" t="str">
            <v>IOS Press</v>
          </cell>
          <cell r="AQ120" t="str">
            <v>Medical Informatics Europe Conference, MIE 2016 at the Health - Exploring Complexity: An Interdisciplinary Systems Approach, HEC 2016</v>
          </cell>
          <cell r="AR120" t="str">
            <v>28 August 2016 through 2 September 2016</v>
          </cell>
          <cell r="AT120">
            <v>131592</v>
          </cell>
          <cell r="AW120" t="str">
            <v>Stud. Health Technol. Informatics</v>
          </cell>
          <cell r="AX120" t="str">
            <v>Final</v>
          </cell>
          <cell r="AY120" t="str">
            <v>2-s2.0-85019844337</v>
          </cell>
          <cell r="AZ120">
            <v>4</v>
          </cell>
          <cell r="BF120" t="str">
            <v>Adverse effects; Natural language processing; SPCs</v>
          </cell>
          <cell r="BG120" t="str">
            <v>Extraction; Medical informatics; Adverse effect; Automatic extraction; Drug adverse effects; NAtural language processing; Product characteristics; SPCs; Summary of Product Characteristics; Textual documents; Natural language processing systems; adverse drug reaction; automation; comparative study; human; information retrieval; natural language processing; postmarketing surveillance; software; Automation; Drug-Related Side Effects and Adverse Reactions; Humans; Information Storage and Retrieval; Natural Language Processing; Product Surveillance, Postmarketing; Software</v>
          </cell>
          <cell r="BI120" t="str">
            <v>twitter|metamap|nlp</v>
          </cell>
          <cell r="BJ120" t="str">
            <v>background: potential adverse effects (aes) of drugs are described in their summary of product characteristics (spcs), a textual document. automatic extraction of aes from spcs is useful for detecting aes and for building drug databases. however, this task is difficult because each ae is associated with a frequency that must be extracted and the presentation of aes in spcs is heterogeneous, consisting of plain text and tables in many different formats. methods: we propose a taxonomy for the presentation of aes in spcs. we set up natural language processing (nlp) and table parsing methods for extracting aes from texts and tables of any format, and evaluate them on 10 spcs. results: automatic extraction performed better on tables than on texts. conclusion: tables should be recommended for the presentation of the aes section of the spcs. © 2016 european federation for medical informatics (efmi) and ios press.</v>
          </cell>
          <cell r="BK120" t="str">
            <v>Antecedentes: Os potenciais efeitos adversos (AEs) dos medicamentos são descritos no resumo das características do produto (SPCs), um documento textual. A extração automática de AEs de SPCs é útil para detectar AEs e para construir bancos de dados de medicamentos. Porém, essa tarefa é difícil porque cada EA está associado a uma frequência que deve ser extraída e a apresentação dos EAs nos CEPs é heterogênea, consistindo em texto simples e tabelas nos mais diversos formatos. Métodos: Propomos uma taxonomia para a apresentação de AEs em SPCs. Configuramos o processamento de linguagem natural (PNL) e os métodos de análise de tabela para extrair AEs de textos e tabelas de qualquer formato e os avaliamos em 10 SPCs. Resultados: a extração automática teve melhor desempenho em tabelas do que em textos. Conclusão: Tabelas devem ser recomendadas para apresentação da seção de EAs dos CEPs. © 2016 Federação Europeia de Informática Médica (EFMI) e IOS Press.</v>
          </cell>
          <cell r="BL120" t="str">
            <v xml:space="preserve">Antecedentes: Potenciais efeitos adversos (AES) de drogas são descritos em seu resumo das características do produto (SPCS), um documento textual. A extração automática de AES da SPCS é útil para detectar AES e para construir bancos de dados de medicamentos. No entanto, essa tarefa é difícil porque cada AE está associada a uma frequência que deve ser extraída e a apresentação de AES em SPCs é heterogênea, consistindo de texto e tabelas simples em muitos formatos diferentes. Métodos: Propomos uma taxonomia para a apresentação de AES em SPCs. Configuramos métodos de processamento de linguagem natural (NLP) e analisando tabela para extrair AES de textos e tabelas de qualquer formato e avaliá-los em 10 SPCs. Resultados: Extração automática realizada melhor nas tabelas do que nos textos. Conclusão: As tabelas devem ser recomendadas para a apresentação da seção AES dos SPCs. © 2016 European Federation for Medical Informatics (EFMI) e iOS Press. </v>
          </cell>
          <cell r="BQ120">
            <v>0</v>
          </cell>
          <cell r="BR120">
            <v>1</v>
          </cell>
          <cell r="BS120">
            <v>0</v>
          </cell>
          <cell r="BU120">
            <v>0</v>
          </cell>
          <cell r="BV120">
            <v>0</v>
          </cell>
          <cell r="BW120">
            <v>0</v>
          </cell>
          <cell r="BX120">
            <v>0</v>
          </cell>
          <cell r="BY120">
            <v>0</v>
          </cell>
          <cell r="BZ120">
            <v>0</v>
          </cell>
          <cell r="CA120">
            <v>0</v>
          </cell>
          <cell r="CB120">
            <v>0</v>
          </cell>
          <cell r="CC120">
            <v>0</v>
          </cell>
          <cell r="CE120" t="str">
            <v>Entra ou ñ para leitura: não</v>
          </cell>
          <cell r="CF120" t="str">
            <v>Ruim</v>
          </cell>
          <cell r="CG120">
            <v>44373</v>
          </cell>
          <cell r="CI120">
            <v>0</v>
          </cell>
          <cell r="CK120">
            <v>0</v>
          </cell>
          <cell r="CL120">
            <v>0</v>
          </cell>
        </row>
        <row r="121">
          <cell r="C121" t="str">
            <v>combining image features case descriptions and umls concepts to improve retrieval of medical images</v>
          </cell>
          <cell r="D121" t="str">
            <v>Combining image features, case descriptions and UMLS concepts to improve retrieval of medical images.</v>
          </cell>
          <cell r="E121" t="str">
            <v xml:space="preserve">Combinando recursos de imagem, descrições de caso e conceitos UMLS para melhorar a recuperação de imagens médicas. </v>
          </cell>
          <cell r="G121" t="str">
            <v xml:space="preserve">macho </v>
          </cell>
          <cell r="H121">
            <v>2006</v>
          </cell>
          <cell r="I121">
            <v>12</v>
          </cell>
          <cell r="J121">
            <v>0</v>
          </cell>
          <cell r="K121">
            <v>0</v>
          </cell>
          <cell r="L121" t="str">
            <v>Scopus</v>
          </cell>
          <cell r="P121" t="str">
            <v>English</v>
          </cell>
          <cell r="Q121" t="str">
            <v>Article</v>
          </cell>
          <cell r="R121">
            <v>0</v>
          </cell>
          <cell r="T121" t="str">
            <v>Ruiz M.E.</v>
          </cell>
          <cell r="U121" t="str">
            <v>AMIA ... Annual Symposium proceedings / AMIA Symposium. AMIA Symposium</v>
          </cell>
          <cell r="AB121" t="str">
            <v>https://www.scopus.com/inward/record.uri?eid=2-s2.0-34748895958&amp;partnerID=40&amp;md5=7062689afc0c8740f3c0806f46111ceb</v>
          </cell>
          <cell r="AC121" t="str">
            <v>State University of New York at Buffalo, Buffalo, NY, United States</v>
          </cell>
          <cell r="AD121" t="str">
            <v>Ruiz, M.E., State University of New York at Buffalo, Buffalo, NY, United States</v>
          </cell>
          <cell r="AM121" t="str">
            <v>Ruiz, M.E.</v>
          </cell>
          <cell r="AW121" t="str">
            <v>AMIA Annu Symp Proc</v>
          </cell>
          <cell r="AX121" t="str">
            <v>Final</v>
          </cell>
          <cell r="AY121" t="str">
            <v>2-s2.0-34748895958</v>
          </cell>
          <cell r="AZ121">
            <v>4</v>
          </cell>
          <cell r="BG121" t="str">
            <v>article; diagnostic imaging; documentation; evaluation; human; information retrieval; medical illustration; medical information system; methodology; natural language processing; Abstracting and Indexing; Diagnostic Imaging; Humans; Information Storage and Retrieval; Medical Illustration; Natural Language Processing; Unified Medical Language System</v>
          </cell>
          <cell r="BI121" t="str">
            <v>twitter|metamap|nlp</v>
          </cell>
          <cell r="BJ121" t="str">
            <v>this paper evaluates a system, ubmedtirs, for retrieval of medical images. the system uses a combination of image and text features as well as mapping of free text to umls concepts. ubmedtirs combines three publicly available tools: a content-based image retrieval system (gift), a text retrieval system (smart), and a tool for mapping free text to umls concepts (metamap). the system is evaluated using the imageclefmed 2005 collection that contains approximately 50,000 medical images with associated text descriptions in english, french and german. our experimental results indicate that the proposed approach yields significant improvements in retrieval performance. our system performs 156% above the gift system and 42% above the text retrieval system.</v>
          </cell>
          <cell r="BL121" t="str">
            <v xml:space="preserve">Este artigo avalia um sistema, Ubmedirs, para recuperação de imagens médicas. O sistema usa uma combinação de recursos de imagem e texto, bem como mapeamento de texto gratuito para conceitos UMLS. Ubmedirs combina três ferramentas publicamente disponíveis: um sistema de recuperação de imagem baseado em conteúdo (presente), um sistema de recuperação de texto (inteligente) e uma ferramenta para mapear texto livre para conceitos UMLS (Metamap). O sistema é avaliado usando a coleção ImageCleFmed 2005 que contém aproximadamente 50.000 imagens médicas com descrições de texto associadas em inglês, francês e alemão. Nossos resultados experimentais indicam que a abordagem proposta produz melhorias significativas no desempenho de recuperação. Nosso sistema realiza 156% acima do sistema de presentes e 42% acima do sistema de recuperação de texto. </v>
          </cell>
          <cell r="BQ121">
            <v>0</v>
          </cell>
          <cell r="BR121">
            <v>0</v>
          </cell>
          <cell r="BS121">
            <v>0</v>
          </cell>
          <cell r="BV121">
            <v>0</v>
          </cell>
          <cell r="BW121">
            <v>0</v>
          </cell>
          <cell r="BX121">
            <v>0</v>
          </cell>
          <cell r="BY121">
            <v>0</v>
          </cell>
          <cell r="BZ121">
            <v>0</v>
          </cell>
          <cell r="CA121">
            <v>0</v>
          </cell>
          <cell r="CB121">
            <v>0</v>
          </cell>
          <cell r="CC121">
            <v>0</v>
          </cell>
          <cell r="CK121">
            <v>0</v>
          </cell>
          <cell r="CL121">
            <v>0</v>
          </cell>
        </row>
        <row r="122">
          <cell r="C122" t="str">
            <v>combining metamap and ctakes in disorder recognition thcib at clef ehealth lab 2013 task 1</v>
          </cell>
          <cell r="D122" t="str">
            <v>Combining MetaMap and cTAKES in disorder recognition: THCIB at CLEF eHealth lab 2013 task 1</v>
          </cell>
          <cell r="E122" t="str">
            <v xml:space="preserve">Combinando Metamap e CACE no reconhecimento do distúrbio: THCIB no Clef Ehealth Lab 2013 Task 1 </v>
          </cell>
          <cell r="G122" t="str">
            <v xml:space="preserve">macho </v>
          </cell>
          <cell r="H122">
            <v>2013</v>
          </cell>
          <cell r="I122">
            <v>1</v>
          </cell>
          <cell r="J122">
            <v>0</v>
          </cell>
          <cell r="K122">
            <v>0</v>
          </cell>
          <cell r="L122" t="str">
            <v>Scopus</v>
          </cell>
          <cell r="P122" t="str">
            <v>English</v>
          </cell>
          <cell r="Q122" t="str">
            <v>Conference Paper</v>
          </cell>
          <cell r="R122">
            <v>0</v>
          </cell>
          <cell r="T122" t="str">
            <v>Xia Y., Zhong X., Liu P., Tan C., Na S., Hu Q., Huang Y.</v>
          </cell>
          <cell r="U122" t="str">
            <v>CEUR Workshop Proceedings</v>
          </cell>
          <cell r="V122" t="str">
            <v>1179</v>
          </cell>
          <cell r="AB122" t="str">
            <v>https://www.scopus.com/inward/record.uri?eid=2-s2.0-84922032278&amp;partnerID=40&amp;md5=74b2b02ec77f2c61143175ba2ea1a29f</v>
          </cell>
          <cell r="AC122" t="str">
            <v>Dept. of Comp. Sci. and Tech., Tsinghua National Laboratary of Information Science and Technologies, Tsinghua University, Beijing, 100084, China; Canon Information Technology (Beijing) Co. Ltd., Beijing, 100080, China</v>
          </cell>
          <cell r="AD122" t="str">
            <v>Xia, Y., Dept. of Comp. Sci. and Tech., Tsinghua National Laboratary of Information Science and Technologies, Tsinghua University, Beijing, 100084, China; Zhong, X., Dept. of Comp. Sci. and Tech., Tsinghua National Laboratary of Information Science and Technologies, Tsinghua University, Beijing, 100084, China; Liu, P., Canon Information Technology (Beijing) Co. Ltd., Beijing, 100080, China; Tan, C., Canon Information Technology (Beijing) Co. Ltd., Beijing, 100080, China; Na, S., Canon Information Technology (Beijing) Co. Ltd., Beijing, 100080, China; Hu, Q., Canon Information Technology (Beijing) Co. Ltd., Beijing, 100080, China; Huang, Y., Canon Information Technology (Beijing) Co. Ltd., Beijing, 100080, China</v>
          </cell>
          <cell r="AL122" t="str">
            <v>Suominen, H., Salanter, S., Velupillai, S., Chapman, W.W., Savova, G., Elhadad, N., Mowery, D., Zuccon, G., Overview of the share/clef ehealth evaluation lab 2013 Proceedings of CLEF 2013. Lecture Notes in Computer Science (LNCS, , Springer; http://mmtx.nlm.nih.gov/, MetaMap; http://ctakes.apache.org/index.html, Apache cTAKES; http://www.nlm.nih.gov/research/umls/, Unified Medical Language System (UMLS); Aronson, A., Effective mapping of biomedical text to the umls metathesaurus the metamap program (2001) Journal of the American Medical Informatics Association, pp. 17-21; Savova, G., Masanz, J.J., Ogren, P., Zheng, J., Sohn, S., Kipper-Schuler, K., Chute, C., Mayo clinical text analysis and knowledge extraction system (ctakes) architecture, component, evaluation and applications (2010) J Am Med Inform Assoc, 17, pp. 507-513; Fiscus, J.G., A post-processing system to/yield reduced word error rate recognizer output voting error reduction (rover (1997) Proc. IEEE Workshop on Automatic Speech Recognition and Understanding</v>
          </cell>
          <cell r="AN122" t="str">
            <v>Forner P.Ferro N.Navigli R.Tufis D.</v>
          </cell>
          <cell r="AP122" t="str">
            <v>CEUR-WS</v>
          </cell>
          <cell r="AQ122" t="str">
            <v>2013 Cross Language Evaluation Forum Conference, CLEF 2013</v>
          </cell>
          <cell r="AR122" t="str">
            <v>23 September 2013 through 26 September 2013</v>
          </cell>
          <cell r="AT122">
            <v>110354</v>
          </cell>
          <cell r="AW122" t="str">
            <v>CEUR Workshop Proc.</v>
          </cell>
          <cell r="AX122" t="str">
            <v>Final</v>
          </cell>
          <cell r="AY122" t="str">
            <v>2-s2.0-84922032278</v>
          </cell>
          <cell r="BF122" t="str">
            <v>Clinical report processing; Disorder normalization; Disorder recognition; Information extraction; Natural language processing</v>
          </cell>
          <cell r="BG122" t="str">
            <v>Combinatorial switching; Information retrieval; Baseline systems; Combination systems; Disorder normalization; Disorder recognition; NAtural language processing; System combination; Test sets; Training sets; Natural language processing systems</v>
          </cell>
          <cell r="BH122" t="str">
            <v>twitter|metamap|nlp</v>
          </cell>
          <cell r="BI122" t="str">
            <v>twitter|metamap|nlp</v>
          </cell>
          <cell r="BJ122" t="str">
            <v>this paper describes the thcib systems that used in the share/clef ehealth 2013 task 1. we implemented two baseline systems and a combination system using the existing technologies. one baseline system is built using metamap. we built another baseline system using ctakes. furthermore, we developed the combination system with a system combination method. the results of combination system were submitted because the combined results performed better than either single system. we also report the experimental results on the training set and the test set.</v>
          </cell>
          <cell r="BL122" t="str">
            <v xml:space="preserve">Este artigo descreve os sistemas THCIB que usados na tarefa Share / Clave EHealth 2013 1. Implementamos dois sistemas de linha de base e um sistema de combinação usando as tecnologias existentes. Um sistema de linha de base é construído usando o metamap. Construímos outro sistema de linha de base usando ctekes. Além disso, desenvolvemos o sistema de combinação com um método de combinação do sistema. Os resultados do sistema de combinação foram submetidos porque os resultados combinados realizados melhor do que o sistema único. Também relatamos os resultados experimentais no conjunto de treinamento e no conjunto de testes. </v>
          </cell>
          <cell r="BQ122">
            <v>0</v>
          </cell>
          <cell r="BR122">
            <v>0</v>
          </cell>
          <cell r="BS122">
            <v>0</v>
          </cell>
          <cell r="BV122">
            <v>0</v>
          </cell>
          <cell r="BW122">
            <v>0</v>
          </cell>
          <cell r="BX122">
            <v>0</v>
          </cell>
          <cell r="BY122">
            <v>0</v>
          </cell>
          <cell r="BZ122">
            <v>0</v>
          </cell>
          <cell r="CA122">
            <v>0</v>
          </cell>
          <cell r="CB122">
            <v>0</v>
          </cell>
          <cell r="CC122">
            <v>0</v>
          </cell>
          <cell r="CK122">
            <v>0</v>
          </cell>
          <cell r="CL122">
            <v>0</v>
          </cell>
        </row>
        <row r="123">
          <cell r="C123" t="str">
            <v>bridging semantics and syntax with graph algorithms state of the art of extracting biomedical relations</v>
          </cell>
          <cell r="D123" t="str">
            <v>Bridging semantics and syntax with graph algorithms-state-of-the-art of extracting biomedical relations</v>
          </cell>
          <cell r="E123" t="str">
            <v xml:space="preserve">Semântica em ponte e sintaxe com algoritmos de gráfico - estado-da-arte de extrair relações biomédicas </v>
          </cell>
          <cell r="G123" t="str">
            <v xml:space="preserve">macho </v>
          </cell>
          <cell r="H123">
            <v>2017</v>
          </cell>
          <cell r="I123">
            <v>33</v>
          </cell>
          <cell r="J123">
            <v>0</v>
          </cell>
          <cell r="K123">
            <v>0</v>
          </cell>
          <cell r="L123" t="str">
            <v>Scopus</v>
          </cell>
          <cell r="P123" t="str">
            <v>English</v>
          </cell>
          <cell r="Q123" t="str">
            <v>Article</v>
          </cell>
          <cell r="R123">
            <v>0</v>
          </cell>
          <cell r="S123" t="str">
            <v>All Open Access, Green</v>
          </cell>
          <cell r="T123" t="str">
            <v>Luo Y., Uzuner Ö., Szolovits P.</v>
          </cell>
          <cell r="U123" t="str">
            <v>Briefings in Bioinformatics</v>
          </cell>
          <cell r="V123" t="str">
            <v>18</v>
          </cell>
          <cell r="W123" t="str">
            <v>1</v>
          </cell>
          <cell r="Y123" t="str">
            <v>10.1093/bib/bbw001</v>
          </cell>
          <cell r="Z123" t="str">
            <v>10.1093/bib/bbw001</v>
          </cell>
          <cell r="AB123" t="str">
            <v>https://www.scopus.com/inward/record.uri?eid=2-s2.0-85015951163&amp;doi=10.1093%2fbib%2fbbw001&amp;partnerID=40&amp;md5=dd9787cde70b135edee39fcc1baefb30</v>
          </cell>
          <cell r="AC123" t="str">
            <v>Northwestern University, Department of Preventive Medicine, United States; State University of New York at Albany, Department of Information Studies, United States; Massachusetts Institute of Technology, Department of Electrical Engineering and Computer Science, United States</v>
          </cell>
          <cell r="AD123" t="str">
            <v>Luo, Y., Northwestern University, Department of Preventive Medicine, United States; Uzuner, Ö., State University of New York at Albany, Department of Information Studies, United States; Szolovits, P., Massachusetts Institute of Technology, Department of Electrical Engineering and Computer Science, United States</v>
          </cell>
          <cell r="AH123" t="str">
            <v>National Human Genome Research Institute, NHGRI: U54HG007963
U.S. National Library of Medicine, NLM: U54LM008748</v>
          </cell>
          <cell r="AL123" t="str">
            <v xml:space="preserve">Uzuner, Ö., South, B.R., Shen, S., 2010 i2b2/VA challenge on concepts, assertions, and relations in clinical text (2011) J Am Med Inform Assoc, 18, pp. 552-556; Nadeau, D., Sekine, S., A survey of named entity recognition and classification (2007) Lingvisticae Investigationes, 30, pp. 3-26; Grishman, R., Sundheim, B., Message understanding conference-6: a brief history (1996) COLING, 1, pp. 466-471; Tenny, C., Pustejovsky, J., A history of events in linguistic theory (2000) Events Grammatical Objects, 32, pp. 3-37; Brachman, R., Levesque, H., (2004) Knowledge Representation and Reasoning, , San Francisco, CA: Elsevier; Sowa, J.F., (1999) Knowledge Representation: Logical, Philosophical, and Computational Foundations, , Brooks/Cole Independence, KY; Nadkarni, P.M., Ohno-Machado, L., Chapman, W.W., Natural language processing: an introduction (2011) J Am Med Inform Assoc, 18, pp. 544-551; Ananiadou, S., Mcnaught, J., (2005) Text Mining for Biology And Biomedicine, , Norwood, MA: Artech House, Inc; Cohen, K.B., Demner-Fushman, D., (2014) Biomedical Natural Language Processing, , Philadelphia PA: John Benjamins Publishing Company; Cohen, A.M., Hersh, W.R., A survey of current work in biomedical text mining (2005) Brief Bioinform, 6, pp. 57-71; Zweigenbaum, P., Demner-Fushman, D., Yu, H., Frontiers of biomedical text mining: current progress (2007) Brief Bioinform, 8, pp. 358-375; Gonzalez, G.H., Tahsin, T., Goodale, B.C., Recent advances and emerging applications in text and data mining for biomedical discovery (2015) Brief Bioinform; Kanehisa, M., Goto, S., Sato, Y., KEGG for integration and interpretation of large-scale molecular data sets (2012) Nucleic Acids Res, 40, pp. D109-D114; Franceschini, A., Szklarczyk, D., Frankild, S., STRING v9. 1: protein-protein interaction networks, with increased coverage and integration (2013) Nucleic Acids Res, 41, pp. D808-D815; Hunter, S., Jones, P., Mitchell, A., InterPro in 2011: new developments in the family and domain prediction database (2012) Nucleic Acids Res, 40, pp. D306-D312; Ng, S.K., Zhang, Z., Tan, S.H., InterDom: a database of putative interacting protein domains for validating predicted protein interactions and complexes (2003) Nucleic Acids Res, 31, pp. 251-254; Hewett, M., Oliver, D.E., Rubin, D.L., PharmGKB: the pharmacogenetics knowledge base (2002) Nucleic Acids Res, 30, pp. 163-165; Patel, C.J., Chen, R., Butte, A.J., Data-driven integration of epidemiological and toxicological data to select candidate interacting genes and environmental factors in association with disease (2012) Bioinformatics, 28, pp. i121-i126; Landrum, M.J., Lee, J.M., Riley, G.R., ClinVar: public archive of relationships among sequence variation and human phenotype (2014) Nucleic Acids Res, 42, pp. D980-D985; Airola, A., Pyysalo, S., Björne, J., All-paths graph kernel for protein-protein interaction extraction with evaluation of cross-corpus learning (2008) BMC Bioinformatics, 9, p. S2; Miwa, M., Sætre, R., Miyao, Y., A rich feature vector for protein-protein interaction extraction from multiple corpora (2009) Proceedings of the 2009 Conference on Empirical Methods in Natural Language Processing, 1, pp. 121-130. , Singapore: Association for Computational Linguistics; Chun, H.W., Tsuruoka, Y., Kim, J.D., Extraction of genedisease relations from Medline using domain dictionaries and machine learning (2006) Pacific Symposium on Biocomputing, pp. 4-15. , Big Island, Hawaii; Özgür, A., Vu, T., Erkan, G., Identifying gene-disease associations using centrality on a literature mined geneinteraction network (2008) Bioinformatics, 24, pp. i277-i285; Camon, E., Magrane, M., Barrell, D., The Gene Ontology annotation (GOA) database: sharing knowledge in Uniprot with Gene Ontology (2004) Nucleic Acids Res, 32, pp. D262-D266; Bader, G.D., Cary, M.P., Sander, C., Pathguide: a pathway resource list (2006) Nucleic Acids Res, 34, pp. D504-D506; Luo, Y., Riedlinger, G., Szolovits, P., Text mining in Cancer gene and pathway prioritization (2014) Cancer Inform, 13, p. 69; Chen, J., Bardes, E.E., Aronow, B.J., ToppGene suite for gene list enrichment analysis and candidate gene prioritization (2009) Nucleic Acids Res, 37, pp. W305-W311; Chen, J., Xu, H., Aronow, B.J., Improved human disease candidate gene prioritization using mouse phenotype (2007) BMC Bioinformatics, 8, p. 392; van Driel, M.A., Bruggeman, J., Vriend, G., A text-mining analysis of the human phenome (2006) Eur J Hum Genet, 14, pp. 535-542; Pers, T.H., Dworzyski, P., Thomas, C.E., MetaRanker 2.0: a web server for prioritization of genetic variation data (2013) Nucleic Acids Res, 41, pp. W104-W108; Raychaudhuri, S., Plenge, R.M., Rossin, E.J., Identifying relationships among genomic disease regions: predicting genes at pathogenic SNP associations and rare deletions (2009) PLoS Genet, 5; ClinicalTrial.gov, , https://clinicaltrial.gov/; Thadani, S.R., Weng, C., Bigger, J.T., Electronic screening improves efficiency in clinical trial recruitment (2009) J Am Med Inform Assoc, 16, pp. 869-873; Miotto, R., Weng, C., Unsupervised mining of frequent tags for clinical eligibility text indexing (2013) J Biomed Inform, 46, pp. 1145-1151; deBruijn, B., Carini, S., Kiritchenko, S., Automated information extraction of key trial design elements fromclinical trial publications (2008) AMIA Annual Symposium Proceedings, p. 141. , Washington DC: American Medical Informatics Association; Weng, C., Wu, X., Luo, Z., EliXR: an approach to eligibility criteria extraction and representation (2011) J Am Med Inform Assoc, 18, pp. i116-i124; Tu, S.W., Peleg, M., Carini, S., A practical method for transforming free-text eligibility criteria into computable criteria (2011) J Biomed Inform, 44, pp. 239-250; Boland, M.R., Tu, S.W., Carini, S., EliXR-TIME: a temporal knowledge representation for clinical research eligibility criteria (2012) AMIA Summits Transl Sci Proc, 2012, p. 71; Klein, T., Chang, J., Cho, M., Integrating genotype and phenotype information: an overview of the PharmGKB project (2001) Pharmacogenomics J, 1, pp. 167-170; Coulet, A., Shah, N.H., Garten, Y., Using text to build semantic networks for pharmacogenomics (2010) J Biomed Inform, 43, pp. 1009-1019; Garten, Y., Altman, R.B., Pharmspresso: a text mining tool for extraction of pharmacogenomic concepts and relationships from full text (2009) BMC Bioinformatics, 10, p. S6; Percha, B., Garten, Y., Altman, R.B., Discovery and explanation of drug-drug interactions via text mining (2012) Pac Symp Biocomput, pp. 410-421. , Big Island, Hawaii; Pakhomov, S.V., Buntrock, J.D., Chute, C.G., Automating the assignment of diagnosis codes to patient encounters using example-based and machine learning techniques (2006) J Am Med Inform Assoc, 13, pp. 516-525; Wilcox, A.B., Hripcsak, G., The role of domain knowledge in automating medical text report classification (2003) J Am Med Informs Assoc, 10, pp. 330-338; Aronow, D.B., Fangfang, F., Croft, W.B., Ad hoc classification of radiology reports (1999) J Am Med Inform Assoc, 6, pp. 393-411; Aronsky, D., Haug, P.J., Automatic identification of patients eligible for a pneumonia guideline (2000) Proceedings of the AMIA Symposium, p. 12. , Los Angeles, CA: American Medical Informatics Association; Fiszman, M., Chapman, W.W., Aronsky, D., Automatic detection of acute bacterial pneumonia from chest X-ray reports (2000) J Am Med Inform Assoc, 7, pp. 593-604; Yu, S., Liao, K.P., Shaw, S.Y., Toward high-throughput phenotyping: unbiased automated feature extraction and selection from knowledge sources (2015) J Am Med Inform Assoc, 22, pp. 993-1000; Luo, Y., Sohani, A., Hochberg, E., Automatic Lymphoma classification with sentence subgraph mining from pathology reports (2014) J Am Med Inform Assoc, 21, pp. 824-832; Luo, Y., Xin, Y., Hochberg, E., Subgraph Augmented Non-Negative Tensor Factorization (SANTF) for modeling clinical text (2015) J Am Med Inform Assoc, 22, pp. 1009-1019; Onder, G., Pedone, C., Landi, F., Adverse drug reactions as cause of hospital admissions: results from the Italian Group of Pharmacoepidemiology in the Elderly (GIFA) (2002) J Am Geriatrs Soc, 50, pp. 1962-1968; Zheng, H., Wang, H., Xu, H., Linking biochemical pathways and networks to adverse drug reactions (2014) IEEE Trans NanoBioscience, 13, pp. 131-137; Liu, M., Wu, Y., Chen, Y., Large-scale prediction of adverse drug reactions using chemical, biological, and phenotypic properties of drugs (2012) J Am Med Inform Assoc, 19, pp. e28-e35; Harpaz, R., Vilar, S., DuMouchel, W., Combing signals from spontaneous reports and electronic health records for detection of adverse drug reactions (2013) J Am Med Inform Assoc, 20, pp. 413-419; Segura-Bedmar, I., Martinez, P., Sánchez-Cisneros, D., The 1st DDIExtraction-2011 challenge task: extraction of drug-drug interactions from biomedical texts (2011) Proceedings of the 1st Challenge Task on Drug-Drug Interaction Extraction, huelva spain, 761, pp. 1-9; Segura-Bedmar, I., Martinez, P., Herrero-Zazo, M., Semeval-2013 task 9: extraction of drug-drug interactions from biomedical texts (ddiextraction 2013) (2013) Proceedings of Semeval, pp. 341-350. , Atlanta, GA; Sarker, A., Ginn, R., Nikfarjam, A., Utilizing social media data for pharmacovigilance: a review (2015) J Biomed Inform, 54, pp. 202-212; Lindberg, D.A., Humphreys, B.L., McCray, A.T., The unified medical language system (1993) Methods Inf Med, 32, p. 281; Dijkstra, E.W., A note on two problems in connexion with graphs (1959) Numerische Mathematik, 1, pp. 269-271; Liu, H., Komandur, R., Verspoor, K., From graphs to events: a subgraph matching approach for information extraction from biomedical text (2011) Proceedings of the BioNLP Shared Task 2011 Workshop, pp. 164-172. , Portland, Oregon: Association for Computational Linguistics; Liu, H., Hunter, L., Kešelj, V., Approximate subgraph matching-based literature mining for biomedical events and relations (2013) PloS one, 8; MacKinlay, A., Martinez, D., Yepes, A.J., Extracting biomedical events and modifications using subgraph matching with noisy training data (2013) Proceedings of the BioNLP Shared Task 2013 Workshop, pp. 35-44. , Sofia, Bulgaria: Association for Computational Linguistics; Ravikumar, K., Liu, H., Cohn, J.D., Literature mining of protein-residue associations with graph rules learned through distant supervision (2012) J.Biomedical Semantics, 3, p. S2; Björne, J., Heimonen, J., Ginter, F., Extracting complex biological events with rich graph-based feature sets (2009) Proceedings of the Workshop on Current Trends in Biomedical Natural Language Processing: Shared Task, pp. 10-18. , Singapore: Association for Computational Linguistics; Björne, J., Salakoski, T., Generalizing biomedical event extraction (2011) Proceedings of the BioNLP Shared Task 2011 Workshop, pp. 183-191. , Portland, Oregon: Association for Computational Linguistics; Björne, J., Salakoski, T., TEES 2.1: automated annotation scheme learning in the BioNLP 2013 shared task (2013) Proceedings of the BioNLP Shared Task 2013 Workshop, pp. 16-25. , Sofia, Bulgaria; Hakala, K., Van Landeghem, S., Salakoski, T., EVEX in ST'13: Application of a large-scale text mining resource to event extraction and network construction (2013) Proceedings of the BioNLP Shared Task 2013 Workshop, pp. 26-34. , Sofia, Bulgaria; Kilicoglu, H., Bergler, S., Adapting a general semantic interpretation approach to biological event extraction (2011) Proceedings of the BioNLP Shared Task 2011 Workshop, pp. 173-182. , Portland, Oregon: Association for Computational Linguistics; Kilicoglu, H., Bergler, S., Syntactic dependency based heuristics for biological event extraction (2009) Proceedings of the Workshop on Current Trends in Biomedical Natural Language Processing: Shared Task, pp. 119-127. , Association for Computational Linguistics; Hakenberg, J., Solt, I., Tikk, D., Molecular event extraction from link grammar parse trees (2009) Proceedings of the Workshop on Current Trends in Biomedical Natural Language Processing: Shared Task, pp. 86-94. , Association for Computational Linguistics; Hakenberg, J., Leaman, R., Ha Vo, N., Efficient extraction of protein-protein interactions from full-text articles (2010) IEEE/ACM Trans Comput Biol Bioinform, 7, pp. 481-494; Riedel, S., McCallum, A., Robust biomedical event extraction with dual decomposition and minimal domain adaptation (2011) Proceedings of the BioNLP Shared Task 2011 Workshop, pp. 46-50. , Portland, Oregon: Association for Computational Linguistics; Riedel, S., McClosky, D., Surdeanu, M., Model combination for event extraction in BioNLP 2011 (2011) Proceedings of the BioNLP Shared Task 2011 Workshop, pp. 51-55. , Association for Computational Linguistics; Van Landeghem, S., Saeys, Y., De Baets, B., Analyzing text in search of bio-molecular events: a high-precision machine learning framework (2009) Proceedings of the Workshop on Current Trends in Biomedical Natural Language Processing: Shared Task, pp. 128-136. , Association for Computational Linguistics; Kaljurand, K., Schneider, G., Rinaldi, F., UZurich in the BioNLP 2009 shared task (2009) Proceedings of the Workshop on Current Trends in Biomedical Natural Language Processing: Shared Task, pp. 28-36. , Singapore: Association for Computational Linguistics; Vlachos, A., Buttery, P., Séaghdha, D.O., Biomedical event extraction without training data (2009) Proceedings of the Workshop on Current Trends in Biomedical Natural Language Processing: Shared Task, pp. 37-40. , Singapore: Association for Computational Linguistics; McClosky, D., Surdeanu, M., Manning, C.D., Event extraction as dependency parsing (2011) Proceedings of the 49th Annual Meeting of the Association for Computational Linguistics: Human Language Technologies, 1, pp. 1626-1635. , Portland, Oregon: Association for Computational Linguistics; McClosky, D., Surdeanu, M., Manning, C.D., Event extraction as dependency parsing in BioNLP 2011 (2011) Proceedings of the BioNLP Shared Task 2011 Workshop, pp. 41-45. , Portland, Oregon: Association for Computational Linguistics; Quirk, C., Choudhury, P., Gamon, M., Msr-nlp entry in bionlp shared task 2011 (2011) Proceedings of the BioNLP Shared Task 2011 Workshop, pp. 155-163. , Portland, Oregon: Association for Computational Linguistics; Miwa, M., Thompson, P., McNaught, J., Extracting semantically enriched events from biomedical literature (2012) BMC Bioinformatics, 13, p. 108; Miwa, M., Ananiadou, S., NaCTeM EventMine for BioNLP 2013 CG and PC tasks (2013) Proceedings of BioNLP Shared Task 2013 Workshop, pp. 94-98. , Sofia, Bulgaria; Coulet, A., Garten, Y., Dumontier, M., Integration and publication of heterogeneous text-mined relationships on the Semantic Web (2011) J Biomed Semantics, 2, p. S10; Hakenberg, J., Voronov, D., Nguyên, V.H., A SNPshot of PubMed to associate genetic variants with drugs, diseases, and adverse reactions (2012) J Biomed Inform, 45, pp. 842-850; Wang, H., Ding, Y., Tang, J., Finding complex biological relationships in recent PubMed articles using Bio-LDA (2011) PLoS One, 6; Bui, Q.C., Nualláin, B.Ó., Boucher, C.A., Extracting causal relations on HIV drug resistance from literature (2010) BMC Bioinformatics, 11, p. 101; Katrenko, S., Adriaans, P., Learning relations from biomedical corpora using dependency trees (2007) Knowledge Discovery and Emergent Complexity in Bioinformatics, pp. 61-80. , Berlin Heidelberg: Springer; Sætre, R., Yoshida, K., Miwa, M., Extracting protein interactions from text with the unified AkaneRE event extraction system (2010) IEEE/ACMTrans Comput Biol Bioinform, 7, pp. 442-453; Thomas, P., Neves, M., Solt, I., Relation extraction for drugdrug interactions using ensemble learning (2011) Proceedings of DDIExtraction-2011 Challenge Task, , Huelva Spain; Chowdhury, M.F.M., Lavelli, A., Drug-drug interaction extraction using composite kernels (2011) Proceedings of DDIExtraction-2011 Challenge Task, pp. 27-33. , Huelva Spain; Chowdhury, M.F.M., Abacha, A.B., Lavelli, A., Two different machine learning techniques for drug-drug interaction extraction (2011) Challenge Task on Drug-Drug Interaction Extraction, pp. 19-26. , Huelva Spain; Chowdhury, M.F.M., Lavelli, A., FBK-irst: a multi-phase kernel based approach for drug-drug interaction detection and classification that exploits linguistic information (2013) Proceedings of SemEval, pp. 351-355. , Atlanta GA; Luo, Y., Uzuner, O., Semi-supervised learning to identify UMLS semantic relations (2014) AMIA Jt Summits Transl Sci Proc, 2014, pp. 67-75; Roberts, K., Rink, B., Harabagiu, S., Extraction of medical concepts, assertions, and relations from discharge summaries for the fourth i2b2/VA shared task (2010) Proceedings of the 2010 i2b2/VA Workshop on Challenges in Natural Language Processing for Clinical Data, , Boston, MA: i2b2; deBruijn, B., Cherry, C., Kiritchenko, S., Machine-learned solutions for three stages of clinical information extraction: the state of the art at i2b2 2010 (2011) J Am Med Inform Assoc, 18, pp. 557-562; Xu, H., Stenner, S.P., Doan, S., MedEx: a medication information extraction system for clinical narratives (2010) J Am Med Inform Assoc, 17, pp. 19-24; Solt, I., Szidarovszky, F., Tikk, D., Concept, assertion and relation extraction at the 2010 i2b2 relation extraction challenge using parsing information and dictionaries (2010) Proceedings of i2b2/VA Shared-Task, , Washington, DC; Xu, J., Zhang, Y., Wang, J., UTH-CCB: the participation of the SemEval 2015 challenge-Task 14 (2015) Proceedings of the 9th International Workshop on Semantic Evaluation (SemEval 2015), pp. 311-314. , Denver, CO: Association for Computational Linguistics; Pathak, P., Patel, P., Panchal, V., ezDI: a Supervised NLP System for clinical narrative analysis (2015) Proceedings of the 9th International Workshop on Semantic Evaluation (SemEval 2015), pp. 412-416. , Denver, CO: Association for Computational Linguistics; Tikk, D., Thomas, P., Palaga, P., A comprehensive benchmark of kernel methods to extract protein-protein interactions from literature (2010) PLoS Comput Biol, 6; Chowdhury, F.M., Lavelli, A., Moschitti, A., A study on dependency tree kernels for automatic extraction of protein-protein interaction (2011) Proceedings of BioNLP 2011 Workshop, pp. 124-133. , Portland, Oregon: Association for Computational Linguistics; Berman, H.M., Westbrook, J., Feng, Z., The protein data bank (2000) Nucleic Acids Res, 28, pp. 235-242; Li, J., Zhu, X., Chen, J.Y., Building disease-specific drug-protein connectivity maps from molecular interaction networks and PubMed abstracts (2009) PLoS Comput Biol, 5; Blaschke, C., Andrade, M.A., Ouzounis, C.A., Automatic extraction of biological information from scientific text: proteinprotein interactions (1999) Ismb, pp. 60-67. , Heidelberg, Germany; Rosario, B., Hearst, M.A., Classifying semantic relations in bioscience texts (2004) Proceedings of the 42nd Annual Meeting on Association for Computational Linguistics, p. 430. , Barcelona, Spain: Association for Computational Linguistics; Rosario, B., Hearst, M.A., Multi-way relation classification: application to protein-protein interactions (2005) Proceedings of the Conference on Human Language Technology and Empirical Methods in Natural Language Processing, pp. 732-739. , Vancouver, Canada: Association for Computational Linguistics; Hristovski, D., Friedman, C., Rindflesch, T.C., Exploiting semantic relations for literature-based discovery (2006) AMIA Annual Symposium Proceedings, pp. 349-353. , Washington DC: American Medical Informatics Association; Rindflesch, T.C., Fiszman, M., The interaction of domain knowledge and linguistic structure in natural language processing: interpreting hypernymic propositions in biomedical text (2003) J Biomed Inform, 36, pp. 462-477; Kim, J.D., Ohta, T., Pyysalo, S., Overview of BioNLP'09 shared task on event extraction (2009) Proceedings of the Workshop on Current Trends in Biomedical Natural Language Processing: Shared Task, pp. 1-9. , Singapore: Association for Computational Linguistics; Kim, J.D., Wang, Y., Takagi, T., Overview of genia event task in bionlp shared task 2011 (2011) Proceedings of the BioNLP Shared Task 2011 Workshop, pp. 7-15. , Portland, Oregon: Association for Computational Linguistics; Nédellec, C., Bossy, R., Kim, J.D., Overview of BioNLP shared task 2013 (2013) Proceedings of the BioNLP Shared Task 2013 Workshop, pp. 1-7. , Sofia Bulgaria; De Marneffe, M.C., MacCartney, B., Manning, C.D., Generating typed dependency parses from phrase structure parses (2006) Proceedings of LREC, pp. 449-454. , Genoa Italy; Charniak, E., Johnson, M., Coarse-to-fine n-best parsing and MaxEnt discriminative reranking (2005) Proceedings of the 43rd Annual Meeting on Association for Computational Linguistics, pp. 173-180. , New York, NY: Association for Computational Linguistics; McClosky, D., (2010) Any Domain Parsing: Automatic Domain Adaptation for Natural Language Parsing, , Brown University, Providence, Rhode Island; Bunescu, R.C., Mooney, R.J., A shortest path dependency kernel for relation extraction (2005) Proceedings of the conference on Human Language Technology and Empirical Methods in Natural Language Processing, pp. 724-731. , Vancouver, Canada, Association for Computational Linguistics; Miyao, Y., Sagae, K., Sætre, R., Evaluating contributions of natural language parsers to protein-protein interaction extraction (2009) Bioinformatics, 25, pp. 394-400; Sagae, K., Tsujii, J., Dependency parsing and domain adaptation with LR models and parser ensembles (2007) EMNLPCoNLL, pp. 1044-1050. , Prague, Czech Republic; Bodenreider, O., The unified medical language system (UMLS): integrating biomedical terminology (2004) Nucleic Acids Res, 32, pp. D267-D270; Miller, G.A., WordNet: a lexical database for English (1995) Commun ACM, 38, pp. 39-41; McDonald, R., Pereira, F., Ribarov, K., Non-projective dependency parsing using spanning tree algorithms (2005) Proceedings of the Conference on Human Language Technology and Empirical Methods in Natural Language Processing, pp. 523-530. , Association for Computational Linguistics; Riedel, S., Chun, H.W., Takagi, T., A markov logic approach to bio-molecular event extraction (2009) Proceedings of the Workshop on Current Trends in Biomedical Natural Language Processing: Shared Task, pp. 41-49. , Singapore: Association for Computational Linguistics; The universal protein resource (UniProt) (2008) Nucleic Acids Res, 36, pp. D190-D195; Liu, H., Hu, Z.Z., Zhang, J., BioThesaurus: a web-based thesaurus of protein and gene names (2006) Bioinformatics, 22, pp. 103-105; Pyysalo, S., Ginter, F., Heimonen, J., BioInfer: a corpus for information extraction in the biomedical domain (2007) BMC Bioinformatics, 8, p. 50; Nagel, K., Jimeno-Yepes, A., Rebholz-Schuhmann, D., Annotation of protein residues based on a literature analysis: cross-validation against UniProtKb (2009) BMC Bioinformatics, 10, p. S4; Pyysalo, S., Salakoski, T., Aubin, S., Lexical adaptation of link grammar to the biomedical sublanguage: a comparative evaluation of three approaches (2006) BMC Bioinformatics, 7, p. S2; Sleator, D.D., Temperley, D., (1993) Parsing English with a link grammar. Third International Workshop on Parsing Technologies, pp. 1-14. , Tilburg Netherlands; Huang, Y., Lowe, H.J., Klein, D., Improved identification of noun phrases in clinical radiology reports using a highperformance statistical natural language parser augmented with the UMLS specialist lexicon (2005) J Am Med Inform Assoc, 12, pp. 275-285; Schneider, G., Hess, M., Merlo, P., (2008) Hybrid long-distance functional dependency parsing, , PhD, University of Zü rich, Zü rich, Switzerland; Briscoe, T., Carroll, J., Watson, R., The second release of the RASP system (2006) Proceedings of the COLING/ACL on Interactive presentation sessions, pp. 77-80. , Sydney, Australia: Association for Computational Linguistics; Krallinger, M., Morgan, A., Smith, L., Evaluation of textmining systems for biology: overview of the Second BioCreative community challenge (2008) Genome Biol, 9, p. S1; Krallinger, M., Vazquez, M., Leitner, F., The Protein-Protein Interaction tasks of BioCreative III: classification/ranking of articles and linking bio-ontology concepts to full text (2011) BMC Bioinformatics, 12, p. S3; Krallinger, M., Leitner, F., Rodriguez-Penagos, C., Overview of the protein-protein interaction annotation extraction task of BioCreative II (2008) Genome Biol, 9, p. S4; Leitner, F., Mardis, S.A., Krallinger, M., An overview of BioCreative II. 5 (2010) IEEE/ACM Trans Comput Biol Bioinform, 7, pp. 385-399; Huang, M., Ding, S., Wang, H., Mining physical proteinprotein interactions from the literature (2008) Genome Biol, 9, p. S12; Tikk, D., Solt, I., Thomas, P., A detailed error analysis of 13 kernel methods for protein-protein interaction extraction (2013) BMC Bioinformatics, 14, p. 12; Bunescu, R., Ge, R., Kate, R.J., Comparative experiments on learning information extractors for proteins and their interactions (2005) Artif Intell Med, 33, pp. 139-155; Fundel, K., Küffner, R., Zimmer, R., RelEx-Relation extraction using dependency parse trees (2007) Bioinformatics, 23, pp. 365-371; Ding, J., Berleant, D., Nettleton, D., Mining MEDLINE: abstracts, sentences, or phrases? (2002) Pacific Symposium on Biocomputing, pp. 326-337. , Big Island, Hawaii: World Scientific; Nédellec, C., Learning language in logic-genic interaction extraction challenge (2005) Proceedings of the 4th Learning Language in Logic Workshop (LLL05), , Bonn, Germany; Giuliano, C., Lavelli, A., Romano, L., Exploiting shallow linguistic information for relation extraction from biomedical literature (2006) EACL, pp. 401-408. , Trento Italy; Vishwanathan, S., Smola, A.J., Fast kernels for string and tree matching (2002) NIPS, pp. 569-576. , Vancouver, Canada; Collins, M., Duffy, N., Convolution kernels for natural language (2001) Advances in neural information processing systems, pp. 625-632; Moschitti, A., Efficient convolution kernels for dependency and constituent syntactic trees (2006) In:Machine Learning: ECML 2006 Berlin Heidelberg, pp. 318-329. , Springer; Kuboyama, T., Hirata, K., Kashima, H., A spectrum tree kernel (2007) Inform Media Technol, 2, pp. 292-299; Erkan, G., Özgür, A., Radev, D.R., Semi-supervised classification for extracting protein interaction sentences using dependency parsing (2007) EMNLP-CoNLL, pp. 228-237. , Prague, Czech Republic; Kim, S., Yoon, J., Yang, J., Kernel approaches for genic interaction extraction (2008) Bioinformatics, 24, pp. 118-126; Moschitti, A., A study on convolution kernels for shallow semantic parsing (2004) Proceedings of the 42nd Annual Meeting on Association for Computational Linguistics, p. 335. , Association for Computational Linguistics, Barcelona, Spain; Thomas, P., Neves, M., Rocktäschel, T., WBI-DDI: drug-drug interaction extraction using majority voting (2013) Second Joint Conference on Lexical and Computational Semantics (* SEM), pp. 628-635. , Atlanta, GA; Chen, B., Dong, X., Jiao, D., Chem2Bio2RDF: a semantic framework for linking and data mining chemogenomic and systems chemical biology data (2010) BMC Bioinformatics, 11, p. 255; Lin, D., Dependency-based evaluation of MINIPAR (2003) Treebanks, pp. 317-329. , Berlin Heidelberg: Springer; Lease, M., Charniak, E., Parsing biomedical literature (2005) Natural Language Processing-IJCNLP 2005, pp. 58-69. , Berlin Heidelberg: Springer; Freund, Y., Schapire, R.E., A decision-theoretic generalization of on-line learning and an application to boosting (1997) J Comput Syst Sci, 55, pp. 119-139; Maglott, D., Ostell, J., Pruitt, K.D., Entrez Gene: genecentered information at NCBI Nucleic Acids Res, 33, pp. D54-D58; Kim, S., Thiessen, P.A., Bolton, E.E., PubChem substance and compound databases (2016) Nucleic Acids Res, D1, pp. D1202-D1213; Elhadad, N., Pradhan, S., Gorman, S.L., SemEval-2015 Task 14: analysis of clinical text (2015) Proceedings of the 9th International Workshop on Semantic Evaluation (SemEval 2015), pp. 303-310. , Denver, CO: Association for Computational Linguistics; Lafferty, J., McCallum, A., Pereira, F.C., Conditional random fields: probabilistic models for segmenting and labeling sequence data (2001) Proceedings of the 18th International Conference on Machine Learning (ICML-01), pp. 282-289. , Williamstown, Massachusetts:; Hakala, K., UTU: adapting biomedical event extraction system to disorder attribute detection (2015) Proceedings of the 9th International Workshop on Semantic Evaluation (SemEval 2015), pp. 375-379. , Denver, CO: Association for Computational Linguistics; Gung, J., Osborne, J., Bethard, S., CUAB: supervised learning of disorders and their attributes using relations (2015) Proceedings of the 9th International Workshop on Semantic Evaluation (SemEval 2015), pp. 417-421. , Denver, CO: Association for Computational Linguistics; Huynh, N., Ho, Q., TeamHCMUS: analysis of clinical text (2015) Proceedings of the 9th International Workshop on Semantic Evaluation (SemEval 2015), p. 3704. , Denver, CO: Association for Computational Linguistics; Kay, M., (1980) Algorithm schemata and data structures in syntactic processing, , Technical Report; Ashburner, M., Ball, C.A., Blake, J.A., Gene ontology: tool for the unification of biology (2000) Nat Genet, 25, pp. 25-29; MeSH, , http://www.ncbi.nlm.nih.gov/mesh; Schuler, K.K., (2005) Verbnet: A Broad-coverage, Comprehensive Verb Lexicon, , University of Pennsylvania, Philadelphia, PA; Kuhn, M., Campillos, M., Letunic, I., A side effect resource to capture phenotypic effects of drugs (2010) Mol Syst Biol, 6, p. 343; Wishart, D.S., Knox, C., Guo, A.C., DrugBank: a knowledgebase for drugs, drug actions and drug targets (2008) Nucleic Acids Res, 36, pp. D901-D906; Vondrasek, J., Wlodawer, A., HIVdb: a database of the structures of human immunodeficiency virus protease (2002) Proteins, 49, pp. 429-431; Libin, P., Beheydt, G., Deforche, K., RegaDB: communitydriven data management and analysis for infectious diseases (2013) Bioinformatics, 29, pp. 1477-1480; Koike, A., Takagi, T., Gene/protein/family name recognition in biomedical literature (2004) Proceedings of BioLink 2004 Workshop: Linking Biological Literature, p. 56. , Ontologies and Databases: Tools for Users, Boston, MA; Kerrien, S., Alam-Faruque, Y., Aranda, B., IntAct-open source resource for molecular interaction data (2007) Nucleic Acids Res, 35, pp. D561-D565; Nijssen, S., Kok, J.N., The gaston tool for frequent subgraph mining (2005) Electron Notes Theor Comput Sci, 127, pp. 77-87; Borgelt, C., Berthold, M.R., Mining molecular fragments: finding relevant substructures of molecules (2002) Proceedings of 2002 IEEE International Conference on Data Mining, pp. 51-58. , Maebashi City, Japan: IEEE; Yan, X., Han, J., gspan: graph-based substructure pattern mining. Proceedings (2002) 2002 IEEE International Conference on Data Mining, pp. 721-724. , Maebashi City, Japan: IEEE; Huan, J., Wang, W., Prins, J., Efficient mining of frequent subgraphs in the presence of isomorphism (2003) Data Mining, 2003 ICDM 2003, pp. 549-552. , Third IEEE International Conference on. IEEE; Clegg, A.B., Shepherd, A.J., Syntactic pattern matching with Graph-Spider and MPL (2008) The Proceedings of the Third International Symposium on Semantic Mining in Biomedicine (SMBM 2008), pp. 129-132. , Turku, Finland; Bikel, D.M., Design of a multi-lingual, parallel-processing statistical parsing engine (2002) Proceedings of the Second International Conference on Human Language Technology Research, pp. 178-182. , San Francisco, CA: Morgan Kaufmann Publishers Inc; Rimell, L., Clark, S., Porting a lexicalized-grammar parser to the biomedical domain (2009) J Biomed Inform, 42, pp. 852-865; Buyko, E., Hahn, U., Evaluating the impact of alternative dependency graph encodings on solving event extraction tasks (2010) Proceedings of the 2010 Conference on Empirical Methods in Natural Language Processing, pp. 982-992. , Boston, MA: Association for Computational Linguistics; Nivre, J., Hall, J., Nilsson, J., MaltParser: a languageindependent system for data-driven dependency parsing (2007) Nat Lang Eng, 13, pp. 95-135; Miwa, M., Pyysalo, S., Hara, T., A comparative study of syntactic parsers for event extraction (2010) Proceedings of the 2010 Workshop on Biomedical Natural Language Processing, pp. 37-45. , Uppsala, Sweden: Association for Computational Linguistics; Miwa, M., Thompson, P., Ananiadou, S., Boosting automatic event extraction fromthe literature using domain adaptation and coreference resolution (2012) Bioinformatics, 28, pp. 1759-1765; Ratkovic, Z., Golik, W., Warnier, P., BioNLP 2011 task bacteria biotope: </v>
          </cell>
          <cell r="AM123" t="str">
            <v>Luo, Y.; Department of Preventive Medicine, Arthur Rubloff Building, 750 N. Lake Shore, Drive, United States; email: yuan.luo@northwestern.edu</v>
          </cell>
          <cell r="AP123" t="str">
            <v>Oxford University Press</v>
          </cell>
          <cell r="AW123" t="str">
            <v>Brief. Bioinform.</v>
          </cell>
          <cell r="AX123" t="str">
            <v>Final</v>
          </cell>
          <cell r="AY123" t="str">
            <v>2-s2.0-85015951163</v>
          </cell>
          <cell r="AZ123">
            <v>18</v>
          </cell>
          <cell r="BF123" t="str">
            <v>Biomedical relation extraction; Clinical narratives; Graph mining; Machine learning; Natural language processing; Scientific literature</v>
          </cell>
          <cell r="BG123" t="str">
            <v>algorithm; biology; data mining; human; semantics; Algorithms; Computational Biology; Data Mining; Humans; Semantics</v>
          </cell>
          <cell r="BJ123" t="str">
            <v>research on extracting biomedical relations has received growing attention recently, with numerous biological and clinical applications including those in pharmacogenomics, clinical trial screening and adverse drug reaction detection. the ability to accurately capture both semantic and syntactic structures in text expressing these relations becomes increasingly critical to enable deep understanding of scientific papers and clinical narratives. shared task challenges have been organized by both bioinformatics and clinical informatics communities to assess and advance the state-of-the-art research. significant progress has been made in algorithm development and resource construction. in particular, graph-based approaches bridge semantics and syntax, often achieving the best performance in shared tasks. however, a number of problems at the frontiers of biomedical relation extraction continue to pose interesting challenges and present opportunities for great improvement and fruitful research. in this article, we place biomedical relation extraction against the backdrop of its versatile applications, present a gentle introduction to its general pipeline and shared resources, review the current state-of-the-art in methodology advancement, discuss limitations and point out several promising future directions. © the author 2016.</v>
          </cell>
          <cell r="BK123" t="str">
            <v>A pesquisa sobre extração de relações biomédicas tem recebido atenção crescente recentemente, com inúmeras aplicações biológicas e clínicas, incluindo aquelas em farmacogenômica, triagem de ensaios clínicos e detecção de reações adversas a medicamentos. A capacidade de capturar com precisão as estruturas semânticas e sintáticas em textos que expressam essas relações torna-se cada vez mais crítica para permitir uma compreensão profunda de artigos científicos e narrativas clínicas. Desafios de tarefas compartilhadas foram organizados por comunidades de bioinformática e informática clínica para avaliar e fazer avançar a pesquisa de ponta. Progresso significativo foi feito no desenvolvimento de algoritmos e construção de recursos. Em particular, as abordagens baseadas em gráficos unem a semântica e a sintaxe, frequentemente alcançando o melhor desempenho em tarefas compartilhadas. No entanto, uma série de problemas nas fronteiras da extração de relações biomédicas continuam a representar desafios interessantes e apresentar oportunidades para grandes melhorias e pesquisas frutíferas. Neste artigo, colocamos a extração de relações biomédicas como pano de fundo de suas aplicações versáteis, apresentamos uma introdução suave ao seu pipeline geral e recursos compartilhados, revisamos o estado da arte atual no avanço da metodologia, discutimos as limitações e apontamos vários promissores direções futuras.</v>
          </cell>
          <cell r="BL123" t="str">
            <v xml:space="preserve">A pesquisa sobre a extração de relações biomédicas recebeu uma atenção crescente recentemente, com numerosas aplicações biológicas e clínicas, incluindo aquelas em farmacogênica, triagem de ensaio clínica e detecção de reação de drogas adversas. A capacidade de capturar com precisão as estruturas semânticas e sintáticas no texto que expressa essas relações se torna cada vez mais críticas para permitir a compreensão profunda dos documentos científicos e das narrativas clínicas. Desafios da tarefa compartilhada foram organizados por comunidades de bioinformática e informática clínica para avaliar e avançar a pesquisa de última geração. Progresso significativo foi feito em desenvolvimento de algoritmo e construção de recursos. Em particular, a abordagem baseada em gráfico se une semântica e a sintaxe, muitas vezes alcançando o melhor desempenho em tarefas compartilhadas. No entanto, uma série de problemas nas fronteiras da extração da relação biomédica continua a representar desafios interessantes e atuais oportunidades de grande melhoria e pesquisa frutífera. Neste artigo, colocamos a extração da relação biomédica contra o pano de fundo de suas aplicações versáteis, apresentamos uma introdução suave à sua gasodução geral e recursos compartilhados, revisamos o atual estado-da-arte na metodologia, discutem limitações e apontam várias direções futuras. © O autor 2016. </v>
          </cell>
          <cell r="BQ123">
            <v>0</v>
          </cell>
          <cell r="BR123">
            <v>1</v>
          </cell>
          <cell r="BS123">
            <v>0</v>
          </cell>
          <cell r="BU123">
            <v>0</v>
          </cell>
          <cell r="BV123">
            <v>0</v>
          </cell>
          <cell r="BW123">
            <v>0</v>
          </cell>
          <cell r="BX123">
            <v>0</v>
          </cell>
          <cell r="BY123">
            <v>0</v>
          </cell>
          <cell r="BZ123">
            <v>0</v>
          </cell>
          <cell r="CA123">
            <v>0</v>
          </cell>
          <cell r="CB123">
            <v>0</v>
          </cell>
          <cell r="CC123">
            <v>0</v>
          </cell>
          <cell r="CE123" t="str">
            <v>Entra ou ñ para leitura: não</v>
          </cell>
          <cell r="CF123" t="str">
            <v>Ruim</v>
          </cell>
          <cell r="CG123">
            <v>44373</v>
          </cell>
          <cell r="CI123">
            <v>0</v>
          </cell>
          <cell r="CK123">
            <v>0</v>
          </cell>
          <cell r="CL123">
            <v>0</v>
          </cell>
        </row>
        <row r="124">
          <cell r="C124" t="str">
            <v>comparing and combining chunkers of biomedical text</v>
          </cell>
          <cell r="D124" t="str">
            <v>Comparing and combining chunkers of biomedical text</v>
          </cell>
          <cell r="E124" t="str">
            <v xml:space="preserve">Comparando e combinando chunkers de texto biomédico </v>
          </cell>
          <cell r="G124" t="str">
            <v xml:space="preserve">macho </v>
          </cell>
          <cell r="H124">
            <v>2011</v>
          </cell>
          <cell r="I124">
            <v>36</v>
          </cell>
          <cell r="J124">
            <v>0</v>
          </cell>
          <cell r="K124">
            <v>0</v>
          </cell>
          <cell r="L124" t="str">
            <v>Scopus</v>
          </cell>
          <cell r="P124" t="str">
            <v>English</v>
          </cell>
          <cell r="Q124" t="str">
            <v>Article</v>
          </cell>
          <cell r="R124">
            <v>0</v>
          </cell>
          <cell r="T124" t="str">
            <v>Kang N., van Mulligen E.M., Kors J.A.</v>
          </cell>
          <cell r="U124" t="str">
            <v>Journal of Biomedical Informatics</v>
          </cell>
          <cell r="V124" t="str">
            <v>44</v>
          </cell>
          <cell r="W124" t="str">
            <v>2</v>
          </cell>
          <cell r="Y124" t="str">
            <v>10.1016/j.jbi.2010.10.005</v>
          </cell>
          <cell r="Z124" t="str">
            <v>10.1016/j.jbi.2010.10.005</v>
          </cell>
          <cell r="AB124" t="str">
            <v>https://www.scopus.com/inward/record.uri?eid=2-s2.0-79952756879&amp;doi=10.1016%2fj.jbi.2010.10.005&amp;partnerID=40&amp;md5=5b3872bc2bde9f447c7fbb56f0332611</v>
          </cell>
          <cell r="AC124" t="str">
            <v>Department of Medical Informatics, Erasmus University Medical Center, P.O. Box 2040, 3000 CA Rotterdam, Netherlands</v>
          </cell>
          <cell r="AD124" t="str">
            <v>Kang, N., Department of Medical Informatics, Erasmus University Medical Center, P.O. Box 2040, 3000 CA Rotterdam, Netherlands; van Mulligen, E.M., Department of Medical Informatics, Erasmus University Medical Center, P.O. Box 2040, 3000 CA Rotterdam, Netherlands; Kors, J.A., Department of Medical Informatics, Erasmus University Medical Center, P.O. Box 2040, 3000 CA Rotterdam, Netherlands</v>
          </cell>
          <cell r="AE124" t="str">
            <v>GATE chunker; Genia Tagger; GENIA Treebank; Lingpipe; MetaMap; OpenNLP; Yamcha</v>
          </cell>
          <cell r="AH124" t="str">
            <v>Seventh Framework Programme, FP7: 231727
European Commission, EC: FP7/2007-2013</v>
          </cell>
          <cell r="AI124" t="str">
            <v>This study was supported by the European Commission FP7 Program (FP7/2007-2013) under Grant no. 231727 (the CALBC Project).</v>
          </cell>
          <cell r="AL124" t="str">
            <v>Abney, S.P., Parsing by chunks (1991) Principle-based parsing: computation and psycholinguistics, pp. 257-278. , Kluwer Academic Publ, Dordrecht, R.C. Berwick, S.P. Abney, C. Tenny (Eds.); Ramshaw, L.A., Marcus, M.P., (1995), pp. 82-94. , Text chunking using transformation-based learning. In: Proceedings of the third ACL workshop on very large corpora. Cambridge, USA; Pratt, W., Yetisgen-Yildiz, M., (2003), pp. 529-33. , A study of biomedical concept identification: MetaMap vs. people. In: Proceedings of the AMIA annual symposium. Washington; (2010), https://www.i2b2.org/NLP/Relations/assets/Concept%20Annotation%20Guideline.pdf, I2b2. i2b2/VA Challenge Evaluation. Concept annotation guidelines. [cited 10.06.10]; Zhou, G.D., Su, J., (2001), pp. 473-80. , Named entity recognition using an HMM-based chunk tagger. In: Proceedings of the 40th annual meeting on association for computational linguistics. Morristown, USA; Aronson, A.R., (2001), pp. 17-21. , Effective mapping of biomedical text to the UMLS Metathesaurus: the MetaMap program. In: Proceedings of the AMIA symposium. Washington; Rinaldi, F., Schneider, G., Kaljurand, K., Hess, M., Andronis, C., Konstandi, O., Mining of relations between proteins over biomedical scientific literature using a deep-linguistic approach (2007) Artif Intell Med, 39, pp. 127-136; Sang, E.F., Buchholz, S., (2000), pp. 127-32. , Introduction to the CoNLL-2000 shared task: chunking. In: Proceedings of CoNLL-2000and LLL-2000. Lisbon, Portugal; Kudoh, T., Matsumoto, Y., (2000), pp. 142-4. , Use of support vector learning for chunk identification. In: Proceedings of CoNLL-2000 and LLL-2000. Lisbon, Portugal; Sang, E.F., (2000), pp. 151-3. , Text chunking by system combination. In: Proceedings of CoNLL-2000 and LLL-2000. Lisbon, Portugal; Van Halteren, H., (2000), pp. 154-6. , Chunking with WPDV models. In: Proceedings of CoNLL-2000 and LLL-2000. Lisbon, Portugal; Wermter, J., Fluck, J., Stroetgen, J., Geißler, S., Hahn, U., (2005), pp. 25-33. , Recognizing noun phrases in biomedical text: an evaluation of lab prototypes and commercial chunkers. In: SMBM 2005 - proceedings of the 1st international symposium on semantic mining in biomedicine. Hinxton, England; Tateisi, Y., Yakushiji, A., Ohta, T., Tsujii, J., (2005), pp. 222-7. , Syntax annotation for the GENIA corpus. In: Proceedings of the IJCNLP. Jeju Island, Korea; Cunningham, H., GATE, a general architecture for text engineering (2002) Comput Hum, 36, pp. 223-254; Cunningham, H., Maynard, D., Bontcheva, K., Tablan, V., Ursu, C., Dimitrov, M., (2009), et al. Developing language processing components with GATE version 5 (a user guide). University of Sheffield; Tsuruoka, Y., (2005), pp. 467-74. , Bidirectional inference with the easiest-first strategy for tagging sequence data. In: Proceedings of the conference on human language technology and empirical methods in natural language processing. Vancouver, Canada; Tersmette, K.W.F., Scott, A.F., Moore, G.W., Matheson, N.W., Miller, R.E., (1988), pp. 207-21. , Barrier word method for detecting molecular biology multiple word terms. In: Proceedings of the 12th annual symposium on computer applications in medical care. Washington, USA; Buyko, E., Wermter, J., Poprat, M., Hahn, U., (2006), pp. 65-8. , Automatically adapting an NLP core engine to the biology domain. In: Proceedings of the joint BioLINKBio-ontologies meeting. Fortaleza, Brasil; Ferrucci, D., Lally, A., UIMA: an architectural approach to unstructured information processing in the corporate research environment (2004) Nat Lang Eng, 10, pp. 327-348; Kudo, T., Matsumoto, Y., (2001), pp. 1-8. , Chunking with support vector machines. In: the North American chapter ofthe association for computational linguistics. Pittsburgh, PA, USA; Sang, E.F., Memory-based shallow parsing (2002) J Mach Learn Res, 2, pp. 559-594; Campbell, D.A., Johnson, S.B., (2001), pp. 90-2. , Comparing syntactic complexity in medical and non-medical corpora. In: Proceedings of the AMIA symposium. Washington, USA; Wermter, J., Hahn, U., (2004), pp. 560-4. , Really, is medical sublanguage that different? Experimental counter-evidence from tagging medical and newspaper corpora. In: Medinfo 2004 - proceedings of the 11th world congress on medical informatics. San Francisco, USA; Pakhomov, S.V., Coden, A., Chute, C.G., Developing a corpus of clinical notes manually annotated for part-of-speech (2006) Int J Med Inform, 75, pp. 418-429; Liu, K., Chapman, W., Hwa, R., Crowley, R.S., Heuristic sample selection to minimize reference standard training set for a part-of-speech tagger (2007) J Am Med Inform Assoc, 14, pp. 641-650</v>
          </cell>
          <cell r="AM124" t="str">
            <v>Kang, N.; Department of Medical Informatics, P.O. Box 2040, 3000 CA Rotterdam, Netherlands; email: n.kang@erasmusmc.nl</v>
          </cell>
          <cell r="AV124" t="str">
            <v>JBIOB</v>
          </cell>
          <cell r="AW124" t="str">
            <v>J. Biomed. Informatics</v>
          </cell>
          <cell r="AX124" t="str">
            <v>Final</v>
          </cell>
          <cell r="AY124" t="str">
            <v>2-s2.0-79952756879</v>
          </cell>
          <cell r="AZ124">
            <v>6</v>
          </cell>
          <cell r="BF124" t="str">
            <v>Chunking systems; Evaluation; GENIA corpus; Natural language processing; Shallow parsing; Simple voting scheme</v>
          </cell>
          <cell r="BG124" t="str">
            <v>Chunking systems; Evaluation; GENIA corpus; NAtural language processing; Shallow parsing; Simple voting scheme; Computational linguistics; Information management; Information retrieval systems; Natural language processing systems; accuracy; article; automation; bioinformatics; communication software; comparative effectiveness; data extraction; machine learning; medical information system; priority journal; recall; semantics; text chunking; Abstracting and Indexing as Topic; Algorithms; Databases, Bibliographic; Natural Language Processing; Terminology as Topic; Vocabulary, Controlled</v>
          </cell>
          <cell r="BI124" t="str">
            <v>twitter|metamap|nlp</v>
          </cell>
          <cell r="BJ124" t="str">
            <v>text chunking is an essential pre-processing step in information extraction systems. no comparative studies of chunking systems, including sentence splitting, tokenization and part-of-speech tagging, are available for the biomedical domain. we compared the usability (ease of integration, speed, trainability) and performance of six state-of-the-art chunkers for the biomedical domain, and combined the chunker results in order to improve chunking performance. we investigated six frequently used chunkers: gate chunker, genia tagger, lingpipe, metamap, opennlp, and yamcha. all chunkers were integrated into the unstructured information management architecture framework. the genia treebank corpus was used for training and testing. performance was assessed for noun-phrase and verb-phrase chunking. for both noun-phrase chunking and verb-phrase chunking, opennlp performed best (f-scores 89.7% and 95.7%, respectively), but differences with genia tagger and yamcha were small. with respect to usability, lingpipe and opennlp scored best. when combining the results of the chunkers by a simple voting scheme, the f-score of the combined system improved by 3.1 percentage point for noun phrases and 0.6 percentage point for verb phrases as compared to the best single chunker. changing the voting threshold offered a simple way to obtain a system with high precision (and moderate recall) or high recall (and moderate precision). this study is the first to compare the performance of the whole chunking pipeline, and to combine different existing chunking systems. several chunkers showed good performance, but opennlp scored best both in performance and usability. the combination of chunker results by a simple voting scheme can further improve performance and allows for different precision-recall settings. © 2010 elsevier inc.</v>
          </cell>
          <cell r="BL124" t="str">
            <v xml:space="preserve">O Chunking de texto é uma etapa essencial de pré-processamento nos sistemas de extração de informações. Nenhum estudo comparativo de sistemas de chunking, incluindo sessão de sentença, tokenização e marcação de parte de voz, estão disponíveis para o domínio biomédico. Comparamos a usabilidade (facilidade de integração, velocidade, treinamento) e desempenho de seis chunkers de última geração para o domínio biomédico, e combinou os resultados do chunker para melhorar o desempenho de redução. Investigamos seis chunkers frequentemente usados: Gate Chunker, Genia Tagger, Lingpipe, Metamap, OpenNLP e Yamcha. Todos os chunkers foram integrados na estrutura de arquitetura de gerenciamento de informações não estruturadas. O Genia Treebank Corpus foi usado para treinamento e teste. O desempenho foi avaliado para frase substantivo e chunking de frase verbal. Para ambas as pequenas frase de substancção e chunking de frase verbal, o OpenNLP realizou o melhor (pontuações F 89,7% e 95,7%, respectivamente), mas diferenças com o Tagger Genia e Yamcha eram pequenas. Com relação à usabilidade, Lingpipe e Opennlp marcou o melhor. Ao combinar os resultados dos chunkers por um esquema de votação simples, a pontuação F no sistema combinado melhorou em 3,1 ponto percentual para frases de nomes e 0,6 ponto percentual para frases verbais em comparação com o melhor single chunker. Alterar o limiar de votação oferecia uma maneira simples de obter um sistema com alta precisão (e recall moderado) ou alta recordação (e precisão moderada). Este estudo é o primeiro a comparar o desempenho de todo o pipeline de chunes e combinar diferentes sistemas de chunking existentes. Vários pedaços mostraram um bom desempenho, mas o Opennlp marcou os melhores em desempenho e usabilidade. A combinação de resultados de chunker por um simples esquema de votação pode melhorar ainda mais o desempenho e permite diferentes configurações de recall de precisão. © 2010 Elsevier Inc. </v>
          </cell>
          <cell r="BQ124">
            <v>0</v>
          </cell>
          <cell r="BR124">
            <v>0</v>
          </cell>
          <cell r="BS124">
            <v>0</v>
          </cell>
          <cell r="BV124">
            <v>0</v>
          </cell>
          <cell r="BW124">
            <v>0</v>
          </cell>
          <cell r="BX124">
            <v>0</v>
          </cell>
          <cell r="BY124">
            <v>0</v>
          </cell>
          <cell r="BZ124">
            <v>0</v>
          </cell>
          <cell r="CA124">
            <v>0</v>
          </cell>
          <cell r="CB124">
            <v>0</v>
          </cell>
          <cell r="CC124">
            <v>0</v>
          </cell>
          <cell r="CK124">
            <v>0</v>
          </cell>
          <cell r="CL124">
            <v>0</v>
          </cell>
        </row>
        <row r="125">
          <cell r="C125" t="str">
            <v>continued statin prescriptions after adverse reactions and patient outcomes a cohort study</v>
          </cell>
          <cell r="D125" t="str">
            <v>Continued statin prescriptions after adverse reactions and patient outcomes: A cohort study</v>
          </cell>
          <cell r="E125" t="str">
            <v xml:space="preserve">Prescrições de estatina continuadas após reações adversas e resultados do paciente: um estudo de coorte </v>
          </cell>
          <cell r="G125" t="str">
            <v xml:space="preserve">macho </v>
          </cell>
          <cell r="H125">
            <v>2017</v>
          </cell>
          <cell r="I125">
            <v>54</v>
          </cell>
          <cell r="J125">
            <v>0</v>
          </cell>
          <cell r="K125">
            <v>0</v>
          </cell>
          <cell r="L125" t="str">
            <v>Scopus</v>
          </cell>
          <cell r="P125" t="str">
            <v>English</v>
          </cell>
          <cell r="Q125" t="str">
            <v>Article</v>
          </cell>
          <cell r="R125">
            <v>0</v>
          </cell>
          <cell r="T125" t="str">
            <v>Zhang H., Plutzky J., Shubina M., Turchin A.</v>
          </cell>
          <cell r="U125" t="str">
            <v>Annals of Internal Medicine</v>
          </cell>
          <cell r="V125" t="str">
            <v>167</v>
          </cell>
          <cell r="W125" t="str">
            <v>4</v>
          </cell>
          <cell r="Y125" t="str">
            <v>10.7326/m16-0838</v>
          </cell>
          <cell r="Z125" t="str">
            <v>10.7326/M16-0838</v>
          </cell>
          <cell r="AB125" t="str">
            <v>https://www.scopus.com/inward/record.uri?eid=2-s2.0-85027453950&amp;doi=10.7326%2fM16-0838&amp;partnerID=40&amp;md5=7cdec8b08580058fac53b5d2f2e3a742</v>
          </cell>
          <cell r="AC125" t="str">
            <v>Peking Union Medical College Hospital, Beijing, China; Harvard Medical School, Brigham and Women's Hospital, Baim Institute for Clinical Research, Division of Endocrinology, 221 Longwood Avenue, Boston, MA  02115, United States; Harvard New Research Building, 77 Avenue Louis Pasteur, Boston, MA  02115, United States</v>
          </cell>
          <cell r="AD125" t="str">
            <v>Zhang, H., Peking Union Medical College Hospital, Beijing, China, Harvard New Research Building, 77 Avenue Louis Pasteur, Boston, MA  02115, United States; Plutzky, J., Peking Union Medical College Hospital, Beijing, China, Harvard New Research Building, 77 Avenue Louis Pasteur, Boston, MA  02115, United States; Shubina, M., Harvard Medical School, Brigham and Women's Hospital, Baim Institute for Clinical Research, Division of Endocrinology, 221 Longwood Avenue, Boston, MA  02115, United States; Turchin, A., Harvard Medical School, Brigham and Women's Hospital, Baim Institute for Clinical Research, Division of Endocrinology, 221 Longwood Avenue, Boston, MA  02115, United States</v>
          </cell>
          <cell r="AG125" t="str">
            <v>Hydroxymethylglutaryl-CoA Reductase Inhibitors</v>
          </cell>
          <cell r="AH125" t="str">
            <v>WBYZ2011-873
National Natural Science Foundation of China, NSFC: 71432004
Peking Union Medical College Hospital, PUMCH: PUMCH-2013-060</v>
          </cell>
          <cell r="AI125" t="str">
            <v>In part by the Chinese National Key Program of Clinical Science (WBYZ2011-873), National Natural Science Foundation of China (71432004), and Young Scientific Research Fund of Peking Union Medical College Hospital (PUMCH-2013-060).</v>
          </cell>
          <cell r="AL125" t="str">
            <v>Kearney, P.M., Blackwell, L., Collins, R., Efficacy of cholesterol-lowering therapy in 18,686 people with diabetes in 14 randomised trials of statins: A meta-analysis (2008) Lancet, 371, pp. 117-125. , [PMID: 18191683]; Baigent, C., Blackwell, L., Emberson, J., Efficacy and safety of more intensive lowering of LDL cholesterol: A meta-analysis of data from 170,000 participants in 26 randomised trials (2010) Lancet, 376, pp. 1670-1681. , [PMID: 21067804]; Mihaylova, B., Emberson, J., Blackwell, L., The effects of lowering LDL cholesterol with statin therapy in people at low risk of vascular disease: Meta-analysis of individual data from 27 randomised trials (2012) Lancet, 380, pp. 581-590. , [PMID: 22607822]; Stone, N.J., Robinson, J.G., Lichtenstein, A.H., 2013 ACC/AHA guideline on the treatment of blood cholesterol to reduce atherosclerotic cardiovascular risk in adults: A report of the American college of cardiology/American Heart Association task force on practice guidelines (2014) Circulation, 129, pp. S1-S45. , [PMID: 24222016]; Zhang, H., Plutzky, J., Skentzos, S., Discontinuation of statins in routine care settings: A cohort study (2013) Ann Intern Med., 158, pp. 526-534. , [PMID: 23546564]; Phan, K., Gomez, Y.H., Elbaz, L., Daskalopoulou, S.S., Statin treatment non-adherence and discontinuation: Clinical implications and potential solutions (2014) Curr Pharm Des., 20, pp. 6314-6324. , [PMID: 24953391]; Tsuyuki, R.T., Bungard, T.J., Poor adherence with hypolipidemic drugs: A lost opportunity (2001) Pharmacotherapy, 21, pp. 576-582. , [PMID: 11349746]; Ho, P.M., Magid, D.J., Shetterly, S.M., Medication nonadherence is associated with a broad range of adverse outcomes in patients with coronary artery disease (2008) Am Heart J., 155, pp. 772-779. , [PMID: 18371492]; Lemstra, M., Blackburn, D., Crawley, A., Fung, R., Proportion and risk indicators of nonadherence to statin therapy: A meta-analysis (2012) Can J Cardiol., 28, pp. 574-580. , [PMID: 22884278]; Benner, J.S., Glynn, R.J., Mogun, H., Long-term persistence in use of statin therapy in elderly patients (2002) JAMA, 288, pp. 455-461. , [PMID: 12132975]; Gomez Sandoval, Y.H., Braganza, M.V., Daskalopoulou, S.S., Statin discontinuation in high-risk patients: A systematic review of the evidence (2011) Curr Pharm Des., 17, pp. 3669-3689. , [PMID: 22074437]; Degli Esposti, L., Saragoni, S., Adherence to statin treatment and health outcomes in an Italian cohort of newly treated patients: Results from an administrative database analysis (2012) Clin Ther., 34, pp. 190-199. , [PMID: 22284998]; Haukka, J., Niskanen, L., Partonen, T., Lönnqvist, J., Tiihonen, J., Statin usage and all-cause and disease-specific mortality in a nationwide study (2012) Pharmacoepidemiol Drug Saf., 21, pp. 61-69. , [PMID: 21956915]; Wei, M.Y., Ito, M.K., Cohen, J.D., Brinton, E.A., Jacobson, T.A., Predictors of statin adherence, switching, and discontinuation in the USAGE survey: Understanding the use of statins in America and gaps in patient education (2013) J Clin Lipidol., 7, pp. 472-483. , [PMID: 24079289]; Bruckert, E., Hayem, G., Dejager, S., Yau, C., Bégaud, B., Mild to moderate muscular symptoms with high-dosage statin therapy in hyperlipidemic patients - The PRIMO study (2005) Cardiovasc Drugs Ther., 19, pp. 403-414. , [PMID: 16453090]; Morrison, F.J., Zhang, H., Skentzos, S., Reasons for discontinuation of lipid-lowering medications in patients with chronic kidney disease (2014) Cardiorenal Med., 4, pp. 225-233. , [PMID: 25737687]; Mampuya, W.M., Frid, D., Rocco, M., Treatment strategies in patients with statin intolerance: The cleveland clinic experience (2013) Am Heart J., 166, pp. 597-603. , [PMID: 24016512]; Nissen, S.E., Stroes, E., Dent-Acosta, R.E., Efficacy and tolerability of evolocumab vs ezetimibe in patients with muscle-related statin intolerance: The GAUSS-3 randomized clinical trial (2016) JAMA, 315, pp. 1580-1590. , [PMID: 27039291]; Mancini, G.B., Tashakkor, A.Y., Baker, S., Diagnosis, prevention, and management of statin adverse effects and intolerance: Canadian working group consensus update (2013) Can J Cardiol., 29, pp. 1553-1568. , [PMID: 24267801]; Skentzos, S., Shubina, M., Plutzky, J., Turchin, A., Structured vs. Unstructured: Factors affecting adverse drug reaction documentation in an EMR repository (2011) AMIA Annu Symp Proc., 2011, pp. 1270-1279. , [PMID: 22195188]; Joy, T.R., Monjed, A., Zou, G.Y., N-of-1 (single-patient) trials for statin-related myalgia (2014) Ann Intern Med., 160, pp. 301-310. , [PMID: 24737272]; Levey, A.S., Bosch, J.P., Lewis, J.B., A more accurate method to estimate glomerular filtration rate from serum creatinine: A new prediction equation (1999) Ann Intern Med., 130, pp. 461-470. , Modification of Diet in Renal Disease Study Group [PMID: 10075613]; Lin, D.Y., Wei, L.-J., Ying, Z., Checking the cox model with cumulative sums of martingale-based residuals (1993) Biometrika, 80, pp. 557-572; Fine, J.P., Gray, R.J., A proportional hazards model for the subdistribution of a competing risk (1999) J Am Stat Assoc., 94, pp. 496-509; Simes, R.J., An improved bonferroni procedure for multiple tests of significance (1986) Biometrika, 73, pp. 751-754; Hochberg, Y., A sharper bonferroni procedure for multiple tests of significance (1988) Biometrika, 75, pp. 800-802; Curtis, L.H., Hammill, B.G., Eisenstein, E.L., Kramer, J.M., Anstrom, K.J., Using inverse probability-weighted estimators in comparative effectiveness analyses with observational databases (2007) Med Care, 45, pp. S103-S107. , [PMID: 17909367]; Xie, J., Liu, C., Adjusted kaplan-meier estimator and log-rank test with inverse probability of treatment weighting for survival data (2005) Stat Med., 24, pp. 3089-3110. , [PMID: 16189810]; Rosenbaum, P.R., Model-based direct adjustment (1987) J Am Stat Assoc., 82, pp. 387-394; Rosenbaum, P.R., Rubin, D.B., The central role of the propensity score in observational studies for causal effects (1983) Biometrika, 70, pp. 41-55; Qu, Y., Lipkovich, I., Propensity score estimation with missing values using a multiple imputation missingness pattern (MIMP) approach (2009) Stat Med., 28, pp. 1402-1414. , [PMID: 19222021]; Schneeweiss, S., Glynn, R.J., Tsai, E.H., Avorn, J., Solomon, D.H., Adjusting for unmeasured confounders in pharmacoepidemiologic claims data using external information: The example of COX2 inhibitors and myocardial infarction (2005) Epidemiology, 16, pp. 17-24. , [PMID: 15613941]; Kashani, A., Phillips, C.O., Foody, J.M., Risks associated with statin therapy: A systematic overview of randomized clinical trials (2006) Circulation, 114, pp. 2788-2797. , [PMID: 17159064]; Naci, H., Brugts, J., Ades, T., Comparative tolerability and harms of individual statins: A study-level network meta-analysis of 246 955 participants from 135 randomized, controlled trials (2013) Circ Cardiovasc Qual Outcomes, 6, pp. 390-399. , [PMID: 23838105]; Maningat, P., Breslow, J.L., Needed: Pragmatic clinical trials for statin-intolerant patients (2011) N Engl J Med., 365, pp. 2250-2251. , [PMID: 22085320]</v>
          </cell>
          <cell r="AM125" t="str">
            <v>Turchin, A.; Harvard Medical School, 221 Longwood Avenue, United States; email: aturchin@bwh.harvard.edu</v>
          </cell>
          <cell r="AP125" t="str">
            <v>American College of Physicians</v>
          </cell>
          <cell r="AV125" t="str">
            <v>AIMEA</v>
          </cell>
          <cell r="AW125" t="str">
            <v>Ann. Intern. Med.</v>
          </cell>
          <cell r="AX125" t="str">
            <v>Final</v>
          </cell>
          <cell r="AY125" t="str">
            <v>2-s2.0-85027453950</v>
          </cell>
          <cell r="AZ125">
            <v>6</v>
          </cell>
          <cell r="BG125" t="str">
            <v>hydroxymethylglutaryl coenzyme A reductase inhibitor; hydroxymethylglutaryl coenzyme A reductase inhibitor; adult; adverse drug reaction; aged; Article; cerebrovascular accident; clinical outcome; cohort analysis; cold sweat; connective tissue disease; coronary artery disease; diabetes mellitus; drug hypersensitivity; electronic medical record; female; follow up; gastrointestinal disease; hepatobiliary disease; human; incidence; major clinical study; male; musculoskeletal disease; myalgia; myopathy; neurologic disease; prescription; priority journal; retrospective study; secondary analysis; side effect; very elderly; clinical trial; middle aged; mortality; multicenter study; Myocardial Infarction; outcome assessment; Stroke; treatment withdrawal; Aged; Aged, 80 and over; Female; Humans; Hydroxymethylglutaryl-CoA Reductase Inhibitors; Incidence; Male; Middle Aged; Mortality; Myocardial Infarction; Patient Outcome Assessment; Retrospective Studies; Stroke; Withholding Treatment</v>
          </cell>
          <cell r="BJ125" t="str">
            <v>background: many patients discontinue statin treatment, often after having a possible adverse reaction. the risks and benefits of continued statin therapy after an adverse reaction are not known. objective: to examine the relationship between continuation of statin therapy (any prescription within 12 months after an adverse reaction) and clinical outcomes. design: retrospective cohort study. setting: primary care practices affiliated with 2 academic medical centers. participants: patients with a presumed adverse reaction to a statin between 2000 and 2011. measurements: information on adverse reactions to statins was obtained from structured electronic medical record data or natural-language processing of narrative provider notes. the primary composite outcome was time to a cardiovascular event (myocardial infarction or stroke) or death. results: most (81%) of the adverse reactions to statins were identified from the text of electronic provider notes. among 28 266 study patients, 19 989 (70.7%) continued receiving statin prescriptions after the adverse reaction. four years after the presumed adverse event, the cumulative incidence of the composite primary outcome was 12.2% for patients with continued statin prescriptions, compared with 13.9% for those without them (difference, 1.7% [95% ci, 0.8% to 2.7%]; p &lt; 0.001). in a secondary analysis of 7604 patients for whom a different statin was prescribed after the adverse reaction, 2014 (26.5%) had a documented adverse reaction to the second statin, but 1696 (84.2%) of those patients continued receiving statin prescriptions. limitations: the risk for recurrent adverse reactions to statins could not be established for the entire sample. it was also not possible to determine whether patients actually took the statins. conclusion: continued statin prescriptions after an adverse reaction were associated with a lower incidence of death and cardiovascular events. © 2017 american college of physicians.</v>
          </cell>
          <cell r="BK125" t="str">
            <v>Introdução: Muitos pacientes descontinuam o tratamento com estatinas, geralmente após uma possível reação adversa. Os riscos e benefícios da terapia continuada com estatinas após uma reação adversa não são conhecidos. Objetivo: examinar a relação entre a continuação da terapia com estatinas (qualquer prescrição dentro de 12 meses após uma reação adversa) e os resultados clínicos. Desenho: Estudo de coorte retrospectivo. Local: Práticas de atenção primária afiliadas a 2 centros médicos acadêmicos. Participantes: Pacientes com presumível reação adversa a uma estatina entre 2000 e 2011. Medições: As informações sobre reações adversas às estatinas foram obtidas a partir de dados de prontuários eletrônicos estruturados ou processamento em linguagem natural de anotações narrativas do provedor. O desfecho primário composto foi o tempo até um evento cardiovascular (infarto do miocárdio ou acidente vascular cerebral) ou morte. Resultados: a maioria (81%) das reações adversas às estatinas foram identificadas a partir do texto das notas eletrônicas do provedor. Entre 28 266 pacientes do estudo, 19 989 (70,7%) continuaram recebendo prescrições de estatinas após a reação adversa. Quatro anos após o evento adverso presumido, a incidência cumulativa do desfecho primário composto foi de 12,2% para pacientes com prescrições contínuas de estatinas, em comparação com 13,9% para aqueles sem elas (diferença, 1,7% [IC de 95%, 0,8% a 2,7%] ; P &lt;0,001). Em uma análise secundária de 7.604 pacientes para os quais uma estatina diferente foi prescrita após a reação adversa, 2014 (26,5%) teve uma reação adversa documentada à segunda estatina, mas 1.696 (84,2%) desses pacientes continuaram recebendo prescrições de estatina. Limitações: O risco de reações adversas recorrentes às estatinas não pôde ser estabelecido para a amostra inteira. Também não foi possível determinar se os pacientes realmente tomaram as estatinas. Conclusão: A prescrição contínua de estatinas após uma reação adversa foi associada a uma menor incidência de morte e eventos cardiovasculares.</v>
          </cell>
          <cell r="BL125" t="str">
            <v xml:space="preserve">Fundo: Muitos pacientes descontinuam o tratamento de estatina, muitas vezes depois de ter uma possível reação adversa. Os riscos e benefícios da terapia de estatina continuada após uma reação adversa não são conhecidas. OBJETIVO: Examinar a relação entre a continuação da terapia estatina (qualquer prescrição no prazo de 12 meses após uma reação adversa) e os resultados clínicos. Design: Estudo de coorte retrospectivo. Ambiente: práticas de cuidados primários afiliados com 2 centros médicos acadêmicos. Participantes: Pacientes com uma reacção adversa presumida a uma estatina entre 2000 e 2011. Medidas: As informações sobre reações adversas às estatinas foram obtidas a partir de dados de registros médicos eletrônicos estruturados ou processamento de línguas naturais de notas de provedor narrativas. O resultado composto primário era hora de um evento cardiovascular (infarto ou acidente vascular cerebral do miocárdio) ou morte. RESULTADOS: A maioria (81%) das reações adversas às estatinas foram identificadas a partir do texto das notas de provedor eletrônico. Entre 28 266 pacientes de estudo, 19 989 (70,7%) continuaram recebendo prescrições de estatina após a reação adversa. Quatro anos após o evento adverso presumido, a incidência cumulativa do resultado primário composto foi de 12,2% para pacientes com prescrições de estatina contínuas, em comparação com 13,9% para aqueles sem eles (diferença, 1,7% [95% de CI, 0,8% para 2,7%] p &lt;0,001). Em uma análise secundária de 7604 pacientes para quem uma estatina diferente foi prescrita após a reação adversa, 2014 (26,5%) apresentou uma reação adversa documentada à segunda estatina, mas 1696 (84,2%) desses pacientes continuaram recebendo prescrições de estatina. Limitações: O risco de reações adversas recorrentes às estatinas não pôde ser estabelecida para toda a amostra. Também não foi possível determinar se os pacientes realmente levaram as estatinas. Conclusão: prescrições de estatina continuadas após uma reação adversa foram associadas a uma menor incidência de eventos de morte e cardiovasculares. © 2017 American College of Physicians. </v>
          </cell>
          <cell r="BQ125">
            <v>0</v>
          </cell>
          <cell r="BR125">
            <v>1</v>
          </cell>
          <cell r="BS125">
            <v>0</v>
          </cell>
          <cell r="BU125">
            <v>0</v>
          </cell>
          <cell r="BV125">
            <v>0</v>
          </cell>
          <cell r="BW125">
            <v>0</v>
          </cell>
          <cell r="BX125">
            <v>0</v>
          </cell>
          <cell r="BY125">
            <v>0</v>
          </cell>
          <cell r="BZ125">
            <v>0</v>
          </cell>
          <cell r="CA125">
            <v>0</v>
          </cell>
          <cell r="CB125">
            <v>0</v>
          </cell>
          <cell r="CC125">
            <v>0</v>
          </cell>
          <cell r="CE125" t="str">
            <v>Entra ou ñ para leitura: não</v>
          </cell>
          <cell r="CF125" t="str">
            <v>Ruim</v>
          </cell>
          <cell r="CG125">
            <v>44373</v>
          </cell>
          <cell r="CI125">
            <v>0</v>
          </cell>
          <cell r="CK125">
            <v>0</v>
          </cell>
          <cell r="CL125">
            <v>0</v>
          </cell>
        </row>
        <row r="126">
          <cell r="C126" t="str">
            <v>comparing metamap to mgrep as a tool for mapping free text to formal medical lexicons</v>
          </cell>
          <cell r="D126" t="str">
            <v>Comparing metamap to mgrep as a tool for mapping free text to formal medical lexicons</v>
          </cell>
          <cell r="E126" t="str">
            <v xml:space="preserve">Comparando o metamap ao mgrep como uma ferramenta para mapear texto livre para léxicos médicos formais </v>
          </cell>
          <cell r="G126" t="str">
            <v xml:space="preserve">macho </v>
          </cell>
          <cell r="H126">
            <v>2012</v>
          </cell>
          <cell r="I126">
            <v>8</v>
          </cell>
          <cell r="J126">
            <v>0</v>
          </cell>
          <cell r="K126">
            <v>0</v>
          </cell>
          <cell r="L126" t="str">
            <v>Scopus</v>
          </cell>
          <cell r="P126" t="str">
            <v>English</v>
          </cell>
          <cell r="Q126" t="str">
            <v>Conference Paper</v>
          </cell>
          <cell r="R126">
            <v>0</v>
          </cell>
          <cell r="T126" t="str">
            <v>Stewart S.A., Von Maltzahn M.E., Abidi S.S.R.</v>
          </cell>
          <cell r="U126" t="str">
            <v>CEUR Workshop Proceedings</v>
          </cell>
          <cell r="V126" t="str">
            <v>895</v>
          </cell>
          <cell r="AB126" t="str">
            <v>https://www.scopus.com/inward/record.uri?eid=2-s2.0-84893171002&amp;partnerID=40&amp;md5=f9bab726b5a1c3853883522e731b8fdc</v>
          </cell>
          <cell r="AC126" t="str">
            <v>NICHE Research Group, Dalhousie University, 6050 University Ave., Halifax, NS, Canada; Department of Internal Medicine, University of Saskatchewan, 103 Hospital Drive, Saskatoon, SK, Canada</v>
          </cell>
          <cell r="AD126" t="str">
            <v>Stewart, S.A., NICHE Research Group, Dalhousie University, 6050 University Ave., Halifax, NS, Canada; Von Maltzahn, M.E., Department of Internal Medicine, University of Saskatchewan, 103 Hospital Drive, Saskatoon, SK, Canada; Abidi, S.S.R., NICHE Research Group, Dalhousie University, 6050 University Ave., Halifax, NS, Canada</v>
          </cell>
          <cell r="AL126" t="str">
            <v>Abidi, S., (2006) Healthcare Knowledge Sharing: Purpose, Practices, and Prospects, pp. 65-86. , chapter 6; Abidi, S., Kershaw, M., Milios, E., Augmenting gem-encoded clinical practice guidelines with relevant best evidence autonomously retrieved from medline (2005) Health Informatics Journal, 11 (2), pp. 95-110; Aronson, A.R., Effective mapping of biomedical text to the umls metathesaurus: The metamap program (2001) Proceedings of the AMIA Symposium; Chapman, W.W., Fiszman, M., Dowling, J.N., Chapman, B.E., Rindflesch, T.C., Identifying respiratory findings in emergency department reports for biosurveillance using metamap (2004) MEDINFO; Chase, H.S., Kaufman, D.R., Johnson, S.B., Mendonca, E.A., Voice capture of medical residents' clinical information needs during an inpatient rotation (2009) Journal of the American Medical Informatics Association, 16, pp. 387-394; Cimino, J., Aguirre, A., Johnson, S., Peng, P., Generic queries for meeting clinical information needs (1993) Bulletin of the Medical Library Association, 81 (2), pp. 195-206; Clarke, S.J., Willett, P., Estimating the recall performance of web search engines (1997) Aslib Proceedings; Covell, D., Uman, G., Manning, P., Information needs in the office practice: Are they being met? (1985) Annals of Internal Medicine, 103 (4), pp. 596-599; Dai, M., Shah, N., Xuan, W., Musen, M., Watson, S., Athey, B., Meng, F., An efficient solution for mapping free text to ontology terms (2008) AMIA Summit on Translational Bioinformatics; Denny, J.C., Smithers, J.D., Miller, R.A., Spickard, A., Understanding medical school curriculum content using knowledgemap (2003) JAMIA, 10, pp. 351-362; Hersh, H., Greenes, R., Saphire - an information retrieval system featuring concept matching, automatic indexing, probabilistic retrieval, and hierarchical relationships (1990) Comput Biomed Res, 23, pp. 410-425; Jonquet, C., Shah, N.H., Musen, M.A., The open biomedical annotator (2009) Summit of Translational Bioinformatics, pp. 56-60; Kahn, C.E.J., Rubin, D.L., Automated semantic indexing of figure captions to improve radiology image retrieval (2009) Journal of the American Medical Informatics Association, 16, pp. 280-286; Leroy, G., Chen, H., Meeting medical terminology needs-the ontologyenhanced medical concept mapper (2001) IEEE Transactions on Information Technology in Biomedicine, 5 (4), pp. 261-270; Lowe, H., Micromesh: A microcomputer system for searching and exploring the national library medicines medical subject headings (mesh) vocabulary (1987) Proc Annu Symp Comput Appl Med Care, pp. 717-720; (2010) Medical Subject Headings, , http://www.nlm.nih.gov/mesh/, MeSH; Miller, R.A., Gieszczykiewicz, F.M., Vries, J.K., Cooper, G.F., Chartline: Providing bibliographic references relevant to patient charts using the umls metathesaurus knowledge sources (1992) Proc Annual Symposium of Comput Appl Med Care, pp. 86-90; Nadkarni, P., Chen, R., Brandt, C., Umls concept indexing for production databases: A feasibility study (2001) JAMIA, 8, pp. 80-91; Osheroff, J., Forsythe, D., Buchanan, B., Bankowitz, R., Blumenfeld, B., Miller, R., Physicians' information needs: Analysis of questions posed during clinical teaching (1991) Annals of Internal Medicine, 114 (7), pp. 576-581; Shah, N.H., Bhatia, N., Jonquet, C., Rubin, D., Chiang, A.P., Musen, M.A., Comparison of concept recognizers for building the open biomedical annotator (2009) BMC Bioinformatics, 10 (9 SUPPL.), p. 14; Srinivasan, S., Rindflesch, T.C., Hole, W.T., Aronson, A.R., Mork, J.G., Finding umls metathesaurus concepts in medline (2002) Proc AMIA Symp, pp. 727-731; Stewart, S.A., Abidi, S.S.R., An infobutton for web 2.0 clinical discussions: The knowledge linkage framework (2012) IEEE Transactions on Information Technology in Biomedicine, 16 (1), pp. 129-135; Timpka, T., Ekstrom, M., Bjurulf, P., Information needs and information seeking behavior in primary health care (1989) Scandanavian Journal of Primary Health Care, 7 (2), pp. 105-109; (2012) Unified Medical Language System Fact Sheet. Web., , http://www.nlm.nih.gov/pubs/factsheets/umls.html, UMLS; Wenger, E., Knowledge management as a doughnut: Shaping your knowledge strategy through communities of practice (2004) Ivey Business Journal, pp. 1-8; Zou, Q., Chu, W.W., Morioka, C., Leazer, G.H., Kangarloo, H., Indexfinder: A method of extracting key concepts from clinical texts for indexing (2003) AMIA Annu Symp Proc, pp. 763-767</v>
          </cell>
          <cell r="AM126" t="str">
            <v>Stewart, S.A.; NICHE Research Group, 6050 University Ave., Halifax, NS, Canada; email: sam.stewart@dal.ca</v>
          </cell>
          <cell r="AQ126" t="str">
            <v>1st International Workshop on Knowledge Extraction and Consolidation from Social Media, KECSM 2012 - In Conjunction with the 11th International Semantic Web Conference, ISWC 2012</v>
          </cell>
          <cell r="AR126" t="str">
            <v>12 November 2012 through 12 November 2012</v>
          </cell>
          <cell r="AS126" t="str">
            <v>Boston, MA</v>
          </cell>
          <cell r="AT126">
            <v>102187</v>
          </cell>
          <cell r="AW126" t="str">
            <v>CEUR Workshop Proc.</v>
          </cell>
          <cell r="AX126" t="str">
            <v>Final</v>
          </cell>
          <cell r="AY126" t="str">
            <v>2-s2.0-84893171002</v>
          </cell>
          <cell r="AZ126">
            <v>14</v>
          </cell>
          <cell r="BF126" t="str">
            <v>Knowledge management; Knowledge translation; Mesh; Natural language processing; Semantic mapping; Umls</v>
          </cell>
          <cell r="BG126" t="str">
            <v>Knowledge translation; Mesh; NAtural language processing; Semantic mapping; Umls; Extraction; Knowledge management; Mapping; Natural language processing systems; Tools; Application programs</v>
          </cell>
          <cell r="BH126" t="str">
            <v>twitter|metamap|nlp</v>
          </cell>
          <cell r="BI126" t="str">
            <v>twitter|metamap|nlp</v>
          </cell>
          <cell r="BJ126" t="str">
            <v>metamap and mgrep are natural language processing tools for mapping medical free text to formal medical lexicons, but an indepth comparison of the programs and their application to social media data has never been pursued. this project is interested in comparing the programs, in order to determine which program is most appropriate for mapping web 2.0 communication data. the archives of the pediatric pain mailing list (ppml) were mapped with both programs, and each term returned was checked for correctness. the analysis resulted in mgrep having a significantly higher precision (76.1% to 58.8%, difference of 18%, p-value &lt; 0.0001) while metamap returned more terms: 2381 to 1350. when considering only perfect or multiple matches, mgrep still had better precision (81.2% to 71.3%, difference 10%, p-value &lt; 0.0001). ultimately mgrep's precision may make it the better choice for many applications, but when there is more value in number of correct terms returned over accuracy of those terms, metamap's larger set and superior scoring function may make it the tool of choice.</v>
          </cell>
          <cell r="BL126" t="str">
            <v xml:space="preserve">O Metamap e o MGrep são ferramentas de processamento de linguagem natural para mapear texto gratuito médico a léxicos médicos formais, mas uma comparação de formação dos programas e sua aplicação aos dados de mídia social nunca foi perseguida. Este projeto está interessado em comparar os programas, a fim de determinar qual programa é mais apropriado para mapear os dados de comunicação da Web 2.0. Os arquivos da lista de discussão de dor pediátrica (PPML) foram mapeados com ambos os programas, e cada termo retornado foi verificado para correção. A análise resultou em mgrep com uma precisão significativamente maior (76,1% para 58,8%, diferença de 18%, valor p &lt;0,0001), enquanto o Metamap retornou mais termos: 2381 a 1350. Ao considerar apenas uma correspondência perfeita ou múltipla, a MGREP ainda tinha melhor Precisão (81,2% a 71,3%, diferença 10%, valor p &lt;0,0001). Em última análise, a precisão de MGrep pode torná-la melhor a escolha para muitas aplicações, mas quando há mais valor no número de termos corretos retornados sobre a precisão desses termos, o conjunto maior de Metamap e a função de pontuação superior podem torná-lo a ferramenta de escolha. </v>
          </cell>
          <cell r="BQ126">
            <v>0</v>
          </cell>
          <cell r="BR126">
            <v>0</v>
          </cell>
          <cell r="BS126">
            <v>0</v>
          </cell>
          <cell r="BV126">
            <v>0</v>
          </cell>
          <cell r="BW126">
            <v>0</v>
          </cell>
          <cell r="BX126">
            <v>0</v>
          </cell>
          <cell r="BY126">
            <v>0</v>
          </cell>
          <cell r="BZ126">
            <v>0</v>
          </cell>
          <cell r="CA126">
            <v>0</v>
          </cell>
          <cell r="CB126">
            <v>0</v>
          </cell>
          <cell r="CC126">
            <v>0</v>
          </cell>
          <cell r="CK126">
            <v>0</v>
          </cell>
          <cell r="CL126">
            <v>0</v>
          </cell>
        </row>
        <row r="127">
          <cell r="C127" t="str">
            <v>comparing natural language processing tools to extract medical problems from narrative text</v>
          </cell>
          <cell r="D127" t="str">
            <v>Comparing natural language processing tools to extract medical problems from narrative text.</v>
          </cell>
          <cell r="E127" t="str">
            <v xml:space="preserve">Comparando ferramentas de processamento de linguagem natural para extrair problemas médicos do texto narrativo. </v>
          </cell>
          <cell r="G127" t="str">
            <v xml:space="preserve">macho </v>
          </cell>
          <cell r="H127">
            <v>2005</v>
          </cell>
          <cell r="I127">
            <v>21</v>
          </cell>
          <cell r="J127">
            <v>0</v>
          </cell>
          <cell r="K127">
            <v>0</v>
          </cell>
          <cell r="L127" t="str">
            <v>Scopus</v>
          </cell>
          <cell r="P127" t="str">
            <v>English</v>
          </cell>
          <cell r="Q127" t="str">
            <v>Article</v>
          </cell>
          <cell r="R127">
            <v>0</v>
          </cell>
          <cell r="T127" t="str">
            <v>Meystre S.M., Haug P.J.</v>
          </cell>
          <cell r="U127" t="str">
            <v>AMIA ... Annual Symposium proceedings / AMIA Symposium. AMIA Symposium</v>
          </cell>
          <cell r="AB127" t="str">
            <v>https://www.scopus.com/inward/record.uri?eid=2-s2.0-39049190745&amp;partnerID=40&amp;md5=0536751f818efb4d0e592e86fce3fcb0</v>
          </cell>
          <cell r="AC127" t="str">
            <v>Department of Medical Informatics, University of Utah, Salt Lake City, United States</v>
          </cell>
          <cell r="AD127" t="str">
            <v>Meystre, S.M., Department of Medical Informatics, University of Utah, Salt Lake City, United States; Haug, P.J., Department of Medical Informatics, University of Utah, Salt Lake City, United States</v>
          </cell>
          <cell r="AM127" t="str">
            <v>Meystre, S.M.</v>
          </cell>
          <cell r="AW127" t="str">
            <v>AMIA Annu Symp Proc</v>
          </cell>
          <cell r="AX127" t="str">
            <v>Final</v>
          </cell>
          <cell r="AY127" t="str">
            <v>2-s2.0-39049190745</v>
          </cell>
          <cell r="AZ127">
            <v>4</v>
          </cell>
          <cell r="BG127" t="str">
            <v>algorithm; article; artificial neural network; Bayes theorem; comparative study; evaluation; human; information retrieval; medical information system; medical record; methodology; natural language processing; Algorithms; Bayes Theorem; Humans; Information Storage and Retrieval; Medical Records Systems, Computerized; Medical Records, Problem-Oriented; Natural Language Processing; Neural Networks (Computer); Unified Medical Language System</v>
          </cell>
          <cell r="BH127" t="str">
            <v>twitter|metamap|nlp</v>
          </cell>
          <cell r="BI127" t="str">
            <v>twitter|metamap|nlp</v>
          </cell>
          <cell r="BJ127" t="str">
            <v>to help maintain a complete, accurate and timely problem list, we are developing a system to automatically retrieve medical problems from free-text documents. this system uses natural language processing to analyze all electronic narrative text documents in a patient's record. here we evaluate and compare 3 different applications of nlp technology in our system: the first using mmtx (metamap transfer) with a negation detection algorithm (negex), the second using an alpha version of a locally developed nlp application called mplus2, and the third using keyword searching. they were adapted and trained to extract medical problems from a set of 80 problems of diagnosis type. the version using mmtx and negex was improved by adding some disambiguation and modifying the negation detection algorithm, and these modifications significantly improved recall and precision. the different versions of the nlp module were compared, and showed the following recall / precision results: standard mmtx with negex version 0.775 / 0.398; improved mmtx with negex version 0.892 / 0.753; mplus2 version 0.693 / 0.402; and keyword searching version 0.575 / 0.807. average results for the reviewers were a recall of 0.788 and a precision of 0.912.</v>
          </cell>
          <cell r="BL127" t="str">
            <v xml:space="preserve">Para ajudar a manter uma lista de problemas completa, precisa e oportuna, estamos desenvolvendo um sistema para recuperar automaticamente problemas médicos de documentos de texto livre. Este sistema usa processamento de linguagem natural para analisar todos os documentos eletrônicos de texto narrativa no registro de um paciente. Aqui nós avaliamos e comparamos 3 aplicativos diferentes da tecnologia NLP em nosso sistema: o primeiro usando o MMTX (Transferência de Metamap) com um algoritmo de detecção de negação (NEGEX), o segundo usando uma versão alfa de um aplicativo NLP desenvolvido localmente chamado MPLUS2, e o terceiro usando pesquisa de palavras-chave. Eles foram adaptados e treinados para extrair problemas médicos de um conjunto de 80 problemas de tipo de diagnóstico. A versão usando MMTX e NEGEX foi melhorada adicionando alguma desambiguação e modificando o algoritmo de detecção de negação e essas modificações melhoraram significativamente recall e precisão. As diferentes versões do módulo NLP foram comparadas e mostraram os seguintes resultados de recall / precisão: MMTX padrão com a versão NEGEX 0,775 / 0,398; MPTX melhorado com a versão NEGEX 0,892 / 0,753; MPLUS2 versão 0.693 / 0,402; e palavra-chave pesquisando versão 0.575 / 0,807. Os resultados médios para os revisores foram uma recordação de 0,788 e uma precisão de 0,912. </v>
          </cell>
          <cell r="BQ127">
            <v>0</v>
          </cell>
          <cell r="BR127">
            <v>0</v>
          </cell>
          <cell r="BS127">
            <v>0</v>
          </cell>
          <cell r="BV127">
            <v>0</v>
          </cell>
          <cell r="BW127">
            <v>0</v>
          </cell>
          <cell r="BX127">
            <v>0</v>
          </cell>
          <cell r="BY127">
            <v>0</v>
          </cell>
          <cell r="BZ127">
            <v>0</v>
          </cell>
          <cell r="CA127">
            <v>0</v>
          </cell>
          <cell r="CB127">
            <v>0</v>
          </cell>
          <cell r="CC127">
            <v>0</v>
          </cell>
          <cell r="CK127">
            <v>0</v>
          </cell>
          <cell r="CL127">
            <v>0</v>
          </cell>
        </row>
        <row r="128">
          <cell r="C128" t="str">
            <v>development and empirical user centered evaluation of semantically based query recommendation for an electronic health record search engine</v>
          </cell>
          <cell r="D128" t="str">
            <v>Development and empirical user-centered evaluation of semantically-based query recommendation for an electronic health record search engine</v>
          </cell>
          <cell r="E128" t="str">
            <v xml:space="preserve">Desenvolvimento e avaliação empírica centrada no usuário da recomendação de consulta baseada em semanticamente para um mecanismo de pesquisa de registros de saúde eletrônica </v>
          </cell>
          <cell r="G128" t="str">
            <v xml:space="preserve">macho </v>
          </cell>
          <cell r="H128">
            <v>2017</v>
          </cell>
          <cell r="I128">
            <v>21</v>
          </cell>
          <cell r="J128">
            <v>0</v>
          </cell>
          <cell r="K128">
            <v>0</v>
          </cell>
          <cell r="L128" t="str">
            <v>Scopus</v>
          </cell>
          <cell r="P128" t="str">
            <v>English</v>
          </cell>
          <cell r="Q128" t="str">
            <v>Article</v>
          </cell>
          <cell r="R128">
            <v>0</v>
          </cell>
          <cell r="S128" t="str">
            <v>All Open Access, Bronze, Green</v>
          </cell>
          <cell r="T128" t="str">
            <v>Hanauer D.A., Wu D.T.Y., Yang L., Mei Q., Murkowski-Steffy K.B., Vydiswaran V.G.V., Zheng K.</v>
          </cell>
          <cell r="U128" t="str">
            <v>Journal of Biomedical Informatics</v>
          </cell>
          <cell r="V128" t="str">
            <v>67</v>
          </cell>
          <cell r="Y128" t="str">
            <v>10.1016/j.jbi.2017.01.013</v>
          </cell>
          <cell r="Z128" t="str">
            <v>10.1016/j.jbi.2017.01.013</v>
          </cell>
          <cell r="AB128" t="str">
            <v>https://www.scopus.com/inward/record.uri?eid=2-s2.0-85012052959&amp;doi=10.1016%2fj.jbi.2017.01.013&amp;partnerID=40&amp;md5=04749f3467eb4087971fc1f6916ce55f</v>
          </cell>
          <cell r="AC128" t="str">
            <v>Department of Pediatrics, University of Michigan Medical School, 5312 CC, SPC 5940, 1500 East Medical Center Drive, Ann Arbor, MI  48109, United States; School of Information, University of Michigan, 105 South State Street, Ann Arbor, MI  48109, United States; Department of Electrical Engineering and Computer Science, University of Michigan, 2260 Hayward Street, Ann Arbor, MI  48109, United States; Department of Health Management and Policy, School of Public Health, 1415 Washington Heights, Ann Arbor, MI  48109, United States; Department of Learning Health Sciences, University of Michigan Medical School, 1111 East Catherine Street, Ann Arbor, MI  48109, United States</v>
          </cell>
          <cell r="AD128" t="str">
            <v>Hanauer, D.A., Department of Pediatrics, University of Michigan Medical School, 5312 CC, SPC 5940, 1500 East Medical Center Drive, Ann Arbor, MI  48109, United States, School of Information, University of Michigan, 105 South State Street, Ann Arbor, MI  48109, United States; Wu, D.T.Y., Department of Pediatrics, University of Michigan Medical School, 5312 CC, SPC 5940, 1500 East Medical Center Drive, Ann Arbor, MI  48109, United States, School of Information, University of Michigan, 105 South State Street, Ann Arbor, MI  48109, United States; Yang, L., School of Information, University of Michigan, 105 South State Street, Ann Arbor, MI  48109, United States; Mei, Q., School of Information, University of Michigan, 105 South State Street, Ann Arbor, MI  48109, United States, Department of Electrical Engineering and Computer Science, University of Michigan, 2260 Hayward Street, Ann Arbor, MI  48109, United States; Murkowski-Steffy, K.B., Department of Health Management and Policy, School of Public Health, 1415 Washington Heights, Ann Arbor, MI  48109, United States; Vydiswaran, V.G.V., School of Information, University of Michigan, 105 South State Street, Ann Arbor, MI  48109, United States, Department of Learning Health Sciences, University of Michigan Medical School, 1111 East Catherine Street, Ann Arbor, MI  48109, United States; Zheng, K., School of Information, University of Michigan, 105 South State Street, Ann Arbor, MI  48109, United States, Department of Health Management and Policy, School of Public Health, 1415 Washington Heights, Ann Arbor, MI  48109, United States</v>
          </cell>
          <cell r="AH128" t="str">
            <v>National Center for Advancing Translational Sciences, NCATS: UL1TR000433</v>
          </cell>
          <cell r="AL128" t="str">
            <v>Adler-Milstein, J., DesRoches, C.M., Furukawa, M.F., More than half of US hospitals have at least a basic EHR, but stage 2 criteria remain challenging for most (2014) Health Aff. (Millwood), 33 (9), pp. 1664-1671; Berner, E.S., Moss, J., Informatics challenges for the impending patient information explosion (2005) J. Am. Med. Inform. Assoc., 12 (6), pp. 614-617; Biron, P., Metzger, M.H., Pezet, C., Sebban, C., Barthuet, E., Durand, T., An information retrieval system for computerized patient records in the context of a daily hospital practice: the example of the Leon Berard Cancer Center (France) (2014) Appl. Clin. Inform., 5 (1), pp. 191-205; Gregg, W., Jirjis, J., Lorenzi, N.M., Giuse, D., StarTracker: an integrated, web-based clinical search engine (2003) AMIA Annu. Symp. Proc., p. 855; Hanauer, D.A., Mei, Q., Law, J., Khanna, R., Zheng, K., Supporting information retrieval from electronic health records: a report of University of Michigan's nine-year experience in developing and using the Electronic Medical Record Search Engine (EMERSE) (2015) J. Biomed. Inform., 55, pp. 290-300; Lowe, H.J., Ferris, T.A., Hernandez, P.M., Weber, S.C., STRIDE – an integrated standards-based translational research informatics platform (2009) AMIA Annu. Symp. Proc., 2009, pp. 391-395; Natarajan, K., Stein, D., Jain, S., Elhadad, N., An analysis of clinical queries in an electronic health record search utility (2010) Int. J. Med. Inform., 79 (7), pp. 515-522; Tawfik, A.A., Kochendorfer, K.M., Saparova, D., Al Ghenaimi, S., Moore, J.L., “I Don't Have Time to Dig Back Through This”: the role of semantic search in supporting physician information seeking in an electronic health record (2014) Perform. Improv. Quart., 26 (4), pp. 75-91; Zalis, M., Harris, M., Advanced search of the electronic medical record: augmenting safety and efficiency in radiology (2010) J. Am. Coll. Radiol., 7 (8), pp. 625-633; Barrows, R.C., Jr., Busuioc, M., Friedman, C., Limited parsing of notational text visit notes: ad-hoc vs. NLP approaches (2000) Proc. AMIA Symp.; Edinger, T., Cohen, A.M., Bedrick, S., Ambert, K., Hersh, W., Barriers to retrieving patient information from electronic health record data: failure analysis from the TREC medical records track (2012) AMIA Annu. Symp. Proc., 2, pp. 180-188; Davies, K., Harrison, J., The information-seeking behaviour of doctors: a review of the evidence (2007) Health Inform. Libr. J., 24 (2), pp. 78-94; McKibbon, K.A., Haynes, R.B., Dilks, C.J., How good are clinical MEDLINE searches? A comparative study of clinical end-user and librarian searches (1990) Comput. Biomed. Res., 23 (6), pp. 583-593; Wachtel, R.E., Dexter, F., Difficulties and challenges associated with literature searches in operating room management, complete with recommendations (2013) Anesth. Analg., 117 (6), pp. 1460-1479; Balfe, E., Smyth, B., Improving Web search through collaborative query recommendation (2004) Proceedings of the 16th European Conference on Artificial Intelligence, Valencia, Spain; Baraglia, R., Cacheda, F., Carneiro, V., Search shortcuts, 2009, p. 77; Broccolo, D., Marcon, L., Nardini, F.M., Perego, R., Silvestri, F., Generating suggestions for queries in the long tail with an inverted index (2012) Inform. Process. Manage., 48 (2), pp. 326-339; Mu, X., Lu, K., Ryu, H., Explicitly integrating MeSH thesaurus help into health information retrieval systems: an empirical user study (2014) Inform. Process. Manage., 50 (1), pp. 24-40; Suominen, H., Salanterä, S., Velupillai, S., Overview of the ShARe/CLEF eHealth evaluation lab 2013, , vol. 8138, 2013, pp. 212–231; Zeng, Q.T., Crowell, J., Plovnick, R.M., Kim, E., Ngo, L., Dibble, E., Assisting consumer health information retrieval with query recommendations (2006) J. Am. Med. Inform. Assoc., 13 (1), pp. 80-90; Griffon, N., Chebil, W., Rollin, L., Performance evaluation of unified medical language system(R)'s synonyms expansion to query PubMed (2012) BMC Med. Inform. Decis. Mak., 12, p. 12; Leroy, G., Xu, J., Chung, W., Eggers, S., Chen, H., An end user evaluation of query formulation and results review tools in three medical meta-search engines (2007) Int. J. Med. Inform., 76 (11-12), pp. 780-789; Yoo, S., Choi, J., On the query reformulation technique for effective MEDLINE document retrieval (2010) J. Biomed. Inform., 43 (5), pp. 686-693; Seyfried, L., Hanauer, D.A., Nease, D., Albeiruti, R., Kavanagh, J., Kales, H.C., Enhanced identification of eligibility for depression research using an electronic medical record search engine (2009) Int. J. Med. Inform., 78 (12), pp. e13-e18; Yang, L., Mei, Q., Zheng, K., Hanauer, D.A., Query log analysis of an electronic health record search engine (2011) AMIA Annu. Symp. Proc., 2011, pp. 915-924; Zheng, K., Mei, Q., Hanauer, D.A., Collaborative search in electronic health records (2011) J. Am. Med. Inform. Assoc., 18 (3), pp. 282-291; Braley, T.J., Segal, B.M., Chervin, R.D., Sleep-disordered breathing in multiple sclerosis (2012) Neurology, 79 (9), pp. 929-936; DiMagno, M.J., Spaete, J.P., Ballard, D.D., Wamsteker, E.J., Saini, S.D., Risk models for post-endoscopic retrograde cholangiopancreatography pancreatitis (PEP): smoking and chronic liver disease are predictors of protection against PEP (2013) Pancreas, 42 (6), pp. 996-1003; Jensen, K.M., Cooke, C.R., Davis, M.M., Fidelity of administrative data when researching down syndrome (2014) Med. Care, 52 (8), pp. e52-e57; Paczesny, S., Braun, T.M., Levine, J.E., Elafin is a biomarker of graft-versus-host disease of the skin (2010) Sci. Transl. Med., 2 (13). , 13ra12; Walter, J.K., Benneyworth, B.D., Housey, M., Davis, M.M., The factors associated with high-quality communication for critically ill children (2013) Pediatrics, 131, pp. S90-S95; Aronson, A.R., Rindflesch, T.C., Query expansion using the UMLS Metathesaurus (1997) Proc. AMIA Annu. Fall Symp., pp. 485-489; Hersh, W., Price, S., Donohoe, L., Assessing thesaurus-based query expansion using the UMLS Metathesaurus (2000) Proc. AMIA Symp., pp. 344-348; Liu, Z., Chu, W.W., Knowledge-based query expansion to support scenario-specific retrieval of medical free text (2007) Inform. Retrieval, 10 (2), pp. 173-202; Martinez, D., Otegi, A., Soroa, A., Agirre, E., Improving search over electronic health records using UMLS-based query expansion through random walks (2014) J. Biomed. Inform., 51, pp. 100-106; Zeng, Q.T., Redd, D., Rindflesch, T., Nebeker, J., Synonym, topic model and predicate-based query expansion for retrieving clinical documents (2012) AMIA Annu. Symp. Proc., 2012, pp. 1050-1059; Zhu, D., Carterette, B., Improving health records search using multiple query expansion collections, , 2012, pp. 1–7; Singhal, A., Modern information retrieval: a brief overview (2001) Bull. IEEE Comput. Soc. Tech. Committee Data Eng., 24 (4), pp. 35-42; Fang, H., Tao, T., Zhai, C., (2014) A formal study of information retrieval heuristics, , p. 49; Wu, D.T., Hanauer, D.A., Yang, L., Zheng, K., Mei, Q., Towards intelligent and socially oriented query recommendation for electronic health records retrieval; Voorhees, E.M., Hersh, W.R., Overview of the TREC 2012 medical records track, , Paper Presented at: TREC2012; Zhang, Y., Wang, P., Heaton, A., Winkler, H., (2012) Health information searching behavior in MedlinePlus and the impact of tasks, , p. 641; Davis, F.D., Perceived usefulness, perceived ease of use, and user acceptance of information technology (1989) MIS Quart., 13 (3), p. 319; Holden, R.J., Karsh, B.T., The technology acceptance model: its past and its future in health care (2010) J. Biomed. Inform., 43 (1), pp. 159-172; Venkatesh, V., Morris, M.G., Davis, G.B., Davis, F.D., User acceptance of information technology: toward a unified view (2003) MIS Quart., pp. 425-478; Charmaz, K., Constructing Grounded Theory (2006), Sage Publications London; Thousand Oaks, Calif; Glaser, B.G., Strauss, A.L., The Discovery of Grounded Theory: Strategies for Qualitative Research (1999), Aldine de Gruyter New York; Carpineto, C., Romano, G., A survey of automatic query expansion in information retrieval (2012) ACM Comput. Surv., 44 (1), pp. 1-50; Jansen, B.J., Spink, A., Saracevic, T., Real life, real users, and real needs: a study and analysis of user queries on the web (2000) Inform. Process. Manage., 36 (2), pp. 207-227; Herskovic, J.R., Tanaka, L.Y., Hersh, W., Bernstam, E.V., A day in the life of PubMed: analysis of a typical day's query log (2007) J. Am. Med. Inform. Assoc., 14 (2), pp. 212-220; Cohen, K.B., Christiansen, T., Hunter, L.E., MetaMap is a superior baseline to a standard document retrieval engine for the task of finding patient cohorts in clinical free text (2011) The Twentieth Text REtrieval Conference (TREC) Proceedings 2011; Friedlin, J., Overhage, M., An evaluation of the UMLS in representing corpus derived clinical concepts (2011) AMIA Annu. Symp. Proc., 2011, pp. 435-444; Zuccon, G., Holloway, A., Koopman, B., Nguyen, A., Identify disorders in health records using conditional random fields and metamap: AEHRC at ShARe/CLEF 2013 eHealth evaluation lab task 1 (2013) Proceedings of CLEF Workshop on Cross-Language Evaluation of Methods, Applications, and Resources for eHealth Document Analysis, Valencia, Spain</v>
          </cell>
          <cell r="AM128" t="str">
            <v>Zheng, K.M3531 SPH II, 1415 Washington Heights, United States; email: kzheng@umich.edu</v>
          </cell>
          <cell r="AP128" t="str">
            <v>Academic Press Inc.</v>
          </cell>
          <cell r="AV128" t="str">
            <v>JBIOB</v>
          </cell>
          <cell r="AW128" t="str">
            <v>J. Biomed. Informatics</v>
          </cell>
          <cell r="AX128" t="str">
            <v>Final</v>
          </cell>
          <cell r="AY128" t="str">
            <v>2-s2.0-85012052959</v>
          </cell>
          <cell r="AZ128">
            <v>9</v>
          </cell>
          <cell r="BF128" t="str">
            <v>Electronic health records (E05.318.308.940.968.625.500); Information retrieval systems (L01.700.508.300); Query expansion; Query recommendation; Search engine (L01.470.875); Unified Medical Language System (L01.453.245.945.800)</v>
          </cell>
          <cell r="BG128" t="str">
            <v>Bioinformatics; Health; Information retrieval; Information retrieval systems; Medical information systems; Query processing; Records management; Semantic Web; Semantics; Biomedical information retrieval; Electronic health record; Electronic health record (EHRs); Perceived ease of use; Query expansion; Query recommendations; Technology acceptance model; Unified medical language systems; Search engines; adult; algorithm; Article; electronic medical record; empiricism; female; history; human; human experiment; information retrieval; information technology; male; perception; performance; physician; search engine; semantics; simulation; staff; algorithm; electronic health record; information retrieval; natural language processing; semantics; Algorithms; Electronic Health Records; Humans; Information Storage and Retrieval; Natural Language Processing; Search Engine; Semantics</v>
          </cell>
          <cell r="BI128" t="str">
            <v>twitter|metamap|nlp</v>
          </cell>
          <cell r="BJ128" t="str">
            <v>objective the utility of biomedical information retrieval environments can be severely limited when users lack expertise in constructing effective search queries. to address this issue, we developed a computer-based query recommendation algorithm that suggests semantically interchangeable terms based on an initial user-entered query. in this study, we assessed the value of this approach, which has broad applicability in biomedical information retrieval, by demonstrating its application as part of a search engine that facilitates retrieval of information from electronic health records (ehrs). materials and methods the query recommendation algorithm utilizes metamap to identify medical concepts from search queries and indexed ehr documents. synonym variants from umls are used to expand the concepts along with a synonym set curated from historical ehr search logs. the empirical study involved 33 clinicians and staff who evaluated the system through a set of simulated ehr search tasks. user acceptance was assessed using the widely used technology acceptance model. results the search engine's performance was rated consistently higher with the query recommendation feature turned on vs. off. the relevance of computer-recommended search terms was also rated high, and in most cases the participants had not thought of these terms on their own. the questions on perceived usefulness and perceived ease of use received overwhelmingly positive responses. a vast majority of the participants wanted the query recommendation feature to be available to assist in their day-to-day ehr search tasks. discussion and conclusion challenges persist for users to construct effective search queries when retrieving information from biomedical documents including those from ehrs. this study demonstrates that semantically-based query recommendation is a viable solution to addressing this challenge. © 2017</v>
          </cell>
          <cell r="BK128" t="str">
            <v>Objetivo A utilidade dos ambientes de recuperação de informação biomédica pode ser severamente limitada quando os usuários não têm experiência na construção de consultas de pesquisa eficazes. Para resolver esse problema, desenvolvemos um algoritmo de recomendação de consulta baseado em computador que sugere termos semanticamente intercambiáveis ​​com base em uma consulta inicial inserida pelo usuário. Neste estudo, avaliou-se o valor dessa abordagem, que tem ampla aplicabilidade na recuperação de informação biomédica, ao demonstrar sua aplicação como parte de um motor de busca que facilita a recuperação de informações de registros eletrônicos de saúde (EHRs). Materiais e métodos O algoritmo de recomendação de consulta utiliza MetaMap para identificar conceitos médicos de consultas de pesquisa e documentos EHR indexados. Variantes de sinônimo de UMLS são usadas para expandir os conceitos junto com um conjunto de sinônimos curado de logs de pesquisa EHR históricos. O estudo empírico envolveu 33 médicos e funcionários que avaliaram o sistema por meio de um conjunto de tarefas de pesquisa EHR simuladas. A aceitação do usuário foi avaliada usando o modelo de aceitação de tecnologia amplamente utilizado. Resultados O desempenho do mecanismo de pesquisa foi classificado consistentemente mais alto com o recurso de recomendação de consulta ativado e desativado. A relevância dos termos de pesquisa recomendados por computador também foi classificada como alta e, na maioria dos casos, os participantes não haviam pensado nesses termos por conta própria. As perguntas sobre utilidade percebida e facilidade de uso percebida receberam respostas extremamente positivas. A grande maioria dos participantes queria que o recurso de recomendação de consulta estivesse disponível para auxiliar em suas tarefas de pesquisa EHR do dia a dia. Discussão e conclusão Os desafios persistem para que os usuários construam consultas de pesquisa eficazes ao recuperar informações de documentos biomédicos, incluindo aqueles de EHRs. Este estudo demonstra que a recomendação de consulta com base semântica é uma solução viável para enfrentar esse desafio.</v>
          </cell>
          <cell r="BL128" t="str">
            <v xml:space="preserve">Objetivo A utilidade dos ambientes de recuperação de informações biomédicas pode ser severamente limitada quando os usuários não têm experiência na construção de consultas de busca efetivas. Para resolver esse problema, desenvolvemos um algoritmo de recomendação de consulta baseado em computador que sugere termos semanticamente intercambiáveis ​​com base em uma consulta inicial inserida pelo usuário. Neste estudo, avaliamos o valor dessa abordagem, que possui ampla aplicabilidade na recuperação de informações biomédicas, demonstrando sua aplicação como parte de um mecanismo de pesquisa que facilita a recuperação de informações de registros eletrônicos de saúde (EHRS). MATERIAIS E MÉTODOS O algoritmo de recomendação de consulta utiliza o Metamap para identificar conceitos médicos de consultas de pesquisa e documentos EHR indexados. Variantes de sinônimo de UMLs são usadas para expandir os conceitos junto com um conjunto de sinônimo curado dos registros históricos de pesquisa de EHR. O estudo empírico envolveu 33 médicos e funcionários que avaliaram o sistema através de um conjunto de tarefas de pesquisa de EHR simuladas. A aceitação do usuário foi avaliada usando o modelo de aceitação de tecnologia amplamente utilizado. Resultados O desempenho do mecanismo de pesquisa foi avaliado consistentemente maior com o recurso de recomendação de consulta ligado vs. desligado. A relevância dos termos de pesquisa recomendada por computador também foi classificada em alta, e na maioria dos casos os participantes não haviam pensado nesses termos por conta própria. As perguntas sobre a utilidade percebida e a facilidade percebida de uso receberam respostas esmagadoramente positivas. Uma grande maioria dos participantes queria que o recurso de recomendação de consulta esteja disponível para ajudar em suas tarefas de pesquisa do EHR do dia-a-dia. Discussão e conclusão Os desafios persistem para os usuários para construir consultas de pesquisa efetivas ao recuperar informações de documentos biomédicos, incluindo os da EHRs. Este estudo demonstra que a recomendação de consulta semanticamente baseada é uma solução viável para abordar esse desafio. © 2017. </v>
          </cell>
          <cell r="BQ128">
            <v>0</v>
          </cell>
          <cell r="BR128">
            <v>1</v>
          </cell>
          <cell r="BS128">
            <v>0</v>
          </cell>
          <cell r="BU128">
            <v>0</v>
          </cell>
          <cell r="BV128">
            <v>0</v>
          </cell>
          <cell r="BW128">
            <v>0</v>
          </cell>
          <cell r="BX128">
            <v>0</v>
          </cell>
          <cell r="BY128">
            <v>0</v>
          </cell>
          <cell r="BZ128">
            <v>0</v>
          </cell>
          <cell r="CA128">
            <v>0</v>
          </cell>
          <cell r="CB128">
            <v>0</v>
          </cell>
          <cell r="CC128">
            <v>0</v>
          </cell>
          <cell r="CE128" t="str">
            <v>Entra ou ñ para leitura: talvez - usa o Metamap para aprofundar consulta de um cliente, mas nao tem nada a ver com ADE</v>
          </cell>
          <cell r="CF128" t="str">
            <v>Razoavel</v>
          </cell>
          <cell r="CG128">
            <v>44373</v>
          </cell>
          <cell r="CI128">
            <v>0</v>
          </cell>
          <cell r="CK128">
            <v>0</v>
          </cell>
          <cell r="CL128">
            <v>0</v>
          </cell>
        </row>
        <row r="129">
          <cell r="C129" t="str">
            <v>comparing the effectiveness of computerized adverse drug event monitoring systems to enhance clinical decision support for hospitalized patients</v>
          </cell>
          <cell r="D129" t="str">
            <v>Comparing the effectiveness of computerized adverse drug event monitoring systems to enhance clinical decision support for hospitalized patients</v>
          </cell>
          <cell r="E129" t="str">
            <v xml:space="preserve">Comparando a eficácia dos sistemas de monitoramento de eventos de medicamentos adversos informatizados para melhorar o apoio da decisão clínica para pacientes hospitalizados </v>
          </cell>
          <cell r="G129" t="str">
            <v xml:space="preserve">macho </v>
          </cell>
          <cell r="H129">
            <v>2010</v>
          </cell>
          <cell r="I129">
            <v>3</v>
          </cell>
          <cell r="J129">
            <v>0</v>
          </cell>
          <cell r="K129">
            <v>0</v>
          </cell>
          <cell r="L129" t="str">
            <v>Scopus</v>
          </cell>
          <cell r="P129" t="str">
            <v>English</v>
          </cell>
          <cell r="Q129" t="str">
            <v>Article</v>
          </cell>
          <cell r="R129">
            <v>0</v>
          </cell>
          <cell r="S129" t="str">
            <v>All Open Access, Green</v>
          </cell>
          <cell r="T129" t="str">
            <v>Petratos G.N., Kim Y., Evans R.S., Williams S.D., Gardner R.M.</v>
          </cell>
          <cell r="U129" t="str">
            <v>Applied Clinical Informatics</v>
          </cell>
          <cell r="V129" t="str">
            <v>1</v>
          </cell>
          <cell r="W129" t="str">
            <v>3</v>
          </cell>
          <cell r="Y129" t="str">
            <v>10.4338/aci-2009-11-ra-0009</v>
          </cell>
          <cell r="Z129" t="str">
            <v>10.4338/ACI-2009-11-RA-0009</v>
          </cell>
          <cell r="AB129" t="str">
            <v>https://www.scopus.com/inward/record.uri?eid=2-s2.0-84872150455&amp;doi=10.4338%2fACI-2009-11-RA-0009&amp;partnerID=40&amp;md5=8684787eaa4d3360bd06fa90d9b3fc4d</v>
          </cell>
          <cell r="AC129" t="str">
            <v>Hoffmann-La Roche Inc, United States; Seoul National Medical University, South Korea; University of Utah, United States; Intermountain Health Care, United States; Utah Department of Health, United States</v>
          </cell>
          <cell r="AD129" t="str">
            <v>Petratos, G.N., Hoffmann-La Roche Inc, United States; Kim, Y., Seoul National Medical University, South Korea; Evans, R.S., University of Utah, United States, Intermountain Health Care, United States; Williams, S.D., Utah Department of Health, United States; Gardner, R.M., University of Utah, United States, Intermountain Health Care, United States</v>
          </cell>
          <cell r="AL129" t="str">
            <v>Jha, A.K., Identifying adverse drug events: Development of a computer-based monitor and comparison with chart review and stimulated voluntary report (1998) J Am Med Inform Assoc, 5, pp. 305-314; Cullen, D.J., The incident reporting system does not detect adverse drug events: A problem for quality improvement (1995) Jt Comm J Qual Improv, 21, pp. 541-548; Classen, D.C., Computerized surveillance of adverse drug events in hospital patients (1991) JAMA, 266, pp. 2847-2851; Hougland, P., Performance of International Classification Of Diseases, 9th Revision, Clinical Modification codes as an adverse drug event surveillance system (2006) Med Care, 44, pp. 629-636; Bates, D.W., Detecting adverse events using information technology (2003) J Am Med Inform Assoc, 10, pp. 115-128; (2001) Reducing and Preventing Adverse Drug Events to Decrease Hospital Costs, , AHRQ, Research in Action, Issue 1; AHRQ Publication Number 01-0020; http://imi.europa.eu/documents_en.html; http://omop.fnih.org/node/22; http://ftp.cdc.gov/pub/Health_Statistics/NCHS/Publications/ICD9-CM/2001/Guide02.RTF, ICD9 Coding Guidelines (FY02), 2002; (2002) ICD9 Coding Handbook, p. 400. , In: Brown F, ed: American Hospital Association; McCarthy, E.P., Does clinical evidence support ICD9 diagnosis coding of complications? (2000) Med Care, 38, pp. 868-876; Committee, U.H.D., (2001) Adverse Events Related to Medical Care, Utah: 1995-99, , Salt Lake City: Utah Department of Health; Gardner, R.M., Pryor, T.A., Warner, H.R., The HELP hospital information system: Update 1998 (1999) Int J Med Inf, 54, pp. 169-182; (2002) The ICD9 Classification of Adverse Events, , Version 2002. Salt Lake City, UT: The Utah/Missouri Patient Safety Project National Expert Panel; 3M Codefinder Software (2003) 2003: 3M Health Information Systems; Pryor, T.A., The HELP system (1983) J Med Syst, 7, pp. 87-102; Haug, P.J., Decision support in medicine: Examples from the HELP system (1994) Comput Biomed Res, 27, pp. 396-418; Kuperman, G.J., Gardner, R.M., Pryor, T.A., HELP: A Dynamic Hospital Information System (1990) Computers and Medicine, , In: Orthner HF, ed, Springer-Verlag; Evans, R.S., Development of a computerized adverse drug event monitor (1991) Proc Annu Symp Comput Appl Med Care, pp. 23-27; Classen, D.C., Description of a computerized adverse drug event monitor using a hospital information system (1992) Hosp Pharm, 27, pp. 774+776-779+783; Evans, R.S., Prevention of adverse drug events through computerized surveillance (1992) Proc Annu Symp Comput Appl Med Care, pp. 437-441; Naranjo, C.A., Lanctot, K.L., Recent developments in computer-assisted diagnosis of putative adverse drug reactions (1991) Drug Saf, 6, pp. 315-322; Classen, D.C., Adverse drug events in hospitalized patients. Excess length of stay, extra costs, and attributable mortality (1997) JAMA, 277, pp. 301-306; Evans, R.S., Using a hospital information system to assess the effects of adverse drug events (1993) Proc Annu Symp Comput Appl Med Care, pp. 161-165; Evans, R.S., Preventing adverse drug events in hospitalized patients (1994) Ann Pharmacother, 28, pp. 523-527; Petratos, G.N., Masters Thesis Published by the University of Utah, 2003; Martyn, C.N., Capture-recapture methods in surveys of diseases of the nervous system (1998) J Neurol Neurosurg Psychiatry, 64, pp. 2-3; Lazarou, J., Pomeranz, B.H., Corey, P.N., Incidence of adverse drug reactions in hospitalized patients: A metaanalysis of prospective studies (1998) JAMA, 279, pp. 1200-1205; Hafner Jr., J.W., Adverse drug events in emergency department patients (2002) Ann Emerg Med, 39, pp. 258-267; Rothschild, J.M., Analysis of medication-related malpractice claims: Causes, preventability, and costs (2002) Arch Intern Med, 162, pp. 2414-2420; Friedman, C., Natural language processing in an operational clinical information system (1995) Nat Lang Eng, 1, pp. 83-108; Jha, A.K., Identifying hospital admissions due to adverse drug events using a computer-based monitor (2001) Pharmacoepidemiol Drug Saf, 10, pp. 113-119; Phansalkar, S., Use of verbal protocol analysis for identification of ADE signals (1063) AMIA Annu Symp Proc 2006; Phansalkar, S., Understanding pharmacist decision making for adverse drug event (ADE) detection (2009) J Eval Clin Pract, 15, pp. 266-275</v>
          </cell>
          <cell r="AM129" t="str">
            <v>Gardner, R. M.; University of Utah, 26 South 2000 East, Salt Lake City, UT 84012, United States; email: Reed.Gardner@hsc.utah.edu</v>
          </cell>
          <cell r="AW129" t="str">
            <v>Appl. Clin. Informatics</v>
          </cell>
          <cell r="AX129" t="str">
            <v>Final</v>
          </cell>
          <cell r="AY129" t="str">
            <v>2-s2.0-84872150455</v>
          </cell>
          <cell r="AZ129">
            <v>10</v>
          </cell>
          <cell r="BF129" t="str">
            <v>Clinical decision support; Data collection; Error management and prevention; Pharmacy information systems; System improvement</v>
          </cell>
          <cell r="BI129" t="str">
            <v>twitter|metamap|nlp</v>
          </cell>
          <cell r="BJ129" t="str">
            <v>objective: performance of computerized adverse drug event (ade) monitoring of electronic health records through a prospective ade monitor and icd9-coded clinical text review operating independently and simultaneously on the same patient population for a 10-year period are compared. requirements are compiled for clinical decision support in pharmacy systems to enhance ade detection. methods: a large tertiary care facility in utah with a history of quality improvement using its advanced hospital information system was leveraged in this study. icd9-based review of clinical charts (icd9 system) was compared quantitatively and qualitatively to computer-assisted pharmacist-verified ades (ade monitor). the capture-recapture statistical method was applied to the data to determine an estimated prevalence of ades. results: a total estimated ade prevalence of 5.53% (13,420/242,599) was calculated with the icd9 system identifying 2,604 or 19.4% and the ade monitor 3,386 or 25.2% of all estimated ades. both methods commonly identified 4.9% of all estimated ades and matched 62.0% of the time each having its strength in detecting a slightly different domain of ades. 70% of the ade documentation in the clinical notes was found in the discharge summaries. conclusion: coupled with spontaneous reporting computerized methods account for approximately half of all ades that can currently be detected. to enhance ade monitoring and patient safety in a hospitalized setting pharmacy information systems should incorporate prospective structuring and coding of the text in clinical charts and using that data alongside computer-generated alerts of laboratory results and drug orders. natural language processing can aid computerized detection by automating the coding in real-time of physician text from clinical charts so that decision support rules can be created and applied. new detection strategies and enhancements to existing systems should be researched to enhance the detection of ades since approximately half are not currently detected. © schattauer 2010.</v>
          </cell>
          <cell r="BL129" t="str">
            <v xml:space="preserve">OBJETIVO: Desempenho do monitoramento de eventos de medicamentos adversos informatizados (ADE) Monitoramento de registros eletrônicos de saúde por meio de um prospectivo monitor ADE e revisão de texto clínico codificado pela ICD9 operando de forma independente e simultaneamente na mesma população de pacientes para um período de 10 anos. Os requisitos são compilados para apoio à decisão clínica em sistemas farmacêuticos para melhorar a detecção de ADE. Métodos: Uma grande instalação de atendimento terciário em Utah com uma história de melhoria de qualidade usando seu sistema avançado de informações hospitalares foi alavancado neste estudo. A revisão baseada em CID9 de gráficos clínicos (sistema ICD9) foi comparada quantitativa e qualitativamente para os ades verificados por farmacêuticos assistidos por computador (ADE Monitor). O método estatístico de recaptura de captura foi aplicado aos dados para determinar uma prevalência estimada de ades. RESULTADOS: A prevalência total do ADE estimada de 5,53% (13.420 / 242.599) foi calculada com o sistema ICD9 identificando 2.604 ou 19,4% e o monitor ADE 3.386 ou 25,2% de todos os ades estimados. Ambos os métodos geralmente identificaram 4,9% de todos os mais estimados e combinam 62,0% do tempo que possui sua força na detecção de um domínio ligeiramente diferente dos ADES. 70% da documentação ADE nas notas clínicas foi encontrada nos resumos de descarga. Conclusão: Acoplado com relatórios espontâneos Métodos informatizados representam aproximadamente metade de todos os ADES que podem ser detectados atualmente. Para melhorar o monitoramento de ADE e a segurança do paciente em sistemas de informação de farmácia hospitalizados devem incorporar estruturação e codificação prospectivas do texto em gráficos clínicos e usando os dados ao lado de alertas gerados por computador de resultados laboratoriais e ordens de drogas. O processamento de linguagem natural pode auxiliar a detecção informatizada, automatizando a codificação em tempo real do texto do médico de gráficos clínicos para que as regras de apoio à decisão possam ser criadas e aplicadas. Novas estratégias de detecção e aprimoramentos para sistemas existentes devem ser pesquisados ​​para melhorar a detecção de ADES, uma vez que aproximadamente metade não são detectados atualmente. © Schattauer 2010. </v>
          </cell>
          <cell r="BQ129">
            <v>0</v>
          </cell>
          <cell r="BR129">
            <v>0</v>
          </cell>
          <cell r="BS129">
            <v>0</v>
          </cell>
          <cell r="BV129">
            <v>0</v>
          </cell>
          <cell r="BW129">
            <v>0</v>
          </cell>
          <cell r="BX129">
            <v>0</v>
          </cell>
          <cell r="BY129">
            <v>0</v>
          </cell>
          <cell r="BZ129">
            <v>0</v>
          </cell>
          <cell r="CA129">
            <v>0</v>
          </cell>
          <cell r="CB129">
            <v>0</v>
          </cell>
          <cell r="CC129">
            <v>0</v>
          </cell>
          <cell r="CK129">
            <v>0</v>
          </cell>
          <cell r="CL129">
            <v>0</v>
          </cell>
        </row>
        <row r="130">
          <cell r="C130" t="str">
            <v>comparison of automated and human assignment of mesh terms on publicly available molecular datasets</v>
          </cell>
          <cell r="D130" t="str">
            <v>Comparison of automated and human assignment of MeSH terms on publicly-available molecular datasets</v>
          </cell>
          <cell r="E130" t="str">
            <v xml:space="preserve">Comparação de atribuição automatizada e humana de termos de malha em conjuntos moleculares disponíveis publicamente </v>
          </cell>
          <cell r="G130" t="str">
            <v xml:space="preserve">macho </v>
          </cell>
          <cell r="H130">
            <v>2011</v>
          </cell>
          <cell r="I130">
            <v>10</v>
          </cell>
          <cell r="J130">
            <v>0</v>
          </cell>
          <cell r="K130">
            <v>0</v>
          </cell>
          <cell r="L130" t="str">
            <v>Scopus</v>
          </cell>
          <cell r="P130" t="str">
            <v>English</v>
          </cell>
          <cell r="Q130" t="str">
            <v>Article</v>
          </cell>
          <cell r="R130">
            <v>0</v>
          </cell>
          <cell r="S130" t="str">
            <v>All Open Access, Hybrid Gold, Green</v>
          </cell>
          <cell r="T130" t="str">
            <v>Ruau D., Mbagwu M., Dudley J.T., Krishnan V., Butte A.J.</v>
          </cell>
          <cell r="U130" t="str">
            <v>Journal of Biomedical Informatics</v>
          </cell>
          <cell r="V130" t="str">
            <v>44</v>
          </cell>
          <cell r="W130" t="str">
            <v>SUPPL. 1</v>
          </cell>
          <cell r="Y130" t="str">
            <v>10.1016/j.jbi.2011.03.007</v>
          </cell>
          <cell r="Z130" t="str">
            <v>10.1016/j.jbi.2011.03.007</v>
          </cell>
          <cell r="AB130" t="str">
            <v>https://www.scopus.com/inward/record.uri?eid=2-s2.0-83755202243&amp;doi=10.1016%2fj.jbi.2011.03.007&amp;partnerID=40&amp;md5=f1f88c7123ac9a797818d1a782309b60</v>
          </cell>
          <cell r="AC130" t="str">
            <v>Division of Systems Medicine, Department of Pediatrics, Stanford, CA, 94305, United States; School of Allied Medical Professions, The Ohio State University College of Medicine, Columbus, OH 43210, United States; Program in Biomedical Informatics, Stanford University School of Medicine, Stanford, CA 94305, United States; Department of Computer Science, Stanford University School of Medicine, Stanford, CA 94305, United States</v>
          </cell>
          <cell r="AD130" t="str">
            <v>Ruau, D., Division of Systems Medicine, Department of Pediatrics, Stanford, CA, 94305, United States; Mbagwu, M., School of Allied Medical Professions, The Ohio State University College of Medicine, Columbus, OH 43210, United States; Dudley, J.T., Division of Systems Medicine, Department of Pediatrics, Stanford, CA, 94305, United States, Program in Biomedical Informatics, Stanford University School of Medicine, Stanford, CA 94305, United States; Krishnan, V., Department of Computer Science, Stanford University School of Medicine, Stanford, CA 94305, United States; Butte, A.J., Division of Systems Medicine, Department of Pediatrics, Stanford, CA, 94305, United States</v>
          </cell>
          <cell r="AH130" t="str">
            <v>U.S. National Library of Medicine, NLM: R01LM009719</v>
          </cell>
          <cell r="AI130" t="str">
            <v>We acknowledge funding and support from the National Library of Medicine (R01 LM009719), the Stanford Summer Research Program (SSRP), the Hewlett Packard Foundation, and the Lucile Packard Foundation for Children’s Health. We acknowledge Dr. Clement Jonquet for helpful discussions.</v>
          </cell>
          <cell r="AL130" t="str">
            <v>Perou, C.M., Show me the data! (2001) Nat Genet, 29, p. 373; Lussier, Y.A., Butte, A.J., Hunter, L., Current methodologies for translational bioinformatics (2010) J Biomed Inform, 43, pp. 355-357; Brazma, A., Hingamp, P., Quackenbush, J., Sherlock, G., Spellman, P., Stoeckert, C., Minimum information about a microarray experiment (MIAME)-toward standards for microarray data (2001) Nat Genet, 29, pp. 365-371; Barrett, T., Suzek, T.O., Troup, D.B., Wilhite, S.E., Ngau, W.C., Ledoux, P., NCBI GEO: mining millions of expression profiles - database and tools (2005) Nucleic Acids Res, 33, pp. D562-D566; Parkinson, H., Kapushesky, M., Shojatalab, M., Abeygunawardena, N., Coulson, R., Farne, A., ArrayExpress - a public database of microarray experiments and gene expression profiles (2007) Nucleic Acids Res, 35, pp. D747-D750; Deutsch, E.W., The PeptideAtlas project (2010) Methods Mol Biol, 604, pp. 285-296; Jones, P., Cote, R.G., Martens, L., Quinn, A.F., Taylor, C.F., Derache, W., PRIDE: a public repository of protein and peptide identifications for the proteomics community (2006) Nucleic Acids Res, 34, pp. D659-D663; Dudley, J., Butte, A.J., Enabling integrative genomic analysis of high-impact human diseases through text mining (2008) Pac Symp Biocomput, pp. 580-591; Shah, N.H., Jonquet, C., Chiang, A.P., Butte, A.J., Chen, R., Musen, M.A., Ontology-driven indexing of public datasets for translational bioinformatics (2009) BMC Bioinformatics, 10 (SUPPL. 2), pp. S1; Stuart, J.M., Segal, E., Koller, D., Kim, S.K., A gene-coexpression network for global discovery of conserved genetic modules (2003) Science, 302, pp. 249-255; Shen-Orr, S.S., Tibshirani, R., Khatri, P., Bodian, D.L., Staedtler, F., Perry, N.M., Cell type-specific gene expression differences in complex tissues (2010) Net Meth, 7, pp. 287-289; Wolfe, C.J., Kohane, I.S., Butte, A.J., Systematic survey reveals general applicability of "guilt-by-association" within gene coexpression networks (2005) BMC Bioinformatics, 6, p. 227; Butte, A.J., Kohane, I.S., Creation and implications of a phenome-genome network (2006) Nat Biotechnol, 24, pp. 55-62; Patel, C.J., Bhattacharya, J., Butte, A.J., An Environment-Wide Association study (EWAS) on type 2 diabetes mellitus (2010) PLoS ONE, 5, pp. e10746; Spellman, P.T., Miller, M., Stewart, J., Troup, C., Sarkans, U., Chervitz, S., (2002) Genome Biol, 3, p. 46; Butte, A.J., Chen, R., (2006), pp. 106-10. , Finding disease-related genomic experiments within an international repository: first steps in translational bioinformatics. In: AMIA Annual Symposium proceedings/AMIA Symposium; Jonquet, C., Shah, N.H., Musen, M.A., The open biomedical annotator (2009) AMIA Summit Transl Infor; Shah, N.H., Bhatia, N., Jonquet, C., Rubin, D., Chiang, A.P., Musen, M.A., Comparison of concept recognizers for building the open biomedical annotator (2009) BMC Bioinformatics, 10 (SUPPL. 9), pp. S14; Aronson, A.R., (2001), pp. 17-21. , Effective mapping of biomedical text to the UMLS Metathesaurus: the MetaMap program. In: Proceedings of AMIA Symposium; Cline, M.S., Smoot, M., Cerami, E., Kuchinsky, A., Landys, N., Workman, C., Integration of biological networks and gene expression data using Cytoscape (2007) Nat Protoc, 2, pp. 2366-2382; Dudley, J.T., Tibshirani, R., Deshpande, T., Butte, A.J., Disease signatures are robust across tissues and experiments (2009) Molec Syst Biol, 5, p. 307</v>
          </cell>
          <cell r="AM130" t="str">
            <v>Butte, A.J.; Pediatrics/Systems Medicine, X163, 251 Campus Drive, Stanford, CA 94305-5415, United States; email: abutte@stanford.edu</v>
          </cell>
          <cell r="AV130" t="str">
            <v>JBIOB</v>
          </cell>
          <cell r="AW130" t="str">
            <v>J. Biomed. Informatics</v>
          </cell>
          <cell r="AX130" t="str">
            <v>Final</v>
          </cell>
          <cell r="AY130" t="str">
            <v>2-s2.0-83755202243</v>
          </cell>
          <cell r="AZ130">
            <v>4</v>
          </cell>
          <cell r="BF130" t="str">
            <v>Annotations; Concept Identification; MEDLINE; Natural Language Processing; Ontologies; Proteomics</v>
          </cell>
          <cell r="BG130" t="str">
            <v>Annotations; Concept identification; Medline; NAtural language processing; Proteomics; Automation; Computational linguistics; Database systems; Electric network topology; Experiments; Molecular biology; Natural language processing systems; Ontology; Quality control; article; automation; data base; Medline; MeSH heading; priority journal; proteomics; publication; Databases, Factual; Humans; Information Storage and Retrieval; Medical Subject Headings; Natural Language Processing; Proteomics; United States; Vocabulary, Controlled</v>
          </cell>
          <cell r="BI130" t="str">
            <v>twitter|metamap|nlp</v>
          </cell>
          <cell r="BJ130" t="str">
            <v>publicly available molecular datasets can be used for independent verification or investigative repurposing, but depends on the presence, consistency and quality of descriptive annotations. annotation and indexing of molecular datasets using well-defined controlled vocabularies or ontologies enables accurate and systematic data discovery, yet the majority of molecular datasets available through public data repositories lack such annotations. a number of automated annotation methods have been developed; however few systematic evaluations of the quality of annotations supplied by application of these methods have been performed using annotations from standing public data repositories. here, we compared manually-assigned medical subject heading (mesh) annotations associated with experiments by data submitters in the proteomics identification (pride) proteomics data repository to automated mesh annotations derived through the national center for biomedical ontology annotator and national library of medicine metamap programs. these programs were applied to free-text annotations for experiments in pride. as many submitted datasets were referenced in publications, we used the manually curated mesh annotations of those linked publications in medline as "gold standard" annotator and metamap exhibited recall performance 3-fold greater than that of the manual annotations. we connected pride experiments in a network topology according to shared mesh annotations and found 373 distinct clusters, many of which were found to be biologically coherent by network analysis. the results of this study suggest that both annotator and metamap are capable of annotating public molecular datasets with a quality comparable, and often exceeding, that of the actual data submitters, highlighting a continuous need to improve and apply automated methods to molecular datasets in public data repositories to maximize their value and utility. © 2011 elsevier inc.</v>
          </cell>
          <cell r="BL130" t="str">
            <v xml:space="preserve">Os conjuntos de dados moleculares disponíveis publicamente podem ser usados ​​para verificação independente ou repaturação investigativa, mas depende da presença, consistência e qualidade das anotações descritivas. Anotação e indexação de conjuntos de dados moleculares usando vocabulários ou ontologias controladas bem definidas permite a descoberta de dados precisa e sistemática, mas a maioria dos conjuntos de dados moleculares disponíveis por meio de repositórios de dados públicos não possui essas anotações. Vários métodos de anotação automatizados foram desenvolvidos; No entanto, poucas avaliações sistemáticas da qualidade das anotações fornecidas pela aplicação desses métodos foram realizadas usando anotações de repositórios de dados públicos permanentes. Aqui, comparamos as anotações de assuntos médicos atribuídos manualmente (mesas) associadas a experiências por apresentadores de dados no repositório de dados proteômicos de identificação de proteômica (orgulho) para anotação automatizada de malha derivadas através do Centro Nacional de Annotator de Ontologia Biomédica e Biblioteca Nacional de Programas de Metamap . Esses programas foram aplicados a anotações de texto livre para experimentos em orgulho. Como muitos conjuntos de dados submetidos foram referenciados em publicações, utilizamos as anotações de malha curadas manualmente dessas publicações vinculadas na Medline como anotador "Gold Standard" e o Metamap exibiram o desempenho de recordação 3 vezes maior que a das anotações manuais. Conectamos experimentos de orgulho em uma topologia de rede de acordo com anotação de malha compartilhada e encontramos 373 clusters distintos, muitos dos quais foram considerados biologicamente coerentes por análise de rede. Os resultados deste estudo sugerem que ambos os anotadores e o metamap são capazes de anunciar conjuntos de dados moleculares públicos com uma qualidade comparável e, muitas vezes excedendo, que dos apresentadores de dados reais, destacando uma necessidade contínua de melhorar e aplicar métodos automatizados a conjuntos de dados moleculares em dados públicos repositórios para maximizar seu valor e utilidade. © 2011 Elsevier Inc. </v>
          </cell>
          <cell r="BQ130">
            <v>0</v>
          </cell>
          <cell r="BR130">
            <v>0</v>
          </cell>
          <cell r="BS130">
            <v>0</v>
          </cell>
          <cell r="BV130">
            <v>0</v>
          </cell>
          <cell r="BW130">
            <v>0</v>
          </cell>
          <cell r="BX130">
            <v>0</v>
          </cell>
          <cell r="BY130">
            <v>0</v>
          </cell>
          <cell r="BZ130">
            <v>0</v>
          </cell>
          <cell r="CA130">
            <v>0</v>
          </cell>
          <cell r="CB130">
            <v>0</v>
          </cell>
          <cell r="CC130">
            <v>0</v>
          </cell>
          <cell r="CK130">
            <v>0</v>
          </cell>
          <cell r="CL130">
            <v>0</v>
          </cell>
        </row>
        <row r="131">
          <cell r="C131" t="str">
            <v>comparison of computerized surveillance and manual chart review for adverse events</v>
          </cell>
          <cell r="D131" t="str">
            <v>Comparison of computerized surveillance and manual chart review for adverse events</v>
          </cell>
          <cell r="E131" t="str">
            <v xml:space="preserve">Comparação de vigilância informatizada e revisão manual para eventos adversos </v>
          </cell>
          <cell r="G131" t="str">
            <v xml:space="preserve">macho </v>
          </cell>
          <cell r="H131">
            <v>2011</v>
          </cell>
          <cell r="I131">
            <v>25</v>
          </cell>
          <cell r="J131">
            <v>0</v>
          </cell>
          <cell r="K131">
            <v>0</v>
          </cell>
          <cell r="L131" t="str">
            <v>Scopus</v>
          </cell>
          <cell r="P131" t="str">
            <v>English</v>
          </cell>
          <cell r="Q131" t="str">
            <v>Article</v>
          </cell>
          <cell r="R131">
            <v>0</v>
          </cell>
          <cell r="S131" t="str">
            <v>All Open Access, Bronze, Green</v>
          </cell>
          <cell r="T131" t="str">
            <v>Tinoco A., Evans R.S., Staes C.J., Lloyd J.F., Rothschild J.M., Haug P.J.</v>
          </cell>
          <cell r="U131" t="str">
            <v>Journal of the American Medical Informatics Association</v>
          </cell>
          <cell r="V131" t="str">
            <v>18</v>
          </cell>
          <cell r="W131" t="str">
            <v>4</v>
          </cell>
          <cell r="Y131" t="str">
            <v>10.1136/amiajnl-2011-000187</v>
          </cell>
          <cell r="Z131" t="str">
            <v>10.1136/amiajnl-2011-000187</v>
          </cell>
          <cell r="AB131" t="str">
            <v>https://www.scopus.com/inward/record.uri?eid=2-s2.0-79959673952&amp;doi=10.1136%2famiajnl-2011-000187&amp;partnerID=40&amp;md5=c4bf090ce7efff6ec027d784d43f9b2a</v>
          </cell>
          <cell r="AC131" t="str">
            <v>Department of Biomedical Informatics, University of Utah, Salt Lake City, UT, United States; Medical Informatics, Intermountain Healthcare, Salt Lake City, UT, United States; Division of General Medicine and Primary Care, Department of Medicine, Brigham and Women's Hospital, Boston, MA, United States</v>
          </cell>
          <cell r="AD131" t="str">
            <v>Tinoco, A., Department of Biomedical Informatics, University of Utah, Salt Lake City, UT, United States; Evans, R.S., Department of Biomedical Informatics, University of Utah, Salt Lake City, UT, United States, Medical Informatics, Intermountain Healthcare, Salt Lake City, UT, United States; Staes, C.J., Department of Biomedical Informatics, University of Utah, Salt Lake City, UT, United States; Lloyd, J.F., Medical Informatics, Intermountain Healthcare, Salt Lake City, UT, United States; Rothschild, J.M., Division of General Medicine and Primary Care, Department of Medicine, Brigham and Women's Hospital, Boston, MA, United States; Haug, P.J., Department of Biomedical Informatics, University of Utah, Salt Lake City, UT, United States, Medical Informatics, Intermountain Healthcare, Salt Lake City, UT, United States</v>
          </cell>
          <cell r="AH131" t="str">
            <v>U.S. National Library of Medicine, NLM: T15LM007124</v>
          </cell>
          <cell r="AL131" t="str">
            <v>(2006) Performance Measurement: Accelerating Improvement, pp. 1-16. , Institute of Medicine. Washington, DC: National Academies Press; (2007) Hospital-Acquired Infections in Pennsylvania, , http://www.phc4.org/reports/hai/, Pennsylvania Health Care Cost Containment Council, (accessed 26 Nov 2010); Lindenauer, P.K., Remus, D., Roman, S., Public reporting and pay for performance in hospital quality improvement (2007) N Engl J Med, 356, pp. 486-496; Fung, C.H., Lim, Y.W., Mattke, S., Systematic review: the evidence that publishing patient care performance data improves quality of care (2008) Ann Intern Med, 148, pp. 111-123; (2010) The Joint Commission Health Care Quality Data Download Website, , http://www.healthcarequalitydata.org/, The Joint Commission. (accessed 25 Nov 2010); Lagu, T., Lindenauer, P.K., Putting the public back in public reporting of health care quality (2010) JAMA, 304, pp. 1711-1712; Klompas, M., Yokoe, D.S., Automated surveillance of health care-associated infections (2009) Clin Infect Dis, 48, pp. 1268-1275; Evans, R.S., Larsen, R.A., Burke, J.P., Computer surveillance of hospital-acquired infections and antibiotic use (1986) JAMA, 256, pp. 1007-1011; Classen, D.C., Pestotnik, S.L., Evans, R.S., Computerized surveillance of adverse drug events in hospital patients (1991) JAMA, 266, pp. 2847-2851; Bates, D.W., Pappius, E., Kuperman, G.J., Using information systems to measure and improve quality (1999) Int J Med Inform, 53, pp. 115-124; Frank, L., Galanos, H., Penn, S., Using BPI and emerging technology to improve patient safety (2004) J Healthc Inf Manag, 18, pp. 65-71; Chen, E.S., Wajngurt, D., Qureshi, K., Automated real-time detection and notification of positive infection cases (2006) AMIA Annu Symp Proc, p. 883; Kilbridge, P.M., Campbell, U.C., Cozart, H.B., Automated surveillance for adverse drug events at a community hospital and an academic medical center (2006) J Am Med Inform Assoc, 13, pp. 372-377; Ferranti, J.M., Langman, M.K., Tanaka, D., Bridging the gap: leveraging business intelligence tools in support of patient safety and financial effectiveness (2010) J Am Med Inform Assoc, 17, pp. 136-143; Jha, A.K., Kuperman, G.J., Teich, J.M., Identifying adverse drug events: development of a computer-based monitor and comparison with chart review and stimulated voluntary report (1998) J Am Med Inform Assoc, 5, pp. 305-314; Fiszman, M., Chapman, W.W., Aronsky, D., Automatic detection of acute bacterial pneumonia from chest x-ray reports (2000) J Am Med Inform Assoc, 7, pp. 593-604; Murff, H.J., Forster, A.J., Peterson, J.F., Electronically screening discharge summaries for adverse medical events (2003) J Am Med Inform Assoc, 10, pp. 339-350; Melton, G.B., Hripcsak, G., Automated detection of adverse events using natural language processing of discharge summaries (2005) J Am Med Inform Assoc, 12, pp. 448-457; Gardner, R.M., Pryor, T.A., Warner, H.R., The HELP hospital information system: update 1998 (1999) Int J Med Inf, 54, pp. 169-182; (1980) Am J Epidemiol, 111, pp. 465-653. , Special issue: The SENIC Project; Evans, R.S., Gardner, R.M., Bush, A.R., Development of a computerized infectious disease monitor (CIDM) (1985) Comput Biomed Res, 18, pp. 103-113; Evans, R.S., Pestotnik, S.L., Classen, D.C., Development of a computerized adverse drug event monitor (1991) Proc Annu Symp Comput Appl Med Care, pp. 23-27; Jacobson, J.A., Burke, J.P., Kasworm, E., Effect of bacteriologic monitoring of urinary catheters on recognition and treatment of hospital-acquired urinary tract infections (1981) Infect Control, 2, pp. 227-232; Classen, D.C., Pestotnik, S.L., Evans, R.S., Adverse drug events in hospitalized patients: excess length of stay, extra costs, and attributable mortality (1997) J Am Med Assoc, 277, pp. 301-306; Weissman, J.S., Rothschild, J.M., Bendavid, E., Hospital workload and adverse events (2007) Med Care, 45, pp. 448-455; Iezzoni, L.I., Daley, J., Heeren, T., Identifying complications of care using administrative data (1994) Med Care, 32, pp. 700-715; Bates, D.W., O'Neil, A.C., Petersen, L.A., Evaluation of screening criteria for adverse events in medical patients (1995) Med Care, 33, pp. 452-462; Garner, J.S., Jarvis, W.R., Emori, T.G., CDC definitions for nosocomial infections, 1988 (1988) Am J Infect Control, 16, pp. 128-140; Gerberding, J., Gaynes, R., Horan, T., National Nosocomial Infections Surveillance (NNIS) system report, data summary from January 1990-May 1999, issued June 1999 (1999) Am J Infect Control, 27, pp. 520-532; Kohn, L.T., (1999) To Err is Human: Building a Safer Health System, p. 33. , ed. Washington, DC: National Academy Press; Kongkaew, C., Noyce, P.R., Ashcroft, D.M., Hospital admissions associated with adverse drug reactions: a systematic review of prospective observational studies (2008) Ann Pharmacother, 42, pp. 1017-1025; Phansalkar, S., Hoffman, J.M., Hurdle, J.F., Understanding pharmacist decision making for adverse drug event (ADE) detection (2009) J Eval Clin Pract, 15, pp. 266-275; Michel, P., Quenon, J.L., de Sarasqueta, A.M., Comparison of three methods for estimating rates of adverse events and rates of preventable adverse events in acute care hospitals (2004) BMJ, 328, p. 199; Bates, D.W., Evans, R.S., Murff, H., Detecting adverse events using information technology (2003) J Am Med Inform Assoc, 10, pp. 115-128; Nebeker, J.R., Barach, P., Samore, M.H., Clarifying adverse drug events: a clinician's guide to terminology, documentation, and reporting (2004) Ann Intern Med, 140, pp. 795-801</v>
          </cell>
          <cell r="AM131" t="str">
            <v>Tinoco, A.; Department of Biomedical Informatics, 26 South 2000 East, HSEB, Salt Lake City, UT 84112, United States; email: axtinoco@gmail.com</v>
          </cell>
          <cell r="AV131" t="str">
            <v>JAMAF</v>
          </cell>
          <cell r="AW131" t="str">
            <v>J. Am. Med. Informatics Assoc.</v>
          </cell>
          <cell r="AX131" t="str">
            <v>Final</v>
          </cell>
          <cell r="AY131" t="str">
            <v>2-s2.0-79959673952</v>
          </cell>
          <cell r="AZ131">
            <v>6</v>
          </cell>
          <cell r="BG131" t="str">
            <v>adverse drug reaction; article; computerized surveillance system; controlled study; descriptive research; emergency ward; false positive result; hospital discharge; hospital infection; hospital patient; human; intermethod comparison; manual chart review; medical information; medical record review; physician; retrospective study; Cross Infection; Humans; Medical Audit; Medication Errors; Natural Language Processing; Population Surveillance; Retrospective Studies; Risk Management; Sensitivity and Specificity; Utah</v>
          </cell>
          <cell r="BI131" t="str">
            <v>twitter|metamap|nlp</v>
          </cell>
          <cell r="BJ131" t="str">
            <v>objective: to understand how the source of information affects different adverse event (ae) surveillance methods. design: retrospective analysis of inpatient adverse drug events (ades) and hospital-associated infections (hais) detected by either a computerized surveillance system (css) or manual chart review (mcr). measurement: descriptive analysis of events detected using the two methods by type of ae, type of information about the ae, and sources of the information. results: css detected more hais than mcr (92% vs 34%); however, a similar number of ades was detected by both systems (52% vs 51%). the agreement between systems was greater for hais than ades (26% vs 3%). the css missed events that did not have information in coded format or that were described only in physician narratives. the mcr detected events missed by css using information in physician narratives. discharge summaries were more likely to contain information about aes than any other type of physician narrative, followed by emergency department reports for hais and general consult notes for ades. some ades found by mcr were detected by css but not verified by a clinician. limitations: inability to distinguish between css false positives and suspected aes for cases in which the clinician did not document their assessment in the css. conclusion: the effect that information source has on different surveillance methods depends on the type of ae. integrating information from physician narratives with css using natural language processing would improve the detection of ades more than hais.</v>
          </cell>
          <cell r="BL131" t="str">
            <v xml:space="preserve">Objetivo: Para entender como a fonte de informação afeta diferentes métodos de vigilância do evento adverso (AE). Design: Análise retrospectiva de eventos de medicamentos adversos internados (ADES) e infecções hospitalares (HAIS) detectados por um sistema de vigilância computadorizado (CSS) ou revisão de gráfico manual (MCR). Medição: Análise descritiva de eventos detectados usando os dois métodos por tipo de AE, tipo de informação sobre a AE e fontes das informações. Resultados: CSS detectou mais HAIS do que MCR (92% vs 34%); No entanto, um número similar de ades foi detectado por ambos os sistemas (52% vs 51%). O acordo entre os sistemas foi maior para Hais do que os ADES (26% vs 3%). O CSS perdeu eventos que não tinham informações em formato codificado ou que foram descritos apenas em narrativas médicas. O MCR detectou eventos perdidos pelo CSS usando informações em narrativas médicas. Os resumos de descarga eram mais propensos a conter informações sobre AES do que qualquer outro tipo de narrativa médica, seguido por relatórios de departamento de emergência para Hais e General Consult Notes para os ADES. Alguns ades encontrados pelo MCR foram detectados pelo CSS, mas não verificados por um clínico. Limitações: Incapacidade de distinguir entre CSS falsos positivos e suspeitos de AES para casos em que o clínico não documentou sua avaliação no CSS. Conclusão: o efeito que a fonte de informação tem em diferentes métodos de vigilância depende do tipo de AE. Integrar informações de narrativas médicas com CSS usando o processamento de linguagem natural melhoraria a detecção de mais do que Hais. </v>
          </cell>
          <cell r="BQ131">
            <v>0</v>
          </cell>
          <cell r="BR131">
            <v>0</v>
          </cell>
          <cell r="BS131">
            <v>0</v>
          </cell>
          <cell r="BV131">
            <v>0</v>
          </cell>
          <cell r="BW131">
            <v>0</v>
          </cell>
          <cell r="BX131">
            <v>0</v>
          </cell>
          <cell r="BY131">
            <v>0</v>
          </cell>
          <cell r="BZ131">
            <v>0</v>
          </cell>
          <cell r="CA131">
            <v>0</v>
          </cell>
          <cell r="CB131">
            <v>0</v>
          </cell>
          <cell r="CC131">
            <v>0</v>
          </cell>
          <cell r="CK131">
            <v>0</v>
          </cell>
          <cell r="CL131">
            <v>0</v>
          </cell>
        </row>
        <row r="132">
          <cell r="C132" t="str">
            <v>development of an automated assessment tool for medwatch reports in the fda adverse event reporting system</v>
          </cell>
          <cell r="D132" t="str">
            <v>Development of an automated assessment tool for MedWatch reports in the FDA adverse event reporting system</v>
          </cell>
          <cell r="E132" t="str">
            <v xml:space="preserve">Desenvolvimento de uma ferramenta de avaliação automatizada para relatórios do MedWatch no sistema de relatórios de eventos adversos da FDA </v>
          </cell>
          <cell r="G132" t="str">
            <v xml:space="preserve">macho </v>
          </cell>
          <cell r="H132">
            <v>2017</v>
          </cell>
          <cell r="I132">
            <v>10</v>
          </cell>
          <cell r="J132">
            <v>0</v>
          </cell>
          <cell r="K132">
            <v>0</v>
          </cell>
          <cell r="L132" t="str">
            <v>Scopus</v>
          </cell>
          <cell r="P132" t="str">
            <v>English</v>
          </cell>
          <cell r="Q132" t="str">
            <v>Article</v>
          </cell>
          <cell r="R132">
            <v>0</v>
          </cell>
          <cell r="S132" t="str">
            <v>All Open Access, Bronze, Green</v>
          </cell>
          <cell r="T132" t="str">
            <v>Han L., Ball R., Pamer C.A., Altman R.B., Proestel S.</v>
          </cell>
          <cell r="U132" t="str">
            <v>Journal of the American Medical Informatics Association</v>
          </cell>
          <cell r="V132" t="str">
            <v>24</v>
          </cell>
          <cell r="W132" t="str">
            <v>5</v>
          </cell>
          <cell r="X132" t="str">
            <v xml:space="preserve"> ocx022</v>
          </cell>
          <cell r="Y132" t="str">
            <v>10.1093/jamia/ocx022</v>
          </cell>
          <cell r="Z132" t="str">
            <v>10.1093/jamia/ocx022</v>
          </cell>
          <cell r="AB132" t="str">
            <v>https://www.scopus.com/inward/record.uri?eid=2-s2.0-85031937857&amp;doi=10.1093%2fjamia%2focx022&amp;partnerID=40&amp;md5=b0ad66effd0689564a72ba89b722549b</v>
          </cell>
          <cell r="AC132" t="str">
            <v>Biomedical Informatics Training Program, Stanford University, Stanford, CA, United States; Office of Surveillance and Epidemiology, Center for Drug Evaluation and Research, Food and Drug Administration, Silver Spring, MD, United States; Department of Genetics, Stanford University, United States; Department of Bioengineering, Stanford University, United States</v>
          </cell>
          <cell r="AD132" t="str">
            <v>Han, L., Biomedical Informatics Training Program, Stanford University, Stanford, CA, United States; Ball, R., Office of Surveillance and Epidemiology, Center for Drug Evaluation and Research, Food and Drug Administration, Silver Spring, MD, United States; Pamer, C.A., Office of Surveillance and Epidemiology, Center for Drug Evaluation and Research, Food and Drug Administration, Silver Spring, MD, United States; Altman, R.B., Department of Genetics, Stanford University, United States, Department of Bioengineering, Stanford University, United States; Proestel, S., Office of Surveillance and Epidemiology, Center for Drug Evaluation and Research, Food and Drug Administration, Silver Spring, MD, United States</v>
          </cell>
          <cell r="AH132" t="str">
            <v>National Institutes of Health, NIH
U.S. Food and Drug Administration, FDA
University of California, San Francisco, UCSF
Center of Excellence in Regulatory Science and Innovation, CERSI: U01FD004979</v>
          </cell>
          <cell r="AI132" t="str">
            <v>This work was supported by the FDA, which supports the University of California, San Francisco–Stanford Center of Excellence in Regulatory Sciences and Innovation, grant no. U01FD004979, and by the National Institutes of Health under award no. T32 GM007365, which supports the Stanford Medical Scientist Training Program. Its contents are solely the responsibility of the authors and do not necessarily represent the official views of the Department of Health and Human Services, the National Institutes of Health, or the Food and Drug Administration.</v>
          </cell>
          <cell r="AL132" t="str">
            <v>(2016), http://www.fda.gov.laneproxy.stanford.edu/Drugs/GuidanceComplianceRegulatoryInformation/Surveillance/AdverseDrugEffects/; Kessler, D.A., Introducing MEDWatch, A new approach to reporting medication and device adverse effects and product problems (1993) JAMA, 269, p. 2765; Leape, L., Reporting of adverse events (2002) N Engl J Med., 347, pp. 1633-1638; Lester, J., Neyarapally, G.A., Lipowski, E., Evaluation of FDA safetyrelated drug label changes in 2010 (2013) Pharmacoepidemiol Drug Saf., 22, pp. 302-305; Almenoff, J., Tonning, J.M., Gould, A.L., Perspectives on the use of data mining in pharmaco-vigilance (2005) Drug Saf., 28, pp. 981-1007; Duggirala, H.J., Tonning, J.M., Smith, E., Use of data mining at the Food and Drug Administration (2015) J Am Med Inform Assoc., 23, pp. 428-434; The Use of the WHO-UMC System for Standardised Case Causality Assessment (2012), http://who-umc.org/Graphics/26649.pdf; Introduction to Drug Utilization Research (2003), pp. 1-48. , Geneva, Switzerland; Brown, E.G., Wood, L., Wood, S., The Medical Dictionary for Regulatory Activities (MedDRA) (1999) Drug Saf., 20, pp. 109-117; Manning, C.D., Bauer, J., Finkel, J., The Stanford CoreNLP Natural Language Processing Toolki (2014) Proc 52nd Annu Meet Assoc Comput Linguist Syst Demonstr., pp. 55-60. , http://aclweb.org/anthology/P14-5010; Friedman, J., Hastie, T., Tibshirani, R., Regularization Paths for Generalized Linear Models via Coordinate Descent (2010) J Stat Softw., 33, pp. 1-22. , http://eutils.ncbi.nlm.nih.gov/entrez/eutils/elink.fcgi?dbfrom=pubmed&amp;id=20808728&amp;retmode=ref&amp;cmd=prlinks; Liaw, A., Weiner, M., Classification and Regression by randomForest (2002) R News., 2, pp. 18-22. , papers3://publication/uuid/1A4C7E98-20AD-4197-BCDB-7C918F38F724; Kuhn, M., Caret: Classification and Regression Training (2016), https://CRAN.R-project.org/package=caret, R package version 6.0-71; Kohavi, R., A study of cross-validation and bootstrap for accuracy estimation and model selection (1995) Int Jt Conf Artif Intell., 2, pp. 1137-1143; Hastie, T.J., Tibshirani, R., Friedman, J., (2009) The Elements of Statistical Learning, , 2nd ed. New York: Springer; Botsis, T., Buttolph, T., Nguyen, M.D., Vaccine adverse event text mining system for extracting features from vaccine safety reports (2012) J Am Med Inform Assoc., 19, pp. 1011-1018; Baer, B., Nguyen, M., Woo, E.J., Can natural language processing improve the efficiency of vaccine adverse event report review? (2015) Methods Inf Med., 55, pp. 144-150; Botsis, T., Nguyen, M.D., Woo, E.J., Text mining for the Vaccine Adverse Event Reporting System: medical text classification using informative feature selection (2011) J Am Med Inform Assoc., 18, pp. 631-638; Botsis, T., Woo, E.J., Ball, R., Application of information retrieval approaches to case classification in the vaccine adverse event reporting system (2013) Drug Saf., 36, pp. 573-582; Botsis, T., Woo, E.J., Ball, R., The contribution of the vaccine adverse event text mining system to the classification of possible Guillain-Barré syndrome reports (2013) Appl Clin Inform., 4, pp. 88-99; Tatonetti, N.P., Ye, P.P., Daneshjou, R., Data-driven prediction of drug effects and interactions (2012) Sci Transl Med., 4; Hochberg, A., Pearson, R., O'Hara, D., Drug-versus-drug adverse event rate comparisons (2009) Drug-Safety., 32, pp. 137-146; Harpaz, R., Chase, H., Friedman, C., Mining multi-item drug adverse effect associations in spontaneous reporting systems (2010) BMC Bioinformatics., 11, pp. S7-S8; Xu, R., Wang, Q., Large-scale combining signals from both biomedical literature and the FDA Adverse Event Reporting System (FAERS) to improve post-marketing drug safety signal detection (2014) BMC Bioinformatics., 15, p. 17; Sakaeda, T., Tamon, A., Kadoyama, K., Data mining of the public version of the FDA adverse event reporting system (2013) Int J Med Sci., 10, pp. 796-803; Poluzzi, E., Raschi, E., Moretti, U., Drug-induced torsades de pointes: data mining of the public version of the FDA Adverse Event Reporting System (AERS) (2009) Pharmacoepidemiol Drug Saf., 18, pp. 512-518; Wang, L., Jiang, G., Li, D., Standardizing adverse drug event reporting data (2014) J Biomed Semantics., 5, p. 36; Bodenreider, O., The Unified Medical Language System (UMLS): integrating biomedical terminology (2004) Nucleic Acids Res, 32, pp. D267-270</v>
          </cell>
          <cell r="AM132" t="str">
            <v>Proestel, S.; Division of Epidemiology, White Oak Building 71, 1260, 10903 New Hampshire Avenue, United States; email: Scott.Proestel@fda.hhs.gov</v>
          </cell>
          <cell r="AP132" t="str">
            <v>Oxford University Press</v>
          </cell>
          <cell r="AV132" t="str">
            <v>JAMAF</v>
          </cell>
          <cell r="AW132" t="str">
            <v>J. Am. Med. Informatics Assoc.</v>
          </cell>
          <cell r="AX132" t="str">
            <v>Final</v>
          </cell>
          <cell r="AY132" t="str">
            <v>2-s2.0-85031937857</v>
          </cell>
          <cell r="AZ132">
            <v>7</v>
          </cell>
          <cell r="BF132" t="str">
            <v>Drug-related side effects and adverse reactions; Supervised machine learning</v>
          </cell>
          <cell r="BG132" t="str">
            <v>accuracy; adverse drug reaction; Article; automation; causality; clinical assessment tool; data mining; drug safety; engineering; food and drug administration; gold standard; heuristics; machine learning; medical information system; model; receiver operating characteristic; support vector machine; tool use; training; adverse drug reaction; drug surveillance program; natural language processing; statistical model; support vector machine; theoretical model; United States; Adverse Drug Reaction Reporting Systems; Data Mining; Drug-Related Side Effects and Adverse Reactions; Logistic Models; Machine Learning; Models, Theoretical; Natural Language Processing; ROC Curve; Support Vector Machine; United States; United States Food and Drug Administration</v>
          </cell>
          <cell r="BJ132" t="str">
            <v>objective: as the us food and drug administration (fda) receives over a million adverse event reports associated with medication use every year, a system is needed to aid fda safety evaluators in identifying reports most likely to demonstrate causal relationships to the suspect medications. we combined text mining with machine learning to construct and evaluate such a system to identify medication-related adverse event reports. methods: fda safety evaluators assessed 326 reports for medication-related causality. we engineered features from these reports and constructed random forest, l1 regularized logistic regression, and support vector machine models. we evaluated model accuracy and further assessed utility by generating report rankings that represented a prioritized report review process. results: our random forest model showed the best performance in report ranking and accuracy, with an area under the receiver operating characteristic curve of 0.66. the generated report ordering assigns reports with a higher probability of medication-related causality a higher rank and is significantly correlated to a perfect report ordering, with a kendall's tau of 0.24 (p=.002). conclusion: our models produced prioritized report orderings that enable fda safety evaluators to focus on reports that are more likely to contain valuable medication-related adverse event information. applying our models to all fda adverse event reports has the potential to streamline the manual review process and greatly reduce reviewer workload. © the author 2017. published by oxford university press on behalf of the american medical informatics association. all rights reserved.</v>
          </cell>
          <cell r="BK132" t="str">
            <v>Objetivo: Como a Food and Drug Administration (FDA) dos EUA recebe mais de um milhão de relatórios de eventos adversos associados ao uso de medicamentos todos os anos, é necessário um sistema para ajudar os avaliadores de segurança do FDA a identificar relatórios com maior probabilidade de demonstrar relações causais com os medicamentos suspeitos. Combinamos mineração de texto com aprendizado de máquina para construir e avaliar tal sistema para identificar relatórios de eventos adversos relacionados a medicamentos. Métodos: Os avaliadores de segurança da FDA avaliaram 326 relatórios de causalidade relacionada a medicamentos. Projetamos recursos a partir desses relatórios e construímos floresta aleatória, regressão logística regularizada L1 e modelos de máquina de vetor de suporte. Avaliamos a precisão do modelo e avaliamos ainda mais a utilidade, gerando classificações de relatório que representavam um processo de revisão de relatório priorizado. Resultados: Nosso modelo de floresta aleatória apresentou o melhor desempenho na classificação e precisão do relatório, com uma área sob a curva característica de operação do receptor de 0,66. O pedido de relatório gerado atribui relatórios com uma probabilidade mais alta de causalidade relacionada à medicação uma classificação mais alta e está significativamente correlacionado a um pedido de relatório perfeito, com um tau de Kendall de 0,24 (P = 0,002). Conclusão: Nossos modelos produziram pedidos de relatórios priorizados que permitem que os avaliadores de segurança da FDA se concentrem em relatórios com maior probabilidade de conter informações valiosas sobre eventos adversos relacionados a medicamentos. Aplicar nossos modelos a todos os relatórios de eventos adversos da FDA tem o potencial de agilizar o processo de revisão manual e reduzir significativamente a carga de trabalho do revisor.</v>
          </cell>
          <cell r="BL132" t="str">
            <v xml:space="preserve">OBJETIVO: Como a administração de alimentos e drogas dos EUA (FDA) recebe mais de um milhão de relatórios de eventos adversos associados ao uso de medicamentos todos os anos, é necessário um sistema para ajudar os avaliadores de segurança da FDA na identificação de relatórios com maior probabilidade de demonstrar relações causais aos medicamentos suspeitos. Nós combinamos a mineração de texto com aprendizado de máquina para construir e avaliar esse sistema para identificar relatórios adversos relacionados a medicação. Métodos: Avaliadores de segurança FDA avaliados 326 relatórios para causalidade relacionada à medicação. Nós projetamos características desses relatórios e construímos floresta aleatória, regressão logística regularizada L1 e suporte modelos de máquina vetorial. Avaliamos a precisão do modelo e avaliou ainda mais o utilitário gerando rankings de relatórios que representassem um processo de revisão do relatório priorizado. RESULTADOS: Nosso modelo de floresta aleatória mostrou o melhor desempenho no ranking e precisão do relatório, com uma área sob a curva característica de operação do receptor de 0,66. A ordenação de relatório gerada atribui relatórios com uma maior probabilidade de causalidade relacionada à medicação uma classificação mais alta e está significativamente correlacionada com uma encomenda de relatório perfeita, com Tau de Kendall de 0,24 (p = 0,002). CONCLUSÃO: Nossos modelos produziram pedidos de relatório priorizados que permitem que os avaliadores de segurança da FDA se concentrem em relatórios que são mais propensos a conter informações valiosas de eventos adversas relacionadas à medicação. Aplicando nossos modelos a todos os relatórios de eventos adversos da FDA tem o potencial de agilizar o processo de revisão manual e reduzir muito a carga de trabalho do revisor. © O autor 2017. Publicado pela Oxford University Press em nome da American Medical Informatics Association. todos os direitos reservados. </v>
          </cell>
          <cell r="BQ132">
            <v>0</v>
          </cell>
          <cell r="BR132">
            <v>1</v>
          </cell>
          <cell r="BS132">
            <v>0</v>
          </cell>
          <cell r="BU132">
            <v>0</v>
          </cell>
          <cell r="BV132">
            <v>0</v>
          </cell>
          <cell r="BW132">
            <v>0</v>
          </cell>
          <cell r="BX132">
            <v>0</v>
          </cell>
          <cell r="BY132">
            <v>0</v>
          </cell>
          <cell r="BZ132">
            <v>0</v>
          </cell>
          <cell r="CA132">
            <v>0</v>
          </cell>
          <cell r="CB132">
            <v>0</v>
          </cell>
          <cell r="CC132">
            <v>0</v>
          </cell>
          <cell r="CE132" t="str">
            <v>Entra ou ñ para leitura: não</v>
          </cell>
          <cell r="CF132" t="str">
            <v>Ruim</v>
          </cell>
          <cell r="CG132">
            <v>44373</v>
          </cell>
          <cell r="CI132">
            <v>0</v>
          </cell>
          <cell r="CK132">
            <v>0</v>
          </cell>
          <cell r="CL132">
            <v>0</v>
          </cell>
        </row>
        <row r="133">
          <cell r="C133" t="str">
            <v>effects of non medical switching on outcomes among patients prescribed tumor necrosis factor inhibitors</v>
          </cell>
          <cell r="D133" t="str">
            <v>Effects of non-medical switching on outcomes among patients prescribed tumor necrosis factor inhibitors</v>
          </cell>
          <cell r="E133" t="str">
            <v xml:space="preserve">Efeitos de comutação não médica sobre os resultados entre os pacientes prescritos inibidores do fator de necrose tumoral </v>
          </cell>
          <cell r="G133" t="str">
            <v xml:space="preserve">macho </v>
          </cell>
          <cell r="H133">
            <v>2017</v>
          </cell>
          <cell r="I133">
            <v>9</v>
          </cell>
          <cell r="J133">
            <v>0</v>
          </cell>
          <cell r="K133">
            <v>0</v>
          </cell>
          <cell r="L133" t="str">
            <v>Scopus</v>
          </cell>
          <cell r="P133" t="str">
            <v>English</v>
          </cell>
          <cell r="Q133" t="str">
            <v>Article</v>
          </cell>
          <cell r="R133">
            <v>0</v>
          </cell>
          <cell r="S133" t="str">
            <v>All Open Access, Bronze</v>
          </cell>
          <cell r="T133" t="str">
            <v>Gibofsky A., Skup M., Mittal M., Johnson S.J., Davis M., Chao J., Rubin D.T.</v>
          </cell>
          <cell r="U133" t="str">
            <v>Current Medical Research and Opinion</v>
          </cell>
          <cell r="V133" t="str">
            <v>33</v>
          </cell>
          <cell r="W133" t="str">
            <v>11</v>
          </cell>
          <cell r="Y133" t="str">
            <v>10.1080/03007995.2017.1375903</v>
          </cell>
          <cell r="Z133" t="str">
            <v>10.1080/03007995.2017.1375903</v>
          </cell>
          <cell r="AB133" t="str">
            <v>https://www.scopus.com/inward/record.uri?eid=2-s2.0-85029721091&amp;doi=10.1080%2f03007995.2017.1375903&amp;partnerID=40&amp;md5=1e90d7a04ba678392875f8aa6e45deb6</v>
          </cell>
          <cell r="AC133" t="str">
            <v>Weill Cornell Medicine, New York, NY, United States; AbbVie Inc., North Chicago, IL, United States; Medicus Economics, LLC, Milton, MA, United States; University of Chicago Medicine, Chicago, IL, United States</v>
          </cell>
          <cell r="AD133" t="str">
            <v>Gibofsky, A., Weill Cornell Medicine, New York, NY, United States; Skup, M., AbbVie Inc., North Chicago, IL, United States; Mittal, M., AbbVie Inc., North Chicago, IL, United States; Johnson, S.J., Medicus Economics, LLC, Milton, MA, United States; Davis, M., Medicus Economics, LLC, Milton, MA, United States; Chao, J., AbbVie Inc., North Chicago, IL, United States; Rubin, D.T., University of Chicago Medicine, Chicago, IL, United States</v>
          </cell>
          <cell r="AG133" t="str">
            <v>adalimumab, 331731-18-1; certolizumab pegol, 428863-50-7; etanercept, 185243-69-0, 200013-86-1; golimumab, 476181-74-5; infliximab, 170277-31-3; Tumor Necrosis Factor-alpha</v>
          </cell>
          <cell r="AH133" t="str">
            <v>AbbVie
AbbVie</v>
          </cell>
          <cell r="AI133" t="str">
            <v>This work was supported by AbbVie. The study sponsor participated in the interpretation of data, review, and approval of the article.</v>
          </cell>
          <cell r="AJ133" t="str">
            <v>Medical writing support was provided by Andrew Epstein PhD of Medicus Economics, LLC, Milton, Massachusetts and Joann Hettasch PhD of Arbor Communications Inc., a member of the Fishawack Group of Companies, Conshohocken, Pennsylvania and funded by AbbVie.</v>
          </cell>
          <cell r="AL133" t="str">
            <v>Reynolds, A., Koenig, A.S., Bananis, E., Singh, A., When is switching warranted among biologic therapies in rheumatoid arthritis? (2012) Expert Rev Pharmacoecon Outcomes Res, 12, pp. 319-333; Armuzzi, A., Lionetti, P., Blandizzi, C., Anti-TNF agents as therapeutic choice in immune-mediated inflammatory diseases: focus on adalimumab (2014) Int J Immunopathol Pharmacol, 271Suppl, pp. 11-32; Kuek, A., Hazleman, B.L., Ostor, A.J., Immune-mediated inflammatory diseases (IMIDs) and biologic therapy: a medical revolution (2007) Postgrad Med J, 83, pp. 251-260; Deodhar, A., Mittal, M., Reilly, P., Ankylosing spondylitis diagnosis in US patients with back pain: identifying providers involved and factors associated with rheumatology referral delay (2016) Clin Rheumatol, 35, pp. 1769-1776; Kekow, J., Moots, R.J., Emery, P., Patient-reported outcomes improve with etanercept plus methotrexate in active early rheumatoid arthritis and the improvement is strongly associated with remission: the COMET trial (2010) Ann Rheum Dis, 69, pp. 222-225; Colombel, J.F., Sandborn, W.J., Ghosh, S., Four-year maintenance treatment with adalimumab in patients with moderately to severely active ulcerative colitis: Data from ULTRA 1, 2, and 3 (2014) Am J Gastroenterol, 109, pp. 1771-1780; Rutgeerts, P., Sandborn, W.J., Feagan, B.G., Infliximab for induction and maintenance therapy for ulcerative colitis (2005) N Engl J Med, 353, pp. 2462-2476; Panaccione, R., Colombel, J.F., Sandborn, W.J., Adalimumab maintains remission of Crohn’s disease after up to 4 years of treatment: data from CHARM and ADHERE (2013) Aliment Pharmacol Ther, 38, pp. 1236-1247; Smolen, J.S., Han, C., van der Heijde, D.M., Radiographic changes in rheumatoid arthritis patients attaining different disease activity states with methotrexate monotherapy and infliximab plus methotrexate: the impacts of remission and tumour necrosis factor blockade (2009) Ann Rheum Dis, 68, pp. 823-827; Breedveld, F.C., Weisman, M.H., Kavanaugh, A.F., The PREMIER study: a multicenter, randomized, double-blind clinical trial of combination therapy with adalimumab plus methotrexate versus methotrexate alone or adalimumab alone in patients with early, aggressive rheumatoid arthritis who had not had previous methotrexate treatment (2006) Arthritis Rheum, 54, pp. 26-37; Hanauer, S.B., Feagan, B.G., Lichtenstein, G.R., Maintenance infliximab for Crohn’s disease: the ACCENT I randomised trial (2002) Lancet, 359, pp. 1541-1549; Wendling, D., Joshi, A., Reilly, P., Comparing the risk of developing uveitis in patients initiating anti-tumor necrosis factor therapy for ankylosing spondylitis: an analysis of a large US claims database (2014) Curr Med Res Opin, 30, pp. 2515-2521; Olivieri, I., Cortesi, P.A., de Portu, S., Long-term costs and outcomes in psoriatic arthritis patients not responding to conventional therapy treated with tumour necrosis factor inhibitors: the extension of the Psoriatic Arthritis Cost Evaluation (PACE) study (2016) Clin Exp Rheumatol, 34, pp. 68-75; Staples, M.P., March, L., Lassere, M., Health-related quality of life and continuation rate on first-line anti-tumour necrosis factor therapy among rheumatoid arthritis patients from the Australian Rheumatology Association Database (2011) Rheumatology (Oxford), 50, pp. 166-175; Brandt, J., Braun, J., Anti-TNF-alpha agents in the treatment of psoriatic arthritis (2006) Expert Opin Biol Ther, 6, pp. 99-107; Lapadula, G., Marchesoni, A., Armuzzi, A., Adalimumab in the treatment of immune-mediated diseases (2014) Int J Immunopathol Pharmacol, 271Suppl, pp. 33-48; Gisondi, P., Girolomoni, G., Impact of TNF-alpha antagonists on the quality of life in selected skin diseases (2013) G Ital Dermatol Venereol, 148, pp. 243-248; Laas, K., Peltomaa, R., Kautiainen, H., Leirisalo-Repo, M., Clinical impact of switching from infliximab to etanercept in patients with rheumatoid arthritis (2008) Clin Rheumatol, 27, pp. 927-932; Hutchinson, D., Tier, J., Soper, S., The conversion of infliximab to adalimumab in stable RA patients [abstract] (2005) Rheumatology, 44Suppl1, p. i72; Liu, Y., Skup, M., Chao, J., (2015), http://www.ispor.org/ScientificPresentationsDatabase/Presentation/53795, Impact of non-medical switching on healthcare costs: a claims database analysis. Abstract presentation at 20th Annual meeting of ISPOR, Philadelphia, PA, May, Last accessed 1 June 2017]; Van Assche, G., Vermeire, S., Ballet, V., Switch to adalimumab in patients with Crohn’s disease controlled by maintenance infliximab: prospective randomised SWITCH trial (2012) Gut, 61, pp. 229-234; Boktor, M., Motlis, A., Aravantagi, A., Substitution with Alternative Anti-TNFalpha Therapy (SAVANT)–outcomes of a Crohn’s disease cohort undergoing substitution therapy with certolizumab (2016) Inflamm Bowel Dis, 22, pp. 1353-1361; Wolf, D., Skup, M., Yang, H., Clinical outcomes associated with switching or discontinuation from anti-TNF inhibitors for nonmedical reasons (2017) Clin Ther, 39, p. 849; Cote, B.R., Petersen, E.A., Impact of therapeutic switching in long-term care (2008) Am J Manag Care, 1411Suppl, pp. SP23-SP28; Bates, M., Models of natural language understanding (1995) Proc Natl Acad Sci USA, 92, pp. 9977-9982; Hansen, B.B., Bowers, J., Covariate balance in simple, stratified and clustered comparative studies (2008) Statist Sci, 23, pp. 219-236; Chamberlain, G., Analysis of covariance with qualitative data (1980) Rev Econ Stud, 48, pp. 225-238; Bartelds, G.M., Krieckaert, C.L., Nurmohamed, M.T., Development of antidrug antibodies against adalimumab and association with disease activity and treatment failure during long-term follow-up (2011) JAMA, 305, pp. 1460-1468; Steenholdt, C., Frederiksen, M.T., Bendtzen, K., Time course and clinical implications of development of antibodies against adalimumab in patients with inflammatory bowel disease (2016) J Clin Gastroenterol, 50, pp. 483-489; Bartelds, G.M., Wijbrandts, C.A., Nurmohamed, M.T., Anti-infliximab and anti-adalimumab antibodies in relation to response to adalimumab in infliximab switchers and anti-tumour necrosis factor naive patients: a cohort study (2010) Ann Rheum Dis, 69, pp. 817-821; Rendas-Baum, R., Wallenstein, G.V., Koncz, T., Evaluating the efficacy of sequential biologic therapies for rheumatoid arthritis patients with an inadequate response to tumor necrosis factor-alpha inhibitors (2011) Arthritis Res Ther, 13, p. R25; Bombardieri, S., Ruiz, A.A., Fardellone, P., Effectiveness of adalimumab for rheumatoid arthritis in patients with a history of TNF-antagonist therapy in clinical practice (2007) Rheumatology (Oxford), 46, pp. 1191-1199; Nikas, S.N., Voulgari, P.V., Alamanos, Y., Efficacy and safety of switching from infliximab to adalimumab: a comparative controlled study (2006) Ann Rheum Dis, 65, pp. 257-260</v>
          </cell>
          <cell r="AM133" t="str">
            <v>Gibofsky, A.; Weill Medical College of Cornell University, 535 East 70th Street, United States; email: gibofskya@hss.edu</v>
          </cell>
          <cell r="AP133" t="str">
            <v>Taylor and Francis Ltd</v>
          </cell>
          <cell r="AV133" t="str">
            <v>CMROC</v>
          </cell>
          <cell r="AW133" t="str">
            <v>Curr. Med. Res. Opin.</v>
          </cell>
          <cell r="AX133" t="str">
            <v>Final</v>
          </cell>
          <cell r="AY133" t="str">
            <v>2-s2.0-85029721091</v>
          </cell>
          <cell r="AZ133">
            <v>8</v>
          </cell>
          <cell r="BF133" t="str">
            <v>Biologics; clinical practice patterns; health resources; immunology</v>
          </cell>
          <cell r="BG133" t="str">
            <v>adalimumab; certolizumab pegol; etanercept; golimumab; infliximab; tumor necrosis factor inhibitor; tumor necrosis factor; adult; aged; ankylosing spondylitis; Article; cohort analysis; controlled study; cost control; Crohn disease; drug efficacy; drug substitution; electronic medical record; emergency ward; female; health care utilization; hospitalization; human; major clinical study; male; outcome assessment; prescription; psoriasis; psoriatic arthritis; retrospective study; rheumatoid arthritis; ulcerative colitis; unspecified side effect; adverse drug reaction; antagonists and inhibitors; cost; middle aged; statistics and numerical data; Adult; Aged; Cohort Studies; Costs and Cost Analysis; Drug-Related Side Effects and Adverse Reactions; Female; Hospitalization; Humans; Male; Middle Aged; Retrospective Studies; Tumor Necrosis Factor-alpha</v>
          </cell>
          <cell r="BI133" t="str">
            <v>twitter|metamap|nlp</v>
          </cell>
          <cell r="BJ133" t="str">
            <v>objective: to evaluate health care use and outcomes among patients who experienced a non-medical switch of their prescribed anti-tumor-necrosis-factor biological agent (anti-tnf) for cost containment reasons. methods: retrospective evaluation of humedica electronic health records of patients ≥18 years old with anti-tnf treatment for immune conditions. using natural language processing, stable patients who experienced a non-medical switch (for cost reasons) of their anti-tnf between 2007 and 2013 were identified (nms cohort, n = 158) and matched to patients who did not (control cohort, n = 4804). rates of office visits, emergency department visits, and hospitalizations at 30, 90, and 365 days following were evaluated. medication-related adverse events, defined as subsequent medication change due to a side effect and/or efficacy-related reason were also compared. results: adjusted rates of office visits were higher among the nms cohort than the control cohort at 30 (46.4% vs. 31.7%, p &lt;.001), 90 (71.0% vs. 57.0%, p &lt;.001), and 365 days (87.8% vs. 76.8%, p &lt;.001). rates of emergency department use and hospitalization were comparable between cohorts. the nms cohort had higher adjusted rates of medication-related adverse consequences (both increased side effects and diminished efficacy) than the control cohort at 30 (13.8% vs. 4.0%, p =.003), 90 (31.6% vs 9.6%, p &lt;.001), and 365 days (54.7% vs. 20.3%, p &lt;.001). compared with controls, the nms cohort had higher adjusted rates of subsequent medication change within 1 year (27.82% vs. 13.9%, p =.001). conclusion: non-medical switching among patients prescribed anti-tnfs was associated with increased health care use, medication-related side effects, and reports of diminished efficacy. © 2017 informa uk limited, trading as taylor &amp; francis group.</v>
          </cell>
          <cell r="BK133" t="str">
            <v>Objetivo: Avaliar o uso e os resultados dos cuidados de saúde entre os pacientes que experimentaram uma mudança não médica de seu agente biológico do fator de necrose tumoral (anti-TNF) prescrito por razões de contenção de custos. Métodos: Avaliação retrospectiva dos prontuários eletrônicos da Humedica de pacientes ≥18 anos com tratamento anti-TNF para doenças imunológicas. Usando o processamento de linguagem natural, os pacientes estáveis ​​que experimentaram uma mudança não médica (por razões de custo) de seu anti-TNF entre 2007 e 2013 foram identificados (coorte NMS, n = 158) e combinados com os pacientes que não tiveram (coorte de controle, n = 4804). Taxas de visitas ao consultório, visitas ao departamento de emergência e hospitalizações em 30, 90 e 365 dias após foram avaliadas. Os eventos adversos relacionados à medicação, definidos como alteração subsequente da medicação devido a um efeito colateral e / ou motivo relacionado à eficácia, também foram comparados. Resultados: As taxas ajustadas de visitas ao consultório foram maiores entre a coorte NMS do que a coorte de controle em 30 (46,4% vs. 31,7%, p &lt;0,001), 90 (71,0% vs. 57,0%, p &lt;0,001) e 365 dias (87,8% vs. 76,8%, p &lt;0,001). As taxas de uso do departamento de emergência e hospitalização foram comparáveis ​​entre as coortes. A coorte de NMS teve taxas ajustadas mais altas de consequências adversas relacionadas à medicação (tanto efeitos colaterais aumentados quanto eficácia diminuída) do que a coorte de controle em 30 (13,8% vs. 4,0%, p = 0,003), 90 (31,6% vs. 9,6%, p &lt;0,001) e 365 dias (54,7% vs. 20,3%, p &lt;0,001). Em comparação com os controles, a coorte NMS teve taxas ajustadas mais altas de mudança de medicação subsequente dentro de 1 ano (27,82% vs. 13,9%, p = 0,001). Conclusão: A troca não médica entre os pacientes com prescrição de anti-TNFs foi associada ao aumento do uso de cuidados de saúde, efeitos colaterais relacionados à medicação e relatos de eficácia diminuída.</v>
          </cell>
          <cell r="BL133" t="str">
            <v xml:space="preserve">OBJETIVO: Avaliar o uso de cuidados de saúde e os resultados entre os pacientes que experimentaram uma mudança não médica de seu agente biológico anti-tumoral pré-inscrito (anti-TNF) para razões de contenção de custos. Métodos: Avaliação retrospectiva dos registros de saúde eletrônica Humedica de pacientes ≥18 anos com tratamento anti-TNF para condições imunológicas. Usando o processamento de linguagem natural, pacientes estáveis ​​que experimentaram um interruptor não médica (por razões de custos) do seu anti-TNF entre 2007 e 2013 foram identificados (coorte NMS, n = 158) e correspondidos aos pacientes que não (controlar coorte, n = 4804). Taxas de consultas de escritório, visitas ao departamento de emergência e hospitalizações a 30, 90 e 365 dias seguintes foram avaliados. Eventos adversos relacionados a medicação, definidos como alteração subseqüente de medicação devido a um efeito colateral e / ou razão relacionada à eficácia também foram comparadas. Resultados: taxas ajustadas de visitas de escritório foram maiores entre a coorte NMS do que a coorte de controle a 30 (46,4% vs. 31,7%, p &lt;0,001), 90 (71,0% vs. 57,0%, p &lt;0,001) e 365 dias (87,8% vs. 76,8%, p &lt;0,001). As taxas de uso do departamento de emergência e hospitalização foram comparáveis ​​entre coortes. A coorte NMS tinha maiores taxas ajustadas de consequências adversas relacionadas à medicação (tanto aumentasse os efeitos colaterais quanto a eficácia diminuída) do que a coorte de controle a 30 (13,8% vs. 4,0%, p = 0,003), 90 (31,6% vs 9,6%, p &lt;0,001) e 365 dias (54,7% vs. 20,3%, p &lt;0,001). Em comparação com os controles, a coorte NMS tinha maiores taxas ajustadas de alteração subseqüente de medicação dentro de 1 ano (27,82% vs. 13,9%, p = 0,001). CONCLUSÃO: A mudança não médica entre os pacientes prescritos anti-TNFs foi associada ao aumento do uso de cuidados de saúde, efeitos colaterais relacionados à medicação e relatórios de eficácia diminuída. © 2017 Informa Reino Unido Limited, Negociando como Taylor &amp; Francis Group. </v>
          </cell>
          <cell r="BQ133">
            <v>0</v>
          </cell>
          <cell r="BR133">
            <v>1</v>
          </cell>
          <cell r="BS133">
            <v>0</v>
          </cell>
          <cell r="BU133">
            <v>0</v>
          </cell>
          <cell r="BV133">
            <v>0</v>
          </cell>
          <cell r="BW133">
            <v>0</v>
          </cell>
          <cell r="BX133">
            <v>0</v>
          </cell>
          <cell r="BY133">
            <v>0</v>
          </cell>
          <cell r="BZ133">
            <v>0</v>
          </cell>
          <cell r="CA133">
            <v>0</v>
          </cell>
          <cell r="CB133">
            <v>0</v>
          </cell>
          <cell r="CC133">
            <v>0</v>
          </cell>
          <cell r="CE133" t="str">
            <v>Entra ou ñ para leitura: não</v>
          </cell>
          <cell r="CF133" t="str">
            <v>Ruim</v>
          </cell>
          <cell r="CG133">
            <v>44373</v>
          </cell>
          <cell r="CI133">
            <v>0</v>
          </cell>
          <cell r="CK133">
            <v>0</v>
          </cell>
          <cell r="CL133">
            <v>0</v>
          </cell>
        </row>
        <row r="134">
          <cell r="C134" t="str">
            <v>complex epilepsy phenotype extraction from narrative clinical discharge summaries</v>
          </cell>
          <cell r="D134" t="str">
            <v>Complex epilepsy phenotype extraction from narrative clinical discharge summaries</v>
          </cell>
          <cell r="E134" t="str">
            <v xml:space="preserve">Extração complexa do fenótipo da epilepsia das resumos da descarga clínica narrativa </v>
          </cell>
          <cell r="G134" t="str">
            <v xml:space="preserve">macho </v>
          </cell>
          <cell r="H134">
            <v>2014</v>
          </cell>
          <cell r="I134">
            <v>17</v>
          </cell>
          <cell r="J134">
            <v>0</v>
          </cell>
          <cell r="K134">
            <v>0</v>
          </cell>
          <cell r="L134" t="str">
            <v>Scopus</v>
          </cell>
          <cell r="P134" t="str">
            <v>English</v>
          </cell>
          <cell r="Q134" t="str">
            <v>Article</v>
          </cell>
          <cell r="R134">
            <v>0</v>
          </cell>
          <cell r="S134" t="str">
            <v>All Open Access, Bronze, Green</v>
          </cell>
          <cell r="T134" t="str">
            <v>Cui L., Sahoo S.S., Lhatoo S.D., Garg G., Rai P., Bozorgi A., Zhang G.-Q.</v>
          </cell>
          <cell r="U134" t="str">
            <v>Journal of Biomedical Informatics</v>
          </cell>
          <cell r="V134" t="str">
            <v>51</v>
          </cell>
          <cell r="Y134" t="str">
            <v>10.1016/j.jbi.2014.06.006</v>
          </cell>
          <cell r="Z134" t="str">
            <v>10.1016/j.jbi.2014.06.006</v>
          </cell>
          <cell r="AB134" t="str">
            <v>https://www.scopus.com/inward/record.uri?eid=2-s2.0-84908022842&amp;doi=10.1016%2fj.jbi.2014.06.006&amp;partnerID=40&amp;md5=48346bbce2e3c20dc4a449e80441a104</v>
          </cell>
          <cell r="AC134" t="str">
            <v>Department of Electrical Engineering and Computer Science, Case Western Reserve University, Cleveland, OH  44106, United States; Division of Medical Informatics, Case Western Reserve University, Cleveland, OH  44106, United States; Department of Neurology, Case Western Reserve University, Cleveland, OH  44106, United States</v>
          </cell>
          <cell r="AD134" t="str">
            <v>Cui, L., Department of Electrical Engineering and Computer Science, Case Western Reserve University, Cleveland, OH  44106, United States; Sahoo, S.S., Division of Medical Informatics, Case Western Reserve University, Cleveland, OH  44106, United States; Lhatoo, S.D., Department of Neurology, Case Western Reserve University, Cleveland, OH  44106, United States; Garg, G., Department of Neurology, Case Western Reserve University, Cleveland, OH  44106, United States; Rai, P., Department of Neurology, Case Western Reserve University, Cleveland, OH  44106, United States; Bozorgi, A., Department of Neurology, Case Western Reserve University, Cleveland, OH  44106, United States; Zhang, G.-Q., Department of Electrical Engineering and Computer Science, Case Western Reserve University, Cleveland, OH  44106, United States, Division of Medical Informatics, Case Western Reserve University, Cleveland, OH  44106, United States</v>
          </cell>
          <cell r="AH134" t="str">
            <v>1-P20-NS076965-01
National Institute of Neurological Disorders and Stroke, NINDS: P20NS076965
National Center for Advancing Translational Sciences, NCATS: UL1TR000439
Case Western Reserve University, CWRU</v>
          </cell>
          <cell r="AI134" t="str">
            <v>The authors would like to thank the anonymous reviewers for their detailed, insightful comments and suggestions which helped to improve the quality of the paper. This work was funded by the Prevention and Risk Identification of SUDEP Mortality Project ( 1-P20-NS076965-01 ) and the Case Western Reserve University Clinical and Translational Science Award (CTSC) Grant UL1TR000439 .</v>
          </cell>
          <cell r="AL134" t="str">
            <v>Crowley, R.S., Castine, M., Mitchell, K.J., Chavan, G., McSherry, T., Feldman, M., CaTIES-a grid based system for coding and retrieval of surgical pathology reports and tissue specimens in support of translational research (2010) J Am Med Inform Assoc, 17 (3), pp. 253-264; Fiszman, M., Chapman, W.W., Aronsky, D., Evans, R.S., Haug, P.J., Automatic detection of acute bacterial pneumonia from chest X-ray reports (2000) J Am Med Inform Assoc, 7, pp. 593-604; Scorza, F.A., Arida, R.M., Cysneiros, R.M.T., The brain-heart connection: implications for understanding sudden unexpected death in epilepsy (2009) Cardiol J, 16 (5), pp. 394-399; Mbuba, C.K., Ngugi, A.K., Newton, C.R., The epilepsy treatment gap in developing countries: a systematic review of the magnitude, causes, and intervention strategies (2008) Epilepsia, 49, pp. 1491-1503; Tomson, T., Nashef, L., Ryvlin, P., Sudden unexpected death in epilepsy: current knowledge and future directions (2008) Lancet Neurol., 7 (11), pp. 1021-1031; http://emedicine.medscape.com/article/1187111-overview; Winawer, M.R., Phenotype definition in epilepsy (2006) Epilepsy Behav, 8 (3), pp. 462-476; Lüders, H.O., Amina, S., Baumgartner, C., Modern technology calls for a modern approach to classification of epileptic seizures and the epilepsies (2012) Epilepsia, 53 (3), pp. 405-411; http://grants.nih.gov/grants/guide/rfa-files/RFA-NS-11-006.html, [accessed 07.01.14]; Sahoo, S.S., Lhatoo, S.D., Gupta, D.K., Epilepsy and seizure ontology: towards an epilepsy informatics infrastructure for clinical research and patient care (2014) J Am Med Inform Assoc, 21 (1), pp. 82-89; Aronson, A.R., Effective mapping of biomedical text to the UMLS Metathesaurus: the MetaMap program (2001), pp. 17-21. , AMIA Annual Symposium Proceedings; Aronson, A.R., Lang, F.M., An overview of MetaMap: historical perspective and recent advances (2010) J Am Med Inform Assoc, 17 (3), pp. 229-236; Savova, G.K., Masanz, J.J., Ogren, P.V., Mayo clinical Text Analysis and Knowledge Extraction System (cTAKES): architecture, component evaluation and applications (2010) J Am Med Inform Assoc, 17 (5), pp. 507-513; Cui, L., Bozorgi, A., Lhatoo, S.D., EpiDEA: extracting structured epilepsy and seizure information from patient discharge summaries for cohort identification (2012) AMIA Annual Symp Proc, pp. 1191-1200; Rindflesch, T.C., Fiszman, M., The interaction of domain knowledge and linguistic structure in natural language processing: interpreting hypernymic propositions in biomedical text (2003) J Biomed Infor, 36, pp. 462-477; Ahlers, C.B., Fiszman, M., Demner-Fushman, D., Extracting semantic predication from MEDLINE citations for pharmacogenomics (2007) Pacific Symposium on Biocomputing, pp. 209-220; Friedman, C., Alderson, P.O., Austin, J.H., A general natural-language text processor for clinical radiology (1994) J Am Med Infor Assoc, 1 (2), pp. 161-174; Sevenster, M., van Ommering, R., Qian, Y., Automatically correlating clinical findings and body locations in radiology reports using MedLEE (2012) J Digit Imaging, 25 (2), pp. 240-249; Roberts, K., Rink, B., Harabagiu, S.M., A machine learning approach for identifying anatomical locations of actionable findings in radiology reports (2012) AMIA Annual Symposium Proceedings, pp. 779-788; http://tika.apache.org/, [accessed 01.04.13]; Jaro, M.A., Probabilistic linkage of large public health data files (1995) Statist Med, 14, pp. 491-498; Zhang, G.Q., Siegler, T., Saxman, P., Sandberg, N., Mueller, R., Johnson, N., VISAGE: a query interface for clinical research (2010) Proc AMIA CRI, pp. 76-80; Zhang, G.Q., Cui, L., Teagno, J., Kaebler, D., Koroukian, S., Xu, R., Merging ontology navigation with query construction for web-based Medicare data exploration (2013) AMIA Summit on Clinical Research Informatics (CRI), pp. 285-289; Cui, L., Mueller, R., Sahoo, S., Zhang, G.Q., Querying complex federated clinical data using ontological mapping and subsumption reasoning 2013 IEEE International Conference on Healthcare Informatics (ICHI), pp. 351-360; Tsoumakas, G., Ioannis, K., Multi-label classification: an overview (2007) Int J Data Warehousing Mining (IJDWM), 3 (3), pp. 1-13; Tsoumakas, G., Ioannis, K., Ioannis, V., Mining multi-label data (2010) Data mining and knowledge discovery handbook, pp. 667-685. , Springer, US</v>
          </cell>
          <cell r="AM134" t="str">
            <v>Zhang, G.-Q.; Division of Medical Informatics, Case Western Reserve University, 2103 Cornell Road, United States</v>
          </cell>
          <cell r="AP134" t="str">
            <v>Academic Press Inc.</v>
          </cell>
          <cell r="AV134" t="str">
            <v>JBIOB</v>
          </cell>
          <cell r="AW134" t="str">
            <v>J. Biomed. Informatics</v>
          </cell>
          <cell r="AX134" t="str">
            <v>Final</v>
          </cell>
          <cell r="AY134" t="str">
            <v>2-s2.0-84908022842</v>
          </cell>
          <cell r="AZ134">
            <v>7</v>
          </cell>
          <cell r="BF134" t="str">
            <v>Cohort identification; Epilepsy; Information extraction</v>
          </cell>
          <cell r="BG134" t="str">
            <v>Discharge summary; Epilepsy; Information retrieval; accuracy; algorithm; anatomy ontology; Article; cohort analysis; electroencephalogram; epilepsy; hospital discharge; human; phenotype; artificial intelligence; automated pattern recognition; biological ontology; classification; data mining; electroencephalography; epilepsy; medical record; natural language processing; procedures; semantics; Artificial Intelligence; Biological Ontologies; Data Mining; Electroencephalography; Epilepsy; Health Records, Personal; Humans; Natural Language Processing; Patient Discharge Summaries; Pattern Recognition, Automated; Phenotype; Semantics</v>
          </cell>
          <cell r="BI134" t="str">
            <v>twitter|metamap|nlp</v>
          </cell>
          <cell r="BJ134" t="str">
            <v>epilepsy is a common serious neurological disorder with a complex set of possible phenotypes ranging from pathologic abnormalities to variations in electroencephalogram. this paper presents a system called phenotype exaction in epilepsy (peep) for extracting complex epilepsy phenotypes and their correlated anatomical locations from clinical discharge summaries, a primary data source for this purpose. peep generates candidate phenotype and anatomical location pairs by embedding a named entity recognition method, based on the epilepsy and seizure ontology, into the national library of medicine's metamap program. such candidate pairs are further processed using a correlation algorithm. the derived phenotypes and correlated locations have been used for cohort identification with an integrated ontology-driven visual query interface. to evaluate the performance of peep, 400 de-identified discharge summaries were used for development and an additional 262 were used as test data. peep achieved a micro-averaged precision of 0.924, recall of 0.931, and f1-measure of 0.927 for extracting epilepsy phenotypes. the performance on the extraction of correlated phenotypes and anatomical locations shows a micro-averaged f1-measure of 0.856 (precision: 0.852, recall: 0.859). the evaluation demonstrates that peep is an effective approach to extracting complex epilepsy phenotypes for cohort identification. © 2014.</v>
          </cell>
          <cell r="BL134" t="str">
            <v xml:space="preserve">A epilepsia é um distúrbio neurológico sério comum com um conjunto complexo de possíveis fenótipos que variam de anormalidades patológicas a variações no eletroencefalograma. Este artigo apresenta um sistema chamado fenótipo de exacção na epilepsia (PEEP) para extrair fenótipos complexos da epilepsia e seus locais anatômicos correlacionados dos resumos de descarga clínica, uma fonte de dados primária para essa finalidade. A PEEP gera fenótipo candidato e pares de localização anatômica, incorporando um método de reconhecimento de entidade nomeado, com base na epilepsia e à sua ontologia de convulsão, na Biblioteca Nacional do Programa Metamap da Medicina. Tais pares candidatos são processados ​​adicionalmente usando um algoritmo de correlação. Os fenótipos derivados e locais correlacionados foram usados ​​para a identificação de coorte com uma interface de consulta visual orientada por ontologia integrada. Para avaliar o desempenho do Peep, os resumos de descarga de 400 desentiváveis ​​foram usados ​​para o desenvolvimento e outros 262 foram usados ​​como dados de teste. O PEEP alcançou uma precisão micro-média de 0,924, recordação de 0,931 e f1-medida de 0,927 para extrair fenótipos da epilepsia. O desempenho na extração de fenótipos correlacionados e locais anatômicos mostra uma média de f1 de micro-média de 0,856 (precisão: 0,852, recall: 0,859). A avaliação demonstra que o PEEP é uma abordagem eficaz para extrair fenótipos complexos da epilepsia para a identificação da coorte. © 2014. </v>
          </cell>
          <cell r="BQ134">
            <v>0</v>
          </cell>
          <cell r="BR134">
            <v>0</v>
          </cell>
          <cell r="BS134">
            <v>0</v>
          </cell>
          <cell r="BV134">
            <v>0</v>
          </cell>
          <cell r="BW134">
            <v>0</v>
          </cell>
          <cell r="BX134">
            <v>0</v>
          </cell>
          <cell r="BY134">
            <v>0</v>
          </cell>
          <cell r="BZ134">
            <v>0</v>
          </cell>
          <cell r="CA134">
            <v>0</v>
          </cell>
          <cell r="CB134">
            <v>0</v>
          </cell>
          <cell r="CC134">
            <v>0</v>
          </cell>
          <cell r="CK134">
            <v>0</v>
          </cell>
          <cell r="CL134">
            <v>0</v>
          </cell>
        </row>
        <row r="135">
          <cell r="C135" t="str">
            <v>computerized surveillance for adverse drug events in a pediatric hospital</v>
          </cell>
          <cell r="D135" t="str">
            <v>Computerized surveillance for adverse drug events in a pediatric hospital.</v>
          </cell>
          <cell r="E135" t="str">
            <v xml:space="preserve">Vigilância computadorizada para eventos adversos de drogas em um hospital pediátrico. </v>
          </cell>
          <cell r="G135" t="str">
            <v xml:space="preserve">macho </v>
          </cell>
          <cell r="H135">
            <v>2008</v>
          </cell>
          <cell r="J135">
            <v>0</v>
          </cell>
          <cell r="K135">
            <v>0</v>
          </cell>
          <cell r="L135" t="str">
            <v>Scopus</v>
          </cell>
          <cell r="P135" t="str">
            <v>English</v>
          </cell>
          <cell r="Q135" t="str">
            <v>Article</v>
          </cell>
          <cell r="R135">
            <v>0</v>
          </cell>
          <cell r="T135" t="str">
            <v>Kilbridge P.M., Noirot L.A., Reichley R.M., Heard K.M., Dunagan W.C., Bailey T.C.</v>
          </cell>
          <cell r="U135" t="str">
            <v>AMIA ... Annual Symposium proceedings / AMIA Symposium. AMIA Symposium</v>
          </cell>
          <cell r="AB135" t="str">
            <v>https://www.scopus.com/inward/record.uri?eid=2-s2.0-73949125371&amp;partnerID=40&amp;md5=e66b2128e84dfaa3fd7b378b1390d4cc</v>
          </cell>
          <cell r="AC135" t="str">
            <v>Washington University School of Medicine and BJC HealthCare, St. Louis, MO, United States</v>
          </cell>
          <cell r="AD135" t="str">
            <v>Kilbridge, P.M., Washington University School of Medicine and BJC HealthCare, St. Louis, MO, United States; Noirot, L.A., Washington University School of Medicine and BJC HealthCare, St. Louis, MO, United States; Reichley, R.M., Washington University School of Medicine and BJC HealthCare, St. Louis, MO, United States; Heard, K.M., Washington University School of Medicine and BJC HealthCare, St. Louis, MO, United States; Dunagan, W.C., Washington University School of Medicine and BJC HealthCare, St. Louis, MO, United States; Bailey, T.C., Washington University School of Medicine and BJC HealthCare, St. Louis, MO, United States</v>
          </cell>
          <cell r="AH135" t="str">
            <v>Agency for Healthcare Research and Quality, AHRQ: 1R18HS017010</v>
          </cell>
          <cell r="AI135" t="str">
            <v>Supported by AHRQ Grant 1R18HS017010.</v>
          </cell>
          <cell r="AM135" t="str">
            <v>Kilbridge, P.M.</v>
          </cell>
          <cell r="AW135" t="str">
            <v>AMIA Annu Symp Proc</v>
          </cell>
          <cell r="AX135" t="str">
            <v>Final</v>
          </cell>
          <cell r="AY135" t="str">
            <v>2-s2.0-73949125371</v>
          </cell>
          <cell r="BG135" t="str">
            <v>article; child; computer assisted diagnosis; drug surveillance program; drug toxicity; health survey; hospital; human; medical record; methodology; natural language processing; organization and management; United States; Adverse Drug Reaction Reporting Systems; Child; Diagnosis, Computer-Assisted; Drug Toxicity; Hospitals, Pediatric; Humans; Medical Records Systems, Computerized; Missouri; Natural Language Processing; Population Surveillance</v>
          </cell>
          <cell r="BJ135" t="str">
            <v>adverse drug event (ade) surveillance is needed to inform processes and methods for prevention. voluntary reporting and manual chart review have limitations. automated surveillance systems are gaining recognition and provide useful information to supplement the other methods. preliminary evaluation of a pediatric automated adverse drug event application shows a positive predictive value of 13%, discovering events with harm in 1.3% of inpatient admissions.</v>
          </cell>
          <cell r="BL135" t="str">
            <v xml:space="preserve">A vigilância adversa do evento de drogas (ADE) é necessária para informar processos e métodos para prevenção. Relatórios voluntários e revisão manual têm limitações. Os sistemas de vigilância automatizados estão ganhando reconhecimento e fornecem informações úteis para complementar os outros métodos. A avaliação preliminar de um aplicativo de evento adverso automatizado pediátrico mostra um valor preditivo positivo de 13%, descobrindo eventos com danos em 1,3% das internações internadas. </v>
          </cell>
          <cell r="BQ135">
            <v>0</v>
          </cell>
          <cell r="BR135">
            <v>0</v>
          </cell>
          <cell r="BS135">
            <v>0</v>
          </cell>
          <cell r="BV135">
            <v>0</v>
          </cell>
          <cell r="BW135">
            <v>0</v>
          </cell>
          <cell r="BX135">
            <v>0</v>
          </cell>
          <cell r="BY135">
            <v>0</v>
          </cell>
          <cell r="BZ135">
            <v>0</v>
          </cell>
          <cell r="CA135">
            <v>0</v>
          </cell>
          <cell r="CB135">
            <v>0</v>
          </cell>
          <cell r="CC135">
            <v>0</v>
          </cell>
          <cell r="CK135">
            <v>0</v>
          </cell>
          <cell r="CL135">
            <v>0</v>
          </cell>
        </row>
        <row r="136">
          <cell r="C136" t="str">
            <v>concept based annotation of enzyme classes</v>
          </cell>
          <cell r="D136" t="str">
            <v>Concept-based annotation of enzyme classes</v>
          </cell>
          <cell r="E136" t="str">
            <v xml:space="preserve">Annotação baseada em conceito de classes enzimáticas </v>
          </cell>
          <cell r="G136" t="str">
            <v xml:space="preserve">macho </v>
          </cell>
          <cell r="H136">
            <v>2005</v>
          </cell>
          <cell r="I136">
            <v>9</v>
          </cell>
          <cell r="J136">
            <v>0</v>
          </cell>
          <cell r="K136">
            <v>0</v>
          </cell>
          <cell r="L136" t="str">
            <v>Scopus</v>
          </cell>
          <cell r="P136" t="str">
            <v>English</v>
          </cell>
          <cell r="Q136" t="str">
            <v>Article</v>
          </cell>
          <cell r="R136">
            <v>0</v>
          </cell>
          <cell r="S136" t="str">
            <v>All Open Access, Green</v>
          </cell>
          <cell r="T136" t="str">
            <v>Hofmann O., Schomburg D.</v>
          </cell>
          <cell r="U136" t="str">
            <v>Bioinformatics</v>
          </cell>
          <cell r="V136" t="str">
            <v>21</v>
          </cell>
          <cell r="W136" t="str">
            <v>9</v>
          </cell>
          <cell r="Y136" t="str">
            <v>10.1093/bioinformatics/bti284</v>
          </cell>
          <cell r="Z136" t="str">
            <v>10.1093/bioinformatics/bti284</v>
          </cell>
          <cell r="AB136" t="str">
            <v>https://www.scopus.com/inward/record.uri?eid=2-s2.0-18744408163&amp;doi=10.1093%2fbioinformatics%2fbti284&amp;partnerID=40&amp;md5=991600983b8bdaf3992265e811d94e27</v>
          </cell>
          <cell r="AC136" t="str">
            <v>Department of Biochemistry, University of Cologne, Zuelpicher Strasse 47, 50674 Cologne, Germany</v>
          </cell>
          <cell r="AD136" t="str">
            <v>Hofmann, O., Department of Biochemistry, University of Cologne, Zuelpicher Strasse 47, 50674 Cologne, Germany; Schomburg, D., Department of Biochemistry, University of Cologne, Zuelpicher Strasse 47, 50674 Cologne, Germany</v>
          </cell>
          <cell r="AE136" t="str">
            <v>MetaMap; Support Vector Machine</v>
          </cell>
          <cell r="AG136" t="str">
            <v>Enzymes</v>
          </cell>
          <cell r="AI136" t="str">
            <v>The authors would like to thank the German Human Genome Project (DHGP) for funding this project. We are particularly thankful to the curators of the BRENDA database for their assistance during the implementation and evaluation of this system. Finally, we would like to thank the Semantic Knowledge Representation Group for making the MetaMap software available and for their help with any questions.</v>
          </cell>
          <cell r="AL136" t="str">
            <v>Aronson, A., Effecfive mapping of biomedical text to the UMLS Metathesaurus: The MetaMap program (2001) Proc. AMIA Symp., pp. 17-21; Aronson, A.R., Filtering the UMLS Metathesaurus forMetaMap (2002), Technical Report, Semantic Knowledge Representation Group; Aronson, A.R., Rindflesch, T.C., Query expansion using the UMLS Metathesaurus (1997) Proc. AM1A Annu. Fall Symp., pp. 485-489; Benson, D.A., GenBank (2003) Nucleic Acids Res., 31, pp. 23-27; Berman, H., The Protein Data Bank (2000) Nucleic Acids Res., 28, pp. 235-242; Blaschke, C., Automatic extraction of biological information from scienfific text: Protein-protein interactions (1999) Proc. Int. Conf. Intell. Syst. Mol. Biol., pp. 60-67; Bodenreider, O., The Unified Medical Language System (UMLS): Integrating biomedical terminology (2004) Nucleic Acids Res., 32, pp. D267-D270. , (Database issue); Bodenreider, O., Rindflesch, T., Burgun, A., Unsupervised, corpus-based method for extending a biomedical terminology (2002) Proceedings of the Workshop on Natural Language Processing in the Biomedical Domain, pp. 53-60. , Association for Computational Linguistics, Philadelphia, PA; Cabezas, C., Resnik, P., Stevens, J., Supervised sense tagging using support vector machines (2001) Proceedings of the Second International Workshop on Evaluating Word Sense Disambiguation Systems, pp. 59-62. , Toulouse, France; Camon, E., The Gene ontology annotation (GOA) database: Sharing knowledge in Uniprot with gene ontology (2004) Nucleic Acids Res., 32, pp. D262-D266. , (Database issue); Chang, J., Including biological literature improvesl, homology search (2001) Pac. Symp. Biocomput., pp. 374-383; de Bruijn, B., Martin, J., Literature mining in molecular biology (2002) Proceedings of the EFMI Workshop on Natural Language Processing in Biomedical Applications, pp. 1-5. , Baud R. and Ruch P. (eds), Nicosia, Cyprus; Demsar, J., Zupan, B., Orange: From experimental machine learning to interactive data mining (2004), White paper, Faculty of Computer and Information Science University of Ljubljana; Ding, J., Mining MedLine: Abstracts, sentences, or phrases? (2002) Pac. Symp. Biocomput., pp. 326-337; Dobrokhotov, P.B., Combining NLP and probabilistic categorisation for document and term selection for Swiss-Prot medical annotation (2003) Bioinformatics, 19 (SUPPL. 1), pp. i91-i94; Donaldson, I., PreBIND and Textomy - Mining the biomedical literature for protein-protein interactions using a support vector machine (2003) BMC Bioinformatics, 4, p. 11; Feldman, R., Mining the biomedical literature using semantic analysis of natural language processing techniques (2003) Biosilico, 1, pp. 69-80; Fell, D.A., Wagner, A., The small world of metabolism (2000) Nat. Biotechnol., 18, pp. 1121-1122; Galperin, M.Y., The molecular biology database collection: 2004 update (2004) Nucleic Acids Res., 32, pp. D3-D22. , (Database issue); Hirschman, L., Accomplishments and challenges in literature data mining for biology (2002) Bioinformatics, 18, pp. 1553-1561; Humphreys, K., Two applications of information extraction to biological science journal articles: Enzyme interactions and protein structures (2000) Pac. Symp. Biocomput., pp. 505-516; Jenssen, T., A literature network of human genes for high-throughput analysis of gene expression (2001) Nat. Genet., 28, pp. 21-28; Jeong, H., Lethality and centrality in protein networks (2001) Nature, 411, pp. 41-42; Jeong, H., The large-scale organization of metabolic networks (2000) Nature, 407, pp. 651-654; Kanehisa, M., The KEGG databases at GenomeNet (2002) Nucleic Acids Res., 30, pp. 42-46; Kazama, J., Makino, T., Ohta, Y., Tsujii, J., Tuning support vector machines for biomedical named entity recognition (2002) Proceedings of the Workshop on Natural Language Processing in the Biomedical Domain, pp. 1-8. , Association for Computational Linguistics, Philadelphia, PA; Lemke, N., Essentiality and damage in metabolic networks (2004) Bioinformatics, 20, pp. 115-119; Liu, H., Automatic resolution of ambiguous terms based on machine learning and conceptual relations in the UMLS (2002) J. Am. Med. Inform. Assoc., 9, pp. 621-636; Marcotte, E.M., Mining literature for protein-protein interactions (2001) Bioinformatics, 17, pp. 359-363; McKusick, V., Online mendelian inheritance in man OMIM (TM) (2000), Technical report, McKusick-Nathans Institute for Genetic Medicine Johns Hopkins University (Baltimore, MD) and National Center for Biotechnology Information, National Library of Medicine (Bethesda, MD); Mutalik, P., Use of general-purpose negation detection to augment concept indexing of medical documents: A quantitative study using the UMLS (2001) J. Am. Med. Inform. Assoc., 8, pp. 598-609; Newman, M.E., The structure of scientific collaboration networks (2001) Proc. Natl Acad. Sci. USA, 98, pp. 404-409; Ono, T., Automated extraction of information on protein-protein interactions from the biological literature (2001) Bioinformatics, 17, pp. 155-161; Pisanelli, D.M., An ontological analysis of the UMLS Methathesaurus (1998) Proc. AMIA Symp., pp. 810-814; Pratt, W., Yetisgen-Yildiz, M., LitLinker: Capturing connections across the biomedical literature (2003) Proceedings of the International Conference on Knowledge Capture, pp. 105-112. , ACM Press ISBN 1-58113-583-1; Pustejovsky, J., Robust relational parsing over biomedical literature: Extracting inhibit relations (2002) Pac. Symp. Biocomput., pp. 362-373; Rindflesch, T.C., Rajan, J.V., Lawrence, H., Extracting molecular binding relationships from biomedical text (2000) Applied Natural Language Processing Conference, pp. 188-195. , Seattle, WA; Rindflesch, T.C., EDGAR: Extraction of drugs, genes and relations from the biomedical literature (2000) Pac. Symp. Biocomput., pp. 517-528; Schomburg, I., BRENDA, the enzyme database: Updates and major new developments (2004) Nucleic Acids Res., 32, pp. D431-D433. , (Database issue); Stapley, B., Benoit, G., Biobibliometrics: Information retrieval and visualization from co-occurrences of gene names in MedLine abstracts (2000) Pac. Symp. Biocomput., pp. 529-540; Steyvers, M., Tenenbaum, J.B., The large-scale structure of semantic networks: Statistical analysis and a model of semantic growth (2005) Cognitive Science, 29; Strogatz, S.H., Exploring complex networks (2001) Nature, 410, pp. 268-276; Tao, Y.-C., Leibel, R., Identifying functional relationships among human genes by systematic analysis of biological literature (2002) BMC Bioinformatics, 3, p. 16; Temkin, J.M., Gilder, M.R., Extraction of protein interaction information from unstructured text using a context-free grammar (2003) Bioinformatics, 19, pp. 2046-2053; TouchGraph LLC (2002), TouchGraph Technical report, Open Source; Watts, D.J., Strogatz, S.H., Collective dynamics of 'small-world' networks (1998) Nature, 393, pp. 440-442; Weeber, M., Using concepts in literature-based discovery: Simulating Swanson's Raynaud-fish oil and migraine-magnesium discoveries (2001) JASIST, 52, pp. 548-577; Wren, J.D., Garner, H.R., Shared relationship analysis: Ranking set cohesion and commonalities within a literature-derived relationship network (2004) Bioinformatics, 20, pp. 191-198; Wren, J.D., Knowledge discovery by automated identification and ranking of implicit relationships (2004) Bioinformatics, 20, pp. 389-398; Yang, Y., An evaluation of statistical approaches to text categorization (1999) Information Retrieval, 1, pp. 69-90; Yeh, A.S., Evaluation of text data mining for database curation: Lessons learned from the KDD Challenge Cup (2003) Bioinformatics, 19 (SUPPL. 1), pp. 1331-1339</v>
          </cell>
          <cell r="AM136" t="str">
            <v>Hofmann, O.; Department of Biochemistry, Zuelpicher Strasse 47, 50674 Cologne, Germany; email: o.hofmann@smail.uni-koeln.de</v>
          </cell>
          <cell r="AV136" t="str">
            <v>BOINF</v>
          </cell>
          <cell r="AW136" t="str">
            <v>Bioinformatics</v>
          </cell>
          <cell r="AX136" t="str">
            <v>Final</v>
          </cell>
          <cell r="AY136" t="str">
            <v>2-s2.0-18744408163</v>
          </cell>
          <cell r="AZ136">
            <v>7</v>
          </cell>
          <cell r="BG136" t="str">
            <v>accuracy; algorithm; analytical error; article; automation; bibliographic database; classification; computer program; controlled study; disease association; enzyme analysis; information processing; linguistics; medical literature; priority journal; qualitative analysis; quantitative analysis; scoring system; semantics; validation process; Algorithms; Animals; Artificial Intelligence; Database Management Systems; Databases, Protein; Documentation; Enzymes; Humans; Information Storage and Retrieval; Meta-Analysis; Metabolic Diseases; Natural Language Processing; Periodicals; PubMed; Vocabulary, Controlled</v>
          </cell>
          <cell r="BI136" t="str">
            <v>twitter|metamap|nlp</v>
          </cell>
          <cell r="BJ136" t="str">
            <v>motivation: given the explosive growth of biomedical data as well as the literature describing results and findings, it is getting increasingly difficult to keep up to date with new information. keeping databases synchronized with current knowledge is a time-consuming and expensive task - one which can be alleviated by automatically gathering findings from the literature using linguistic approaches. we describe a method to automatically annotate enzyme classes with disease-related information extracted from the biomedical literature for inclusion in such a database. results: enzyme names for the 3901 enzyme classes in the brenda database, a repository for quantitative and qualitative enzyme information, were identified in more than 100 000 abstracts retrieved from the pubmed literature database. phrases in the abstracts were assigned to concepts from the unified medical language system (umls) utilizing the metamap program, allowing for the identification of disease-related concepts by their semantic fields in the umls ontology. assignments between enzyme classes and diseases were created based on their co-occurrence within a single sentence. false positives could be removed by a variety of filters including minimum number of co-occurrences, removal of sentences containing a negation and the classification of sentences based on their semantic fields by a support vector machine. verification of the assignments with a manually annotated set of 1500 sentences yielded favorable results of 92% precision at 50% recall, sufficient for inclusion in a high-quality database. © the author 2005. published by oxford university press. all rights reserved.</v>
          </cell>
          <cell r="BL136" t="str">
            <v xml:space="preserve">Motivação: Dado o crescimento explosivo de dados biomédicos, bem como a literatura que descreve resultados e descobertas, é cada vez mais difícil manter-se atualizado com novas informações. Manter bancos de dados sincronizados com o conhecimento atual é uma tarefa demorada e muito cara - uma que pode ser aliviada automaticamente coletando descobertas da literatura usando abordagens linguísticas. Descrevemos um método para anotar automaticamente as classes enzimáticas com informações relacionadas à doença extraídas da literatura biomédica para inclusão em tal banco de dados. RESULTADOS: Nomes enzimáticos para as classes de enzima 3901 no banco de dados Brenda, um repositório para informações quantitativas e qualitativas de enzimas, foram identificadas em mais de 100 000 resumos recuperados do banco de dados do PubMed Literature. Frases nos resumos foram atribuídos a conceitos do Unified Medical Language System (UMLs) utilizando o programa Metamap, permitindo a identificação de conceitos relacionados a doenças por seus campos semânticos na ontologia UMLS. As atribuições entre classes e doenças enzimas foram criadas com base em sua co-ocorrência dentro de uma única sentença. Falsos positivos podem ser removidos por uma variedade de filtros, incluindo um número mínimo de co-ocorrências, remoção de frases contendo uma negação e a classificação de sentenças com base em seus campos semânticos por uma máquina de vetor de suporte. A verificação das atribuições com um conjunto anotado manualmente de 1500 sentenças produziu resultados favoráveis ​​de 92% de precisão a 50% de recall, suficiente para inclusão em um banco de dados de alta qualidade. © The Author 2005. Publicado pela Oxford University Press. todos os direitos reservados. </v>
          </cell>
          <cell r="BQ136">
            <v>0</v>
          </cell>
          <cell r="BR136">
            <v>0</v>
          </cell>
          <cell r="BS136">
            <v>0</v>
          </cell>
          <cell r="BV136">
            <v>0</v>
          </cell>
          <cell r="BW136">
            <v>0</v>
          </cell>
          <cell r="BX136">
            <v>0</v>
          </cell>
          <cell r="BY136">
            <v>0</v>
          </cell>
          <cell r="BZ136">
            <v>0</v>
          </cell>
          <cell r="CA136">
            <v>0</v>
          </cell>
          <cell r="CB136">
            <v>0</v>
          </cell>
          <cell r="CC136">
            <v>0</v>
          </cell>
          <cell r="CK136">
            <v>0</v>
          </cell>
          <cell r="CL136">
            <v>0</v>
          </cell>
        </row>
        <row r="137">
          <cell r="C137" t="str">
            <v>consistency in the safety labeling of bioequivalent medications</v>
          </cell>
          <cell r="D137" t="str">
            <v>Consistency in the safety labeling of bioequivalent medications</v>
          </cell>
          <cell r="E137" t="str">
            <v xml:space="preserve">Consistência na rotulagem de segurança de medicamentos bioequivalentes </v>
          </cell>
          <cell r="G137" t="str">
            <v xml:space="preserve">macho </v>
          </cell>
          <cell r="H137">
            <v>2013</v>
          </cell>
          <cell r="I137">
            <v>25</v>
          </cell>
          <cell r="J137">
            <v>0</v>
          </cell>
          <cell r="K137">
            <v>0</v>
          </cell>
          <cell r="L137" t="str">
            <v>Scopus</v>
          </cell>
          <cell r="P137" t="str">
            <v>English</v>
          </cell>
          <cell r="Q137" t="str">
            <v>Article</v>
          </cell>
          <cell r="R137">
            <v>0</v>
          </cell>
          <cell r="T137" t="str">
            <v>Duke J., Friedlin J., Li X.</v>
          </cell>
          <cell r="U137" t="str">
            <v>Pharmacoepidemiology and Drug Safety</v>
          </cell>
          <cell r="V137" t="str">
            <v>22</v>
          </cell>
          <cell r="W137" t="str">
            <v>3</v>
          </cell>
          <cell r="Y137" t="str">
            <v>10.1002/pds.3351</v>
          </cell>
          <cell r="Z137" t="str">
            <v>10.1002/pds.3351</v>
          </cell>
          <cell r="AB137" t="str">
            <v>https://www.scopus.com/inward/record.uri?eid=2-s2.0-84874511186&amp;doi=10.1002%2fpds.3351&amp;partnerID=40&amp;md5=3b21fb0d6e595fa699382ffe59ccfe07</v>
          </cell>
          <cell r="AC137" t="str">
            <v>Regenstrief Institute, Indianapolis, IN, United States; Department of Medicine, Indiana University School of Medicine, Indianapolis, IN, United States; Division of Biostatistics, Indiana University School of Medicine, Indianapolis, IN, United States</v>
          </cell>
          <cell r="AD137" t="str">
            <v>Duke, J., Regenstrief Institute, Indianapolis, IN, United States, Department of Medicine, Indiana University School of Medicine, Indianapolis, IN, United States; Friedlin, J., Regenstrief Institute, Indianapolis, IN, United States; Li, X., Division of Biostatistics, Indiana University School of Medicine, Indianapolis, IN, United States</v>
          </cell>
          <cell r="AE137" t="str">
            <v>prinivil; zestril</v>
          </cell>
          <cell r="AF137" t="str">
            <v>Ingenus Pharmaceutical; International Laboratories; Lake Erie Medical DBA Quality Care Products; Major; Mutual Pharmaceuticals; Mylan</v>
          </cell>
          <cell r="AG137" t="str">
            <v>atenolol, 29122-68-7, 93379-54-5; fenofibrate, 49562-28-9; lisinopril, 76547-98-3, 83915-83-7; Drugs, Generic</v>
          </cell>
          <cell r="AH137" t="str">
            <v>National Center for Research Resources, NCRR: KL2RR025760</v>
          </cell>
          <cell r="AM137" t="str">
            <v>Duke, J.; Regenstrief Institute, 410 W 10th Street, Indianapolis, IN 46202, United States; email: jduke@regenstrief.org</v>
          </cell>
          <cell r="AV137" t="str">
            <v>PDSAE</v>
          </cell>
          <cell r="AW137" t="str">
            <v>Pharmacoepidemiol. Drug Saf.</v>
          </cell>
          <cell r="AX137" t="str">
            <v>Final</v>
          </cell>
          <cell r="AY137" t="str">
            <v>2-s2.0-84874511186</v>
          </cell>
          <cell r="AZ137">
            <v>7</v>
          </cell>
          <cell r="BF137" t="str">
            <v>Adverse reactions; Drug labeling; Drug safety; Generic medications; Pharmacoepidemiology</v>
          </cell>
          <cell r="BG137" t="str">
            <v>atenolol; fenofibrate; generic drug; lisinopril; abdominal pain; adverse drug reaction; article; asthenia; awareness; backache; bioequivalence; clinical assessment; constipation; controlled study; diarrhea; drug delivery system; drug induced headache; drug labeling; drug manufacture; drug safety; drug use; electronics; flu like syndrome; human; internal consistency; liver function test; natural language processing; nausea; postmarketing surveillance; priority journal; side effect; tablet formulation; Adverse Drug Reaction Reporting Systems; Drug and Narcotic Control; Drug Industry; Drug Labeling; Drugs, Generic; Guideline Adherence; Guidelines as Topic; Humans; Natural Language Processing; Patient Safety; Pharmacoepidemiology; Risk Assessment; Risk Factors; Therapeutic Equivalency; United States; United States Food and Drug Administration</v>
          </cell>
          <cell r="BI137" t="str">
            <v>twitter|metamap|nlp</v>
          </cell>
          <cell r="BJ137" t="str">
            <v>purpose: bioequivalent medications are required by the food and drug administration to have identical warnings on their labels. this requirement has both clinical and legal importance, yet has never been validated. we sought to determine the real-world consistency of electronic labeling for bioequivalent drugs from different manufacturers. methods: using natural language processing, we indexed the adverse drug reactions (adrs) found in the adverse reactions and post-marketing sections of 9105 structured product labels. we calculated the standard deviation in adr labeling for each bioequivalent drug and the percent deviation of each generic label from its corresponding brand. we also analyzed the performance of individual generic manufacturers. for the 25 drugs with the greatest discrepancy in labeled adrs, we performed manual review to identify causes of inconsistency. results: 68% of multi-manufacturer drugs had discrepancies in adr labeling. for a given drug, the mean deviation in number of labeled adrs was 4.4, and the median was 0.8 (iqr 0 to 3.2). the mean range in number of labeled adrs was 12 +/- 0.9, and the median was 2 (iqr 0 to 9). overall, 77.9% of generic manufacturers produced labels differing from brand. causes of inconsistency included missing tables, outdated post-marketing reports, and formatting issues. conclusions: despite fda mandate, bioequivalent drugs often differ in their safety labeling. physicians should be aware of such differences and regulators should consider new strategies for harmonizing bioequivalent labels. © 2012 john wiley &amp; sons, ltd.</v>
          </cell>
          <cell r="BL137" t="str">
            <v xml:space="preserve">Objetivo: Os medicamentos bioequivalentes são exigidos pela administração de alimentos e medicamentos para ter advertências idênticas em seus rótulos. Esse requisito tem importância clínica e legal, mas nunca foi validada. Procuramos determinar a consistência do mundo real da rotulagem eletrônica para drogas bioequivalentes de diferentes fabricantes. Métodos: Usando o processamento de linguagem natural, nós indexamos as reações adversas de medicamentos (ADRs) encontradas nas reações adversas e seções pós-comercialização de 9105 rótulos estruturados de produtos. Calculamos o desvio padrão na rotulagem ADR para cada fármaco bioequivalente e o desvio percentual de cada etiqueta genérico de sua marca correspondente. Também analisamos o desempenho de fabricantes genéricos individuais. Para as 25 drogas com a maior discrepância em ADRs rotulados, realizamos revisão manual para identificar causas de inconsistência. RESULTADOS: 68% dos medicamentos multi-fabricante tinham discrepâncias na rotulagem ADR. Para uma dada droga, o desvio médio em número de ADRs marcados foi de 4,4, e a mediana foi de 0,8 (IQR 0 a 3,2). A faixa média em número de ADRs marcadas foi de 12 +/- 0,9, e a mediana foi 2 (IQR 0 a 9). No geral, 77,9% dos fabricantes genéricos produziram rótulos diferindo da marca. Causas de inconsistência incluíram mesas ausentes, relatórios de pós-marketing desatualizados e problemas de formatação. Conclusões: Apesar do mandato da FDA, as drogas bioequivalentes muitas vezes diferem em sua rotulagem de segurança. Os médicos devem estar cientes de tais diferenças e reguladores devem considerar novas estratégias para harmonizar os rótulos bioequivalentes. © 2012 John Wiley &amp; Sons, Ltd. </v>
          </cell>
          <cell r="BQ137">
            <v>0</v>
          </cell>
          <cell r="BR137">
            <v>0</v>
          </cell>
          <cell r="BS137">
            <v>0</v>
          </cell>
          <cell r="BV137">
            <v>0</v>
          </cell>
          <cell r="BW137">
            <v>0</v>
          </cell>
          <cell r="BX137">
            <v>0</v>
          </cell>
          <cell r="BY137">
            <v>0</v>
          </cell>
          <cell r="BZ137">
            <v>0</v>
          </cell>
          <cell r="CA137">
            <v>0</v>
          </cell>
          <cell r="CB137">
            <v>0</v>
          </cell>
          <cell r="CC137">
            <v>0</v>
          </cell>
          <cell r="CK137">
            <v>0</v>
          </cell>
          <cell r="CL137">
            <v>0</v>
          </cell>
        </row>
        <row r="138">
          <cell r="C138" t="str">
            <v>embedding of semantic predications</v>
          </cell>
          <cell r="D138" t="str">
            <v>Embedding of semantic predications</v>
          </cell>
          <cell r="E138" t="str">
            <v xml:space="preserve">Incorporação de predicações semânticas </v>
          </cell>
          <cell r="G138" t="str">
            <v xml:space="preserve">macho </v>
          </cell>
          <cell r="H138">
            <v>2017</v>
          </cell>
          <cell r="I138">
            <v>15</v>
          </cell>
          <cell r="J138">
            <v>0</v>
          </cell>
          <cell r="K138">
            <v>0</v>
          </cell>
          <cell r="L138" t="str">
            <v>Scopus</v>
          </cell>
          <cell r="P138" t="str">
            <v>English</v>
          </cell>
          <cell r="Q138" t="str">
            <v>Article</v>
          </cell>
          <cell r="R138">
            <v>0</v>
          </cell>
          <cell r="S138" t="str">
            <v>All Open Access, Bronze, Green</v>
          </cell>
          <cell r="T138" t="str">
            <v>Cohen T., Widdows D.</v>
          </cell>
          <cell r="U138" t="str">
            <v>Journal of Biomedical Informatics</v>
          </cell>
          <cell r="V138" t="str">
            <v>68</v>
          </cell>
          <cell r="Y138" t="str">
            <v>10.1016/j.jbi.2017.03.003</v>
          </cell>
          <cell r="Z138" t="str">
            <v>10.1016/j.jbi.2017.03.003</v>
          </cell>
          <cell r="AB138" t="str">
            <v>https://www.scopus.com/inward/record.uri?eid=2-s2.0-85015887702&amp;doi=10.1016%2fj.jbi.2017.03.003&amp;partnerID=40&amp;md5=26419ccc1d11ef6f43b2af6b2c157f3d</v>
          </cell>
          <cell r="AC138" t="str">
            <v>School of Biomedical Informatics, The University of Texas Health Science Center, Houston, TX, United States; Grab Inc., Seattle, WA, United States</v>
          </cell>
          <cell r="AD138" t="str">
            <v>Cohen, T., School of Biomedical Informatics, The University of Texas Health Science Center, Houston, TX, United States; Widdows, D., Grab Inc., Seattle, WA, United States</v>
          </cell>
          <cell r="AH138" t="str">
            <v>National Institutes of Health, NIH
U.S. National Library of Medicine, NLM: R01LM011563
Cancer Prevention and Research Institute of Texas, CPRIT: RP150578</v>
          </cell>
          <cell r="AI138" t="str">
            <v>This research was supported by U.S. National Library of Medicine [Grant No. R01 LM011563], and Cancer Prevention and Research Institute of Texas [Grant No. RP150578]. The authors would also like to thank Tom Rindflesch and his team for extracting and sharing the predication database, and the Intramural Research Program of the US National Institutes of Health, National Library of Medicine for supporting his work in this area. We would also like to acknowledge Ning Shang, for sharing the terminological expansions used in our pharmacovigilance experiments.</v>
          </cell>
          <cell r="AL138" t="str">
            <v>Cohen, T., Widdows, D., Empirical distributional semantics: methods and biomedical applications (2009) J. Biomed. Inform., 42 (2), pp. 390-405; Mikolov, T., Chen, K., Corrado, G., Dean, J., Efficient estimation of word representations in vector space, Proceedings of the First International Conference on Learning Representations (ICLR), Scottsdale, Arizona, 2013. Available from: arXiv:1301.3781; Mikolov, T., Sutskever, I., Chen, K., Corrado, G., Dean, J., Distributed representations of words and phrases and their compositionality, Advances in Neural Information Processing Systems. NIPS’13. Proceedings of the 26th International Conference on Neural Information Processing Systems, pp. 3111–3119; Pennington, J., Socher, R., Manning, C.D., Glove: global vectors for word representation (2014) EMNLP, 14, pp. 1532-1543; De Vine, L., Zuccon, G., Koopman, B., Sitbon, L., Bruza, P., Medical semantic similarity with a neural language model (2014) Proceedings of the 23rd ACM International Conference on Conference on Information and Knowledge Management, pp. 1819-1822. , ACM; Pakhomov, S.V., Finley, G., McEwan, R., Wang, Y., Melton, G.B., Corpus domain effects on distributional semantic modeling of medical terms (2016) Bioinformatics, 32 (23), pp. 3635-3644; Choi, E., Schuetz, A., Stewart, W.F., Sun, J., Medical Concept Representation Learning from Electronic Health Records and Its Application on Heart Failure Prediction. Available from: arXiv:1602.03686; Bengio, Y., Courville, A., Vincent, P., Representation learning: a review and new perspectives (2013) IEEE Trans. Pattern Anal. Mach. Intell., 35 (8), pp. 1798-1828; Bengio, Y., Goodfellow, I.J., Courville, A., Deep Learning (2016), MIT Press ISBN: 9780262035613; Lenci, A., Distributional semantics in linguistic and cognitive research (2008) Italian J. Linguist., 20 (1), pp. 1-31; Turney, P.D., Pantel, P., From frequency to meaning: vector space models of semantics (2010) J. Artif. Intell. Res., 37 (1), pp. 141-188; Levy, O., Goldberg, Y., Dagan, I., Improving distributional similarity with lessons learned from word embeddings (2015) Trans. Assoc. Comput. Linguist., 3, pp. 211-225; Widdows, D., Cohen, T., Reasoning with vectors: a continuous model for fast robust inference (2015) Log. J. IGPL, 23 (2), pp. 141-173; Cohen, T., Schvaneveldt, R.W., Rindflesch, T.C., Predication-based semantic indexing: permutations as a means to encode predications in semantic space (2009) AMIA Annual Symposium Proceedings, 2009, p. 114. , American Medical Informatics Association; Rindflesch, T.C., Fiszman, M., The interaction of domain knowledge and linguistic structure in natural language processing: interpreting hypernymic propositions in biomedical text (2003) J. Biomed. Inform., 36 (6), pp. 462-477; Kilicoglu, H., Shin, D., Fiszman, M., Rosemblat, G., Rindflesch, T.C., Semmeddb: a pubmed-scale repository of biomedical semantic predications (2012) Bioinformatics, 28 (23), pp. 3158-3160; Landauer, T., Dumais, S., A solution to Plato's problem: the latent semantic analysis theory of acquisition (1997) Psychol. Rev., 104 (2), pp. 211-240; Hinton, G., McClelland, J., Rumelhart, D., Distributed representations (1986) Parallel Distributed Processing: Explorations in the Microstructure of Cognition, 1, pp. 77-109. , MIT Press; P. Kanerva Fully distributed representation, in: Proceedings of 1997 Real World Computing Symposium (RWC ’97, Tokyo, Jan. 1997), Tsukuba-city, Japan, pp. 358–365; Kanerva, P., Kristofersson, J., Holst, A., Random indexing of text samples for latent semantic analysis (2000) Proceedings of the 22nd Annual Conference of the Cognitive Science Society, 1036; Johnson, W.B., Lindenstrauss, J., Extensions of Lipschitz mappings into a Hilbert space (1984) Contemp. Math., 26, pp. 189-206; Karlgren, J., Sahlgren, M., From words to understanding, Y. Uesaka, P. Kanerva, H. Asoh (Eds.), Foundations of Real-World Intelligence, Stanford: CSLI Publications, pp. 294–308; Kanerva, P., Sparse Distributed Memory (1988), The MIT Press; Sandin, F., Emruli, B., Sahlgren, M., Incremental Dimension Reduction of Tensors with Random Indexing, arXiv preprint arXiv:1103.3585. 2011 Mar 18; Xu, W., Rudnicky, A.I., Can artificial neural networks learn language models? International Conference on Statistical Language Processing, Beijing, China, 2000, pp. M1–13; Bengio, Y., Ducharme, R., Vincent, P., Jauvin, C., A neural probabilistic language model (2003) J. Mach. Learn. Res., 3 (Feb), pp. 1137-1155; Goldberg, Y., Levy, O., word2vec Explained: Deriving Mikolov Negative-Sampling Word-Embedding Method. Available from: arXiv:1402.3722; Rong, X., word2vec Parameter Learning Explained. Available from: arXiv:1411.2738; Cohen, T., Schvaneveldt, R., Widdows, D., Reflective random indexing and indirect inference: a scalable method for discovery of implicit connections (2010) J. Biomed. Inform., 43 (2), pp. 240-256; Birkhoff, G., von Neumann, J., The logic of quantum mechanics (1936) Ann. Math., 37, pp. 823-843; Widdows, D., Orthogonal negation in vector spaces for modelling word-meanings and document retrieval (2003) Proceedings of the 41st Annual Meeting of the Association for Computational Linguistics (ACL), Sapporo, Japan; Smolensky, P., Connectionism, constituency, and the language of thought (1991) Meaning in Mind: Fodor and His Critics, , Barry M. Loewer Georges Rey Blackwell; Smolensky, P., Tensor product variable binding and the representation of symbolic structures in connectionist systems (1990) Artif. Intell., 46 (1), pp. 159-216; Kanerva, P., Binary spatter-coding of ordered k-tuples (1996) Artif. Neural Networks—ICANN, 96, pp. 869-873; Plate, T.A., Holographic Reduced Representations: Distributed Representation for Cognitive Structures (2003), CSLI Publications; Gayler, R.W., Wales, R., Connections, binding, unification and analogical promiscuity, (1998) D.G.B.K.K. Holyoak (Ed.), Advances in Analogy Research: Integration of Theory and Data from the Cognitive, Computational, and Neural Sciences, New Bulgarian, New Bulgarian University, Sofia, Sofia, Bulgaria; Rachkovskij, D.A., Kussul, E.M., Binding and normalization of binary sparse distributed representations by context-dependent thinning (2001) Neural Comput., 13 (2), pp. 411-452; Gallant, S.I., Okaywe, T.W., Representing objects, relations, and sequences (2013) Neural Comput., 25 (8), pp. 2038-2078; Gayler, R.W., Vector symbolic architectures answer Jackendoff's challenges for cognitive neuroscience (2004) ICCS/ASCS International Conference on Cognitive Science, Sydney, Australia, pp. 133-138. , In Peter Slezak University of New South Wales; Levy, S.D., Gayler, R., Vector symbolic architectures: a new building material for artificial general intelligence (2008) Proceedings of the 2008 Conference on Artificial General Intelligence 2008: Proceedings of the First AGI Conference, pp. 414-418. , IOS Press; Widdows, D., Cohen, T., Real, complex, and binary semantic vectors, J.R. Busemeyer, F. Dubois, A. Lambert-Mogiliansky, M. Melucci (eds.), Quantum Interaction. QI 2012. Lecture Notes in Computer Science, vol. 7620, Springer, Berlin, Heidelberg; Eliasmith, C., Thagard, P., Integrating structure and meaning: a distributed model of analogical mapping (2001) Cogn. Sci., 25 (2), pp. 245-286; Plate, T.A., Analogy retrieval and processing with distributed vector representations (2000) Exp. Syst., 17 (1), pp. 29-40; Kanerva, P., What we mean when we say “What's the dollar of Mexico?”: prototypes and mapping in concept space (2010) 2010 AAAI Fall Symposium Series; Cohen, T., Widdows, D., Schvaneveldt, R., Rindflesch, T., Finding Schizophrenia's Prozac: emergent relational similarity in predication space (2011) Proceedings of the Fifth International Symposium on Quantum Interaction; Cohen, T., Widdows, D., Schvaneveldt, R.W., Davies, P., Rindflesch, T.C., Discovering discovery patterns with predication-based semantic indexing (2012) J. Biomed. Inform., 45 (6), pp. 1049-1065; Shang, N., Xu, H., Rindflesch, T.C., Cohen, T., Identifying plausible adverse drug reactions using knowledge extracted from the literature (2014) J. Biomed. Inform., 52, pp. 293-310; Cohen, T., Widdows, D., Stephan, C., Zinner, R., Kim, J., Rindflesch, T., Davies, P., Predicting high-throughput screening results with scalable literature-based discovery methods (2014) CPT: Pharmacomet. Syst. Pharmacol., 3 (10), pp. 1-9; Cohen, T., Widdows, D., Vine, L.D., Schvaneveldt, R., Rindflesch, T.C., Many paths lead to discovery: analogical retrieval of cancer therapies, J.R. Busemeyer, F. Dubois, A. Lambert-Mogiliansky, M. Melucci (eds.), Quantum Interaction. QI 2012. Lecture Notes in Computer Science, vol. 7620, Springer, Berlin, Heidelberg; Cohen, T., Widdows, D., Schvaneveldt, R.W., Rindflesch, T.C., Discovery at a distance: farther journeys in predication space (2012) 2012 IEEE international conference on Bioinformatics and Biomedicine Workshops (BIBMW), pp. 218-225. , IEEE; Widdows, D., Peters, S., Word vectors and quantum logic (2003) Proceedings of the Eighth Mathematics of Language Conference, Bloomington, Indiana; Widdows, D., Ferraro, K., Semantic vectors: a scalable open source package and online technology management application (2008) Proceedings of the Sixth international conference on Language Resources and Evaluation (LREC); Vine, L.D., Bruza, P., Semantic oscillations: encoding context and structure in complex valued holographic vectors (2010) Proceedings of the AAAI Fall Symposium on Quantum Informatics for Cognitive, Social, and Semantic Processes (QI 2010); https://github.com/semanticvectors/semanticvectors, Semantic Vectors; Martin, D.I., Berry, M.W., Mathematical foundations behind latent semantic analysis (2007) Handbook of Latent Semantic Analysis, pp. 35-56. , T.K. Landauer D.S. McNamara S. Dennis W. Kintsch Lawrence Erlbaum Associates, Inc; Pakhomov, S., McInnes, B., Adam, T., Liu, Y., Pedersen, T., Melton, G.B., Semantic similarity and relatedness between clinical terms: an experimental study (2010) AMIA Annual Symposium Proceedings, 2010, p. 572. , American Medical Informatics Association; Sahlgren, M., The Word-Space Model, Using distributional analysis to represent syntagmatic and paradigmatic relations between words in high-dimensional vector spaces, Ph.D. dissertation, Department of Linguistics, Stockholm University, 2006; Hristovski, D., Friedman, C., Rindflesch, T.C., Peterlin, B., Exploiting semantic relations for literature-based discovery (2006) AMIA Annu Symp Proc., pp. 349-353; Kuhn, M., Campillos, M., Letunic, I., Jensen, L.J., Bork, P., A side effect resource to capture phenotypic effects of drugs (2010) Mol. Syst. Biol., 6 (1), p. 343; Cohen, T., Widdows, D., Embedding probabilities in predication space with hermitian holographic reduced representations, (2015) H. Atmanspacher, T. Filk, Thomas, E. Pothos (Eds.), Quantum Interaction, 2015, 9th International Conference, QI 2015, Filzbach, Switzerland, Revised Selected Papers, Springer, July 15–17, pp. 245-257; Ryan, P.B., Schuemie, M.J., Welebob, E., Duke, J., Valentine, S., Hartzema, A.G., Defining a reference set to support methodological research in drug safety (2013) Drug Safety, 36 (1), pp. 33-47; N.S.T.C. Justin Mower, Devika Subramanian, Classification-by-analogy: using vector representations of implicit relationships to identify plausibly causal drug/side-effect relationships, in: AMIA Annu Symp Proc., vol. 2016, American Medical Informatics Association, 2016, pp. 1940–1949; Mencıa, E.L., G. de Melo, J. Nam, Medical concept embeddings via labeled background corpora, in: Proceedings of the 10th International Conference on Language Resources and Evaluation, LREC 2016; Weeber, M., Klein, H., de Jong-van den Berg, L., Vos, R., Using concepts in literature-based discovery: simulating Swanson's raynaud–fish oil and migraine–magnesium discoveries (2001) J. Am. Soc. Inform. Sci. Technol., 52 (7), pp. 548-557; Hinton, G.E., Learning distributed representations of concepts (1986) Proceedings of the Eighth Annual Conference of the Cognitive Science Society, 1, p. 12. , Amherst MA; Paccanaro, A., Hinton, G.E., Learning distributed representations of concepts using linear relational embedding (2001) IEEE Trans. Knowl. Data Eng., 13 (2), pp. 232-244; Bordes, A., Usunier, N., Garcia-Duran, A., Weston, J., Yakhnenko, O., Translating embeddings for modeling multi-relational data (2013) Advances in Neural Information Processing Systems, pp. 2787-2795; Bordes, A., Weston, J., Collobert, R., Bengio, Y., Learning structured embeddings of knowledge bases, Conference on Artificial Intelligence, 2011, No. EPFL-CONF-192344; Hyland, S.L., Karaletsos, T., Rätsch, G., Knowledge Transfer with Medical Language Embeddings. Available from: arXiv:1602.03551; Sutskever, I., Tenenbaum, J.B., Salakhutdinov, R.R., Modelling relational data using bayesian clustered tensor factorization (2009) Advances in Neural Information Processing Systems, pp. 1821-1828; Socher, R., Chen, D., Manning, C.D., Ng, A., Reasoning with neural tensor networks for knowledge base completion (2013) Advances in Neural Information Processing Systems, pp. 926-934; Bollacker, K., Evans, C., Paritosh, P., Sturge, T., Taylor, J., Freebase: a collaboratively created graph database for structuring human knowledge (2008) Proceedings of the 2008 ACM SIGMOD International Conference on Management of Data, pp. 1247-1250. , ACM; Nickel, M., Rosasco, L., Poggio, T., Holographic embeddings of knowledge graphs, Thirtieth AAAI Conference on Artificial Intelligence, AAAI 2016, AAAI Publications; Plate, T.A., Holographic reduced representations (1995) IEEE Trans. Neural Networks, 6 (3), pp. 623-641; Faruqui, M., Dodge, J., Jauhar, S.K., Dyer, C., Hovy, E., Smith, N.A., Retrofitting word vectors to semantic lexicons (2015) Proc. of NAACL; Yu, Z., Cohen, T., Bernstam, E.V., Wallace, B.C., Retrofitting word vectors of mesh terms to improve semantic similarity measures (2016) The International Workshop on Health Text Mining and Information Analysis at EMNLP, 2016, p. 43; Kachergis, G., Cox, G., Jones, M., OrBEAGLE: integrating orthography into a holographic model of the lexicon (2011) Artif. Neural Networks Mach. Learn. – ICANN, 2011, pp. 307-314; Cohen, T., Widdows, D., Wahle, M., Schvaneveldt, R., Orthogonality and orthography: introducing measured distance into semantic space (2013) Quantum Interaction. 7th International Conference. QI 2013. Leicester, UK, July 25–27. Selected Papers, pp. 34-46. , E.K.K.R.D. Atmanspacher H. Haven Springer</v>
          </cell>
          <cell r="AM138" t="str">
            <v>Cohen, T.; School of Biomedical Informatics, United States; email: trevor.cohen@uth.tmc.edu</v>
          </cell>
          <cell r="AP138" t="str">
            <v>Academic Press Inc.</v>
          </cell>
          <cell r="AV138" t="str">
            <v>JBIOB</v>
          </cell>
          <cell r="AW138" t="str">
            <v>J. Biomed. Informatics</v>
          </cell>
          <cell r="AX138" t="str">
            <v>Final</v>
          </cell>
          <cell r="AY138" t="str">
            <v>2-s2.0-85015887702</v>
          </cell>
          <cell r="AZ138">
            <v>16</v>
          </cell>
          <cell r="BF138" t="str">
            <v>Distributional semantics; Literature-based discovery; Pharmacovigilance; Predication-based semantic indexing; Semantic predications; Word embeddings</v>
          </cell>
          <cell r="BG138" t="str">
            <v>Indexing (of information); Distributional semantics; Embeddings; Literature-based discoveries; Pharmacovigilance; Semantic indexing; Semantic predications; Semantics; algorithm; Article; computer language; computer prediction; information processing; information retrieval; machine learning; mathematical model; predication based semantic indexing; process development; semantics; skipgram with negative sampling algorithm; algorithm; human; natural language processing; Algorithms; Humans; Natural Language Processing; Semantics</v>
          </cell>
          <cell r="BJ138" t="str">
            <v>this paper concerns the generation of distributed vector representations of biomedical concepts from structured knowledge, in the form of subject-relation-object triplets known as semantic predications. specifically, we evaluate the extent to which a representational approach we have developed for this purpose previously, known as predication-based semantic indexing (psi), might benefit from insights gleaned from neural-probabilistic language models, which have enjoyed a surge in popularity in recent years as a means to generate distributed vector representations of terms from free text. to do so, we develop a novel neural-probabilistic approach to encoding predications, called embedding of semantic predications (esp), by adapting aspects of the skipgram with negative sampling (sgns) algorithm to this purpose. we compare esp and psi across a number of tasks including recovery of encoded information, estimation of semantic similarity and relatedness, and identification of potentially therapeutic and harmful relationships using both analogical retrieval and supervised learning. we find advantages for esp in some, but not all of these tasks, revealing the contexts in which the additional computational work of neural-probabilistic modeling is justified. © 2017 elsevier inc.</v>
          </cell>
          <cell r="BK138" t="str">
            <v>Este artigo trata da geração de representações vetoriais distribuídas de conceitos biomédicos a partir de conhecimento estruturado, na forma de trigêmeos sujeito-relação-objeto conhecidos como predicações semânticas. Especificamente, avaliamos até que ponto uma abordagem representacional que desenvolvemos para este propósito anteriormente, conhecida como Predication-based Semantic Indexing (PSI), pode se beneficiar de percepções obtidas a partir de modelos de linguagem probabilística neural, que desfrutaram de um aumento na popularidade nos últimos anos como um meio de gerar representações vetoriais distribuídas de termos a partir de texto livre. Para isso, desenvolvemos uma nova abordagem neural-probabilística para codificar predicações, chamada Embedding of Semantic Predication (ESP), adaptando aspectos do algoritmo Skipgram with Negative Sampling (SGNS) para esse propósito. Comparamos ESP e PSI em uma série de tarefas, incluindo recuperação de informações codificadas, estimativa de semelhança semântica e parentesco e identificação de relações potencialmente terapêuticas e prejudiciais usando tanto a recuperação analógica quanto o aprendizado supervisionado. Encontramos vantagens para ESP em algumas, mas não em todas essas tarefas, revelando os contextos em que o trabalho computacional adicional de modelagem neural-probabilística é justificado.</v>
          </cell>
          <cell r="BL138" t="str">
            <v xml:space="preserve">Este artigo diz respeito à geração de representações de vetores distribuídos de conceitos biomédicos de conhecimento estruturado, na forma de trigêmeos objeto de relação objeto conhecidos como predicantes semânticos. Especificamente, avaliamos até que ponto uma abordagem representacional que desenvolvemos para este propósito anteriormente, conhecida como indexação semântica de predicação (PSI), pode se beneficiar de insights repreendidos de modelos de linguagem neurais probabilísticos, que gostaram de um aumento em popularidade em últimos anos como meio de gerar representações de vetor distribuídas de termos gratuitos. Para fazer isso, desenvolvemos uma nova abordagem neural-probabilística para codificar as predicações, chamado de incorporação de predicações semânticas (ESP), adaptando aspectos do skipgram com algoritmo de amostragem negativa (SGNS) para esse fim. Comparamos o ESP e o PSI em várias tarefas, incluindo a recuperação de informações codificadas, estimativa de similaridade e relação e identificação de relacionamentos potencialmente terapêuticos e prejudiciais, utilizando tanto a retirada analógica e a aprendizagem supervisionada. Encontramos vantagens para espar em algumas, mas nem todas essas tarefas, revelando os contextos nos quais o trabalho computacional adicional da modelagem neural-probabilística é justificado. © 2017 Elsevier Inc. </v>
          </cell>
          <cell r="BQ138">
            <v>0</v>
          </cell>
          <cell r="BR138">
            <v>1</v>
          </cell>
          <cell r="BS138">
            <v>0</v>
          </cell>
          <cell r="BU138">
            <v>0</v>
          </cell>
          <cell r="BV138">
            <v>0</v>
          </cell>
          <cell r="BW138">
            <v>0</v>
          </cell>
          <cell r="BX138">
            <v>0</v>
          </cell>
          <cell r="BY138">
            <v>0</v>
          </cell>
          <cell r="BZ138">
            <v>0</v>
          </cell>
          <cell r="CA138">
            <v>0</v>
          </cell>
          <cell r="CB138">
            <v>0</v>
          </cell>
          <cell r="CC138">
            <v>0</v>
          </cell>
          <cell r="CE138" t="str">
            <v>Entra ou ñ para leitura: não</v>
          </cell>
          <cell r="CF138" t="str">
            <v>Ruim</v>
          </cell>
          <cell r="CG138">
            <v>44373</v>
          </cell>
          <cell r="CI138">
            <v>0</v>
          </cell>
          <cell r="CK138">
            <v>0</v>
          </cell>
          <cell r="CL138">
            <v>0</v>
          </cell>
        </row>
        <row r="139">
          <cell r="C139" t="str">
            <v>coping with the variability of medical terms</v>
          </cell>
          <cell r="D139" t="str">
            <v>Coping with the variability of medical terms</v>
          </cell>
          <cell r="E139" t="str">
            <v xml:space="preserve">Lidar com a variabilidade de termos médicos </v>
          </cell>
          <cell r="G139" t="str">
            <v xml:space="preserve">macho </v>
          </cell>
          <cell r="H139">
            <v>2004</v>
          </cell>
          <cell r="I139">
            <v>5</v>
          </cell>
          <cell r="J139">
            <v>0</v>
          </cell>
          <cell r="K139">
            <v>0</v>
          </cell>
          <cell r="L139" t="str">
            <v>Scopus</v>
          </cell>
          <cell r="P139" t="str">
            <v>English</v>
          </cell>
          <cell r="Q139" t="str">
            <v>Article</v>
          </cell>
          <cell r="R139">
            <v>0</v>
          </cell>
          <cell r="T139" t="str">
            <v>Baud R.H., Ruch P., Gaudinat A., Fabry P., Lovis C., Geissbuhler A.</v>
          </cell>
          <cell r="U139" t="str">
            <v>Studies in Health Technology and Informatics</v>
          </cell>
          <cell r="V139" t="str">
            <v>107</v>
          </cell>
          <cell r="Y139" t="str">
            <v>10.3233/978-1-60750-949-3-322</v>
          </cell>
          <cell r="Z139" t="str">
            <v>10.3233/978-1-60750-949-3-322</v>
          </cell>
          <cell r="AB139" t="str">
            <v>https://www.scopus.com/inward/record.uri?eid=2-s2.0-78649856094&amp;doi=10.3233%2f978-1-60750-949-3-322&amp;partnerID=40&amp;md5=332cc71bf465a429bfff3af01bb850df</v>
          </cell>
          <cell r="AC139" t="str">
            <v>Medical Informatics Division, University Hospitals of Geneva, Switzerland</v>
          </cell>
          <cell r="AD139" t="str">
            <v>Baud, R.H., Medical Informatics Division, University Hospitals of Geneva, Switzerland; Ruch, P., Medical Informatics Division, University Hospitals of Geneva, Switzerland; Gaudinat, A., Medical Informatics Division, University Hospitals of Geneva, Switzerland; Fabry, P., Medical Informatics Division, University Hospitals of Geneva, Switzerland; Lovis, C., Medical Informatics Division, University Hospitals of Geneva, Switzerland; Geissbuhler, A., Medical Informatics Division, University Hospitals of Geneva, Switzerland</v>
          </cell>
          <cell r="AL139" t="str">
            <v>Berrios, D.C., Cucina, R.J., Fagan, L.M., Methods for semi-automated indexing for high precision information retrieval (2002) J Am Med Inform Assoc., 9, pp. 637-652; Jacquemin, C., Improving automatic indexing through concept combination and term enrichment Proceedings, 36th Annual Meeting of the Association for Computational Linguistics and 17th International Conference on Computational Linguistics (COLING-ACL'98), pp. 595-599; Jacquemin, C., Variation reduction in texts and queries through shallow and robust nlp (2000) In ACL'2000 Workshop on Recent Advances in Natural Language Processing and Information Retrieval, , October 7/8 Hong Kong University of Science and Technology, Hong Kong; Aronson, A.R., Bodenreider, O., Chang, H.F., The nlm indexing initiative (2000) ProcAMIA Symp., pp. 17-21; Aronson, A.R., Rindfleish, T.C., Query expansion using the mztdxhesmms (1997) Proc AMIA Symp., pp. 485-489; Aronson, A.R., Effective mapping of biomedical text to the umls metathesaurus: The metamap program (2001) Proc AMIA Symp., pp. 17-21; Friedman, C., A broad coverage natural language processing system (2000) ProcAMIA Symp., pp. 270-274; Salton, G., McGill, M., (1983) Introduction to Modern Information Retrieval, , McGraw Hill Book; Ruch, P., Baud, R.H., Geissbuhler, A., Learning-free text categorization (2003) Proceedings of Artificial Intelligence in Medicine (AIME), , Cyprus; Baud, R.H., Ruch, P., Lovis, C., Rassinoux, A.-M., Geissbuhler, A., De la composition des mots francais du domaine medical par des entites signifiantes (2003) JFIM Journees Francophones d'Informatique Medicale, , September Tunis; Baud, R.H., Lovis, C., Rassinoux, A.M., Scherrer, J.R., Morpho-Semantic Parsing of Medical Expressions (1998) Proc AMIA Symp., pp. 760-764</v>
          </cell>
          <cell r="AM139" t="str">
            <v>Baud, R.H.; Medical Informatics Division, Switzerland; email: Band@dim.hcuge.ch</v>
          </cell>
          <cell r="AP139" t="str">
            <v>IOS Press</v>
          </cell>
          <cell r="AW139" t="str">
            <v>Stud. Health Technol. Informatics</v>
          </cell>
          <cell r="AX139" t="str">
            <v>Final</v>
          </cell>
          <cell r="AY139" t="str">
            <v>2-s2.0-78649856094</v>
          </cell>
          <cell r="AZ139">
            <v>4</v>
          </cell>
          <cell r="BF139" t="str">
            <v>knowledge representation; Natural language processing; text retrieval</v>
          </cell>
          <cell r="BG139" t="str">
            <v>Knowledge representation; Semantics; Medical terms; Natural languages; Satisfactory solutions; Text retrieval; Natural language processing systems</v>
          </cell>
          <cell r="BI139" t="str">
            <v>twitter|metamap|nlp</v>
          </cell>
          <cell r="BJ139" t="str">
            <v>objectives: to cope with medical terms, which present a high variability of expression through a single natural language, in the sense that any term may be reformulated in hundred of different ways. methods: a typology of term variants is presented as a systematic approach in order to favour the implementation of an exhaustive solution. then, an algorithm able to handle all variants is designed. results: using metamap, single terms are analyzed with a success rate varying between 68 and 88 %; the algorithm presented in this paper improves this situation. conclusions: this experience shows that a semantic driven method, based on a thesaurus, provides a satisfactory solution to the problem of variability of a single term. the presented typology is representative of most variants in a language. © 2004 imia. all rights reserved.</v>
          </cell>
          <cell r="BL139" t="str">
            <v xml:space="preserve">Objetivos: Para lidar com termos médicos, que apresentam uma alta variabilidade de expressão por meio de uma única linguagem natural, no sentido de que qualquer termo pode ser reformulado de diferentes maneiras. Métodos: Uma tipologia de variantes de termo é apresentada como uma abordagem sistemática, a fim de favorecer a implementação de uma solução exaustiva. Em seguida, um algoritmo capaz de lidar com todas as variantes é projetado. Resultados: Usando o Metamap, os termos únicos são analisados com uma taxa de sucesso variando entre 68 e 88%; O algoritmo apresentado neste artigo melhora esta situação. CONCLUSÕES: Essa experiência mostra que um método impulsionado semântico, com base em um dicionário de thesaurus, fornece uma solução satisfatória para o problema da variabilidade de um único termo. A tipologia apresentada é representativa da maioria das variantes em uma linguagem. © 2004 imia. todos os direitos reservados. </v>
          </cell>
          <cell r="BQ139">
            <v>0</v>
          </cell>
          <cell r="BR139">
            <v>0</v>
          </cell>
          <cell r="BS139">
            <v>0</v>
          </cell>
          <cell r="BV139">
            <v>0</v>
          </cell>
          <cell r="BW139">
            <v>0</v>
          </cell>
          <cell r="BX139">
            <v>0</v>
          </cell>
          <cell r="BY139">
            <v>0</v>
          </cell>
          <cell r="BZ139">
            <v>0</v>
          </cell>
          <cell r="CA139">
            <v>0</v>
          </cell>
          <cell r="CB139">
            <v>0</v>
          </cell>
          <cell r="CC139">
            <v>0</v>
          </cell>
          <cell r="CK139">
            <v>0</v>
          </cell>
          <cell r="CL139">
            <v>0</v>
          </cell>
        </row>
        <row r="140">
          <cell r="C140" t="str">
            <v>exploring convolutional neural networks for drug drug interaction extraction</v>
          </cell>
          <cell r="D140" t="str">
            <v>Exploring convolutional neural networks for drug–drug interaction extraction</v>
          </cell>
          <cell r="E140" t="str">
            <v xml:space="preserve">Explorando redes neurais convolutivas para extração de interação medicamentosa </v>
          </cell>
          <cell r="G140" t="str">
            <v xml:space="preserve">macho </v>
          </cell>
          <cell r="H140">
            <v>2017</v>
          </cell>
          <cell r="I140">
            <v>14</v>
          </cell>
          <cell r="J140">
            <v>0</v>
          </cell>
          <cell r="K140">
            <v>0</v>
          </cell>
          <cell r="L140" t="str">
            <v>Scopus</v>
          </cell>
          <cell r="P140" t="str">
            <v>English</v>
          </cell>
          <cell r="Q140" t="str">
            <v>Article</v>
          </cell>
          <cell r="R140">
            <v>0</v>
          </cell>
          <cell r="S140" t="str">
            <v>All Open Access, Gold, Green</v>
          </cell>
          <cell r="T140" t="str">
            <v>Suárez-Paniagua V., Segura-Bedmar I., Martínez P.</v>
          </cell>
          <cell r="U140" t="str">
            <v>Database</v>
          </cell>
          <cell r="V140" t="str">
            <v>2017</v>
          </cell>
          <cell r="X140" t="str">
            <v xml:space="preserve"> bax019</v>
          </cell>
          <cell r="Y140" t="str">
            <v>10.1093/database/bax019</v>
          </cell>
          <cell r="Z140" t="str">
            <v>10.1093/database/bax019</v>
          </cell>
          <cell r="AB140" t="str">
            <v>https://www.scopus.com/inward/record.uri?eid=2-s2.0-85032377041&amp;doi=10.1093%2fdatabase%2fbax019&amp;partnerID=40&amp;md5=0b2e6cff09e5a5a7e47e4752842decc4</v>
          </cell>
          <cell r="AC140" t="str">
            <v>Department of Computer Science, University Carlos III of Madrid, Leganés, Madrid, 28911, Spain</v>
          </cell>
          <cell r="AD140" t="str">
            <v>Suárez-Paniagua, V., Department of Computer Science, University Carlos III of Madrid, Leganés, Madrid, 28911, Spain; Segura-Bedmar, I., Department of Computer Science, University Carlos III of Madrid, Leganés, Madrid, 28911, Spain; Martínez, P., Department of Computer Science, University Carlos III of Madrid, Leganés, Madrid, 28911, Spain</v>
          </cell>
          <cell r="AL140" t="str">
            <v>Bond, C.A., Raehl, C.L., Adverse drug reactions in United States hospitals (2006) Pharmacotherapy, 26, pp. 601-608; van Der Hooft, C.S., Sturkenboom, M.C.J.M., van Grootheest, K., Adverse drug reaction-related hospitalisations (2006) Drug Saf, 29, pp. 161-168; Stricker, B.H.C., Psaty, B.M., Detection, verification, and quantification of adverse drug reactions (2004) Br. Med. J, 329, pp. 44-47; Hansten, P.D., Drug interaction management (2003) Pharm. World Sci, 25, pp. 94-97; Duda, S., Aliferis, C., Miller, R., Extracting drug-drug interaction articles from MEDLINE to improve the content of drug databases (2005) AMIA Annual Symposium Proceedings, 2005, pp. 216-220. , https://www.ncbi.nlm.nih.gov/pmc/articles/PMC1560879/; Liu, S., Tang, B., Chen, Q., Wang, X., Drug-drug interaction extraction via convolutional neural networks (2016) Comput. Math. Methods Med, 2016, p. 6918381; Zhao, Z., Yang, Z., Luo, L., Drug-drug interaction extraction from biomedical literature using syntax convolutional neural network (2016) Bioinformatics, 32, pp. 3444-3453; Segura-Bedmar, I., Martínez, P., Sanchez-Cisneros, D., The 1st DDIExtraction-2011 Challenge Task: Extraction of Drug-Drug Interactions from Biomedical Texts (2011) Proceedings of the 1st Challenge Task on Drug-Drug Interaction Extraction 2011, pp. 1-9. , Huelva, Spain; Segura-Bedmar, I., Martínez, P., Herrero-Zazo, M., Semeval-2013 Task 9: Extraction of Drug-Drug Interactions from Biomedical Texts (2013) Proceedings of the 7th International Workshop on Semantic Evaluation (SemEval), , Atlanta, Georgia; Kim, S., Liu, H., Yeganova, L., John Wilbur, W., Extracting drug-drug interactions from literature using a rich feature-based linear kernel approach (2015) J. Biomed. Informatics, 55, pp. 23-30; Chowdhury, M.F.M., Lavelli, A., Fbk-irst: a multiphase kernel based approach for drug-drug interaction detection and classification that exploits linguistic information (2013) 7th International Workshop on Semantic Evaluation (SemEval 2013), pp. 351-355. , Atlanta, Georgia; Giuliano, C., Lavelli, A., Romano, L., Exploiting., and,shallow linguistic information for relation extraction from biomedical literature (2006) Proceedings of the Conference of the European Chapter of the Association for Computational Linguistics (EACL 2006), Citeseer, 18, pp. 401-408; Moschitti, A., A study on convolution kernels for shallow semantic parsing (2004) Proceedings of the 42nd Annual Meeting on Association for Computational Linguistics, p. 335. , Association for Computational Linguistics, Barcelona, Spain; Segura-Bedmar, I., Martínez, P., Herrero-Zazo, M., Lessons learnt from the DDIExtraction-2013 Shared Task (2014) J. Biomed. Informatics, 51, pp. 152-164; Socher, R., Huval, B., Manning, C.D., Ng, A.Y., Semantic Compositionality Through Recursive Matrix-Vector Spaces (2012) Proceedings of the 2012 Conference on Empirical Methods in Natural Language Processing (EMNLP), pp. 1201-1211. , Jeju Island, Korea; Xu, Y., Mou, L., Li., G., Classifying relations via long short term memory networks along shortest dependency paths (2015) Proceedings of Conference on Empirical Methods in Natural Language Processing, , http://arxiv.org/abs/1508.03720; Zeng, D., Liu, K., Lai, S., Relation classification via convolutional deep neural network (2014) Proceedings of the 25th International Conference on Computational Linguistics (COLING 2014), pp. 2335-2344. , Technical Papers, August 2014. Dublin City University and Association for Computational Linguistics, Dublin, Ireland; Hendrickx, I., Nam Kim, S., Kozareva, Z., Semeval-2010 task 8: multi-way classification of semantic relations between pairs of nominals (2010) Proceedings of the 5th International Workshop on Semantic Evaluation, SemEval’10, pp. 33-38. , Association for Computational Linguistics, Stroudsburg, PA; Ebrahimi, J., Dou, D., Chain based RNN for relation classification (2015) Proceedings of the 2015 Conference of the North American Chapter of the Association for Computational Linguistics: Human Language Technologies, pp. 1244-1249. , May–June 2015, Association for Computational Linguistics, Denver, Colorado; Herrero-Zazo, M., Segura-Bedmar, I., Martínez, P., Declerck, T., The DDIcorpus: an annotated corpus with pharmacological substances and drug-drug interactions (2013) J. Biomed. Informatics, The Hague, Holland, 46, pp. 914-920; Suarez-Paniagua, V.I., Segura-Bedmar, I., Extraction of drug-drug interactions by recursive matrix-vector spaces (2016) Proceedings of the 6th International Workshop on Combinations of Intelligent Methods and Applications (CIMA 2016), p. 65; Kim, Y., Convolutional neural networks for sentence classification (2014) Proceedings of the 2014 Conference on Empirical Methods in Natural Language Processing (EMNLP), pp. 1746-1751. , http://arxiv.org/abs/1408.5882; Wang, P., Xu, B., Xu, J., Semantic expansion using word embedding clustering and convolutional neural network for improving short text classification (2016) Neurocomputing, 174, pp. 806-814; Dos Santos, C.N., Gatti, M., Deep convolutional neural networks for sentiment analysis of short texts (2014) Proceedings of the 25th International Conference on Computational Linguistics (COLING 2014), pp. 69-78. , Technical Papers, Dublin, Ireland; Segura-Bedmar, I., Martinez, P., Pablo-Sanchez, C.D., Using a shallow linguistic kernel for drug–drug interaction extraction (2011) J. Biomed. Informatics, 44, pp. 789-804; Pyysalo, S., Airola, A., Heimonen, J., Comparative analysis of five protein-protein interaction corpora (2008) BMC Bioinformatics, 9, p. S6. , (Suppl 3); Mikolov, T., Sutskever, I., Chen, K., Representations of words and phrases and their compositionality (2013), CoRR, abs 1310.4546; Krithara, A., Nentidis, A., Paliouras, G., Kakadiaris, I., Results of the 4th edition of BioASQ Challenge (2016) Proceedings of the Fourth BioASQ workshop, Association for Computational Linguistics, pp. 1-7. , Berlin, Germany, August 2016; Kingma, D.P., Ba, J., (2014) Adam: a method for stochastic optimization, , CoRR, abs/1412.6980</v>
          </cell>
          <cell r="AM140" t="str">
            <v>Suárez-Paniagua, V.; Department of Computer Science, Spain; email: victor.suarez@uc3m.es</v>
          </cell>
          <cell r="AP140" t="str">
            <v>Oxford University Press</v>
          </cell>
          <cell r="AW140" t="str">
            <v>Database</v>
          </cell>
          <cell r="AX140" t="str">
            <v>Final</v>
          </cell>
          <cell r="AY140" t="str">
            <v>2-s2.0-85032377041</v>
          </cell>
          <cell r="BG140" t="str">
            <v>artificial neural network; data mining; drug interaction; information processing; natural language processing; procedures; support vector machine; theoretical model; Automatic Data Processing; Data Mining; Drug Interactions; Models, Theoretical; Natural Language Processing; Neural Networks (Computer); Support Vector Machine</v>
          </cell>
          <cell r="BI140" t="str">
            <v>twitter|metamap|nlp</v>
          </cell>
          <cell r="BJ140" t="str">
            <v>drug–drug interaction (ddi), which is a specific type of adverse drug reaction, occurs when a drug influences the level or activity of another drug. natural language processing techniques can provide health-care professionals with a novel way of reducing the time spent reviewing the literature for potential ddis. the current state-of-the-art for the extraction of ddis is based on feature-engineering algorithms (such as support vector machines), which usually require considerable time and effort. one possible alternative to these approaches includes deep learning. this technique aims to automatically learn the best feature representation from the input data for a given task. the purpose of this paper is to examine whether a convolutional neural network (cnn), which only uses word embeddings as input features, can be applied successfully to classify ddis from biomedical texts. proposed herein, is a cnn architecture with only one hidden layer, thus making the model more computationally efficient, and we perform detailed experiments in order to determine the best settings of the model. the goal is to determine the best parameter of this basic cnn that should be considered for future research. the experimental results show that the proposed approach is promising because it attained the second position in the 2013 rankings of the ddi extraction challenge. however, it obtained worse results than previous works using neural networks with more complex architectures. © the author(s) 2017. published by oxford university press.</v>
          </cell>
          <cell r="BK140" t="str">
            <v>A interação medicamentosa (DDI), que é um tipo específico de reação adversa a medicamentos, ocorre quando um medicamento influencia o nível ou a atividade de outro medicamento. As técnicas de processamento de linguagem natural podem fornecer aos profissionais de saúde uma nova maneira de reduzir o tempo gasto na revisão da literatura para potenciais DDIs. O estado da arte atual para a extração de DDIs é baseado em algoritmos de engenharia de recursos (como máquinas de vetores de suporte), que geralmente requerem tempo e esforço consideráveis. Uma alternativa possível para essas abordagens inclui o aprendizado profundo. Essa técnica visa aprender automaticamente a melhor representação de recursos dos dados de entrada para uma determinada tarefa. O objetivo deste artigo é examinar se uma rede neural convolucional (CNN), que usa apenas embeddings de palavras como recursos de entrada, pode ser aplicada com sucesso para classificar DDIs de textos biomédicos. É proposta aqui uma arquitetura CNN com apenas uma camada oculta, tornando o modelo mais eficiente computacionalmente, e realizamos experimentos detalhados a fim de determinar as melhores configurações do modelo. O objetivo é determinar o melhor parâmetro desse CNN básico que deve ser considerado para pesquisas futuras. Os resultados experimentais mostram que a abordagem proposta é promissora porque alcançou a segunda posição no ranking de 2013 do desafio de extração de DDI. No entanto, obteve resultados piores do que trabalhos anteriores usando redes neurais com arquiteturas mais complexas.</v>
          </cell>
          <cell r="BL140" t="str">
            <v xml:space="preserve">Interação de drogas (DDI), que é um tipo específico de reação adversa de medicamentos, ocorre quando uma droga influencia o nível ou atividade de outro medicamento. As técnicas de processamento de linguagem natural podem fornecer aos profissionais de saúde com uma nova maneira de reduzir o tempo gasto revendo a literatura para potenciais DDIs. O atual estado de arte para a extração do DDIs é baseado em algoritmos de engenharia de recursos (como máquinas de suporte de suporte), que geralmente requerem tempo e esforço consideráveis. Uma alternativa possível a essas abordagens inclui aprendizado profundo. Esta técnica visa aprender automaticamente a melhor representação de recursos dos dados de entrada para uma determinada tarefa. O objetivo deste artigo é examinar se uma rede neural convolutiva (CNN), que usa apenas incorporações de palavras como recursos de entrada, pode ser aplicada com sucesso para classificar DDIs de textos biomédicos. Proposta aqui, é uma arquitetura CNN com apenas uma camada oculta, tornando o modelo mais computacionalmente eficiente, e realizamos experimentos detalhados para determinar as melhores configurações do modelo. O objetivo é determinar o melhor parâmetro desta CNN básica que deve ser considerada para pesquisas futuras. Os resultados experimentais mostram que a abordagem proposta é promissora porque alcançou a segunda posição no rankings de 2013 do DDI Desafio de Extração. No entanto, obtém piores resultados do que os trabalhos anteriores usando redes neurais com arquiteturas mais complexas. © The Author (s) 2017. Publicado pela Oxford University Press. </v>
          </cell>
          <cell r="BQ140">
            <v>0</v>
          </cell>
          <cell r="BR140">
            <v>1</v>
          </cell>
          <cell r="BS140">
            <v>0</v>
          </cell>
          <cell r="BT140" t="str">
            <v>Parece que os dados de texto da mídia social de propósito geral, como o Twitter, podem servir como uma fonte valiosa de sinais de efeito de drogas, complementando e / ou suplementando outros métodos de vigilância de segurança de medicamentos existentes.</v>
          </cell>
          <cell r="BU140" t="str">
            <v>Além disso, os modelos que desenvolvemos podem ser aplicados a fil- sinais de drogas / ADR mais que são detectados na notificação espontânea sistemas ou dados EHR, uma direção que planejamos explorar em trabalhos futuros.</v>
          </cell>
          <cell r="BV140">
            <v>0</v>
          </cell>
          <cell r="BW140">
            <v>0</v>
          </cell>
          <cell r="BX140">
            <v>0</v>
          </cell>
          <cell r="BY140">
            <v>0</v>
          </cell>
          <cell r="BZ140">
            <v>0</v>
          </cell>
          <cell r="CA140">
            <v>0</v>
          </cell>
          <cell r="CB140">
            <v>0</v>
          </cell>
          <cell r="CC140">
            <v>0</v>
          </cell>
          <cell r="CE140" t="str">
            <v>Entra ou ñ para leitura: não</v>
          </cell>
          <cell r="CF140" t="str">
            <v>Ruim</v>
          </cell>
          <cell r="CG140">
            <v>44373</v>
          </cell>
          <cell r="CI140">
            <v>0</v>
          </cell>
          <cell r="CK140">
            <v>0</v>
          </cell>
          <cell r="CL140">
            <v>0</v>
          </cell>
        </row>
        <row r="141">
          <cell r="C141" t="str">
            <v>integrating natural language processing expertise with patient safety event review committees to improve the analysis of medication events</v>
          </cell>
          <cell r="D141" t="str">
            <v>Integrating natural language processing expertise with patient safety event review committees to improve the analysis of medication events</v>
          </cell>
          <cell r="E141" t="str">
            <v xml:space="preserve">Integração de expertise de processamento de linguagem natural com comissões de revisão de eventos de segurança do paciente para melhorar a análise dos eventos de medicação </v>
          </cell>
          <cell r="G141" t="str">
            <v xml:space="preserve">macho </v>
          </cell>
          <cell r="H141">
            <v>2017</v>
          </cell>
          <cell r="I141">
            <v>10</v>
          </cell>
          <cell r="J141">
            <v>0</v>
          </cell>
          <cell r="K141">
            <v>0</v>
          </cell>
          <cell r="L141" t="str">
            <v>Scopus</v>
          </cell>
          <cell r="P141" t="str">
            <v>English</v>
          </cell>
          <cell r="Q141" t="str">
            <v>Article</v>
          </cell>
          <cell r="R141">
            <v>0</v>
          </cell>
          <cell r="T141" t="str">
            <v>Fong A., Harriott N., Walters D.M., Foley H., Morrissey R., Ratwani R.R.</v>
          </cell>
          <cell r="U141" t="str">
            <v>International Journal of Medical Informatics</v>
          </cell>
          <cell r="V141" t="str">
            <v>104</v>
          </cell>
          <cell r="Y141" t="str">
            <v>10.1016/j.ijmedinf.2017.05.005</v>
          </cell>
          <cell r="Z141" t="str">
            <v>10.1016/j.ijmedinf.2017.05.005</v>
          </cell>
          <cell r="AB141" t="str">
            <v>https://www.scopus.com/inward/record.uri?eid=2-s2.0-85019345345&amp;doi=10.1016%2fj.ijmedinf.2017.05.005&amp;partnerID=40&amp;md5=c5ab2c4f3ad1d6e7369a063bcf2c41cc</v>
          </cell>
          <cell r="AC141" t="str">
            <v>National Center for Human Factors in Healthcare, MedStar Health, MedStar Health, 3007 Tilden St. NW Suite 7M, Washington, D.C.  20008, United States; Georgetown University Medical Center, 3800 Reservoir Rd NW, Washington, D.C., 20007, United States; Department of Emergency Medicine, Georgetown University School of Medicine, 3900 Reservoir Rd. NW, Washington D.C., 20007, United States</v>
          </cell>
          <cell r="AD141" t="str">
            <v>Fong, A., National Center for Human Factors in Healthcare, MedStar Health, MedStar Health, 3007 Tilden St. NW Suite 7M, Washington, D.C.  20008, United States; Harriott, N., Georgetown University Medical Center, 3800 Reservoir Rd NW, Washington, D.C., 20007, United States; Walters, D.M., Georgetown University Medical Center, 3800 Reservoir Rd NW, Washington, D.C., 20007, United States; Foley, H., Georgetown University Medical Center, 3800 Reservoir Rd NW, Washington, D.C., 20007, United States; Morrissey, R., Georgetown University Medical Center, 3800 Reservoir Rd NW, Washington, D.C., 20007, United States; Ratwani, R.R., National Center for Human Factors in Healthcare, MedStar Health, MedStar Health, 3007 Tilden St. NW Suite 7M, Washington, D.C.  20008, United States, Department of Emergency Medicine, Georgetown University School of Medicine, 3900 Reservoir Rd. NW, Washington D.C., 20007, United States</v>
          </cell>
          <cell r="AG141" t="str">
            <v>Pharmaceutical Preparations</v>
          </cell>
          <cell r="AL141" t="str">
            <v>Bates, D.W., Leape, L.L., Petrycki, S., Incidence and preventability of adverse drug events in hospitalized adults (1993) J. Gen. Intern. Med., 8, pp. 289-294; Malpass, A., Helps, S.C., Sexton, E.J., A classification for adverse drug events (1999) J. Qual. Clin. Pract., 19, pp. 23-26; Leape, L.L., Brennan, T.A., Laird, N.M., The nature of adverse events in hospitalized patients. Results of the Harvard Medical Practice Study II (1991) N. Engl. J. Med., 324, pp. 377-384; Aspden, P., Corrigan, J.W., Erickson, S.M., Patient safety reporting systems and applications (2004) Patient Safety: Achieving a New Standard of Care, pp. 250-278. , National Academy Press Washington, D.C; Rosenthal, J., Booth, M., Maximizing the Use of State Adverse Event Data to Improve Patient Safety (2005), http://www.nashp.org/Files/Patient%5FSafety%5FGNL61%5Ffor%5Fweb.pdf, National Academy for State Health Policy Portlan, ME Retrieved Jan 15, 2016, from; Pronovost, P.J., Thompson, D.A., Holzmueller, C.G., Toward learning from patient safety reporting systems (2006) J. Clin. Nurs., 21, pp. 305-315. , http://www.ncbi.nlm.nih.gov/entrez/query.fcgi?cmd=Retrieve&amp;db=PubMed&amp;dopt=Citation&amp;list_uids=17175416; Wu, A.W., Pronovost, P.J., Morlock, L., ICU incident reporting systems (2002) J. Crit. Care, 17, pp. 86-94. , http://www.ncbi.nlm.nih.gov/pubmed/12096371; Longo, D.R., Hewett, J.E., Ge, B., The long road to patient safety: a status report on patient safety systems (2005) JAMA, 294, pp. 2858-2865. , http://www.ncbi.nlm.nih.gov/entrez/query.fcgi?cmd=Retrieve&amp;db=PubMed&amp;dopt=Citation&amp;list_uids=16352793; White, J., Adverse Event Reporting and Learning Systems: A Review of the Relevant Literature (2007), The Canadian Patient Safety Institute; Fong, A., Hettinger, A.Z., Ratwani, R.M., Exploring methods for identifying related patient safety events using structured and unstructured data (2015) J. Biomed. Inf., 58, pp. 89-95; Fong, A., Ratwani, R.M., An evaluation of patient safety event report categories using unsupervised topic modeling (2015) Methods Inf. Med., 54.4, pp. 338-345; Ratwani, R., Fong, A., ‘Connecting the dots’: leveraging visual analytics to make sense of patient safety event reports (2014) J. Am. Med. Inf. Assoc., 22.2, pp. 312-317; Ong, M.-S., Magrabi, F., Coiera, E., Automated identification of extreme-risk events in clinical incident reports (2012) J. Am. Med. Inf. Assoc., 19, pp. e110-8; Chai, K.E.K., Anthony, S., Coiera, E., Using statistical text classification to identify health information technology incidents (2013) J. Am. Med. Inf. Assoc., 6, pp. 1-6; Ong, M.-S., Magrabi, F., Coiera, E., Automated categorisation of clinical incident reports using statistical text classification (2010) Qual. Saf. Health Care, 19, p. e55; Liaw, A., Wiener, M., (2002) Classification and Regression by randomForest, 2, pp. 18-22. , http://cran.r-project.org/doc/Rnews/, R News; Dimitriadou, E., Hornik, K., Leisch, F., Miscellaneous Functions of the Department of Statistics, , e1071: R Packag version 16 2011; Ong, M.-S., Magrabi, F., Coiera, E., Automated categorisation of clinical incident reports using statistical text classification (2010) Qual. Saf. Health Care, 19, p. e55; Chai, K.E.K., Anthony, S., Coiera, E., Using statistical text classification to identify health information technology incidents (2013) J. Am. Med. Inf. Assoc., 20, pp. 980-985; (2016), http://shiny.rstudio.com/</v>
          </cell>
          <cell r="AM141" t="str">
            <v>Fong, A.; National Center for Human Factors in Healthcare, 3007 Tilden St. NW, Suite 7M, United States; email: allan.fong@medstar.net</v>
          </cell>
          <cell r="AP141" t="str">
            <v>Elsevier Ireland Ltd</v>
          </cell>
          <cell r="AV141" t="str">
            <v>IJMIF</v>
          </cell>
          <cell r="AW141" t="str">
            <v>Int. J. Med. Informatics</v>
          </cell>
          <cell r="AX141" t="str">
            <v>Final</v>
          </cell>
          <cell r="AY141" t="str">
            <v>2-s2.0-85019345345</v>
          </cell>
          <cell r="AZ141">
            <v>5</v>
          </cell>
          <cell r="BF141" t="str">
            <v>Machine learning; Medication; Natural language processing; Patient safety events; Visualization</v>
          </cell>
          <cell r="BG141" t="str">
            <v>Data visualization; Flow visualization; Learning algorithms; Learning systems; Visualization; Algorithmic approach; Areas under the curves; Health care providers; Medication; Model performance; NAtural language processing; Patient safety; Receiver operating characteristics; Natural language processing systems; Article; cosine similarity; decision tree; feedback system; human; kernel method; machine learning; measurement accuracy; medical error; medical expert; medicine; natural language processing; patient safety; priority journal; support vector machine; adverse drug reaction; advisory committee; medication error; prevention and control; risk management; statistical analysis; drug; Advisory Committees; Data Interpretation, Statistical; Drug-Related Side Effects and Adverse Reactions; Humans; Medication Errors; Natural Language Processing; Patient Safety; Pharmaceutical Preparations; Risk Management</v>
          </cell>
          <cell r="BH141" t="str">
            <v>twitter|metamap|nlp</v>
          </cell>
          <cell r="BI141" t="str">
            <v>twitter|metamap|nlp</v>
          </cell>
          <cell r="BJ141" t="str">
            <v>objectives many healthcare providers have implemented patient safety event reporting systems to better understand and improve patient safety. reviewing and analyzing these reports is often time consuming and resource intensive because of both the quantity of reports and length of free-text descriptions in the reports. methods natural language processing (nlp) experts collaborated with clinical experts on a patient safety committee to assist in the identification and analysis of medication related patient safety events. different nlp algorithmic approaches were developed to identify four types of medication related patient safety events and the models were compared. results well performing nlp models were generated to categorize medication related events into pharmacy delivery delays, dispensing errors, pyxis discrepancies, and prescriber errors with receiver operating characteristic areas under the curve of 0.96, 0.87, 0.96, and 0.81 respectively. we also found that modeling the brief without the resolution text generally improved model performance. these models were integrated into a dashboard visualization to support the patient safety committee review process. conclusions we demonstrate the capabilities of various nlp models and the use of two text inclusion strategies at categorizing medication related patient safety events. the nlp models and visualization could be used to improve the efficiency of patient safety event data review and analysis. © 2017 elsevier b.v.</v>
          </cell>
          <cell r="BK141" t="str">
            <v>Objetivos Muitos provedores de saúde implementaram sistemas de relatório de eventos de segurança do paciente para melhor compreender e melhorar a segurança do paciente. Rever e analisar esses relatórios costuma consumir muito tempo e muitos recursos, devido à quantidade de relatórios e à extensão das descrições de texto livre nos relatórios. Métodos Os especialistas em processamento de linguagem natural (PNL) colaboraram com especialistas clínicos em um comitê de segurança do paciente para auxiliar na identificação e análise de eventos de segurança do paciente relacionados a medicamentos. Diferentes abordagens algorítmicas de PNL foram desenvolvidas para identificar quatro tipos de eventos de segurança do paciente relacionados a medicamentos e os modelos foram comparados. Resultados Modelos de PNL com bom desempenho foram gerados para categorizar eventos relacionados a medicamentos em atrasos na entrega da farmácia, erros de dispensação, discrepâncias de Pyxis e erros do prescritor com áreas de características operacionais do receptor sob a curva de 0,96, 0,87, 0,96 e 0,81, respectivamente. Também descobrimos que modelar o brief sem o texto de resolução geralmente melhorava o desempenho do modelo. Esses modelos foram integrados em uma visualização de painel para apoiar o processo de revisão do comitê de segurança do paciente. Conclusões Demonstramos as capacidades de vários modelos de PNL e o uso de duas estratégias de inclusão de texto na categorização de eventos de segurança do paciente relacionados a medicamentos. Os modelos de PNL e a visualização podem ser usados ​​para melhorar a eficiência da revisão e análise de dados de eventos de segurança do paciente.</v>
          </cell>
          <cell r="BL141" t="str">
            <v xml:space="preserve">Objetivos Muitos provedores de saúde implementaram sistemas de relatórios de eventos de segurança do paciente para melhor compreender e melhorar a segurança do paciente. Revisar e analisar esses relatórios é muitas vezes demorado e intensivo em recursos devido à quantidade de relatórios e da duração das descrições de texto livre nos relatórios. Métodos Os especialistas em processamento de linguagem natural (NLP) colaboraram com especialistas clínicos sobre um comitê de segurança do paciente para auxiliar na identificação e análise de eventos relacionados à segurança do paciente. Diferentes abordagens algorítmicas de NLP foram desenvolvidas para identificar quatro tipos de eventos relacionados à segurança do paciente e os modelos foram comparados. Os resultados que realizam bem os modelos de NLP foram gerados para categorizar eventos relacionados à medicação em atrasos entrega de farmácias, contabilizar erros, discrepâncias de Pyxis e erros prescritores com áreas características de operação do receptor sob a curva de 0,96, 0,87, 0,96 e 0,81, respectivamente. Também descobrimos que modelar o breve sem o texto da resolução geralmente melhoraram o desempenho do modelo. Esses modelos foram integrados em uma visualização de painel para suportar o processo de revisão do Comitê de Segurança do Paciente. Conclusões Demonstramos as capacidades de vários modelos de PNL e o uso de duas estratégias de inclusão de texto na categorização de eventos de segurança do paciente relacionados à medicação. Os modelos NLP e visualização podem ser usados ​​para melhorar a eficiência da revisão e análise de dados de eventos de segurança do paciente. © 2017 Elsevier B.V. </v>
          </cell>
          <cell r="BQ141">
            <v>0</v>
          </cell>
          <cell r="BR141">
            <v>1</v>
          </cell>
          <cell r="BS141">
            <v>0</v>
          </cell>
          <cell r="BV141">
            <v>0</v>
          </cell>
          <cell r="BW141">
            <v>0</v>
          </cell>
          <cell r="BX141">
            <v>0</v>
          </cell>
          <cell r="BY141">
            <v>0</v>
          </cell>
          <cell r="BZ141">
            <v>0</v>
          </cell>
          <cell r="CA141">
            <v>0</v>
          </cell>
          <cell r="CB141">
            <v>0</v>
          </cell>
          <cell r="CC141">
            <v>0</v>
          </cell>
          <cell r="CE141" t="str">
            <v>Entra ou ñ para leitura: não</v>
          </cell>
          <cell r="CF141" t="str">
            <v>Ruim</v>
          </cell>
          <cell r="CG141">
            <v>44373</v>
          </cell>
          <cell r="CI141">
            <v>0</v>
          </cell>
          <cell r="CK141">
            <v>0</v>
          </cell>
          <cell r="CL141">
            <v>0</v>
          </cell>
        </row>
        <row r="142">
          <cell r="C142" t="str">
            <v>data mining for potential adverse drug drug interactions</v>
          </cell>
          <cell r="D142" t="str">
            <v>Data mining for potential adverse drug-drug interactions</v>
          </cell>
          <cell r="E142" t="str">
            <v xml:space="preserve">Mineração de dados para potenciais interações de drogas adversas </v>
          </cell>
          <cell r="G142" t="str">
            <v xml:space="preserve">macho </v>
          </cell>
          <cell r="H142">
            <v>2014</v>
          </cell>
          <cell r="I142">
            <v>13</v>
          </cell>
          <cell r="J142">
            <v>0</v>
          </cell>
          <cell r="K142">
            <v>0</v>
          </cell>
          <cell r="L142" t="str">
            <v>Scopus</v>
          </cell>
          <cell r="P142" t="str">
            <v>English</v>
          </cell>
          <cell r="Q142" t="str">
            <v>Review</v>
          </cell>
          <cell r="R142">
            <v>0</v>
          </cell>
          <cell r="T142" t="str">
            <v>Hammann F., Drewe J.</v>
          </cell>
          <cell r="U142" t="str">
            <v>Expert Opinion on Drug Metabolism and Toxicology</v>
          </cell>
          <cell r="V142" t="str">
            <v>10</v>
          </cell>
          <cell r="W142" t="str">
            <v>5</v>
          </cell>
          <cell r="Y142" t="str">
            <v>10.1517/17425255.2014.894507</v>
          </cell>
          <cell r="Z142" t="str">
            <v>10.1517/17425255.2014.894507</v>
          </cell>
          <cell r="AB142" t="str">
            <v>https://www.scopus.com/inward/record.uri?eid=2-s2.0-84898444176&amp;doi=10.1517%2f17425255.2014.894507&amp;partnerID=40&amp;md5=77ee9d4f86b2fce5882d3ecefea998ed</v>
          </cell>
          <cell r="AC142" t="str">
            <v>University Hospital of Basel, Division of Gastroenterology and Hepatology, Basel, Switzerland; University Hospital of Basel, Division of Gastroenterology and Hepatology, Petersgraben 4, CH 4031 Basel, Switzerland</v>
          </cell>
          <cell r="AD142" t="str">
            <v>Hammann, F., University Hospital of Basel, Division of Gastroenterology and Hepatology, Basel, Switzerland; Drewe, J., University Hospital of Basel, Division of Gastroenterology and Hepatology, Petersgraben 4, CH 4031 Basel, Switzerland</v>
          </cell>
          <cell r="AG142" t="str">
            <v>amoxicillin, 26787-78-0, 34642-77-8, 61336-70-7; benserazide, 14919-77-8, 322-35-0; captopril, 62571-86-2; cephalosporin, 11111-12-9; clavulanic acid, 58001-44-8; cytochrome P450 3A4, 329736-03-0; domperidone, 57808-66-9; glucuronosyltransferase, 37329-64-9, 9030-08-4; levodopa, 59-92-7; lithium, 7439-93-2; lorazepam, 846-49-1; metoclopramide, 12707-59-4, 2576-84-3, 364-62-5, 7232-21-5; paroxetine, 61869-08-7; probenecid, 57-66-9</v>
          </cell>
          <cell r="AL142" t="str">
            <v>Kola, I., Landis, J., Can the pharmaceutical industry reduce attrition rates? (2004) Nat Rev Drug Discov, 3 (8), pp. 711-715; Van De Waterbeemd, H., Gifford, E., ADMET in silico modelling: Towards prediction paradise? (2003) Nat Rev Drug Discov, 2 (3), pp. 192-204; Zhou, S., Drugs behave as substrates, inhibitors and inducers of human cytochrome P450 3A4 (2008) Curr Drug Metab, 9 (4), pp. 310-322; Shimada, T., Yamazaki, H., Mimura, M., Interindividual variations in human liver cytochrome-P-450 enzymes involved in the oxidation of drugs, carcinogens and toxic chemicals-studies with liver-microsomes of 30 japanese and 30 caucasians (1994) J Pharmacol Exp Ther, 270 (1), pp. 414-423; Guengerich, F.P., Cytochrome p450 and chemical toxicology (2008) Chem Res Toxicol, 21 (1), pp. 70-83; Lindblad, C.I., Hanlon, J.T., Gross, C.R., Clinically important drug-disease interactions and their prevalence in older adults (2006) Clin Ther, 28 (8), pp. 1133-1143; (2013) European Database of Suspected Adverse Drug Reaction Reports., , http://www.adrreports.eu/, European Medicines Agency [Last accessed January 2014]; Tatonetti, N.P., Denny, J.C., Murphy, S.N., Detecting drug interactions from adverse-event reports: Interaction between paroxetine and pravastatin increases blood glucose levels (2011) Clin Pharmacol Ther, 90 (1), pp. 133-142; Harpaz, R., Haerian, K., Chase, H.S., Friedman, C., Statistical mining of potential drug interaction adverse effects in FDA's spontaneous reporting system (2010) AMIA Annu Symp Proc, 2010, pp. 281-285; (2014) Adverse Reaction Database, , http://www.hc-sc.gc.ca/dhp-mps/medeff/databasdon/index-eng.php, Health Canada Government of Canada. [Last accessed January 2014]; http://www.micromedex.com/, Micromedix 2.0., Truven Health Analytics [Last accessed January 2014]; http://medicine.iupui.edu/clinpharm/ddis/, Drug interactions. Indiana University, Division of Clinical Pharmacology [Last accessed January 2014]; Leone, R., Magro, L., Moretti, U., Identifying adverse drug reactions associated with drug-drug interactions: Data mining of a spontaneous reporting database in italy (2010) Drug Saf, 33 (8), pp. 667-675; Duda, S., Aliferis, C., Miller, R., Extracting drug-drug interaction articles from MEDLINE to improve the content of drug databases (2005) AMIA Annu Symp Proc, pp. 216-220; Krallinger, M., Raa, E., Valencia, A., Text mining approaches in molecular biology and biomedicine (2005) Drug Discov Today, 10 (6), pp. 439-445; Segura-Bedmar, I., Martinez, P., De Pablo-Sanchez, C., A linguistic rule-based approach to extract drug-drug interactions from pharmacological documents (2011) BMC Bioinformatics, 12 (SUPPL. 2), pp. S1-S11; Huang, M.L., Zhu, X.Y., Li, M., A hybrid method for relation extraction from biomedical literature (2006) Int J Med Inform, 75 (6), pp. 443-455; Percha, B., Garten, Y., Altman, R.B., Discovery and explanation of drug-drug interactions via text mining (2012) Pac Symp Biocomput, pp. 410-421; Wishart, D.S., Knox, C., Guo, A.C., DrugBank: A Knowledgebase for Drugs Drug Actions and Drug Targets, , http://www.ncbi.nlm.nih.gov/pubmed/18048412, [Last accessed January 2014]; Sedykh, A., Fourches, D., Duan, J., Human intestinal transporter database: QSAR modeling and virtual profiling of drug uptake efflux and interactions (2013) Pharm Res, 30 (4), pp. 996-1007; (2014) The Pharmacogenomics Knowledgebase, , http://www.pharmgkb.org/, PharmGKB Stanford University. [Last accessed January 2014]; Merle, L., Laroche, M.-L., Dantoine, T., Charmes, J.-P., Predicting and preventing adverse drug reactions in the very old (2005) Drugs Aging, 22 (5), pp. 375-392; Klotz, U., Avant, G.R., Hoyumpa, A., The effects of age and liver disease on the disposition and elimination of diazepam in adult man (1975) J Clin Invest, 55 (2), pp. 347-359; Zakrzewski-Jakubiak, H., Doan, J., Lamoureux, P., Detection and prevention of drug-drug interactions in the hospitalized elderly: Utility of new cytochrome P450-based software (2011) Am J Geriatr Pharmacother, 9 (6), pp. 461-470; Egger, T., Dormann, H., Ahne, G., Identification of adverse drug reactions in geriatric inpatients using a computerised drug database (2003) Drug Aging, 20 (10), pp. 769-776; Hasan, M., Woodhouse, K., The accuracy of information on current drug therapy in geriatric out-patients' records (1996) Arch Gerontol Geriatr, 22 (1), pp. 21-25; Pearson, R.M., Who is taking their tablets (1982) Br Med J (Clin Res Ed), 285 (6344), pp. 757-758; Fiss, T., Ritter, C.A., Alte, D., Detection of drug related problems in an interdisciplinary health care model for rural areas in Germany (2010) Pharm World Sci, 32 (5), pp. 566-574; Choi, C.A., Chang, M.J., Choi, H.D., Application of a drug-interaction detection method to the korean national health insurance claims database (2013) Regul Toxicol Pharmacol, 67 (2), pp. 294-298; Noren, G.N., Sundberg, R., Bate, A., Edwards, I.R., A statistical methodology for drug-drug interaction surveillance (2008) Stat Med, 27 (16), pp. 3057-3070; Qian, Y., Ye, X., Du, W., A computerized system for detecting signals due to drug-drug interactions in spontaneous reporting systems (2010) Br J Clin Pharmacol, 69 (1), pp. 67-73; Duke, J.D., Han, X., Wang, Z., Literature based drug interaction prediction with clinical assessment using electronic medical records: Novel myopathy associated drug interactions (2012) PLoS Comput Biol, 8 (8), pp. e1002614; Yamashita, F., Feng, C., Yoshida, S., Automated information extraction and structure-activity relationship analysis of cytochrome P450 substrates (2011) J Chem Inf Model, 51 (2), pp. 378-385; Takarabe, M., Shigemizu, D., Kotera, M., Network-based analysis and characterization of adverse drug-drug interactions (2011) J Chem Inf Model, 51 (11), pp. 2977-2985; Hu, T.M., Hayton, W.L., Architecture of the drug-drug interaction network (2011) J Clin Pharm Ther, 36 (2), pp. 135-143; Stockley, S., (1991) Drug Interactions: A Source Book of Adverse Interactions Their Mechanisms Clinical Importance and Management. 2nd Edition, , Blackwell Scientific Publcations, Oxford; Batagelj, V., Mrvar, A., Pajek: A program for large network analysis (1998) Connections, 21, pp. 47-57. , http://vlado.fmf.uni-lj.si/pub/networks/pajek/, [Last accessed November 2013]; (2013) KEGG (Kyoto Encyclopedia of Genes and Genomes) Drug., , http://www.genome.jp/kegg/drug/, KEGG [Last accessed January 2014]; http://www.japic.or.jp/, JAPIC. Japan Pharmaceutical Information Center [Last accessed January 2014]; (2014) International Language for Drug Utilization Research, , http://www.whocc.no/, WHO Collaborating Centre for Drug Statistics Methodology, Norwegian Institute of Public Health, Nydalen, Oslo, Norway. [Last accessed January 2014]; Zhang, Y., Lin, H., Yang, Z., A single kernel-based approach to extract drug-drug interactions from biomedical literature (2012) PLoS One, 7 (11), pp. e48901; Segura-Bedmar, I., SemEval-2013 Task9, Vol. 2: Seventh Int Workshop on Sementic Evaluation (SemEval 2013) (2013) 2nd Joint Conference on Lexical and Computational Semantics ( .SEM), pp. 241-250. , 14-15 June 2013; Atlanta, Georgia; Strandell, J., Caster, O., Hopstadius, J., The development and evaluation of triage algorithms for early discovery of adverse drug interactions (2013) Drug Saf, 36 (5), pp. 371-388; White, R.W., Tatonetti, N.P., Shah, N.H., Web-scale pharmacovigilance: Listening to signals from the crowd (2013) J Am Med Inform Assoc, 20 (3), pp. 404-408</v>
          </cell>
          <cell r="AM142" t="str">
            <v>Drewe, J.; University Hospital of Basel, Division of Gastroenterology and Hepatology, Petersgraben 4, CH 4031 Basel, Switzerland; email: juergen.drewe@unibas.ch</v>
          </cell>
          <cell r="AP142" t="str">
            <v>Informa Healthcare</v>
          </cell>
          <cell r="AW142" t="str">
            <v>Expert Opin. Drug Metab. Toxicol.</v>
          </cell>
          <cell r="AX142" t="str">
            <v>Final</v>
          </cell>
          <cell r="AY142" t="str">
            <v>2-s2.0-84898444176</v>
          </cell>
          <cell r="AZ142">
            <v>6</v>
          </cell>
          <cell r="BF142" t="str">
            <v>Adverse drug reaction; Drug-drug interaction; QSAR</v>
          </cell>
          <cell r="BG142" t="str">
            <v>ABC transporter; amoxicillin; benserazide; beta adrenergic receptor blocking agent; captopril; cephalosporin; cholinergic receptor blocking agent; clavulanic acid; cytochrome P450 1A2; cytochrome P450 2C9; cytochrome P450 2D6; cytochrome P450 2E1; cytochrome P450 3A4; cytochrome P450 inhibitor; domperidone; drug metabolizing enzyme; glucuronosyltransferase; levodopa; lithium; lorazepam; metoclopramide; nonsteroid antiinflammatory agent; paroxetine; penicillin derivative; probenecid; thiazide diuretic agent; xenobiotic agent; adverse drug reaction; aerobic metabolism; algorithm; blood brain barrier; computer program; data mining; drug absorption; drug clearance; drug efficacy; drug elimination; drug interaction; drug metabolism; drug penetration; drug potentiation; drug safety; drug surveillance program; electronic medical record; gastrointestinal transit; genetic polymorphism; geriatric patient; human; Internet; kidney function; medical informatics; Medline; membrane permeability; natural language processing; polypharmacy; prediction; review; risk assessment; search engine; biological model; clinical pharmacology; drug surveillance program; geriatrics; procedures; trends; Data Mining; Drug Interactions; Geriatrics; Humans; Models, Biological; Pharmacology, Clinical; Pharmacovigilance</v>
          </cell>
          <cell r="BJ142" t="str">
            <v>introduction: patients, in particular elderly ones, frequently receive more than one drug at a time. with each drug added to a regime, the number of potential drug-drug interactions (ddis) increases by a power law. early prediction of relevant interactions by computerized tools greatly aids clinicians and can guide their prescribing choices. areas covered: in this article, we discuss different types of ddis, on which levels they can arise and what efforts have been made in the past to detect and predict them. the emphasis is on data mining technology and network analysis, but overlaps with traditional pharmacovigilance are also discussed. finally, we discuss strategies to focus and simplify mining efforts to get meaningful results with less effort. expert opinion: the necessary technology for detecting adverse ddis exists and is quite refined, although it is more often implied in lower risk scenarios (such as syntactic analysis in web searches and online libraries). data mining for ddis, on the other hand, still requires a great deal of human intervention, not only to validate the results but also, more importantly, to separate the relevant from the spurious. the fields of network analysis and graph theory show great promise but have not yet shown much beyond descriptive analyses. © 2014 informa uk, ltd.</v>
          </cell>
          <cell r="BL142" t="str">
            <v xml:space="preserve">Introdução: Os pacientes, em particular os idosos, freqüentemente recebem mais de uma droga de cada vez. Com cada droga adicionada a um regime, o número de potenciais interações medicamentosas (DDIs) aumenta por uma lei de poder. A previsão antecipada de interações relevantes por ferramentas informatizadas ajuda muito os clínicos e pode orientar suas escolhas de prescrição. Áreas cobertas: Neste artigo, discutimos diferentes tipos de DDIS, nos quais os níveis podem surgir e quais esforços foram feitos no passado para detectar e os prever. A ênfase está em tecnologia de mineração de dados e análise de rede, mas sobreposições com farmacovigilância tradicional também são discutidas. Finalmente, discutimos estratégias para focar e simplificar os esforços de mineração para obter resultados significativos com menos esforço. Opinião Especialista: A tecnologia necessária para detectar DDIs adversas existe e é bastante refinada, embora seja mais frequentemente implícita em cenários de menor risco (como análise sintática em pesquisas na web e bibliotecas on-line). A mineração de dados para DDIs, por outro lado, ainda requer uma grande intervenção humana, não apenas para validar os resultados, mas também, mais importante, separar os relevantes do espúreo. Os campos de análise de rede e teoria do gráfico mostram grande promessa, mas ainda não mostraram muito além de análises descritivas. © 2014 Informa Reino Unido, Ltd. </v>
          </cell>
          <cell r="BQ142">
            <v>0</v>
          </cell>
          <cell r="BR142">
            <v>0</v>
          </cell>
          <cell r="BS142">
            <v>0</v>
          </cell>
          <cell r="BV142">
            <v>0</v>
          </cell>
          <cell r="BW142">
            <v>0</v>
          </cell>
          <cell r="BX142">
            <v>0</v>
          </cell>
          <cell r="BY142">
            <v>0</v>
          </cell>
          <cell r="BZ142">
            <v>0</v>
          </cell>
          <cell r="CA142">
            <v>0</v>
          </cell>
          <cell r="CB142">
            <v>0</v>
          </cell>
          <cell r="CC142">
            <v>0</v>
          </cell>
          <cell r="CK142">
            <v>0</v>
          </cell>
          <cell r="CL142">
            <v>0</v>
          </cell>
        </row>
        <row r="143">
          <cell r="C143" t="str">
            <v>investigating named entity recognition of contextual information in online consumer health text</v>
          </cell>
          <cell r="D143" t="str">
            <v>Investigating named entity recognition of contextual information in online consumer health text</v>
          </cell>
          <cell r="E143" t="str">
            <v xml:space="preserve">Investigando o reconhecimento de entidade nomeado de informações contextuais no texto de saúde do consumidor on-line </v>
          </cell>
          <cell r="G143" t="str">
            <v xml:space="preserve">macho </v>
          </cell>
          <cell r="H143">
            <v>2017</v>
          </cell>
          <cell r="I143">
            <v>1</v>
          </cell>
          <cell r="J143">
            <v>0</v>
          </cell>
          <cell r="K143">
            <v>0</v>
          </cell>
          <cell r="L143" t="str">
            <v>Scopus</v>
          </cell>
          <cell r="P143" t="str">
            <v>English</v>
          </cell>
          <cell r="Q143" t="str">
            <v>Conference Paper</v>
          </cell>
          <cell r="R143">
            <v>0</v>
          </cell>
          <cell r="T143" t="str">
            <v>Eletriby M.R., Reynolds T.L., Jain R., Zheng K.</v>
          </cell>
          <cell r="U143" t="str">
            <v>2017 IEEE 8th International Conference on Intelligent Computing and Information Systems, ICICIS 2017</v>
          </cell>
          <cell r="V143" t="str">
            <v>2018-January</v>
          </cell>
          <cell r="Y143" t="str">
            <v>10.1109/intelcis.2017.8260078</v>
          </cell>
          <cell r="Z143" t="str">
            <v>10.1109/INTELCIS.2017.8260078</v>
          </cell>
          <cell r="AB143" t="str">
            <v>https://www.scopus.com/inward/record.uri?eid=2-s2.0-85047090477&amp;doi=10.1109%2fINTELCIS.2017.8260078&amp;partnerID=40&amp;md5=b503a89947c518795c3578f7acd29a17</v>
          </cell>
          <cell r="AC143" t="str">
            <v>Department of Computer Science, University of California Irvine, Irvine, CA, United States; Department of Informatics, University of California Irvine, Irvine, CA, United States</v>
          </cell>
          <cell r="AD143" t="str">
            <v>Eletriby, M.R., Department of Computer Science, University of California Irvine, Irvine, CA, United States; Reynolds, T.L., Department of Informatics, University of California Irvine, Irvine, CA, United States; Jain, R., Department of Computer Science, University of California Irvine, Irvine, CA, United States; Zheng, K., Department of Informatics, University of California Irvine, Irvine, CA, United States</v>
          </cell>
          <cell r="AL143" t="str">
            <v>Fox, G.S., Duggan, M., (2013) Health Online 2013, , Washington DC:Pew Internet &amp; American Life Project; Epstein, R.M., Franks, P., Fiscella, K., Shields, C.G., Meldrum, S.C., Kravitz, R.L., Duberstein, P.R., Measuring patient-centered communication in patient-physician consultations: Theoretical and practical issues (2005) Social Science &amp; Medicine, 61 (7), pp. 1516-1528; Yarnall, K.S., Pollak, K.I., Ostbye, T., Krause, K.M., Michener, J.L., Primary care: Is there enough time for prevention? (2003) American Journal of Public Health, 93 (4), pp. 635-641; Prestin, A., Vieux, S.N., Chou, W.S., Is online health activity alive and well or flat lining? Findings from 10 years of the health information national trends survey (2015) Journal of Health Communication, 20 (7), pp. 790-798; Myrick, J.G., Willoughby, J.F., Verghese, R.S., How and why young adults do and do not search for health information: Cognitive and affective factors (2016) Health Education Journal, 75 (2), pp. 208-219; Berkman, N.D., Sheridan, S.L., Donahue, K.E., Halpern, D.J., Crotty, K., Low health literacy and health outcomes: An updated systematic review (2011) Annals of Internal Medicine, 155 (2), pp. 97-107; Van, T.H., Engelen, J., Belt, L.D., Berben, S.A., Schoonhoven, L., Definition of health 2.0 and medicine 2.0: A systematic review (2010) Journal of Medical Internet Research, 12 (2), pp. 1-14; Hartzler, A.L., Weis, B., Cahill, C., Pratt, W., Park, A., Backonja, U., McDonald, D.W., Design and usability of interactive user profiles for online health communities (2016) ACM Transactions on Computer-Human Interaction (TOCHI), 23 (3), p. 15. , Access at ACM; Nakikj, D., Mamykina, L., A park or a highway: Overcoming tensions in designing for socio-emotional and informational needs in online health communities (2017) Proceedings of the 2017 ACM Conference on Computer Supported Cooperative Work and Social Computing, pp. 1304-1319. , Access at ACM; Wang, Y., Willis, E., Rodgers, S., Consumer insights from peer-to-peer communication in an online health community of weight management (2014) Journal of Consumer Health on the Internet, 18 (2), pp. 143-156; Fu, K.W., Liang, H., Saroha, N., Tse, Z.T.H., Ip, P., Fung, I.C.H., How people react to zika virus outbreaks on twitter? A computational content analysis (2016) American Journal of Infection Control, 44 (12), pp. 1700-1702; De La, T.-D., Diaz-Pernas, F.J., Anton-Rodriguez, M., A content analysis of chronic diseases social groups on facebook and twitter (2012) Telemedicine and E-Health, 18 (6), pp. 404-408; Nadeau, D., Sekine, S., A survey of named entity recognition and classification (2007) Lingvisticae Investigationes, 30 (1), pp. 3-26; Street, R.L., Liu, L., Farber, N.J., Chen, Y., Calvitti, A., Zuest, D., Gabuzda, M.T., Rick, S., Provider interaction with the electronic health record: The effects on patient-centered communicationin medical encounters (2014) Patient Education and Counseling, 96 (3), pp. 315-319; Lee, J.L., DeCamp, M., Dredze, M., Chisolm, M.S., Berger, Z.D., What are health-related users tweeting? A qualitative content analysis of health-related users and their messages on twitter (2014) Journal of Medical Internet Research, 16 (10), p. e237; Oh, S., Costello, K.L., Chen, A.T., Wildemuth, B.M., Qualitative methods for studying health information behaviors (2016) Proceedings of the Association for Information Science and Technology, 53 (1), pp. 1-5; Wang, Y., Patrick, J., Cascading classifiers for named entity recognition in clinical notes (2009) Proceedings of the Workshop on Biomedical Information Extraction, pp. 42-49; Liu, Y., Xu, S., Yoon, H.J., Tourassi, G., Extracting patient demographics and personal medical information from online health forums (2014) AMIA Annual Symposium Proceedings, 2014, p. 1825; Rebholz-Schuhmann, D., Arregui, M., Gaudan, S., Kirsch, H., Ji-Meno, A., Text processing through web services: Calling whatizit (2008) Bioinformatics, 24 (2), pp. 296-298; Aronson, A.R., Lang, F.-M., An overview of metamap: Historical perspective and recent advances (2010) Journal of the American Medical Informatics Association, 17 (3), pp. 229-236; Torii, M., Wagholikar, K., Liu, H., Using machine learning for concept extraction on clinical documents from multiple data sources (2011) Journal of the American Medical Informatics Association, 18 (5), pp. 580-587; Barnes, C.S., Alexis, N.E., Bernstein, J.A., Cohn, J.R., Demain, I.G., Horner, E., Levetin, E., Phipatanakul, W., Climate change and our environment: The effect on respiratory and allergic disease (2013) The Journal of Allergy and Clinical Immunology: In Practice, 1 (2), pp. 137-141; D'Amato, G., Cecchi, L., D'Amato, M., Annesi-Maesano, I., Climate change and respiratory diseases (2014) European Respiratory Review, 23 (132), pp. 161-169; Esteban, C., Arostegui, I., Aburto, M., Moraza, J., Quintana, J.M., Aizpiri, S., Basualdo, L.V., Capelastegui, A., Influence of changes in physical activity on frequency of hospitalization in chronic obstructive pulmonary disease (2014) Respirology, 19 (3), pp. 330-338; Walker, N., Johnston, V., Glover, M., Bullen, C., Trenholme, A., Chang, A., Morris, P., Fenton, D., Effect of a family-centered secondhand smoke intervention to reduce respiratory illness in indigenous infants in Australia and New Zealand: A randomized controlled trial (2015) Nicotine &amp; Tobacco Research, 17 (1), pp. 48-57; Aronson, A.R., Effective mapping of biomedical text to the umls metathesaurus: The metamap program (2001) Proceedings of the AMIA Symposium, p. 17</v>
          </cell>
          <cell r="AP143" t="str">
            <v>Institute of Electrical and Electronics Engineers Inc.</v>
          </cell>
          <cell r="AQ143" t="str">
            <v>8th International Conference on Intelligent Computing and Information Systems, ICICIS 2017</v>
          </cell>
          <cell r="AR143" t="str">
            <v>5 December 2017 through 7 December 2017</v>
          </cell>
          <cell r="AT143">
            <v>134300</v>
          </cell>
          <cell r="AU143" t="str">
            <v>9772371723; 9789772371723</v>
          </cell>
          <cell r="AW143" t="str">
            <v>Int. Conf. Intell. Comput. Inf. Syst., ICICIS</v>
          </cell>
          <cell r="AX143" t="str">
            <v>Final</v>
          </cell>
          <cell r="AY143" t="str">
            <v>2-s2.0-85047090477</v>
          </cell>
          <cell r="AZ143">
            <v>6</v>
          </cell>
          <cell r="BF143" t="str">
            <v>consumer text; content analysis; information retrieval; machine learning; named entity recognition</v>
          </cell>
          <cell r="BG143" t="str">
            <v>Information retrieval; Information systems; Information use; Intelligent computing; Learning algorithms; Learning systems; Medicine; Natural language processing systems; Technology transfer; Communication effectiveness; consumer text; Content analysis; Contextual information; Named entity recognition; National library of medicines; NAtural language processing; Respiratory disorders; Character recognition</v>
          </cell>
          <cell r="BI143" t="str">
            <v>twitter|metamap|nlp</v>
          </cell>
          <cell r="BJ143" t="str">
            <v>online health forums have become a common place for healthcare consumers (e.g., patients, caregivers) to seek information and exchange support. one challenge is that patients may not know how to frame a question properly, especially on what contextual information to disclose that would help the online community better understand the health concerns they have. in this study, we analyzed the contextual information disclosed by users of the lung and respiratory disorders community in a popular online health forum, medhelp.org. we analyzed both questions and answers to understand what contextual information tends to be often missing from the questions that may hinder communication effectiveness. in doing so, we also compared two different natural language processing approaches: (1) metamap developed by the u.s. national library of medicine, and (2) ibm natural language classifier (nlc), to examine their respective performance when applied to consumer health text. our results show that the two methods are complementary, and combining them together would result in a high-performing recognition tool with an overall f-score of 80.4%. © 2017 ieee.</v>
          </cell>
          <cell r="BK143" t="str">
            <v>Os fóruns de saúde online se tornaram um lugar comum para consumidores de saúde (por exemplo, pacientes, cuidadores) buscarem informações e trocarem suporte. Um desafio é que os pacientes podem não saber como formular uma pergunta de maneira adequada, especialmente sobre quais informações contextuais divulgar que ajudariam a comunidade online a entender melhor as preocupações de saúde que eles têm. Neste estudo, analisamos as informações contextuais divulgadas por usuários da comunidade de doenças pulmonares e respiratórias em um fórum de saúde online popular, Medhelp.org. Analisamos perguntas e respostas para entender quais informações contextuais tendem a faltar nas perguntas que podem prejudicar a eficácia da comunicação. Ao fazer isso, também comparamos duas abordagens diferentes de processamento de linguagem natural: (1) MetaMap desenvolvido pela US National Library of Medicine e (2) IBM Natural Language Classifier (NLC), para examinar seu respectivo desempenho quando aplicado a textos de saúde do consumidor . Nossos resultados mostram que os dois métodos são complementares e combiná-los resultaria em uma ferramenta de reconhecimento de alto desempenho com um escore F geral de 80,4%. © 2017 IEEE.</v>
          </cell>
          <cell r="BL143" t="str">
            <v xml:space="preserve">Os fóruns de saúde on-line tornaram-se um lugar comum para os consumidores de saúde (por exemplo, pacientes, cuidadores) para buscar informações e suporte a troca. Um desafio é que os pacientes podem não saber como enquadrar uma pergunta adequadamente, especialmente sobre que informações contextuais para divulgar que ajudaria melhor a comunidade online a entender melhor as preocupações de saúde. Neste estudo, analisamos as informações contextuais divulgadas pelos usuários da comunidade de distúrbios pulmonares e respiratórios em um popular fórum de saúde on-line, Medhelp.org. Analisamos ambas as perguntas e respostas para entender que informação contextual tendem a estar faltando nas questões que podem impedir a eficácia da comunicação. Ao fazê-lo, também comparamos duas abordagens de processamento de linguagem natural diferentes: (1) metamap desenvolvido pela U.S. Biblioteca Nacional de Medicina, e (2) classificador de linguagem natural IBM (NLC), para examinar seu respectivo desempenho quando aplicado ao texto de saúde do consumidor. Nossos resultados mostram que os dois métodos são complementares e combinando-os juntos resultaria em uma ferramenta de reconhecimento de alto desempenho com uma pontuação global de 80,4%. © 2017 IEEE. </v>
          </cell>
          <cell r="BQ143">
            <v>0</v>
          </cell>
          <cell r="BR143">
            <v>1</v>
          </cell>
          <cell r="BS143">
            <v>0</v>
          </cell>
          <cell r="BV143">
            <v>0</v>
          </cell>
          <cell r="BW143">
            <v>0</v>
          </cell>
          <cell r="BX143">
            <v>0</v>
          </cell>
          <cell r="BY143">
            <v>0</v>
          </cell>
          <cell r="BZ143">
            <v>0</v>
          </cell>
          <cell r="CA143">
            <v>0</v>
          </cell>
          <cell r="CB143">
            <v>0</v>
          </cell>
          <cell r="CC143">
            <v>0</v>
          </cell>
          <cell r="CE143" t="str">
            <v>Entra ou ñ para leitura: talvez - usa o Metamap para identificar palavras em formulário</v>
          </cell>
          <cell r="CF143" t="str">
            <v>Razoavel</v>
          </cell>
          <cell r="CG143">
            <v>44373</v>
          </cell>
          <cell r="CI143">
            <v>0</v>
          </cell>
          <cell r="CK143">
            <v>0</v>
          </cell>
          <cell r="CL143">
            <v>0</v>
          </cell>
        </row>
        <row r="144">
          <cell r="C144" t="str">
            <v>knowledge based biomedical word sense disambiguation with neural concept embeddings</v>
          </cell>
          <cell r="D144" t="str">
            <v>Knowledge-based biomedical word sense disambiguation with neural concept embeddings</v>
          </cell>
          <cell r="E144" t="str">
            <v xml:space="preserve">Desambiguação da palavra biomédica baseada em conhecimento com incorporações de conceito neural </v>
          </cell>
          <cell r="G144" t="str">
            <v xml:space="preserve">macho </v>
          </cell>
          <cell r="H144">
            <v>2017</v>
          </cell>
          <cell r="I144">
            <v>13</v>
          </cell>
          <cell r="J144">
            <v>0</v>
          </cell>
          <cell r="K144">
            <v>0</v>
          </cell>
          <cell r="L144" t="str">
            <v>Scopus</v>
          </cell>
          <cell r="P144" t="str">
            <v>English</v>
          </cell>
          <cell r="Q144" t="str">
            <v>Conference Paper</v>
          </cell>
          <cell r="R144">
            <v>0</v>
          </cell>
          <cell r="S144" t="str">
            <v>All Open Access, Green</v>
          </cell>
          <cell r="T144" t="str">
            <v>Sabbir A., Jimeno-Yepes A., Kavuluru R.</v>
          </cell>
          <cell r="U144" t="str">
            <v>Proceedings - 2017 IEEE 17th International Conference on Bioinformatics and Bioengineering, BIBE 2017</v>
          </cell>
          <cell r="V144" t="str">
            <v>2018-January</v>
          </cell>
          <cell r="Y144" t="str">
            <v>10.1109/bibe.2017.00-61</v>
          </cell>
          <cell r="Z144" t="str">
            <v>10.1109/BIBE.2017.00-61</v>
          </cell>
          <cell r="AB144" t="str">
            <v>https://www.scopus.com/inward/record.uri?eid=2-s2.0-85049490141&amp;doi=10.1109%2fBIBE.2017.00-61&amp;partnerID=40&amp;md5=624836b9763ce66391180bea155638b2</v>
          </cell>
          <cell r="AC144" t="str">
            <v>Department of Computer Science, University of Kentucky, Lexington, KY, United States; IBM Research Australia, Melbourne, VIC, Australia; Division of Biomedical Informatics, Department of Computer Science, University of Kentucky, Lexington, KY, United States</v>
          </cell>
          <cell r="AD144" t="str">
            <v>Sabbir, A., Department of Computer Science, University of Kentucky, Lexington, KY, United States; Jimeno-Yepes, A., IBM Research Australia, Melbourne, VIC, Australia; Kavuluru, R., Division of Biomedical Informatics, Department of Computer Science, University of Kentucky, Lexington, KY, United States</v>
          </cell>
          <cell r="AH144" t="str">
            <v>PO2 41514000040001
U.S. National Library of Medicine, NLM: R21LM012274
National Center for Advancing Translational Sciences, NCATS: UL1TR001998</v>
          </cell>
          <cell r="AI144" t="str">
            <v>Our work is primarily supported by the National Library of Medicine through grant R21LM012274. We are also supported by the National Center for Advancing Translational Sciences through grant UL1TR001998 and the Kentucky Lung Cancer Research Program through grant PO2 41514000040001. The content is solely the responsibility of the authors and does not necessarily represent the official views of the NIH.</v>
          </cell>
          <cell r="AL144" t="str">
            <v>Jimeno-Yepes, A., McInnes, B.T., Aronson, A.R., Exploiting mesh indexing in medline to generate a data set for word sense disambiguation (2011) BMC bioinformatics, 12 (223); Jimeno-Yepes, A., Berlanga, R., Knowledge based word-concept model estimation and refinement for biomedical text mining (2015) Journal of biomedical informatics, 53, pp. 300-307; Luo, Y., Uzuner, O., Szolovits, P., Bridging semantics and syntax with graph algorithm-state-of-The-art of extracting biomedical relations (2016) Briefings in Bioinformatics, p. bbw001; Cameron, D., Kavuluru, R., Rindflesch, T.C., Sheth, A.P., Thirunarayan, K., Bodenreider, O., Context-driven automatic subgraph creation for literature-based discovery (2015) Journal of biomedical informatics, 54, pp. 141-157; Kavuluru, R., Thomas, C., Sheth, A.P., Chan, V., Wang, W., Smith, A., Soto, A., Walters, A., An up-to-date knowledge-based literature search and exploration framework for focused bioscience domains (2012) Proc. of the 2nd ACM SIGHIT Health Informatics Symposium. ACM, pp. 275-284; Savova, G.K., Masanz, J.J., Ogren, P.V., Zheng, J., Sohn, S., Schuler, K.K., Chute, C.G., Mayo clinical text analysis and knowledge extraction system (ctakes) (2010) Journal of the American Medical Informatics Association, 17 (5), pp. 507-513; Uzuner, O., South, B.R., Shen, S., DuVall, S.L., 2010 I2b2/va challenge on concepts, assertions, and relations in clinical text (2011) Journal of the American Medical Informatics Association, 18 (5), pp. 552-556; Kavuluru, R., Rios, A., Lu, Y., An empirical evaluation of supervised learning approaches in assigning diagnosis codes to electronic medical records (2015) Artificial intelligence in medicine, 65 (2), pp. 155-166; Sarker, A., Ginn, R., Nikfarjam, A., O'Connor, K., Smith, K., Jayaraman, S., Upadhaya, T., Gonzalez, G., Utilizing social media data for pharmacovigilance: A review (2015) Journal of biomedical informatics, 54, pp. 202-212; Kavuluru, R., Sabbir, A., Toward automated e-cigarette surveillance: Spotting e-cigarette proponents on twitter (2016) Journal of biomedical informatics, 61, pp. 19-26; Paul, M., Sarker, A., Brownstein, J., Nikfarjam, A., Scotch, M., Smith, K., Gonzalez, G., Social media mining for public health monitoring and surveillance Pacific Symposium on Biocomputing, 21 (2015), pp. 468-479; Zhong, Z., Ng, H.T., Word sense disambiguation improves information retrieval (2012) Proceedings of the 50th Annual Meeting of the Association for Computational Linguistics, pp. 273-282. , Long Papers-Volume 1. Association for Computational Linguistics; Navigli, R., Word sense disambiguation: A survey (2009) ACM Computing Surveys (CSUR), 41 (2), p. 10; Zhong, Z., Ng, H.T., It makes sense: A wide-coverage word sense disambiguation system for free text (2010) Proceedings of the ACL 2010 System Demonstrations. Association for Computational Linguistics, pp. 78-83; Stevenson, M., Guo, Y., Gaizauskas, R., Martinez, D., Disambiguation of biomedical text using diverse sources of information (2008) BMC bioinformatics, 9 (11); McInnes, B.T., Pedersen, T., Evaluating measures of semantic similarity and relatedness to disambiguate terms in biomedical text (2013) Journal of biomedical informatics, 46 (6), pp. 1116-1124; Kim, S., Yoon, J., Link-topic model for biomedical abbreviation disambiguation (2015) Journal of biomedical informatics, 53, pp. 367-380; Wang, J., Bansal, M., Gimpel, K., Ziebart, B.D., Clement, T.Y., A sense-topic model for word sense induction with unsupervised data enrichment (2015) Transactions of the Association for Computational Linguistics, 3, pp. 59-71; (2009) Unified Medical Language System Reference Manual, , http://www.ncbi.nlm.nih.gov/books/NBK9676/, National Library of Medicine; Schuemie, M.J., Kors, J.A., Mons, B., Word sense disambiguation in the biomedical domain: An overview (2005) Journal of Computational Biology, 12 (5), pp. 554-565; Weeber, M., Mork, J.G., Aronson, A.R., Developing a test collection for biomedical word sense disambiguation (2001) Proceedings of the AMIA Symposium. American Medical Informatics Association, p. 746; Pakhomov, S., Pedersen, T., Chute, C.G., Abbreviation and acronym disambiguation in clinical discourse (2005) AMIA Annual Symposium Proceedings, p. 589. , American Medical Informatics Association, 2005; Xu, H., Stetson, P.D., Friedman, C., Combining corpus-derived sense profiles with estimated frequency information to disambiguate clinical abbreviations (2012) AMIA Annual Symposium Proceedings, p. 1004. , American Medical Informatics Association, 2012; Liu, H., Teller, V., Friedman, C., A multi-aspect comparison study of supervised word sense disambiguation (2004) Journal of the American Medical Informatics Association, 11 (4), pp. 320-331; Savova, G.K., Coden, A.R., Sominsky, I.L., Johnson, R., Ogren, P.V., De Groen, P.C., Chute, C.G., Word sense disambiguation across two domains: Biomedical literature and clinical notes (2008) Journal of biomedical informatics, 41 (6), pp. 1088-1100; Berster, B.-T., Goodwin, J.C., Cohen, T., Hyperdimensional computing approach to word sense disambiguation (2012) AMIA Annual Symposium Proceedings, pp. 1129-1138. , American Medical Informatics Association; Chasin, R., Rumshisky, A., Uzuner, O., Szolovits, P., Word sense disambiguation in the clinical domain: A comparison of knowledge-rich and knowledge-poor unsupervised methods (2014) Journal of the American Medical Informatics Association, 21 (5), pp. 842-849; Wang, Y., Zheng, K., Xu, H., Mei, Q., Clinical word sense disambiguation with interactive search and classification (2016) AMIA Annual Symposium Proceedings, pp. 2062-2071. , American Medical Informatics Association; Aronson, A.R., Lang, F.-M., An overview of metamap: Historical perspective and recent advances (2010) Journal of the American Medical Informatics Association, 17 (3), pp. 229-236; Bengio, Y., Ducharme, R., Vincent, P., Janvin, C., A neural probabilistic language model (2003) The Journal of Machine Learning Research, 3, pp. 1137-1155; Collobert, R., Weston, J., A unified architecture for natural language processing: Deep neural networks with multitask learning (2008) Proceedings of the 25th international conference on Machine learning ACM, pp. 160-167; Mikolov, T., Sutskever, I., Chen, K., Corrado, G.S., Dean, J., Distributed representations of words and phrases and their compositionality (2013) Advances in Neural Information Processing Systems, pp. 3111-3119; Bishop, C.M., (2006) Pattern Recognition and Machine Learning, , Springer; Chen, X., Liu, Z., Sun, M., A unified model for word sense representation and disambiguation (2014) Proceedings of the 2014 Conference on Empirical Methods in Natural Language Processing. ACL, pp. 1025-1035; Navigli, R., Litkowski, K.C., Hargraves, O., Semeval-2007 task 07: Coarse-grained english all-words task (2007) Proceedings of the 4th International Workshop on Semantic Evaluations. Association for Computational Linguistics, pp. 30-35; Iacobacci, I., Pilehvar, M.T., Navigli, R., Embeddings for word sense disambiguation: An evaluation study (2016) Proceedings of the 54th Annual Meeting of the Association for Computational Linguistics. ACL, pp. 897-907; Pakhomov, S.V., Finley, G., McEwan, R., Wang, Y., Melton, G.B., Corpus domain effects on distributional semantic modeling of medical terms (2016) Bioinformatics, , In Press; Jimeno-Yepes, A., Aronson, A.R., Integration of umls and medline in unsupervised word sense disambiguation (2012) 2012 AAAI fall symposium series, pp. 26-31; Larson, R., Falvo, D.C., (2008) Elementary Linear Algebra, , Houghton Mifflin Harcourt Publishing Company; Rios, A., Kavuluru, R., Convolutional neural networks for biomedical text classification: Application in indexing biomedical articles (2015) Proceedings of the 6th ACM Conference on Bioinformatics, Computational Biology and Health Informatics. ACM, pp. 258-267; Slaney, M., Casey, M., Locality-sensitive hashing for finding nearest neighbors [lecture notes] (2008) IEEE Signal Processing Magazine, 25 (2), pp. 128-131; Jimeno-Yepes, A., (2016) Word Embeddings and Recurrent Neural Networks Based on Long-Short Term Memory Nodes In Supervised Biomedical Word Sense Disambiguation, , arXiv preprint arXiv: 1604 02506; Le, Q., Mikolov, T., Distributed representations of sentences and documents (2014) Proceedings of the 31st International Conference on Machine Learning (ICML-14), pp. 1188-1196; Graves, A., (2012) Supervised Sequence Labelling with Recurrent Neural Networks, ser. Studies in Computational Intelligence, 385. , Springer; Hochreiter, S., Schmidhuber, J., Long short-term memory (1997) Neural computation, 9 (8), pp. 1735-1780</v>
          </cell>
          <cell r="AM144" t="str">
            <v>Kavuluru, R.; Division of Biomedical Informatics, United States; email: rvkavu2@uky.edu</v>
          </cell>
          <cell r="AP144" t="str">
            <v>Institute of Electrical and Electronics Engineers Inc.</v>
          </cell>
          <cell r="AQ144" t="str">
            <v>17th IEEE International Conference on Bioinformatics and Bioengineering, BIBE 2017</v>
          </cell>
          <cell r="AR144" t="str">
            <v>23 October 2017 through 25 October 2017</v>
          </cell>
          <cell r="AT144">
            <v>134151</v>
          </cell>
          <cell r="AU144" t="str">
            <v>9781538613245</v>
          </cell>
          <cell r="AW144" t="str">
            <v>Proc. - IEEE Int. Conf. Bioinform. Bioeng., BIBE</v>
          </cell>
          <cell r="AX144" t="str">
            <v>Final</v>
          </cell>
          <cell r="AY144" t="str">
            <v>2-s2.0-85049490141</v>
          </cell>
          <cell r="AZ144">
            <v>7</v>
          </cell>
          <cell r="BF144" t="str">
            <v>Knowledge based systems; Neural embeddings; Word sense disambiguation</v>
          </cell>
          <cell r="BG144" t="str">
            <v>Bioinformatics; Embeddings; Knowledge based systems; Statistical tests; Syntactics; External knowledge; Knowledge-based approach; Language processing; Named entity recognition; Natural language processing applications; Relation extraction; Vector representations; Word Sense Disambiguation; Natural language processing systems</v>
          </cell>
          <cell r="BI144" t="str">
            <v>twitter|metamap|nlp</v>
          </cell>
          <cell r="BJ144" t="str">
            <v>biomedical word sense disambiguation (wsd) is an important intermediate task in many natural language processing applications such as named entity recognition, syntactic parsing, and relation extraction. in this paper, we employ knowledge-based approaches that also exploit recent advances in neural word/concept embeddings to improve over the state-of-the-art in biomedical wsd using the msh wsd dataset as the test set. our methods involve weak supervision - we do not use any hand-labeled examples for wsd to build our prediction models; however, we employ an existing well known named entity recognition and concept mapping program, metamap, to obtain our concept vectors. over the msh wsd dataset, our linear time (in terms of numbers of senses and words in the test instance) method achieves an accuracy of 92.24% which is an absolute 3% improvement over the best known results obtained via unsupervised or knowledge-based means. a more expensive approach that we developed relies on a nearest neighbor framework and achieves an accuracy of 94.34%, essentially cutting the error rate in half. employing dense vector representations learned from unlabeled free text has been shown to benefit many language processing tasks recently and our efforts show that biomedical wsd is no exception to this trend. for a complex and rapidly evolving domain such as biomedicine, building labeled datasets for larger sets of ambiguous terms may be impractical. here, we show that weak supervision that leverages recent advances in representation learning can rival supervised approaches in biomedical wsd. however, external knowledge bases (here sense inventories) play a key role in the improvements achieved. © 2017 ieee.</v>
          </cell>
          <cell r="BK144" t="str">
            <v>A desambiguação biomédica do sentido da palavra (WSD) é uma tarefa intermediária importante em muitos aplicativos de processamento de linguagem natural, como reconhecimento de entidade nomeada, análise sintática e extração de relação. Neste artigo, empregamos abordagens baseadas em conhecimento que também exploram avanços recentes em embeddings de palavras / conceitos neurais para melhorar o estado da arte em WSD biomédico usando o conjunto de dados WSD MSH como o conjunto de teste. Nossos métodos envolvem supervisão fraca - não usamos nenhum exemplo rotulado à mão para WSD para construir nossos modelos de previsão; no entanto, empregamos um programa de mapeamento de conceito e reconhecimento de entidade já conhecido, o MetaMap, para obter nossos vetores de conceito. Sobre o conjunto de dados MSH WSD, nosso método de tempo linear (em termos de número de sentidos e palavras na instância de teste) atinge uma precisão de 92,24%, o que é uma melhoria absoluta de 3% em relação aos resultados mais conhecidos obtidos por meios não supervisionados ou baseados em conhecimento . Uma abordagem mais cara que desenvolvemos depende de uma estrutura de vizinho mais próximo e atinge uma precisão de 94,34%, essencialmente cortando a taxa de erro pela metade. O emprego de representações vetoriais densas aprendidas a partir de texto livre não rotulado demonstrou beneficiar muitas tarefas de processamento de linguagem recentemente e nossos esforços mostram que o WSD biomédico não é exceção a essa tendência. Para um domínio complexo e em rápida evolução, como a biomedicina, construir conjuntos de dados rotulados para conjuntos maiores de termos ambíguos pode ser impraticável. Aqui, mostramos que a supervisão fraca que alavanca os avanços recentes na aprendizagem de representação pode rivalizar com as abordagens supervisionadas em WSD biomédico. No entanto, bases de conhecimento externas (aqui inventários de sentido) desempenham um papel fundamental nas melhorias alcançadas. © 2017 IEEE</v>
          </cell>
          <cell r="BL144" t="str">
            <v xml:space="preserve">A Denambigação da Palavra Biomédica (WSD) é uma importante tarefa intermediária em muitos aplicativos de processamento de linguagem natural, como reconhecimento de entidade nomeado, analisação sintática e extração de relação. Neste artigo, empregamos abordagens baseadas no conhecimento que também exploram avanços recentes em incorporações de palavras neurais / conceitos para melhorar o estado de arte em WSD biomédico usando o conjunto de dados do MSH WSD como o conjunto de testes. Nossos métodos envolvem supervisão fraca - não usamos nenhum exemplo rotulado mão para o WSD para construir nossos modelos de previsão; No entanto, empregamos um reconhecimento de reconhecimento de entidade reconhecido bem conhecido existente e programa de mapeamento de conceito, metamap, para obter nossos vetores conceituais. Durante o conjunto de dados MSH WSD, nosso tempo linear (em termos de números de sentidos e palavras na instância de teste) Método alcança uma precisão de 92,24%, que é uma melhoria absoluta de 3% sobre os resultados mais conhecidos obtidos por meio de meios sem supervisão ou baseado em conhecimento . Uma abordagem mais cara que desenvolvemos depende de uma estrutura vizinha mais próxima e atinge uma precisão de 94,34%, cortando essencialmente a taxa de erro ao meio. Empregar representações vetoriais densas aprendidas a partir de texto gratuito sem rotas, foi mostrado para beneficiar muitas tarefas de processamento de linguagem recentemente e nossos esforços mostram que o WSD biomédico não é exceção a essa tendência. Para um domínio complexo e em rápida evolução, como biomedicina, os conjuntos de dados rotulados para conjuntos maiores de termos ambíguos podem ser impraticáveis. Aqui, mostramos que a fraca supervisão que aproveita os recentes avanços na aprendizagem de representação pode rivalizar com abordagens supervisionadas no WSD biomédico. No entanto, bases de conhecimento externas (aqui senso inventários) desempenham um papel fundamental nas melhorias alcançadas. © 2017 IEEE. </v>
          </cell>
          <cell r="BQ144">
            <v>0</v>
          </cell>
          <cell r="BR144">
            <v>1</v>
          </cell>
          <cell r="BS144">
            <v>0</v>
          </cell>
          <cell r="BV144">
            <v>0</v>
          </cell>
          <cell r="BW144">
            <v>0</v>
          </cell>
          <cell r="BX144">
            <v>0</v>
          </cell>
          <cell r="BY144">
            <v>0</v>
          </cell>
          <cell r="BZ144">
            <v>0</v>
          </cell>
          <cell r="CA144">
            <v>0</v>
          </cell>
          <cell r="CB144">
            <v>0</v>
          </cell>
          <cell r="CC144">
            <v>0</v>
          </cell>
          <cell r="CE144" t="str">
            <v>Entra ou ñ para leitura: talvez - usa o Metamap para desambiguação</v>
          </cell>
          <cell r="CF144" t="str">
            <v>Razoavel</v>
          </cell>
          <cell r="CG144">
            <v>44373</v>
          </cell>
          <cell r="CI144">
            <v>1</v>
          </cell>
          <cell r="CK144">
            <v>0</v>
          </cell>
          <cell r="CL144">
            <v>0</v>
          </cell>
        </row>
        <row r="145">
          <cell r="C145" t="str">
            <v>mapping free text into meddra by natural language processing a modular approach in designing and evaluating software extensions</v>
          </cell>
          <cell r="D145" t="str">
            <v>Mapping free text into MedDRA by Natural Language Processing: A modular approach in designing and evaluating software extensions</v>
          </cell>
          <cell r="E145" t="str">
            <v xml:space="preserve">Mapeando texto livre em Meddra por processamento de linguagem natural: uma abordagem modular em projetar e avaliar extensões de software </v>
          </cell>
          <cell r="G145" t="str">
            <v xml:space="preserve">macho </v>
          </cell>
          <cell r="H145">
            <v>2017</v>
          </cell>
          <cell r="I145">
            <v>6</v>
          </cell>
          <cell r="J145">
            <v>0</v>
          </cell>
          <cell r="K145">
            <v>0</v>
          </cell>
          <cell r="L145" t="str">
            <v>Scopus</v>
          </cell>
          <cell r="P145" t="str">
            <v>English</v>
          </cell>
          <cell r="Q145" t="str">
            <v>Conference Paper</v>
          </cell>
          <cell r="R145">
            <v>0</v>
          </cell>
          <cell r="T145" t="str">
            <v>Zorzi M., Pozzani G., Combi C., Moretti U.</v>
          </cell>
          <cell r="U145" t="str">
            <v>ACM-BCB 2017 - Proceedings of the 8th ACM International Conference on Bioinformatics, Computational Biology, and Health Informatics</v>
          </cell>
          <cell r="Y145" t="str">
            <v>10.1145/3107411.3107431</v>
          </cell>
          <cell r="Z145" t="str">
            <v>10.1145/3107411.3107431</v>
          </cell>
          <cell r="AB145" t="str">
            <v>https://www.scopus.com/inward/record.uri?eid=2-s2.0-85031329577&amp;doi=10.1145%2f3107411.3107431&amp;partnerID=40&amp;md5=cbf8e55610f07ea7c839791343a3006f</v>
          </cell>
          <cell r="AC145" t="str">
            <v>Department of Computer Science, University of Verona, Italy; Department of Diagnostics and Public Health, University of Verona, Italy</v>
          </cell>
          <cell r="AD145" t="str">
            <v>Zorzi, M., Department of Computer Science, University of Verona, Italy; Pozzani, G., Department of Diagnostics and Public Health, University of Verona, Italy; Combi, C., Department of Computer Science, University of Verona, Italy; Moretti, U., Department of Diagnostics and Public Health, University of Verona, Italy</v>
          </cell>
          <cell r="AL145" t="str">
            <v>Aramaki, E., Miura, Y., Tonoike, M., Ohkuma, T., Masuichi, H., Waki, K., Extraction of adverse drug effects from clinical records (2010) Stud Health Technol Inform, 160, pp. 739-743. , 2010; Attardi, G., Cozza, V., Sartiano, D., Annotation and extraction of relations from Italian medical records (2015) Proceedings of the 6th Italian Information Retrieval Workshop, , Cagliari, Italy, May 25-26, 2015; Baroni, M., Bisi, S., Using cooccurrence statistics and the web to discover synonyms in a technical language (2004) Proc. of LREC, , http://www.lrec-conf.org/proceedings/lrec2004/pdf/249.pdf; Coffman, A., Wharton, N., Clinical natural language processing: Auto-assigning ICD-9 codes (2007) Overview of the Computational Medicine Center's 2007 Medical Natural Language Processing Challenge; Combi, C., Masini, A., Oliboni, B., Zorzi, M., A logical framework for XML reference specification (2015) Lecture Notes in Computer Science (including Subseries Lecture Notes in Artificial Intelligence and Lecture Notes in Bioinformatics), 9262, pp. 258-267. , https://doi.org/10.1007/978-3-319-22852-5_22, 2015; (2014) Guideline on Good Pharmacovigilance Practices (GVP) - Module VI, , European Medicines Agency, European Medicines Agency. EMA/873138/2011; Friedman, C., Discovering novel adverse drug events using natural language processing and mining of the electronic health record (2009) 12th Conference on Artificial Intelligence in Medicine, AIME 2009(LNCS), 5651, pp. 1-5. , https://doi.org/10.1007/978-3-642-02976-9_1, Springer; Gurulingappa, H., Mateen-Rajput, A., Toldo, L., Extraction of potential adverse drug events from medical case reports (2012) J Biomed Semantics, 3 (15), pp. 1-10. , 2012; Gysbers, M., Reichley, R., Kilbridge, P.M., Noirot, L., Nagarajan, R., Dunagan, W.C., Bailey, T.C., Natural language processing to identify adverse drug events (2008) AMIA Annu Symp Proc., p. 961; Hahn, U., Romacker, M., Schulz, S., MEDSYNDAKATE natural language system for the extraction of medical information from findings reports (2002) International Journal of Medical Informatics, 67 (1), pp. 63-74. , https://doi.org/10.1016/S1386-5056(02)00053-9, 2002; Harpaz, R., Chase, H.S., Friedman, C., Mining multi-item drug adverse effect associations in spontaneous reporting systems (2010) BMC Bioinformatics, 11, pp. S-9. , 2010; (2017) MedDRA Data Retrieval and Presentation: Points to Consider, , ICH, 2017; Jurafsky, D., Martin, J.H., (2000) Speech and Language Processing: An Introduction to Natural Language Processing, Computational Linguistics, and Speech Recognition, , 1st ed.. Prentice Hall PTR, Upper Saddle River, NJ, USA; Karimi, S., Metke-Jimenez, A., Kemp, M., Wang, C., CADEC: A corpus of adverse drug event annotations (2015) Journal of Biomedical Informatics, 55, pp. 73-81. , https://doi.org/10.1016/j.jbi.2015.03.010, 2015; Kilbridge, P.M., Noirot, L.A., Reichley, R.M., Bailey, T.C., Computerized surveillance for adverse drug events in a pediatric hospital (2009) J Am Med Inform Assoc., 16 (5), pp. 607-612. , 2009; Lora, R., Sabaini, A., Combi, C., Moretti, U., Designing the reconciled schema for a pharmacovigilance data warehouse through a temporally-enhanced er model 2012 Int. Workshop on Smart Health and Wellbeing (SHB 2012), pp. 17-24. , https://doi.org/10.1145/2389707.2389711, ACM; Manning, C.D., Raghavan, P., Schutze, H., (2008) Introduction to Information Retrieval, , Cambridge University Press, New York, NY, USA; Meystre, S., Haug, P.J., Natural language processing to extract medical problems from electronic clinical documents: Performance evaluation (2006) J BiomedInform, 39 (6), pp. 589-599. , https://doi.org/10.1016/j.jbi.2005.11.004, 2006; Nissim, N., Boland, M., Moskovitch, R., Tatonetti, N., Elovici, Y., Shahar, Y., Hripcsak, G., An active learning framework for efficient condition severity classification (2015) Artificial Intelligence in Medicine (AIME'15), 9105, pp. 13-24. , Lecture Notes in Computer Science, Springer; Perez, A., Gojenola, K., Casillas, A., Oronoz, M., Diaz De Ilarraza, A., Computer aided classification of diagnostic terms in Spanish (2015) Expert Systems with Applications, 42 (6), pp. 2949-2958. , https://doi.org/10.1016/j.eswa.2014.11.035, 2015; Porter, M.F., An algorithm for suffix stripping (1980) Program, 14 (3), pp. 130-137. , 1980; Ribeiro-Neto, B., Laender, A.H.F., De Lima, L.R.S., An experimental study in automatically categorizing medical documents (2001) Journal of the American Society for Information Science and Technology, 52 (5), pp. 391-401. , https://doi.org/10.1002/1532-2890(2001)9999:9999::ATO-ASI10833.0.CO;2-1, 2001; Sarker, A., Gonzalez, G., Portable automatic text classification for adverse drug reaction detection via multi-corpus training (2015) J Biomed Inform, 53, pp. 196-207. , 2015; Savoy, J., (2001) Report on CLEF-2001 Experiments, , Technical Report. Universite de Neuchatel, Switzerland; Van Der Zwaan, J., Tjong Kim Sang, E., De Rijke, M., (2007) An Experiment in Automatic Classification of Pathological Reports, pp. 207-216. , https://doi.org/10.1007/978-3-540-73599-1.28, Springer Berlin Heidelberg, Berlin, Heidelberg; Wang, X., Hripcsak, G., Markatou, M., Friedman, C., Active computerized pharmacovigilance using natural language processing, statistics, and electronic health records: A feasibility study (2009) JAm Med Inform Assoc., 16 (3), pp. 328-337. , 2009; Yang, C.C., Yang, H., Jiang, L., Zhang, Mi., Social media mining for drug safety signal detection 2012 Int. Workshop on Smart Health and Wellbeing, SHB 2012, pp. 33-40. , ACM; Zorzi, M., Combi, C., Lora, R., Pagliarini, M., Moreti, U., Automagically encoding adverse drug reactions in MedDRA (2015) IEEE Int. Conference on Healthcare Informatics, ICHI 2015, pp. 90-99; Zorzi, M., Combi, C., Pozzani, G., Arzenton, E., Moretti, U., A co-occurrence based meddra terminology generation: Some preliminary results (2017) Proceedings of the 16th Conference on Artificial Intelligence in Medicine, AIME 2017, pp. 215-220. , https://doi.org/10.1007/978-3-319-59758-4, Lecture Notes in Computer Science, Springer, Vienna, Austria 10259; Zorzi, M., Combi, C., Pozzani, G., Arzenton, E., Moretti, U., (2017) From Narrative Descriptions to MedDRA: Automagically Encoding Adverse Drug Reactions, pp. 1-38. , 2017, Journal paper, submited</v>
          </cell>
          <cell r="AO145" t="str">
            <v>ACM Special Interest Group in Bioinformatics, Computational Biology, and Biomedical Informatics (SIGBIO)</v>
          </cell>
          <cell r="AP145" t="str">
            <v>Association for Computing Machinery, Inc</v>
          </cell>
          <cell r="AQ145" t="str">
            <v>8th ACM International Conference on Bioinformatics, Computational Biology, and Health Informatics, ACM-BCB 2017</v>
          </cell>
          <cell r="AR145" t="str">
            <v>20 August 2017 through 23 August 2017</v>
          </cell>
          <cell r="AT145">
            <v>130145</v>
          </cell>
          <cell r="AU145" t="str">
            <v>9781450347228</v>
          </cell>
          <cell r="AW145" t="str">
            <v>ACM-BCB - Proc. ACM Int. Conf. Bioinform., Comput. Biol., Health Informatics</v>
          </cell>
          <cell r="AX145" t="str">
            <v>Final</v>
          </cell>
          <cell r="AY145" t="str">
            <v>2-s2.0-85031329577</v>
          </cell>
          <cell r="AZ145">
            <v>8</v>
          </cell>
          <cell r="BF145" t="str">
            <v>Healthcare informatics; Natural Language Processing; Pharmacovigilance</v>
          </cell>
          <cell r="BG145" t="str">
            <v>Bioinformatics; Drug products; Encoding (symbols); Signal encoding; Adverse drug reactions; Evaluating software; Free texts; Health care informatics; Modular approach; Pharmacovigilance; Precision and recall; Written description; Natural language processing systems</v>
          </cell>
          <cell r="BH145" t="str">
            <v>twitter|metamap|nlp</v>
          </cell>
          <cell r="BI145" t="str">
            <v>twitter|metamap|nlp</v>
          </cell>
          <cell r="BJ145" t="str">
            <v>magicoder is a natural language processing application designed to extract meddra terms from narrative clinical text. magicoder has been developed to support the work of people responsible for pharmacovigilance. given a narrative description, magicoder proposes an automatic encoding; the pharmacologist reviews, (possibly) corrects, and then validates the solution. this drastically reduces the time needed for the validation of reports with respect to a completely manual encoding. in this paper we extend in a modular way and analyse magicoder, comparing its different new extensions. we designed a benchmark consisting of a representative set of adverse drug reaction reports that also includes long and badly written descriptions. we measured an average precision and recall of 68.74% and 70.19%, respectively. on descriptions up to 100 characters, both precision and recall exceeded 75%, i.e., 77.97% and 75.78%, respectively. © 2017 acm.</v>
          </cell>
          <cell r="BK145" t="str">
            <v>MagiCoder é um aplicativo de processamento de linguagem natural projetado para extrair termos MedDRA de um texto clínico narrativo. MagiCoder foi desenvolvido para apoiar o trabalho das pessoas responsáveis ​​pela farmacovigilância. Dada uma descrição narrativa, MagiCoder propõe uma codificação automática; o farmacologista revê, (possivelmente) corrige e então valida a solução. Isso reduz drasticamente o tempo necessário para a validação de relatórios em relação a uma codificação totalmente manual. Neste artigo, estendemos de forma modular e analisamos MagiCoder, comparando suas diferentes novas extensões. Elaboramos um benchmark que consiste em um conjunto representativo de relatórios de reações adversas a medicamentos que também inclui descrições longas e mal escritas. Medimos uma precisão média e recall de 68,74% e 70,19%, respectivamente. Em descrições de até 100 caracteres, a precisão e a recuperação excederam 75%, ou seja, 77,97% e 75,78%, respectivamente. © 2017 ACM.</v>
          </cell>
          <cell r="BL145" t="str">
            <v xml:space="preserve">A magicoder é um aplicativo de processamento de linguagem natural projetado para extrair os termos da MedDRA de texto clínico narrativo. A magicoder foi desenvolvida para apoiar o trabalho de pessoas responsáveis pela farmacovigilância. Dada uma descrição narrativa, a magicoder propõe uma codificação automática; As avaliações de farmacologistas, (possivelmente) corrige e, em seguida, valida a solução. Isso reduz drasticamente o tempo necessário para a validação de relatórios em relação a uma codificação completamente manual. Neste artigo, estendemos de maneira modular e analisamos a magicoder, comparando suas diferentes novas extensões. Projetamos uma referência que consiste em um conjunto representativo de relatórios de reação de medicamentos adversos que também inclui descrições longas e mal escritas. Medimos uma precisão média e recordação de 68,74% e 70,19%, respectivamente. sobre descrições de até 100 caracteres, tanto a precisão quanto a recordação ultrapassam 75%, isto é, 77,97% e 75,78%, respectivamente. © 2017 ACM. </v>
          </cell>
          <cell r="BQ145">
            <v>0</v>
          </cell>
          <cell r="BR145">
            <v>1</v>
          </cell>
          <cell r="BS145">
            <v>0</v>
          </cell>
          <cell r="BV145">
            <v>0</v>
          </cell>
          <cell r="BW145">
            <v>0</v>
          </cell>
          <cell r="BX145">
            <v>0</v>
          </cell>
          <cell r="BY145">
            <v>0</v>
          </cell>
          <cell r="BZ145">
            <v>0</v>
          </cell>
          <cell r="CA145">
            <v>0</v>
          </cell>
          <cell r="CB145">
            <v>0</v>
          </cell>
          <cell r="CC145">
            <v>0</v>
          </cell>
          <cell r="CE145" t="str">
            <v>Entra ou ñ para leitura: não</v>
          </cell>
          <cell r="CF145" t="str">
            <v>Ruim</v>
          </cell>
          <cell r="CG145">
            <v>44373</v>
          </cell>
          <cell r="CI145">
            <v>0</v>
          </cell>
          <cell r="CK145">
            <v>0</v>
          </cell>
          <cell r="CL145">
            <v>0</v>
          </cell>
        </row>
        <row r="146">
          <cell r="C146" t="str">
            <v>metamap lite in excel biomedical named entity recognition for non technical users</v>
          </cell>
          <cell r="D146" t="str">
            <v>MetaMap lite in excel: Biomedical named-entity recognition for non-technical users</v>
          </cell>
          <cell r="E146" t="str">
            <v xml:space="preserve">Metamap Lite no Excel: Reconhecimento de Entidade Nomeado Biomédico para usuários não técnicos </v>
          </cell>
          <cell r="G146" t="str">
            <v xml:space="preserve">macho </v>
          </cell>
          <cell r="H146">
            <v>2017</v>
          </cell>
          <cell r="I146">
            <v>2</v>
          </cell>
          <cell r="J146">
            <v>0</v>
          </cell>
          <cell r="K146">
            <v>0</v>
          </cell>
          <cell r="L146" t="str">
            <v>Scopus</v>
          </cell>
          <cell r="P146" t="str">
            <v>English</v>
          </cell>
          <cell r="Q146" t="str">
            <v>Conference Paper</v>
          </cell>
          <cell r="R146">
            <v>0</v>
          </cell>
          <cell r="T146" t="str">
            <v>Bhupatiraju R.T., Fung K.W., Bodenreider O.</v>
          </cell>
          <cell r="U146" t="str">
            <v>Studies in Health Technology and Informatics</v>
          </cell>
          <cell r="V146" t="str">
            <v>245</v>
          </cell>
          <cell r="Y146" t="str">
            <v>10.3233/978-1-61499-830-3-1252</v>
          </cell>
          <cell r="Z146" t="str">
            <v>10.3233/978-1-61499-830-3-1252</v>
          </cell>
          <cell r="AB146" t="str">
            <v>https://www.scopus.com/inward/record.uri?eid=2-s2.0-85040532558&amp;doi=10.3233%2f978-1-61499-830-3-1252&amp;partnerID=40&amp;md5=206e01c6882c87032c6e5ef96027f441</v>
          </cell>
          <cell r="AC146" t="str">
            <v>National Library of Medicine, Bethesda, MD, United States</v>
          </cell>
          <cell r="AD146" t="str">
            <v>Bhupatiraju, R.T., National Library of Medicine, Bethesda, MD, United States; Fung, K.W., National Library of Medicine, Bethesda, MD, United States; Bodenreider, O., National Library of Medicine, Bethesda, MD, United States</v>
          </cell>
          <cell r="AH146" t="str">
            <v>National Institutes of Health, NIH
U.S. National Library of Medicine, NLM: ZIALM010013</v>
          </cell>
          <cell r="AI146" t="str">
            <v>This work was supported by the Intramural Research Program of the NIH, National Library of Medicine.</v>
          </cell>
          <cell r="AM146" t="str">
            <v>Bodenreider, O.; National Library of MedicineUnited States; email: olivier@nlm.nih.gov</v>
          </cell>
          <cell r="AN146" t="str">
            <v>Dongsheng Z.Gundlapalli A.V.Marie-Christine J.</v>
          </cell>
          <cell r="AP146" t="str">
            <v>IOS Press</v>
          </cell>
          <cell r="AQ146" t="str">
            <v>16th World Congress of Medical and Health Informatics: Precision Healthcare through Informatics, MedInfo 2017</v>
          </cell>
          <cell r="AR146" t="str">
            <v>21 August 2017 through 25 August 2017</v>
          </cell>
          <cell r="AT146">
            <v>133230</v>
          </cell>
          <cell r="AU146" t="str">
            <v>9781614998297</v>
          </cell>
          <cell r="AW146" t="str">
            <v>Stud. Health Technol. Informatics</v>
          </cell>
          <cell r="AX146" t="str">
            <v>Final</v>
          </cell>
          <cell r="AY146" t="str">
            <v>2-s2.0-85040532558</v>
          </cell>
          <cell r="BF146" t="str">
            <v>Natural language processing; Unified medical language system</v>
          </cell>
          <cell r="BG146" t="str">
            <v>human; natural language processing; scientist; Unified Medical Language System; algorithm; controlled vocabulary; verbal communication; Algorithms; Humans; Narration; Natural Language Processing; Vocabulary, Controlled</v>
          </cell>
          <cell r="BH146" t="str">
            <v>twitter|metamap|nlp</v>
          </cell>
          <cell r="BI146" t="str">
            <v>twitter|metamap|nlp</v>
          </cell>
          <cell r="BJ146" t="str">
            <v>we developed an easy-to-use tool for non-technical biomedical researchers to conduct named-entity recognition (ner) on biomedical text, in a familiar spreadsheet environment. the system is a simple, offline, easy to install, end-user front-end to the new metamap lite. early adopters found it to be a quick starting-point to incorporate ner in their investigations. © 2017 international medical informatics association (imia) and ios press.</v>
          </cell>
          <cell r="BK146" t="str">
            <v>Desenvolvemos uma ferramenta fácil de usar para pesquisadores biomédicos não técnicos conduzirem o Reconhecimento de Entidade Nomeada (NER) em texto biomédico, em um ambiente familiar de planilha. O sistema é um front-end do usuário final simples, offline e fácil de instalar para o novo MetaMap Lite. Os primeiros usuários descobriram que era um ponto de partida rápido para incorporar o NER em suas investigações. © 2017 International Medical Informatics Association (IMIA) e IOS Press.</v>
          </cell>
          <cell r="BL146" t="str">
            <v xml:space="preserve">Desenvolvemos uma ferramenta fácil de usar para pesquisadores biomédicos não técnicos para conduzir reconhecimento de entidade nomeada (ner) no texto biomédico, em um ambiente de planilha familiar. O sistema é simples, fácil de instalar, front-end de usuário final para o novo Metamap Lite. Os primeiros adotários descobriram que é um ponto de partida rápida para incorporar ner em suas investigações. © 2017 International Medical Informatics Association (IMIA) e IOS Press. </v>
          </cell>
          <cell r="BQ146">
            <v>0</v>
          </cell>
          <cell r="BR146">
            <v>1</v>
          </cell>
          <cell r="BS146">
            <v>0</v>
          </cell>
          <cell r="BV146">
            <v>0</v>
          </cell>
          <cell r="BW146">
            <v>0</v>
          </cell>
          <cell r="BX146">
            <v>0</v>
          </cell>
          <cell r="BY146">
            <v>0</v>
          </cell>
          <cell r="BZ146">
            <v>0</v>
          </cell>
          <cell r="CA146">
            <v>0</v>
          </cell>
          <cell r="CB146">
            <v>0</v>
          </cell>
          <cell r="CC146">
            <v>0</v>
          </cell>
          <cell r="CE146" t="str">
            <v>Entra ou ñ para leitura: talvez</v>
          </cell>
          <cell r="CF146" t="str">
            <v>Razoavel</v>
          </cell>
          <cell r="CG146">
            <v>44373</v>
          </cell>
          <cell r="CI146">
            <v>1</v>
          </cell>
          <cell r="CK146">
            <v>0</v>
          </cell>
          <cell r="CL146">
            <v>0</v>
          </cell>
        </row>
        <row r="147">
          <cell r="C147" t="str">
            <v>mining adverse events of dietary supplements from product labels by topic modeling</v>
          </cell>
          <cell r="D147" t="str">
            <v>Mining adverse events of dietary supplements from product labels by topic modeling</v>
          </cell>
          <cell r="E147" t="str">
            <v xml:space="preserve">Eventos adversos de mineração de suplementos dietéticos de rótulos de produtos por modelagem de tópicos </v>
          </cell>
          <cell r="G147" t="str">
            <v xml:space="preserve">macho </v>
          </cell>
          <cell r="H147">
            <v>2017</v>
          </cell>
          <cell r="I147">
            <v>4</v>
          </cell>
          <cell r="J147">
            <v>0</v>
          </cell>
          <cell r="K147">
            <v>0</v>
          </cell>
          <cell r="L147" t="str">
            <v>Scopus</v>
          </cell>
          <cell r="P147" t="str">
            <v>English</v>
          </cell>
          <cell r="Q147" t="str">
            <v>Conference Paper</v>
          </cell>
          <cell r="R147">
            <v>0</v>
          </cell>
          <cell r="T147" t="str">
            <v>Wang Y., Gunashekar D.R., Adam T.J., Zhang R.</v>
          </cell>
          <cell r="U147" t="str">
            <v>Studies in Health Technology and Informatics</v>
          </cell>
          <cell r="V147" t="str">
            <v>245</v>
          </cell>
          <cell r="Y147" t="str">
            <v>10.3233/978-1-61499-830-3-614</v>
          </cell>
          <cell r="Z147" t="str">
            <v>10.3233/978-1-61499-830-3-614</v>
          </cell>
          <cell r="AB147" t="str">
            <v>https://www.scopus.com/inward/record.uri?eid=2-s2.0-85040507350&amp;doi=10.3233%2f978-1-61499-830-3-614&amp;partnerID=40&amp;md5=b8d49a39ce04150225b7c7d8aca45182</v>
          </cell>
          <cell r="AC147" t="str">
            <v>Institute for Health Informatics, University of Minnesota, Minneapolis, MN, United States; School of Public Health, University of Minnesota, Minneapolis, MN, United States; College of Pharmacy, University of Minnesota, Minneapolis, MN, United States; Department of Surgery, University of Minnesota, Minneapolis, MN, United States</v>
          </cell>
          <cell r="AD147" t="str">
            <v>Wang, Y., Institute for Health Informatics, University of Minnesota, Minneapolis, MN, United States; Gunashekar, D.R., School of Public Health, University of Minnesota, Minneapolis, MN, United States; Adam, T.J., Institute for Health Informatics, University of Minnesota, Minneapolis, MN, United States, College of Pharmacy, University of Minnesota, Minneapolis, MN, United States; Zhang, R., Institute for Health Informatics, University of Minnesota, Minneapolis, MN, United States, Department of Surgery, University of Minnesota, Minneapolis, MN, United States</v>
          </cell>
          <cell r="AH147" t="str">
            <v>University of Minnesota, UM
National Center for Complementary and Integrative Health, NCCIH: R01AT009457</v>
          </cell>
          <cell r="AI147" t="str">
            <v>Research reported in this publication was supported by the National Center for Complementary &amp; Integrative Health Award (R01AT009457) (Zhang) and the University of Minnesota Grant-In-Aid award (Zhang).</v>
          </cell>
          <cell r="AL147" t="str">
            <v>Kantor, E.D., Rehm, C.D., Du, M., White, E., Giovannucci, E.L., Trends in dietary supplement use among US adults from 1999-2012 (2016) JAMA, 316, pp. 1464-1474; Cohen, P.A., Assessing supplement safety - The FDA's controversial proposal (2012) N Engl J Med, 366, pp. 389-391; Geller, A.I., Shehab, N.D., Weidle, N.J., Lovegrove, M.C., Emergency department visits for adverse events related to dietary supplements (2015) N Engl J Med, 373, pp. 1531-1540; Mason, M.J., Drugs or dietary supplements: FDA's enforcement of DSHEA (1998) J Public Policy Mark, 17, pp. 296-302; Frankos, V.H., Street, D.A., O'Neill, R.K., FDA regulation of dietary supplements and requirements regarding adverse event reporting (2009) Clin Pharmacol Ther, 87, pp. 239-244; Denham, B.E., Dietary supplements - Regulatory issues And implications for public health (2011) JAMA, 306, pp. 428-429; Pittler, M.H., Schmidt, K., Ernst, E., Adverse events of herbal food supplements for body weight reduction: Systematic review (2005) Obes Rev, 6, pp. 93-111; Izzo, A.A., Ernst, E., Interactions between herbal medicines and prescribed drugs: An updated systematic review (2009) Drugs, 69, pp. 1777-1798; FDA Regulations on Supplement Labeling, , http://www.fda.gov/Food/GuidanceRegulation/GuidanceDocumentsRegulatoryInformation/DietarySupplements/default.htm; Liu, L., Tang, L., Dong, W., Yao, S., Zhou, W., An overview of topic modeling and its current aplications in bioinformatics (2016) SpringerPlus, 5, p. 1608; Blei, D.M., Probablistic topic models (2012) Commun ACM, 55, pp. 77-84; Sullivan, R., Sarker, A., O'Connor, K., Goodin, A., Karlsrud, M., Gonzalez, G., Finding potentially unsafe nutritional supplements from user reviews with topic modeling (2016) Pac Symp Biocomput, 21, pp. 528-539; Bisgin, H., Liu, Z., Fang, H., Xu, X., Tong, W., Mining FDA drug labels using an unsupervised learning technique - Topic modeling (2011) BMC Bioinformatics, 12, p. S11; Bisgin, H., Liu, Z., Kelly, R., Fang, H., Xu, X., Tong, W., Investigating drug repositioning opportunities in FDA drug labels through topic modeling (2012) BMC Bioinformatics, 13, p. S6; Dietary Supplement Label Database, , https://dsld.nlm.nih.gov/dsld; Kuhn, M., Letunic, I., Jensen, L.J., Bork, P., The SIDER database of drugs And side effects (2016) Nucleic Acids Res, 44, pp. D1075-D1079; Rehurek, R., Sojka, P., Software framework for topic modelling with large corpora (2010) Proc. LREC 2010 Workshop on New Challenges for NLP Frameworks, , Valletta, Malta; Pellitteri, P.K., Evaluation of hypercalcemia in relation to hyperparathyroidism (2010) Otolaryngol Clin North Am, 43, pp. 389-397; Wolf, M.E., Moffat, M., Mosnaim, J., Dempsey, S., Lithium therapy, hypercalcemia and hyperparathyroidism (1997) Am J Ther, 4, pp. 323-325; DeLuca, H.F., The metabolism and functions of Vitamin D (1986) Adv Exp Med Biol., 196, pp. 361-375; Nakasone, E.S., Tokeshi, J., A serendipitous find: A case of chol-angiocarcinoma identified incidentally after acute liver injury due to cascara sagrada ingestion (2015) Hawaii J Med Public Health, 74, pp. 200-202; Teschke, R., Frenzel, C., Glass, X., Schulze, J., Eickhoff, A., Greater celandine hepatotoxicity: A clinical review (2012) Ann Hepatol, 11, pp. 838-848</v>
          </cell>
          <cell r="AM147" t="str">
            <v>Zhang, R.; Institute for Health Informatics, United States; email: zhan1386@umn.edu</v>
          </cell>
          <cell r="AN147" t="str">
            <v>Dongsheng Z.Gundlapalli A.V.Marie-Christine J.</v>
          </cell>
          <cell r="AP147" t="str">
            <v>IOS Press</v>
          </cell>
          <cell r="AQ147" t="str">
            <v>16th World Congress of Medical and Health Informatics: Precision Healthcare through Informatics, MedInfo 2017</v>
          </cell>
          <cell r="AR147" t="str">
            <v>21 August 2017 through 25 August 2017</v>
          </cell>
          <cell r="AT147">
            <v>133230</v>
          </cell>
          <cell r="AU147" t="str">
            <v>9781614998297</v>
          </cell>
          <cell r="AW147" t="str">
            <v>Stud. Health Technol. Informatics</v>
          </cell>
          <cell r="AX147" t="str">
            <v>Final</v>
          </cell>
          <cell r="AY147" t="str">
            <v>2-s2.0-85040507350</v>
          </cell>
          <cell r="AZ147">
            <v>4</v>
          </cell>
          <cell r="BF147" t="str">
            <v>Dietary supplements; Natural language processing; Pharmacovigilance</v>
          </cell>
          <cell r="BG147" t="str">
            <v>consumer; dietary supplement; disease simulation; drug surveillance program; human; mining; natural language processing; adverse drug reaction; data mining; drug labeling; factual database; packaging; Data Mining; Databases, Factual; Dietary Supplements; Drug Labeling; Drug-Related Side Effects and Adverse Reactions; Humans; Product Labeling</v>
          </cell>
          <cell r="BJ147" t="str">
            <v>the adverse events of the dietary supplements should be subject to scrutiny due to their growing clinical application and consumption among u.s. adults. an effective method for mining and grouping the adverse events of the dietary supplements is to evaluate product labeling for the rapidly increasing number of new products available in the market. in this study, the adverse events information was extracted from the product labels stored in the dietary supplement label database (dsld) and analyzed by topic modeling techniques, specifically latent dirichlet allocation (lda). among the 50 topics generated by lda, eight topics were manually evaluated, with topic relatedness ranging from 58.8% to 100% on the product level, and 57.1% to 100% on the ingredient level. five out of these eight topics were coherent groupings of the dietary supplements based on their adverse events. the results demonstrated that lda is able to group supplements with similar adverse events based on the dietary supplement labels. such information can be potentially used by consumers to more safely use dietary supplements. © 2017 international medical informatics association (imia) and ios press.</v>
          </cell>
          <cell r="BK147" t="str">
            <v>Os eventos adversos dos suplementos dietéticos devem ser submetidos a exame minucioso devido à sua crescente aplicação clínica e consumo entre adultos nos Estados Unidos. Um método eficaz para minerar e agrupar os eventos adversos dos suplementos dietéticos é avaliar a rotulagem do produto para o número crescente de novos produtos disponíveis no mercado. Neste estudo, as informações de eventos adversos foram extraídas dos rótulos dos produtos armazenados no Dietary Supplement Label Database (DSLD) e analisadas por técnicas de modelagem de tópicos, especificamente Latent Dirichlet Allocation (LDA). Entre os 50 tópicos gerados pelo LDA, oito tópicos foram avaliados manualmente, com relacionamento de tópico variando de 58,8% a 100% no nível do produto e 57,1% a 100% no nível do ingrediente. Cinco desses oito tópicos eram agrupamentos coerentes de suplementos dietéticos com base em seus eventos adversos. Os resultados demonstraram que o LDA é capaz de agrupar suplementos com eventos adversos semelhantes com base nos rótulos dos suplementos dietéticos. Essas informações podem ser potencialmente utilizadas pelos consumidores para um uso mais seguro de suplementos dietéticos. © 2017 International Medical Informatics Association (IMIA) e IOS Press.</v>
          </cell>
          <cell r="BL147" t="str">
            <v xml:space="preserve">Os eventos adversos dos suplementos dietéticos devem estar sujeitos a escrutínio devido à sua crescente aplicação clínica e consumo entre os EUA. adultos. Um método eficaz para a mineração e agrupamento dos eventos adversos dos suplementos dietéticos é avaliar a rotulagem do produto para o aumento de novos produtos disponíveis no mercado. Neste estudo, as informações de eventos adversos foram extraídas dos rótulos do produto armazenados no banco de dados da etiqueta de suplemento dietético (DSLD) e analisados ​​por técnicas de modelagem de tópicos, alocação de direção dirichete especificamente latente (LDA). Entre os 50 tópicos gerados pela LDA, oito tópicos foram avaliados manualmente, com relação com tópicos variando de 58,8% a 100% no nível do produto, e 57,1% a 100% no nível do ingrediente. Cinco desses oito tópicos foram grupos coerentes dos suplementos dietéticos com base em seus eventos adversos. Os resultados demonstraram que a LDA é capaz de agrupar suplementos com eventos adversos semelhantes com base nos rótulos de suplementos dietéticos. Tais informações podem ser potencialmente usadas pelos consumidores para usar mais segurança suplementos dietéticos. © 2017 International Medical Informatics Association (IMIA) e IOS Press. </v>
          </cell>
          <cell r="BQ147">
            <v>0</v>
          </cell>
          <cell r="BR147">
            <v>1</v>
          </cell>
          <cell r="BS147">
            <v>0</v>
          </cell>
          <cell r="BV147">
            <v>0</v>
          </cell>
          <cell r="BW147">
            <v>0</v>
          </cell>
          <cell r="BX147">
            <v>0</v>
          </cell>
          <cell r="BY147">
            <v>0</v>
          </cell>
          <cell r="BZ147">
            <v>0</v>
          </cell>
          <cell r="CA147">
            <v>0</v>
          </cell>
          <cell r="CB147">
            <v>0</v>
          </cell>
          <cell r="CC147">
            <v>0</v>
          </cell>
          <cell r="CE147" t="str">
            <v>Entra ou ñ para leitura: não</v>
          </cell>
          <cell r="CF147" t="str">
            <v>Ruim</v>
          </cell>
          <cell r="CG147">
            <v>44373</v>
          </cell>
          <cell r="CI147">
            <v>0</v>
          </cell>
          <cell r="CK147">
            <v>0</v>
          </cell>
          <cell r="CL147">
            <v>0</v>
          </cell>
        </row>
        <row r="148">
          <cell r="C148" t="str">
            <v>reverse translation of adverse event reports paves the way for de risking preclinical off targets</v>
          </cell>
          <cell r="D148" t="str">
            <v>Reverse translation of adverse event reports paves the way for de-risking preclinical off-targets</v>
          </cell>
          <cell r="E148" t="str">
            <v xml:space="preserve">A tradução reversa de relatórios adversos do evento abre a maneira de arriscar os alvos reclinficos </v>
          </cell>
          <cell r="G148" t="str">
            <v xml:space="preserve">macho </v>
          </cell>
          <cell r="H148">
            <v>2017</v>
          </cell>
          <cell r="I148">
            <v>24</v>
          </cell>
          <cell r="J148">
            <v>0</v>
          </cell>
          <cell r="K148">
            <v>0</v>
          </cell>
          <cell r="L148" t="str">
            <v>Scopus</v>
          </cell>
          <cell r="P148" t="str">
            <v>English</v>
          </cell>
          <cell r="Q148" t="str">
            <v>Article</v>
          </cell>
          <cell r="R148">
            <v>0</v>
          </cell>
          <cell r="S148" t="str">
            <v>All Open Access, Gold, Green</v>
          </cell>
          <cell r="T148" t="str">
            <v>Maciejewski M., Lounkine E., Whitebread S., Farmer P., DuMouchel W., Shoichet B.K., Urban L.</v>
          </cell>
          <cell r="U148" t="str">
            <v>eLife</v>
          </cell>
          <cell r="V148" t="str">
            <v>6</v>
          </cell>
          <cell r="X148" t="str">
            <v xml:space="preserve"> e25818</v>
          </cell>
          <cell r="Y148" t="str">
            <v>10.7554/elife.25818</v>
          </cell>
          <cell r="Z148" t="str">
            <v>10.7554/eLife.25818</v>
          </cell>
          <cell r="AB148" t="str">
            <v>https://www.scopus.com/inward/record.uri?eid=2-s2.0-85029232706&amp;doi=10.7554%2feLife.25818&amp;partnerID=40&amp;md5=6b971aa8407d3b34dcc8541545f4ac0f</v>
          </cell>
          <cell r="AC148" t="str">
            <v>Novartis Institutes for Biomedical Research, Cambridge, United States; Novartis Institutes for Biomedical Research, Basel, Switzerland; Oracle Health Sciences, Burlington, United States; University of California, San Francisco, United States; Pfizer, Inc, Cambridge, United States</v>
          </cell>
          <cell r="AD148" t="str">
            <v>Maciejewski, M., Novartis Institutes for Biomedical Research, Cambridge, United States, Pfizer, Inc, Cambridge, United States; Lounkine, E., Novartis Institutes for Biomedical Research, Cambridge, United States; Whitebread, S., Novartis Institutes for Biomedical Research, Cambridge, United States; Farmer, P., Novartis Institutes for Biomedical Research, Basel, Switzerland; DuMouchel, W., Oracle Health Sciences, Burlington, United States; Shoichet, B.K., University of California, San Francisco, United States; Urban, L., Novartis Institutes for Biomedical Research, Cambridge, United States</v>
          </cell>
          <cell r="AG148" t="str">
            <v>aripiprazole, 129722-12-9; axitinib, 319460-85-0; cabozantinib, 942407-59-2, 1140909-48-3, 849217-68-1; celecoxib, 169590-42-5; indometacin, 53-86-1, 74252-25-8, 7681-54-1; methylphenidate, 113-45-1, 298-59-9; nintedanib, 928326-83-4, 656247-17-5, 656247-18-6; pazopanib, 444731-52-6, 635702-64-6; pioglitazone, 105355-27-9, 111025-46-8; ponatinib, 943319-70-8, 1114544-31-8; regorafenib, 755037-03-7, 1019206-88-2; risperidone, 106266-06-2; rofecoxib, 162011-90-7, 186912-82-3; rosiglitazone, 122320-73-4, 155141-29-0; sorafenib, 284461-73-0; sunitinib, 341031-54-7, 557795-19-4; thalidomide, 50-35-1; vandetanib, 338992-00-0, 338992-48-6, 443913-73-3</v>
          </cell>
          <cell r="AH148" t="str">
            <v>National Institutes of Health, NIH
National Institute of General Medical Sciences, NIGMS: R01GM071896, R35GM122481
National Institute of Biological Resources, NIBR</v>
          </cell>
          <cell r="AI148" t="str">
            <v>MM was supported in the initial stage of this work by the NIBR Presidential Postdoctoral Fellowship co-mentored by LU and BKS. The work of BKS was supported by US National Institutes of Health Grant R01 GM71896 and by R35 GM122481. We thank Dr Duncan Armstrong for his comments and advice on the manuscript.</v>
          </cell>
          <cell r="AL148" t="str">
            <v>Alladi, C.G., Mohan, A., Shewade, D.G., Rajkumar, R.P., Adithan, S., Subramanian, K., Risperidone-Induced adverse drug reactions and role of DRD2 (-141 C ins/Del) and 5htr2c (-759 C&gt;T) Genetic polymorphisms in patients with Schizophrenia (2017) Journal of Pharmacology &amp; Pharmacotherapeutics, 8, pp. 28-32. , PMID: 28405133; Almenoff, J.S., Pattishall, E.N., Gibbs, T.G., Dumouchel, W., Evans, S.J., Yuen, N., Novel statistical tools for monitoring the safety of marketed drugs (2007) Clinical Pharmacology &amp; Therapeutics, 82, pp. 157-166. , PMID: 17538548; Arakawa, R., Ito, H., Takano, A., Takahashi, H., Morimoto, T., Sassa, T., Ohta, K., Suhara, T., Dose-finding study of paliperidone ER based on striatal and extrastriatal dopamine D2 receptor occupancy in patients with schizophrenia (2008) Psychopharmacology, 197, pp. 229-235. , PMID: 1805 8087; Bayram, M., De Luca, L., Massie, M.B., Gheorghiade, M., Reassessment of dobutamine, dopamine, and milrinone in the management of acute heart failure syndromes (2005) The American Journal of Cardiology, 96, pp. 47-58. , PMID: 16181823; Bender, A., Scheiber, J., Glick, M., Davies, J.W., Azzaoui, K., Hamon, J., Urban, L., Jenkins, J.L., Analysis of pharmacology data and the prediction of adverse drug reactions and off-target effects from chemical structure (2007) Chemmedchem, 2, pp. 861-873. , PMID: 17477341; Bombardier, C., Laine, L., Reicin, A., Shapiro, D., Burgos-Vargas, R., Davis, B., Day, R., Schnitzer, T.J., Comparison of upper gastrointestinal toxicity of rofecoxib and naproxen in patients with rheumatoid arthritis. VIGOR Study Group (2000) New England Journal of Medicine, 343, pp. 1520-1528. , VIGOR Study Group, PMID: 11087881; Bostwick, J.R., Guthrie, S.K., Ellingrod, V.L., Antipsychotic-induced hyperprolactinemia (2009) Pharmacotherapy, 29, pp. 64-73. , PMID: 19113797; Bowes, J., Brown, A.J., Hamon, J., Jarolimek, W., Sridhar, A., Waldron, G., Whitebread, S., Reducing safety-related drug attrition: The use of in vitro pharmacological profiling (2012) Nature Reviews Drug Discovery, 11, pp. 909-922. , PMID: 23197038; Brown, E.G., Wood, L., Wood, S., The medical dictionary for regulatory activities (MedDRA) (1999) Drug Safety, 20, pp. 109-117. , PMID: 10082069; Calarge, C.A., Ellingrod, V.L., Acion, L., Miller, D.D., Moline, J., Tansey, M.J., Schlechte, J.A., Variants of the dopamine D2 receptor gene and risperidone-induced hyperprolactinemia in children and adolescents (2009) Pharmacogenetics and Genomics, 19, pp. 373-382. , PMID: 19339912; (2015) Drug Safety and Availability-Fda Drug Safety Communication: FDA Warns that DPP-4 Inhibitors for Type 2 Diabetes May Cause Severe Joint Pain, , http://www.fda.gov/Drugs/DrugSafety/ucm459579.htm, [Accessed May, 25 2016]; (2005) The NSAID Drugs: Prescriptions and Prices, , http://consumersunion.org/pub/NSAIDsAnalysisFINAL.pdf, [Accessed May, 24 2016]; Cook, D., Brown, D., Alexander, R., March, R., Morgan, P., Satterthwaite, G., Pangalos, M.N., Lessons learned from the fate of AstraZeneca’s drug pipeline: A five-dimensional framework (2014) Nature Reviews Drug Discovery, 13, pp. 419-431. , PMID: 24833294; Corena-Mcleod, M., Comparative Pharmacology of Risperidone and Paliperidone (2015) Drugs in R&amp;D, 15, pp. 163-174. , PMID: 25943458; Correia Filho, A.G., Bodanese, R., Silva, T.L., Alvares, J.P., Aman, M., Rohde, L.A., Comparison of risperidone and methylphenidate for reducing ADHD symptoms in children and adolescents with moderate mental retardation (2005) Journal of the American Academy of Child &amp; Adolescent Psychiatry, 44, pp. 748-755. , PMID: 16034276; Devine, M., (2016) Adverse Events: Refresher and Updates, , http://www.snm.org/docs/mwm12/presentations/friday/adverse%20events%20refresher%20and%20updates-clinical%20trialsnetwork.pdf, [Accessed May, 24 2016]; Downing, N.S., Shah, N.D., Aminawung, J.A., Pease, A.M., Zeitoun, J.D., Krumholz, H.M., Ross, J.S., Postmarket Safety events among novel therapeutics approved by the US Food and Drug Administration between 2001 and 2010 (2017) JAMA, 317, pp. 1854-1863. , PMID: 28492899; Duggirala, H.J., Tonning, J.M., Smithe, B.R., Baker, J.D., Ball, R., Bell, C., Bouri, K., Martin, D., (2016) Data Mining at FDA, , https://www.fda.gov/downloads/ScienceResearch/DataMiningatFDA/UCM443675.pdf, [Accessed April, 23 2016]; Dumouchel, W., Pregibon, D., (2001) Empirical Bayes Screening for Multi-Item Associations, pp. 67-76. , ACM Press; Dumouchel, W., Bayesian Data Mining in Large Frequency Tables, with an Application to the FDA Spontaneous Reporting System (1999) The American Statistician, 53, pp. 177-190; Elashoff, M., Matveyenko, A.V., Gier, B., Elashoff, R., Butler, P.C., Pancreatitis, pancreatic, and thyroid Cancer with glucagon-like peptide-1-based therapies (2011) Gastroenterology, 141, pp. 150-156. , PMID: 21334333; Ercan, E.S., Uysal, T., Ercan, E., Akyol Ardic, U., Ardıc, U.A., Aripiprazole in children and adolescents with conduct disorder: A single-center, open-label study (2012) Pharmacopsychiatry, 45, pp. 13-19. , PMID: 21993869; (2006) Guideline on the Use of Statistical Signal Detection Methods in the Eudravigilance Data Analysis System, , http://www.ema.europa.eu/docs/en_GB/document_library/Regulatory_and_procedural_guideline/2009/11/WC500011437.pdf, [Accessed May, 24 2016]; Everitt, B., Skrondal, A., Standardized Mortality Rate (SMR) (2010) The Cambridge Dictionary of Statistics, , 409 New York: Cambridge University Press; Fernández-Mayoralas, D.M., Ferná Ndez-Jaén, A., Muñoz-Jareño, N., Calleja-Pérez, B., Ferná Ndez-Perrone, A.L., Arribas, S.L., Treatment with paliperidone in children with behavior disorders previously treated with risperidone: An open-label trial (2012) Clinical Neuropharmacology, 35, pp. 227-230. , PMID: 22 935606; Friedman, M.A., Woodcock, J., Lumpkin, M.M., Shuren, J.E., Hass, A.E., Thompson, L.J., The safety of newly approved medicines: Do recent market removals mean there is a problem? (1999) JAMA, 281, pp. 1728-1734. , 1032 8074; Gaulton, A., Bellis, L.J., Bento, A.P., Chambers, J., Davies, M., Hersey, A., Light, Y., Overington, J.P., ChEMBL: A large-scale bioactivity database for drug discovery (2012) Nucleic Acids Research, 40, pp. D1100-D1107. , PMID: 21948594; Goldberg, R.B., Kendall, D.M., Deeg, M.A., Buse, J.B., Zagar, A.J., Pinaire, J.A., Tan, M.H., Jacober, S.J., A comparison of lipid and glycemic effects of pioglitazone and rosiglitazone in patients with type 2 diabetes and dyslipidemia (2005) Diabetes Care, 28, pp. 1547-1554. , GLAI Study Investigators, PMID: 15983299; Goodman, L.S., Gilman, A., (1985) Goodman and Gilman’s the Pharmacological Basis of Therapeutics, , MacMillan USA; Greene, D.A., Rosiglitazone: A new therapy for type 2 diabetes (1999) Expert Opinion on Investigational Drugs, 8, pp. 1709-1719. , PMID: 11139821; (2014) GVK Biosciences, , http://www.gvkbio.com/, Accessed 26th June 2014]; Harpaz, R., Dumouchel, W., Lependu, P., Bauer-Mehren, A., Ryan, P., Shah, N.H., Performance of pharmacovigilance signal-detection algorithms for the FDA adverse event reporting system (2013) Clinical Pharmacology &amp; Therapeutics, 93, pp. 539-546. , PMID: 23571771; Harpaz, R., Dumouchel, W., Lependu, P., Shah, N.H., Empirical Bayes model to combine signals of adverse drug reactions (2013) Proceedings of the 19Th ACM SIGKDD International Conference on Knowledge Discovery and Data Mining, pp. 1339-1347; Hoffman, K.B., Demakas, A.R., Dimbil, M., Tatonetti, N.P., Erdman, C.B., Stimulated reporting: The impact of US food and drug administration-issued alerts on the adverse event reporting system (FAERS) (2014) Drug Safety, 37, pp. 971-980. , PMID: 25255848; Holm, S.A., Simple sequentially rejective multiple test procedure (1979) Scandinavian Journal of Statistics, 6, pp. 65-70; Hoyert, D.L., Xu, J., Deaths: Preliminary data for 2011. National Vital Statistics Reports : From the Centers for Disease Control and Prevention, National Center for Health Statistics (2012) National Vital Statistics System, 61, pp. 1-51. , 24984457; (2016) The IUPAC International Chemical Identifier (Inchi), , http://www.iupac.org/home/publications/e-resources/inchi.html, [Accessed May, 24 2016]; Jones, E., Oliphant, T., Peterson, P., (2001) Scipy: Open Source Scientific Tools for Python, , http://www.scipy.org/; Lasser, K.E., Allen, P.D., Woolhandler, S.J., Himmelstein, D.U., Wolfe, S.M., Bor, D.H., Timing of new black box warnings and withdrawals for prescription medications (2002) JAMA, 287, pp. 2215-2220. , PMID: 11980521; Law, V., Knox, C., Djoumbou, Y., Jewison, T., Guo, A.C., Liu, Y., Maciejewski, A., Wishart, D.S., DrugBank 4.0: Shedding new light on drug metabolism (2014) Nucleic Acids Research, 42, pp. D1091-D1097. , PMID: 24203711; Lawrence, K.R., Adra, M., Gillman, P.K., Serotonin toxicity associated with the use of linezolid: A review of postmarketing data (2006) Clinical Infectious Diseases, 42, pp. 1578-1583. , PMID: 16652315; Lazarou, J., Pomeranz, B.H., Corey, P.N., Incidence of adverse drug reactions in hospitalized patients: A meta-analysis of prospective studies (1998) JAMA, 279, pp. 1200-1205. , 9555760; Lee, M.Y., Hsiao, P.J., Yang, Y.H., Lin, K.D., Shin, S.J., The association of pioglitazone and urinary tract disease in type 2 diabetic taiwanese: Bladder Cancer and chronic kidney disease (2014) Plos One, 9. , PMID: 24427312; Lewis, J.D., Ferrara, A., Peng, T., Hedderson, M., Bilker, W.B., Quesenberry, C.P., Vaughn, D.J., Strom, B.L., Risk of bladder Cancer among diabetic patients treated with pioglitazone: Interim report of a longitudinal cohort study (2011) Diabetes Care, 34, pp. 916-922. , PMID: 21447663; Lincoff, A.M., Wolski, K., Nicholls, S.J., Nissen, S.E., Pioglitazone and risk of cardiovascular events in patients with type 2 diabetes mellitus: A meta-analysis of randomized trials (2007) JAMA, 298, pp. 1180-1188. , PMID: 17848652; Lounkine, E., Keiser, M.J., Whitebread, S., Mikhailov, D., Hamon, J., Jenkins, J.L., Lavan, P., Urban, L., Large-scale prediction and testing of drug activity on side-effect targets (2012) Nature, 486, pp. 361-367. , PMID: 22722194; Mackey, A.C., Green, L., Liang, L.C., Dinndorf, P., Avigan, M., Hepatosplenic T cell lymphoma associated with infliximab use in young patients treated for inflammatory bowel disease (2007) Journal of Pediatric Gastroenterology and Nutrition, 44, pp. 265-267. , PMID: 17255842; Mannucci, E., Monami, M., Di Bari, M., Lamanna, C., Gori, F., Gensini, G.F., Marchionni, N., Cardiac safety profile of rosiglitazone (2010) International Journal of Cardiology, 143, pp. 135-140; Mantel, N., Haenszel, W., Statistical aspects of the analysis of data from retrospective studies of disease (1959) Journal of the National Cancer Institute, 22, pp. 719-748. , 13655060; McAdams, M., Staffa, J., Dal Pan, G., Estimating the extent of reporting to FDA: A case study of statin-associated rhabdomyolysis (2008) Pharmacoepidemiology and Drug Safety, 17, pp. 229-239. , PMID: 18175291; (2014) Indometacin: Martindale: The Complete Drug Reference, , https://www.medicinescomplete.com/mc/martindale/current/ms-2658-m.htm, [Accessed May, 24 2016]; Moore, N., Lecointre, D., Noblet, C., Mabille, M., Frequency and cost of serious adverse drug reactions in a department of general medicine (1998) British Journal of Clinical Pharmacology, 45, pp. 301-308. , PMID: 9517375; Muller, P.Y., Dambach, D., Gemzik, B., Hartmann, A., Ratcliffe, S., Trendelenburg, C., Urban, L., Integrated risk assessment of suicidal ideation and behavior in drug development (2015) Drug Discovery Today, 20, pp. 1135-1142. , PMID: 26022402; Muller, P.Y., Milton, M.N., The determination and interpretation of the therapeutic index in drug development (2012) Nature Reviews Drug Discovery, 11, pp. 751-761. , PMID: 22935759; Nelson, S.J., Zeng, K., Kilbourne, J., Powell, T., Moore, R., Normalized names for clinical drugs: Rxnorm at 6 years (2011) Journal of the American Medical Informatics Association, 18, pp. 441-448. , PMID: 21515544; Nguyen, T.Q., Lewis, J.H., Sumatriptan-associated ischemic colitis: Case report and review of the literature and FAERS (2014) Drug Safety, 37, pp. 109-121. , PMID: 24442762; Nissen, S.E., Wolski, K., Effect of rosiglitazone on the risk of myocardial infarction and death from cardiovascular causes (2007) New England Journal of Medicine, 356, pp. 2457-2471. , PMID: 17517853; O’Connell, K.A., Wood, J.J., Wise, R.P., Lozier, J.N., Braun, M.M., Thromboembolic adverse events after use of recombinant human coagulation factor VIIa (2006) JAMA, 295, pp. 293-298. , PMID: 1641 8464; Oleksiewicz, M.B., Southgate, J., Iversen, L., Egerod, F.L., Rat Urinary Bladder Carcinogenesis by Dual-Acting PPARa+gAgonists (2008) PPAR Research, 2008, pp. 1-14; Packer, M., Carver, J.R., Rodeheffer, R.J., Ivanhoe, R.J., Dibianco, R., Zeldis, S.M., Hendrix, G.H., Kukin, M.L., Effect of oral milrinone on mortality in severe chronic heart failure. The PROMISE Study Research Group (1991) The New England Journal of Medicine, 325, pp. 1468-1475. , PMID: 1944425; Piccinni, C., Motola, D., Marchesini, G., Poluzzi, E., Assessing the association of pioglitazone use and bladder Cancer through drug adverse event reporting (2011) Diabetes Care, 34, pp. 1369-1371. , PMID: 21515844; (2013) R: A Language and Environment for Statistical Computing, , http://www.R-project.org/; (2016) Pharmapendium, , https://www.pharmapendium.com, [Accessed May, 24 2016]; Richelson, E., Synaptic effects of antidepressants (1996) Journal of Clinical Psychopharmacology, 16, pp. 1S-7. , PMID: 8784643; Rostom, A., Dubé, C., Lewin, G., Tsertsvadze, A., Barrowman, N., Code, C., Sampson, M., Moher, D., Nonsteroidal anti-inflammatory drugs and cyclooxygenase-2 inhibitors for primary prevention of colorectal Cancer: A systematic review prepared for the U.S. Preventive Services Task Force (2007) Annals of Internal Medicine, 146, pp. 376-389. , U.S. Preventive Services Task Force, PMID: 17339623; Rothman, R.B., Baumann, M.H., Savage, J.E., Rauser, L., McBride, A., Hufeisen, S.J., Roth, B.L., Evidence for possible involvement of 5-HT(2B)receptors in the cardiac valvulopathy associated with fenfluramine and other serotonergic medications (2000) Circulation, 102, pp. 2836-2841. , PMID: 11104741; Schondelmeyer, S.W., Purvis, L., (2014) Rx Price Watch Report, , http://www.aarp.org/content/dam/aarp/ppi/2014-11/rx-price-watch-report-AARP-ppi-health.pdf, [Accessed May, 24 2016]; Shively, B.K., Roldan, C.A., Gill, E.A., Najarian, T., Loar, S.B., Prevalence and determinants of valvulopathy in patients treated with dexfenfluramine (1999) Circulation, 100, pp. 2161-2167. , PMID: 10571975; Singhal, S., Mehta, J., Desikan, R., Ayers, D., Roberson, P., Eddlemon, P., Munshi, N., Barlogie, B., Antitumor activity of thalidomide in refractory multiple myeloma (1999) New England Journal of Medicine, 341, pp. 1565-1571. , PMID: 10564685; Smith, U., Pioglitazone: Mechanism of action. International (2001) Journal of Clinical Practice. Supplement, pp. 13-18. , 11594239; Solomon, S.D., McMurray, J.J., Pfeffer, M.A., Wittes, J., Fowler, R., Finn, P., Erson, W.F., Bertagnolli, M., Cardiovascular risk associated with celecoxib in a clinical trial for colorectal adenoma prevention (2005) New England Journal of Medicine, 352, pp. 1071-1080. , Adenoma Prevention with Celecoxib (APC) Study Investigators, PMID: 15713944; Strom, B.L., Kimmel, S.E., Hennessy, S., (2013) Textbook of Pharmacoepidemiology, , Wiley-Blackwell; Szarfman, A., Machado, S.G., O’Neill, R.T., Use of screening algorithms and computer systems to efficiently signal higher-than-expected combinations of drugs and events in the US FDA’s spontaneous reports database (2002) Drug Safety, 25, pp. 381-392. , PMID: 12071774; Tatonetti, N.P., Ye, P.P., Daneshjou, R., Altman, R.B., Data-driven prediction of drug effects and interactions (2012) Science Translational Medicine, , PMID: 22422992; (2016) Thomson Reuters Integrity, , http://thomsonreuters.com/integrity/, [Accessed May, 24 2016]; (2016) World Drug Index, , http://thomsonreuters.com/world-drug-index/, Accessed May, 24 2016; (2016) Antidepressant Use in Children, Adolescents, and Adults, , http://www.fda.gov/Drugs/DrugSafety/InformationbyDrugClass/ucm096273.htm, Accessed May, 24 2016; (2016) COX-2 Selective (Includes Bextra, Celebrex, and Vioxx) and Non-Selective Non-Steroidal Anti-Inflammatory Drugs (Nsaids), , https://www.fda.gov/Drugs/DrugSafety/PostmarketDrugSafetyInformationforPatientsandProviders/ucm429364.htm, Accessed May, 24 2016; (2016) Openfda, , https://open.fda.gov/, Accessed May, 24 2016; (2016) Questions and Answers on FDA’s Adverse Event Reporting System (FAERS), , http://www.fda.gov/Drugs/GuidanceComplianceRegulatoryInformation/Surveillance/AdverseDrugEffects/, Accessed May, 24 2016; Roth, B.L., Lopez, E., Patel, S., Kroeze, W.K., The Multiplicity of Serotonin Receptors: Uselessly Diverse Molecules or an Embarrassment of Riches? (2000) The Neuroscientist, 6, pp. 252-262; Urban, L., Maciejewski, M., Lounkine, E., Whitebread, S., Jenkins, J.L., Hamon, J., Fekete, A., Muller, P.Y., Translation of off-target effects: Prediction of ADRs by integrated experimental and computational approach (2014) Toxicol. Res, 3, pp. 433-444; Wang, L., Jiang, G., Li, D., Liu, H., Standardizing drug adverse event reporting data (2013) Studies in Health Technology and Informatics, 192, p. 1101. , 23920875; Wooster, M.B., Luzier, A.B., Reteplase: A new thrombolytic for the treatment of acute myocardial infarction (1999) Annals of Pharmacotherapy, 33, pp. 318-324. , PMID: 10200858; Wysowski, D.K., Swartz, L., Adverse drug event surveillance and drug withdrawals in the United States, 1969-2002: The importance of reporting suspected reactions (2005) Archives of Internal Medicine, 165, pp. 1363-1369. , PMID: 15983284; Yates, F., Contingency tables involving small numbers and the c 2 test (1934) Supplement to the Journal of the Royal Statistical Society, 1, pp. 217-235; Zhu, X., Wu, S., Dahut, W.L., Parikh, C.R., Risks of proteinuria and hypertension with bevacizumab, an antibody against vascular endothelial growth factor: Systematic review and meta-analysis (2007) American Journal of Kidney Diseases, 49, pp. 186-193. , PMID: 17261421</v>
          </cell>
          <cell r="AM148" t="str">
            <v>Maciejewski, M.; Novartis Institutes for Biomedical ResearchUnited States; email: matt@mattmaciejewski.com</v>
          </cell>
          <cell r="AP148" t="str">
            <v>eLife Sciences Publications Ltd</v>
          </cell>
          <cell r="AW148" t="str">
            <v>eLife</v>
          </cell>
          <cell r="AX148" t="str">
            <v>Final</v>
          </cell>
          <cell r="AY148" t="str">
            <v>2-s2.0-85029232706</v>
          </cell>
          <cell r="BG148" t="str">
            <v>aripiprazole; axitinib; cabozantinib; celecoxib; cyclooxygenase 2 inhibitor; glitazone derivative; indometacin; methylphenidate; nintedanib; pazopanib; peroxisome proliferator activated receptor gamma agonist; pioglitazone; ponatinib; regorafenib; risperidone; rofecoxib; rosiglitazone; serotonin uptake inhibitor; sorafenib; sunitinib; thalidomide; vandetanib; Article; attention deficit disorder; bladder cancer; chronic kidney failure; congestive heart failure; drug surveillance program; galactorrhea; gastric ulcer bleeding; genetic transcription and translation; gynecomastia; heart infarction; human; myeloma; pharmacokinetics; drug surveillance program; food and drug administration; pharmacology; postmarketing surveillance; United States; Adverse Drug Reaction Reporting Systems; Humans; Pharmacological Phenomena; Product Surveillance, Postmarketing; United States; United States Food and Drug Administration</v>
          </cell>
          <cell r="BI148" t="str">
            <v>twitter|metamap|nlp</v>
          </cell>
          <cell r="BJ148" t="str">
            <v>the food and drug administration adverse event reporting system (faers) remains the primary source for post-marketing pharmacovigilance. the system is largely un-curated, unstandardized, and lacks a method for linking drugs to the chemical structures of their active ingredients, increasing noise and artefactual trends. to address these problems, we mapped drugs to their ingredients and used natural language processing to classify and correlate drug events. our analysis exposed key idiosyncrasies in faers, for example reports of thalidomide causing a deadly adr when used against myeloma, a likely result of the disease itself; multiplications of the same report, unjustifiably increasing its importance; correlation of reported adrs with public events, regulatory announcements, and with publications. comparing the pharmacological, pharmacokinetic, and clinical adr profiles of methylphenidate, aripiprazole, and risperidone, and of kinase drugs targeting the vegf receptor, demonstrates how underlying molecular mechanisms can emerge from adr co-analysis. the precautions and methods we describe may enable investigators to avoid confounding chemistry-based associations and reporting biases in faers, and illustrate how comparative analysis of adrs can reveal underlying mechanisms. © maciejewski et al.</v>
          </cell>
          <cell r="BK148" t="str">
            <v>O Sistema de Notificação de Eventos Adversos da Food and Drug Administration (FAERS) continua sendo a principal fonte de farmacovigilância pós-comercialização. O sistema não tem curadoria, não é padronizado e carece de um método para vincular drogas às estruturas químicas de seus ingredientes ativos, aumentando o ruído e as tendências artificiais. Para resolver esses problemas, mapeamos os medicamentos com seus ingredientes e usamos o processamento de linguagem natural para classificar e correlacionar os eventos dos medicamentos. Nossa análise expôs idiossincrasias chave em FAERS, por exemplo, relatos de talidomida causando uma RAM mortal quando usada contra mieloma, um resultado provável da própria doença; multiplicações de um mesmo relatório, aumentando injustificadamente sua importância; correlação de ADRs relatados com eventos públicos, anúncios regulatórios e com publicações. A comparação dos perfis farmacológicos, farmacocinéticos e clínicos de ADR de metilfenidato, aripiprazol e risperidona e de drogas quinase direcionadas ao receptor de VEGF demonstra como os mecanismos moleculares subjacentes podem emergir da co-análise de ADR. As precauções e métodos que descrevemos podem permitir que os investigadores evitem confundir associações baseadas em química e vieses de relatórios em FAERS, e ilustram como a análise comparativa de RAMs pode revelar mecanismos subjacentes.</v>
          </cell>
          <cell r="BL148" t="str">
            <v xml:space="preserve">O sistema de relatórios de eventos adversos de administração de alimentos e drogas (FEERS) continua sendo a principal fonte de farmacovigilância pós-comercialização. O sistema é em grande parte não-curado, sem padrão, e não tem um método para vincular drogas às estruturas químicas de seus ingredientes ativos, aumentando o ruído e as tendências artefactuais. Para resolver esses problemas, mapeamos os medicamentos para seus ingredientes e usei o processamento de linguagem natural para classificar e correlacionar eventos de drogas. Nossa análise exposta idiossincrasias-chave expostas em Feers, por exemplo, relatos de talidomida causando um ADR mortal quando usado contra o mieloma, um resultado provável da própria doença; multiplicações do mesmo relatório, aumentando injustificadamente sua importância; Correlação de ADRs relatadas com eventos públicos, anúncios regulatórios e com publicações. Comparando os perfis de ADR farmacológicos, farmacocinéticos e clínicos de metilfenidato, aripiprazol e risperidona, e de drogas cinase, visando o receptor VEGF, demonstra como os mecanismos moleculares subjacentes podem emergir da co-análise de ADR. As precauções e métodos que descrevemos podem permitir que os investigadores evitem confundir associações baseadas em química e informar vieses em Feers, e ilustre como a análise comparativa dos ADRs pode revelar mecanismos subjacentes. © Maciejewski et al. </v>
          </cell>
          <cell r="BQ148">
            <v>0</v>
          </cell>
          <cell r="BR148">
            <v>1</v>
          </cell>
          <cell r="BS148">
            <v>0</v>
          </cell>
          <cell r="BV148">
            <v>0</v>
          </cell>
          <cell r="BW148">
            <v>0</v>
          </cell>
          <cell r="BX148">
            <v>0</v>
          </cell>
          <cell r="BY148">
            <v>0</v>
          </cell>
          <cell r="BZ148">
            <v>0</v>
          </cell>
          <cell r="CA148">
            <v>0</v>
          </cell>
          <cell r="CB148">
            <v>0</v>
          </cell>
          <cell r="CC148">
            <v>0</v>
          </cell>
          <cell r="CE148" t="str">
            <v>Entra ou ñ para leitura: não</v>
          </cell>
          <cell r="CF148" t="str">
            <v>Ruim</v>
          </cell>
          <cell r="CG148">
            <v>44373</v>
          </cell>
          <cell r="CI148">
            <v>0</v>
          </cell>
          <cell r="CK148">
            <v>0</v>
          </cell>
          <cell r="CL148">
            <v>0</v>
          </cell>
        </row>
        <row r="149">
          <cell r="C149" t="str">
            <v>rysannmd a biomedical semantic annotator balancing speed and accuracy</v>
          </cell>
          <cell r="D149" t="str">
            <v>RysannMD: A biomedical semantic annotator balancing speed and accuracy</v>
          </cell>
          <cell r="E149" t="str">
            <v xml:space="preserve">RYSANNMD: Um anotador semântico biomédico e precisão de balanceamento e precisão </v>
          </cell>
          <cell r="G149" t="str">
            <v xml:space="preserve">macho </v>
          </cell>
          <cell r="H149">
            <v>2017</v>
          </cell>
          <cell r="I149">
            <v>4</v>
          </cell>
          <cell r="J149">
            <v>0</v>
          </cell>
          <cell r="K149">
            <v>0</v>
          </cell>
          <cell r="L149" t="str">
            <v>Scopus</v>
          </cell>
          <cell r="P149" t="str">
            <v>English</v>
          </cell>
          <cell r="Q149" t="str">
            <v>Article</v>
          </cell>
          <cell r="R149">
            <v>0</v>
          </cell>
          <cell r="S149" t="str">
            <v>All Open Access, Bronze</v>
          </cell>
          <cell r="T149" t="str">
            <v>Cuzzola J., Jovanović J., Bagheri E.</v>
          </cell>
          <cell r="U149" t="str">
            <v>Journal of Biomedical Informatics</v>
          </cell>
          <cell r="V149" t="str">
            <v>71</v>
          </cell>
          <cell r="Y149" t="str">
            <v>10.1016/j.jbi.2017.05.016</v>
          </cell>
          <cell r="Z149" t="str">
            <v>10.1016/j.jbi.2017.05.016</v>
          </cell>
          <cell r="AB149" t="str">
            <v>https://www.scopus.com/inward/record.uri?eid=2-s2.0-85020055799&amp;doi=10.1016%2fj.jbi.2017.05.016&amp;partnerID=40&amp;md5=d77b682e0c6ddfffcf08247854235c8f</v>
          </cell>
          <cell r="AC149" t="str">
            <v>Laboratory for Systems, Software and Semantics (LS3), Ryerson UniversityOntario, Canada; Faculty of Organizational Sciences (FOS), University of Belgrade, Belgrade, Serbia</v>
          </cell>
          <cell r="AD149" t="str">
            <v>Cuzzola, J., Laboratory for Systems, Software and Semantics (LS3), Ryerson UniversityOntario, Canada; Jovanović, J., Faculty of Organizational Sciences (FOS), University of Belgrade, Belgrade, Serbia; Bagheri, E., Laboratory for Systems, Software and Semantics (LS3), Ryerson UniversityOntario, Canada</v>
          </cell>
          <cell r="AH149" t="str">
            <v>Natural Sciences and Engineering Research Council of Canada, NSERC: RGPIN-2015-06118</v>
          </cell>
          <cell r="AI149" t="str">
            <v>Natural Sciences and Engineering Research Council of Canada RGPIN-2015-06118.</v>
          </cell>
          <cell r="AL149" t="str">
            <v>Jovanovic, J., Bagheri, E., Cuzzola, J., Gasevic, D., Jeremic, Z., Bashash, R., Automated semantic tagging of textual content (2014) IT Professional, 16 (6), pp. 38-46; Agirre, E., Soroa, A., Stevenson, M., Graph-based word sense disambiguation of biomedical documents (2010) Bioinformatics, 26 (22), pp. 2889-2896; Chasin, R., Rumshisky, A., Uzuner, O., Szolovits, P., Word sense disambiguation in the clinical domain: a comparison of knowledge-rich and knowledge-poor unsupervised methods (2014) J. Am. Med. Inform. Assoc., 21 (5), pp. 842-849; Hoffart, J., Yosef, M.A., Bordino, I., Fürstenau, H., , pp. 782-792. , M. Pinkal, et al. Robust disambiguation of named entities in text, in: Proceedings of the Conference on Empirical Methods in Natural Language Processing (EMNLP '11). Association for Computational Linguistics, Stroudsburg, 2011, PA, USA; Tikk, D., Solt, I., Improving textual medication extraction using combined conditional random fields and rule-based systems (2010) J. Am. Med. Inform. Assoc., 17 (5), pp. 540-544; Hsu, C.-N., Chang, Y.-M., Kuo, C.-J., Lin, Y.-S., Huang, H.-S., Chung, I.-F., Integrating high dimensional bi-directional parsing models for gene mention tagging (2008) Bioinformatics, 24 (13), pp. i286-i294; Garla, V.N., Brandt, C., Knowledge-based biomedical word sense disambiguation: an evaluation and application to clinical document classification (2013) J. Am. Med. Inform. Assoc., 20 (5), pp. 882-886; Divita, G., Zeng, Q.T., Gundlapalli, A.V., Duvall, S., Nebeker, J., (2014), pp. 467-476. , M.H. Samore Sophia, A EXPEDIENT UMLS concept extraction annotator, in: AMIA Annual Symposium Proceedings; D'Souza, J., Ng, V., Sieve-Based Entity Linking for the Biomedical Domain (pp. 297–302) (2015) Assoc. Comput. Linguist.; Savova, G.K., Masanz, J.J., Ogren, P.V., Zheng, J., Sohn, S., Kipper-Schuler, K.C., Chute, C.G., Mayo clinical Text Analysis and Knowledge Extraction System (cTAKES): architecture, component evaluation and applications (2010) J. Am. Med. Inform. Assoc., 17 (5), pp. 507-513; Jonquet, C., Shah, N., Musen, M., (2009), pp. 56-60. , The Open Biomedical Annotator. AMIA Summit on Translational Bioinformatics, Mar 2009, San Francisco, CA, United States; Dai, M., Shah, N.H., Xuan, W., Musen, M.A., Watson, S.J., Athey, B., Meng, F., An Efficient Solution for Mapping Free Text to Ontology Terms. AMIA Summit on Translational Bioinformatics, San Francisco (March 2008); Tseytlin, E., Mitchell, K., Legowski, E., Corrigan, J., Chavan, G., Jacobson, R.S., NOBLE – flexible concept recognition for large-scale biomedical natural language processing (2016) BMC Bioinform., 17, p. 32; Aronson, A.R., Lang, F.M., An overview of MetaMap: historical perspective and recent advances (2010) J. Am. Med. Inform. Assoc., 17 (3), pp. 229-236; Campos, D., Matos, S., Oliveira, J.L., A modular framework for biomedical concept recognition (2013) BMC Bioinform., 14, p. 281; Campos, D., Matos, S., Oliveira, J.L., Gimli: open source and high-performance biomedical name recognition (2013) BMC Bioinform., 14, p. 54; https://sites.google.com/site/shareclefehealth/home, ShARe/CLEF eHealth evaluation lab. SHARE-Sharing Annotated Resources, 2013. &lt;&gt; (accessed 22 Nov 2016); Bada, M., Eckert, M., Evans, D., Garcia, K., Shipley, K., Sitnikov, D., W.A. Baumgartner Jr., K.B. Cohen, K. Verspoor, J.A. Blake, L.E. Hunter, Concept annotation in the CRAFT corpus, BMC Bioinformatics, vol. 13, 2012 Jul 9, pp. 161; Kafkas, S., Lewin, I., Milward, D., E. van Mulligen, J. Kors, U. Hahn, D. Rebholz-Schuhmann, Calbc: Releasing the final corpora, in: Proc. of the 8th International Conf. on Language Resources and Evaluation (LREC'12). Istanbul, Turkey, 2012; Cuzzola, J., Jovanovic, J., Bagheri, E., Gasevic, D., Evolutionary fine-tuning of automated semantic annotation systems (2015) Expert Syst. Appl., 42 (20), pp. 6864-6877; Lesk, M., Automatic sense disambiguation using machine readable dictionaries: how to tell a pine cone from an ice cream cone (1986) Proceedings of the 5th Annual International Conference on Systems Documentation; New York, NY, USA, pp. 24-26; https://opennlp.apache.org/, OpenNLP, &lt;&gt; (accessed 30 November 2016); https://uima.apache.org/, Unstructured Information Management Architecture – UIMA, &lt;&gt; (accessed 7 December 2016); The CALBC Silver Standard Corpus for Biomedical Named Entities – A Study in Harmonizing the Contributions from Four Independent Named Entity Taggers, 2010; Rebholz-Schuhmann, D., EBIMed – Text crunching to gather facts for proteins from Medline (2007) Bioinformatics, 23 (2), pp. e237-e244; (2007), pp. 131-140. , M. Schuemie, et al., Peregrine: Lightweight gene name normalization by dictionary lookup, in: Proceedings of the Biocreative 2 workshop 2007 April 23-25, Madrid; , pp. 1-7. , U. Hahn, et al., An overview of JCoRe, the JULIE Lab UIMA Component Repository, in: Proceedings of the LREC'08 Workshop _Towards Enhanced Interoperability for Large HLT Systems: UIMA for NLP‘, Marrakech, Morocco, May 2008; Fleuren, W.W.M., Alkema, W., Application of text mining in the biomedical domain (2015) Methods, 74, pp. 97-106; Meystre, S., Savova, G., Kipper-Schuler, K.C., Hurdle, J.F., Extracting Information from Textual Documents in the Electronic Health Record: A Review of Recent Research (2008) A. Geissbuhler, C. Kulikowski (Eds.), IMIA Yearbook of Medical Informatics 2008, Stuttgart, Germany: Schattauer, pp. 128-144; Tanenblatt, M., Coden, A., Sominsky, I.L., The ConceptMapper Approach to Named Entity Recognition http://www.lrec-conf.org/proceedings/lrec2010/pdf/448_Paper.pdf, Proceedings of the Seventh International Conference on Language Resources and Evaluation (LREC'10), 2010. URL: &lt;&gt;; Doğan, R.I., Leaman, R., Lu, Z., NCBI disease corpus: a resource for disease name recognition and concept normalization (2014) J. Biomed. Inform., 47, pp. 1-10; Ohta, T., Pyysalo, S., Tsuji, J., Ananiadou, S., Open-domain Anatomical Entity Mention Detection (2012) Proceedings of ACL 2012 Workshop on Detecting Structure in Scholarly Discourse (DSSD), pp. 27-36; Humphrey, S.M., Rogers, W.J., Kilicoglu, H., Demner-Fushman, D., Rindflesch, T.C., Word sense disambiguation by selecting the best semantic type based on journal descriptor indexing: preliminary experiment (2006) J. Am. Soc. Inform. Sci. Technol., 57 (1), pp. 96-113; National Library of Medicine. List of journals indexed in Index Medicus 2002. NIH Publication No. 02-267; Bethesda, MD: National Library of Medicine, 2002; Banerjee, S., Pedersen, T., Extended gloss overlaps as a measure of semantic relatedness (2003) Proceedings of the 18th international joint conference on Artificial intelligence (IJCAI'03), pp. 805-810. , Morgan Kaufmann Publishers Inc. San Francisco, CA, USA; Sánchez, D., Batet, M., Semantic similarity estimation in the biomedical domain: An ontology-based information-theoretic perspective (2011) J Biomed Inform, 44, pp. 749-759; Garla, V.N., Brandt, C., Semantic similarity in the biomedical domain: an evaluation across knowledge sources (2012) BMC Bioinform., 13, p. 261</v>
          </cell>
          <cell r="AM149" t="str">
            <v>Cuzzola, J.; Laboratory for Systems, Canada; email: jcuzzola@ryerson.ca</v>
          </cell>
          <cell r="AP149" t="str">
            <v>Academic Press Inc.</v>
          </cell>
          <cell r="AV149" t="str">
            <v>JBIOB</v>
          </cell>
          <cell r="AW149" t="str">
            <v>J. Biomed. Informatics</v>
          </cell>
          <cell r="AX149" t="str">
            <v>Final</v>
          </cell>
          <cell r="AY149" t="str">
            <v>2-s2.0-85020055799</v>
          </cell>
          <cell r="AZ149">
            <v>18</v>
          </cell>
          <cell r="BF149" t="str">
            <v>Automated semantic annotation; Biomedical ontologies; Entity linking; Medical terminology; Natural language processing; UMLS metathesaurus</v>
          </cell>
          <cell r="BG149" t="str">
            <v>Benchmarking; Biomedical engineering; Gold; Linguistics; Natural language processing systems; Research laboratories; Silver; System program documentation; Terminology; Biomedical ontologies; Entity linking; Medical terminologies; Semantic annotations; UMLS metathesaurus; Semantics; accuracy; algorithm; Article; Bayes theorem; Bayesian learning; benchmarking; calculation; geometry; gold standard; medical terminology; natural language processing; priority journal; probability; semantics; support vector machine; data mining; human; information processing; Data Curation; Data Mining; Humans; Natural Language Processing; Semantics</v>
          </cell>
          <cell r="BI149" t="str">
            <v>twitter|metamap|nlp</v>
          </cell>
          <cell r="BJ149" t="str">
            <v>recently, both researchers and practitioners have explored the possibility of semantically annotating large and continuously evolving collections of biomedical texts such as research papers, medical reports, and physician notes in order to enable their efficient and effective management and use in clinical practice or research laboratories. such annotations can be automatically generated by biomedical semantic annotators – tools that are specifically designed for detecting and disambiguating biomedical concepts mentioned in text. the biomedical community has already presented several solid automated semantic annotators. however, the existing tools are either strong in their disambiguation capacity, i.e., the ability to identify the correct biomedical concept for a given piece of text among several candidate concepts, or they excel in their processing time, i.e., work very efficiently, but none of the semantic annotation tools reported in the literature has both of these qualities. in this paper, we present rysannmd (ryerson semantic annotator for medical domain), a biomedical semantic annotation tool that strikes a balance between processing time and performance while disambiguating biomedical terms. in other words, rysannmd provides reasonable disambiguation performance when choosing the right sense for a biomedical term in a given context, and does that in a reasonable time. to examine how rysannmd stands with respect to the state of the art biomedical semantic annotators, we have conducted a series of experiments using standard benchmarking corpora, including both gold and silver standards, and four modern biomedical semantic annotators, namely ctakes, metamap, noble coder, and neji. the annotators were compared with respect to the quality of the produced annotations measured against gold and silver standards using precision, recall, and f1 measure and speed, i.e., processing time. in the experiments, rysannmd achieved the best median f1 measure across the benchmarking corpora, independent of the standard used (silver/gold), biomedical subdomain, and document size. in terms of the annotation speed, rysannmd scored the second best median processing time across all the experiments. the obtained results indicate that rysannmd offers the best performance among the examined semantic annotators when both quality of annotation and speed are considered simultaneously. © 2017 elsevier inc.</v>
          </cell>
          <cell r="BK149" t="str">
            <v>Recentemente, pesquisadores e profissionais exploraram a possibilidade de anotar semanticamente grandes e em evolução contínua coleções de textos biomédicos, como artigos de pesquisa, relatórios médicos e notas médicas, a fim de permitir seu gerenciamento eficiente e eficaz e uso na prática clínica ou em laboratórios de pesquisa. Essas anotações podem ser geradas automaticamente por anotadores semânticos biomédicos - ferramentas que são especificamente projetadas para detectar e eliminar a ambigüidade de conceitos biomédicos mencionados no texto. A comunidade biomédica já apresentou vários anotadores semânticos automatizados sólidos. No entanto, as ferramentas existentes são fortes em sua capacidade de desambiguação, ou seja, a capacidade de identificar o conceito biomédico correto para um determinado trecho de texto entre vários conceitos candidatos, ou se destacam em seu tempo de processamento, ou seja, funcionam de forma muito eficiente, mas nenhum das ferramentas de anotação semântica relatadas na literatura tem essas duas qualidades. Neste artigo, apresentamos o RysannMD (Ryerson Semantic Annotator for Medical Domain), uma ferramenta de anotação semântica biomédica que atinge um equilíbrio entre o tempo de processamento e o desempenho, eliminando a ambiguidade dos termos biomédicos. Em outras palavras, o RysannMD fornece desempenho de desambiguação razoável ao escolher o sentido certo para um termo biomédico em um determinado contexto, e faz isso em um tempo razoável. Para examinar como o RysannMD se posiciona em relação ao estado da arte dos anotadores semânticos biomédicos, conduzimos uma série de experimentos usando corpora de benchmarking padrão, incluindo os padrões ouro e prata, e quatro anotadores semânticos biomédicos modernos, a saber cTAKES, MetaMap, NOBLE Coder e Neji. Os anotadores foram comparados com relação à qualidade das anotações produzidas medidas em relação aos padrões de ouro e prata usando precisão, recall e medida e velocidade F1, ou seja, tempo de processamento. Nos experimentos, RysannMD alcançou a melhor medida F1 mediana em todos os corpora de benchmarking, independente do padrão usado (prata / ouro), subdomínio biomédico e tamanho do documento. Em termos de velocidade de anotação, RysannMD marcou o segundo melhor tempo de processamento médio em todos os experimentos. Os resultados obtidos indicam que o RysannMD oferece o melhor desempenho entre os anotadores semânticos examinados quando a qualidade da anotação e a velocidade são consideradas simultaneamente. © 2017 Elsevier Inc.</v>
          </cell>
          <cell r="BL149" t="str">
            <v xml:space="preserve">Recentemente, tanto pesquisadores quanto profissionais exploraram a possibilidade de anotação de grandes e continuamente evoluindo coleções de textos biomédicos, como documentos de pesquisa, relatórios médicos e notas médicas, a fim de permitir a sua gestão e utilização eficientes e eficazes em prática clínica ou laboratórios de pesquisa. Tais anotações podem ser geradas automaticamente por anotadores semânticos biomédicos - ferramentas projetadas especificamente para detectar e desambiguar conceitos biomédicos mencionados no texto. A comunidade biomédica já apresentou vários anotadores semânticos automatizados sólidos. No entanto, as ferramentas existentes são fortes em sua capacidade de desambiguação, ou seja, a capacidade de identificar o conceito biomédico correto para um determinado pedaço de texto entre vários conceitos candidatos, ou se destacam em seu tempo de processamento, ou seja, trabalho de maneira muito eficiente, mas nenhum Das ferramentas de anotação semântica relatadas na literatura têm ambas as qualidades. Neste artigo, apresentamos o Rysannmd (Ryerson Semantic Annotator para domínio médico), uma ferramenta de anotação semântica biomédica que atinge um equilíbrio entre o tempo de processamento e o desempenho, enquanto desambigue os termos biomédicos. Em outras palavras, o Rysannmd fornece desempenho de desambiguação razoável ao escolher o sentido certo para um termo biomédico em um determinado contexto, e faz isso em um tempo razoável. Para examinar como o Rysannmd está em relação ao estado dos anotadores semânticos biomédicos da técnica, realizamos uma série de experimentos usando corporações de benchmarking padrão, incluindo padrões de ouro e prata, e quatro modernos anotadores semânticos biomédicos, nomeadamente codificadores de Metamap, Noble, e Neji. Os anotadores foram comparados com relação à qualidade das anotações produzidas medidas contra padrões de ouro e prata usando medidas de precisão, recordação e f1 e velocidade, isto é, tempo de processamento. Nos experimentos, o Rysannmd conseguiu a melhor medida mediana de F1 em toda a benchmarking corpora, independente do padrão usado (prata / ouro), subdomínio biomédico e tamanho do documento. Em termos da velocidade da anotação, o Rysannmd marcou o segundo melhor tempo de processamento mediano em todos os experimentos. Os resultados obtidos indicam que o Rysannmd oferece o melhor desempenho entre os anotadores semânticos examinados, quando a qualidade da anotação e velocidade são consideradas simultaneamente. © 2017 Elsevier Inc. </v>
          </cell>
          <cell r="BQ149">
            <v>0</v>
          </cell>
          <cell r="BR149">
            <v>1</v>
          </cell>
          <cell r="BS149">
            <v>0</v>
          </cell>
          <cell r="BV149">
            <v>0</v>
          </cell>
          <cell r="BW149">
            <v>0</v>
          </cell>
          <cell r="BX149">
            <v>0</v>
          </cell>
          <cell r="BY149">
            <v>0</v>
          </cell>
          <cell r="BZ149">
            <v>0</v>
          </cell>
          <cell r="CA149">
            <v>0</v>
          </cell>
          <cell r="CB149">
            <v>0</v>
          </cell>
          <cell r="CC149">
            <v>0</v>
          </cell>
          <cell r="CE149" t="str">
            <v>Entra ou ñ para leitura: talvez</v>
          </cell>
          <cell r="CF149" t="str">
            <v>Razoavel</v>
          </cell>
          <cell r="CG149">
            <v>44373</v>
          </cell>
          <cell r="CI149">
            <v>0</v>
          </cell>
          <cell r="CK149">
            <v>0</v>
          </cell>
          <cell r="CL149">
            <v>0</v>
          </cell>
        </row>
        <row r="150">
          <cell r="C150" t="str">
            <v>simplifying drug package leaflets written in spanish by using word embedding</v>
          </cell>
          <cell r="D150" t="str">
            <v>Simplifying drug package leaflets written in Spanish by using word embedding</v>
          </cell>
          <cell r="E150" t="str">
            <v xml:space="preserve">Simplificando folhetos de pacotes de drogas escritos em espanhol usando a palavra incorporação </v>
          </cell>
          <cell r="G150" t="str">
            <v xml:space="preserve">macho </v>
          </cell>
          <cell r="H150">
            <v>2017</v>
          </cell>
          <cell r="I150">
            <v>11</v>
          </cell>
          <cell r="J150">
            <v>0</v>
          </cell>
          <cell r="K150">
            <v>0</v>
          </cell>
          <cell r="L150" t="str">
            <v>Scopus</v>
          </cell>
          <cell r="P150" t="str">
            <v>English</v>
          </cell>
          <cell r="Q150" t="str">
            <v>Article</v>
          </cell>
          <cell r="R150">
            <v>0</v>
          </cell>
          <cell r="S150" t="str">
            <v>All Open Access, Gold, Green</v>
          </cell>
          <cell r="T150" t="str">
            <v>Segura-Bedmar I., Martínez P.</v>
          </cell>
          <cell r="U150" t="str">
            <v>Journal of Biomedical Semantics</v>
          </cell>
          <cell r="V150" t="str">
            <v>8</v>
          </cell>
          <cell r="W150" t="str">
            <v>1</v>
          </cell>
          <cell r="X150" t="str">
            <v xml:space="preserve"> 45</v>
          </cell>
          <cell r="Y150" t="str">
            <v>10.1186/s13326-017-0156-7</v>
          </cell>
          <cell r="Z150" t="str">
            <v>10.1186/s13326-017-0156-7</v>
          </cell>
          <cell r="AB150" t="str">
            <v>https://www.scopus.com/inward/record.uri?eid=2-s2.0-85030240273&amp;doi=10.1186%2fs13326-017-0156-7&amp;partnerID=40&amp;md5=fb07fcb1ffe7fccb8f2704e00738bebe</v>
          </cell>
          <cell r="AC150" t="str">
            <v>Universidad Carlos III de Madrid, Computer Science Departament, Avenida de la Universidad, 30, Madrid, Spain</v>
          </cell>
          <cell r="AD150" t="str">
            <v>Segura-Bedmar, I., Universidad Carlos III de Madrid, Computer Science Departament, Avenida de la Universidad, 30, Madrid, Spain; Martínez, P., Universidad Carlos III de Madrid, Computer Science Departament, Avenida de la Universidad, 30, Madrid, Spain</v>
          </cell>
          <cell r="AL150" t="str">
            <v>Directive 2001/83/ec of the european parliament and of the council of 6 November 2001 on the community code relating to medicinal products for human use (2001) Off J L, 311 (28), p. 11; (2009) Guideline on the readability of the labelling and package leaflet of medicinal products for human use, , https://ec.europa.eu/health/sites/health/files/files/eudralex/vol-2/c/2009_01_12_readability_guideline_final_en.pdf, European Commission; Pires, C., Vigário, M., Cavaco, A., Readability of medicinal package leaflets: a systematic review (2015) Rev Saude Publica, 49, pp. 1-13; Piñero-López, M., Modamio, P., Lastra, F.C., Mariño, L.E., Readability analysis of the package leaflets for biological medicines available on the internet between 2007 and 2013: An analytical longitudinal study (2016) J Med Internet Res, 18 (5), p. 100; Piñero-López, M., Modamio, P., Lastra, C.F., Mariño, E.L., Readability analysis of the package leaflets for biological medicines available on the internet between 2007 and 2013: An analytical longitudinal study (2016) J Med Internet Res, 18 (5); March, C.J., Prieto, R.M., Ruiz, A.A., Simón, L.P., Barrio, C.I., Danet, A., [quality improvement of health information included in drug information leaflets. patient and health professional expectations] (2010) Atención primaria/Sociedad Española de Medicina de Familia y Comunitaria, 42 (1), pp. 22-27; Temnikova, I., (2012) Text complexity and text simplification in the crisis management domain, , http://rgcl.wlv.ac.uk/papers/temnikova-thesis.pdf, UK: University of Wolverhampton; Jonnalagadda, S., Tari, L., Hakenberg, J., Baral, C., Gonzalez, G., Towards effective sentence simplification for automatic processing of biomedical text (2009) Proceedings of Human Language Technologies: The 2009 Annual Conference of the North American Chapter of the Association for Computational Linguistics, pp. 177-180. , Companion Volume: Short Papers. Boulder: Association for Computational Linguistics; Kandula, S., Curtis, D., Zeng-Treitler, Q., A semantic and syntactic text simplification tool for health content AMIA Annu Symp Proc, 2010, pp. 366-370. , Washington: American Medical Informatics Association: 2010; Jonnalagadda, S., Gonzalez, G., Biosimplify: an open source sentence simplification engine to improve recall in automatic biomedical information extraction (2010) AMIA Annu. Symp. Proc, 2010, pp. 351-355. , 2011; Devlin, S.L., (1999) Simplifying natural language for aphasic readers, , PhD thesis.Sunderland: University of Sunderland; Petersen, S.E., Ostendorf, M., Text simplification for language learners: a corpus analysis (2007) Proceedings of Workshop on Speech and Language Technology for Education, 2007, pp. 69-72. , Farmington: Carnegie Mellon University and ISCA Archive; Segura-Bedmar, I., Núnez-Gómez, L., Martinez, P., Quiroz, M., Simplifying drug package leaflets (2016) The Seventh International Symposium on Semantic Mining in Biomedicine (SMBM), , Potsdam: Hasso Plattner Institute; Sanjay, S., Anand Kumar, M., Soman, K., Amritacen at semeval-2016 task 11: Complex word identification using word embedding (2016) Proceedings of the Tenth International Workshop on Semantic Evaluations (SemEval-2016), pp. 1022-1027. , San Diego: Association for Computational Linguistics (ACL); Kajiwara, T., Komachi, M., Building a monolingual parallel corpus for text simplification using sentence similarity based on alignment between word embeddings (2016) Proceedings of COLING 2016, the 26th International Conference on Computational Linguistics: Technical Papers, pp. 1147-1158. , Osaka, Japan: The COLING 2016 Organizing Committee; Paetzold, G.H., Specia, L., Unsupervised lexical simplification for non-native speakers (2016) Proceedings of the Thirtieth AAAI Conference on Artificial Intelligence, pp. 3761-3767. , Phoenix: AAAI Press; Shardlow, M., A survey of automated text simplification (2014) Int J Adv Comput Sci Appl, 4 (1), pp. 58-70; Siddharthan, A., A survey of research on text simplification (2014) ITL-Int J Appl Linguist, 165 (2), pp. 259-298; Barbieri, T., Bianchi, A., Sbattella, L., Carella, F., Ferra, M., Multiabile: A multimodal learning environment for the inclusion of impaired e-learners using tactile feedbacks, voice, gesturing, and text simplification (2005) Assist Technol: From Virtuality to Real, 16 (1), pp. 406-410; Paetzold, G.H., Specia, L., Semeval 2016 task 11: Complex word identification (2016) Proceedings of the Tenth International Workshop on Semantic Evaluations (SemEval-2016), pp. 560-569. , Portland: Association for Computational Linguistics (ACL); Biran, O., Brody, S., Elhadad, N., Putting it simply: a context-aware approach to lexical simplification (2011) Proceedings of the 49th Annual Meeting of the Association for Computational Linguistics: Human Language Technologies: Short papers, 2, pp. 496-501. , Portland: Association for Computational Linguistics; Coster, W., Kauchak, D., Simple english wikipedia: a new text simplification task (2011) Proceedings of the 49th Annual Meeting of the Association for Computational Linguistics: Human Language Technologies: Short papers, 2, pp. 665-669. , Portland: Association for Computational Linguistics; Miller, G.A., Wordnet: a lexical database for english (1995) Commun ACM, 38 (11), pp. 39-41; De Belder, J., Deschacht, K., Moens, M.F., Lexical simplification (2010) Proceedings of ITEC2010: 1st International Conference on Interdisciplinary Research on Technology, Education and Communication, , Kortrijk: Springer Verlag; McCarthy, D., Navigli, R., Semeval-2007 task 10: English lexical substitution task (2007) Proceedings of the 4th International Workshop on Semantic Evaluations, pp. 48-53. , Prague: Association for Computational Linguistics; Vossen, P., Eurowordnet: a multilingual database of autonomous and language-specific wordnets connected via an inter-lingualindex (2004) Int J Lexicogr, 17 (2), pp. 161-173; Bott, S., Rello, L., Drndarevic, B., Saggion, H., Can spanish be simpler? lexsis: Lexical simplification for spanish (2012) Proceedings of COLING 2012. Bombai: Association for Computational Linguistics (ACL), pp. 357-374; Drndarevic, B., Štajner, S., Saggion, H., Reporting simply: A lexical simplification strategy for enhancing text accessibility (2012) Proceedings of Easy-to-Read on the Web Symposium, , https://www.w3.org/WAI/RD/2012/easy-to-read/,W3C; Baeza-Yates, R., Rello, L., Dembowski, J., Cassa: A context-aware synonym simplification algorithm (2015) Human Language Technologies: The 2015 Annual Conference of the North American Chapter of the ACL, pp. 1380-1385. , Denver: Association for Computational Linguistics (ACL); Michel, J.B., Shen, Y.K., Aiden, A.P., Veres, A., Gray, M.K., Pickett, J.P., Hoiberg, D., Orwant, J., Quantitative analysis of culture using millions of digitized books (2011) Science, 331 (6014), pp. 176-182; Glavaš, G., Štajner, S., Simplifying lexical simplification: Do we need simplified corpora? (2015) Proceedings of the 53rd Annual Meeting of the Association for Computational Linguistics and the 7th International Joint Conference on Natural Language Processing, 2, pp. 63-68. , Beijing: Association for Computational Linguistics (ACL); Pennington, J., Socher, R., Manning, C.D., Glove: Global vectors for word representation (2014) EMNLP, 14, pp. 1532-1543. , Doha: Association for Computational Linguistics (ACL); Specia, L., Jauhar, S.K., Mihalcea, R., Semeval-2012 task 1: English lexical simplification (2012) Proceedings of the First Joint Conference on Lexical and Computational Semantics: Proceedings of the Main Conference and the Shared Task, Proceedings of the Sixth International Workshop on Semantic Evaluation, 1-2, pp. 347-355. , Montreal: Association for Computational Linguistics; Segura-Bedmar, I., Martínez, P., Revert, R., Moreno-Schneider, J., Exploring spanish health social media for detecting drug effects (2015) BMC Med Inform Decis Mak, 15 (2), p. 1; Mikolov, T., Sutskever, I., Chen, K., Corrado, G.S., Dean, J., Distributed representations of words and phrases and their compositionality (2013) Advances in Neural Information Processing Systems, pp. 3111-3119. , Lake Tahoe: Harrahs and Harveys; Cardellino, C., (2016) Spanish Billion Words Corpus and Embeddings, , http://crscardellino.me/SBWCE/, Accessed 22 Sep 2017; Tiedemann, J., Nygaard, L., The opus corpus-parallel and free (2004) Proceedings of the Second Language Resources and Evaluation Conference (LREC 2004), pp. 1183-1186. , http://opus.lingfil.uu.se/, Lisbon: European Language Resources Association (ELRA); Taulé, M., Martí, M.A., Recasens, M., Ancora: Multilevel annotated corpora for catalan and spanish (2008) Proceedings of the Sixth Language Resources and Evaluation Conference (LREC 2008), pp. 96-101. , Marrakech, Morocco; Agirre, E., Edmonds, P., (2007) Word Sense Disambiguation: Algorithms and Applications, 33. , Netherlands: Springer; Navigli, R., Word sense disambiguation: A survey (2009) ACM Comput Surv (CSUR), 41 (2), p. 10; Devlin, S., Unthank, G., Helping aphasic people process online information (2006) Proceedings of the 8th International ACM SIGACCESS Conference on Computers and Accessibility, pp. 225-226. , Portland: ACM; Fleiss, J.L., Measuring nominal scale agreement among many raters (1971) Psychol Bull, 76 (5), p. 378; Cohen, J., A coefficient of agreement for nominal scale (1960) Educ Psychol Meas, 20, pp. 37-46; Landis, J.R., Koch, G.G., The measurement of observer agreement for categorical data (1977) Biometrics, 33, pp. 159-174; Davis, T.C., Wolf, M.S., Bass, P.F., Thompson, J.A., Tilson, H.H., Neuberger, M., Parker, R.M., Literacy and misunderstanding prescription drug labels (2006) Ann Intern Med, 145 (12), pp. 887-894; Davis, T.C., Wolf, M.S., Bass, P.F., Middlebrooks, M., Kennen, E., Baker, D.W., Bennett, C.L., Savory, S., Low literacy impairs comprehension of prescription drug warning labels (2006) J Gen Intern Med, 21 (8), pp. 847-851; Kutner, M., Greenberg, E., Baer, J., National Assessment of Adult Literacy (NAAL): A first look at the literacy of America's adults in the 21st century (2005), (Report No. NCES 2006-470). Washington: National Center for Education Statistics, US Department of Education; Kim, Y.S., Hullman, J., Burgess, M., Adar, E., Simplescience: Lexical simplification of scientific terminology (2016) Proceedings of the 2016 Conference on Empirical Methods in Natural Language Processing (EMNLP), , Austin: Association for Computational Linguistics (ACL); Navigli, R., Ponzetto, S.P., Babelnet: The automatic construction, evaluation and application of a wide-coverage multilingual semantic network (2012) Artif Intell, 193, pp. 217-250; Lindberg, D.A., Humphreys, B.L., McCray, A.T., The unified medical language system (1993) Methods Inf Med, 32 (4), pp. 281-291</v>
          </cell>
          <cell r="AM150" t="str">
            <v>Segura-Bedmar, I.; Universidad Carlos III de Madrid, Avenida de la Universidad, 30, Spain; email: isegura@inf.uc3m.es</v>
          </cell>
          <cell r="AP150" t="str">
            <v>BioMed Central Ltd.</v>
          </cell>
          <cell r="AW150" t="str">
            <v>J. Biomed. Semant.</v>
          </cell>
          <cell r="AX150" t="str">
            <v>Final</v>
          </cell>
          <cell r="AY150" t="str">
            <v>2-s2.0-85030240273</v>
          </cell>
          <cell r="BF150" t="str">
            <v>Drug package leaflets; Lexical simplification; Text simplification; Word embeddings</v>
          </cell>
          <cell r="BG150" t="str">
            <v>algorithm; comprehension; drug packaging; human; language; patient care; procedures; semantics; Spain; writing; Algorithms; Comprehension; Drug Packaging; Humans; Language; Patient Care; Semantics; Spain; Writing</v>
          </cell>
          <cell r="BI150" t="str">
            <v>twitter|metamap|nlp</v>
          </cell>
          <cell r="BJ150" t="str">
            <v>background: drug package leaflets (dpls) provide information for patients on how to safely use medicines. pharmaceutical companies are responsible for producing these documents. however, several studies have shown that patients usually have problems in understanding sections describing posology (dosage quantity and prescription), contraindications and adverse drug reactions. an ultimate goal of this work is to provide an automatic approach that helps these companies to write drug package leaflets in an easy-to-understand language. natural language processing has become a powerful tool for improving patient care and advancing medicine because it leads to automatically process the large amount of unstructured information needed for patient care. however, to the best of our knowledge, no research has been done on the automatic simplification of drug package leaflets. in a previous work, we proposed to use domain terminological resources for gathering a set of synonyms for a given target term. a potential drawback of this approach is that it depends heavily on the existence of dictionaries, however these are not always available for any domain and language or if they exist, their coverage is very scarce. to overcome this limitation, we propose the use of word embeddings to identify the simplest synonym for a given term. word embedding models represent each word in a corpus with a vector in a semantic space. our approach is based on assumption that synonyms should have close vectors because they occur in similar contexts. results: in our evaluation, we used the corpus easydpl (easy drug package leaflets), a collection of 306 leaflets written in spanish and manually annotated with 1400 adverse drug effects and their simplest synonyms. we focus on leaflets written in spanish because it is the second most widely spoken language on the world, but as for the existence of terminological resources, the spanish language is usually less prolific than the english language. our experiments show an accuracy of 38.5% using word embeddings. conclusions: this work provides a promising approach to simplify dpls without using terminological resources or parallel corpora. moreover, it could be easily adapted to different domains and languages. however, more research efforts are needed to improve our approach based on word embedding because it does not overcome our previous work using dictionaries yet. © 2017 the author(s).</v>
          </cell>
          <cell r="BK150" t="str">
            <v>Antecedentes: Folhetos Informativos de Medicamentos (DPLs) fornecem informações aos pacientes sobre como usar medicamentos com segurança. As empresas farmacêuticas são responsáveis ​​por produzir esses documentos. No entanto, vários estudos têm mostrado que os pacientes geralmente têm problemas em compreender as seções que descrevem a posologia (quantidade de dosagem e prescrição), contra-indicações e reações adversas aos medicamentos. O objetivo final deste trabalho é fornecer uma abordagem automática que ajude essas empresas a escreverem folhetos informativos de medicamentos em uma linguagem fácil de entender. O processamento de linguagem natural tornou-se uma ferramenta poderosa para melhorar o atendimento ao paciente e o avanço da medicina, pois leva a processar automaticamente a grande quantidade de informações não estruturadas necessárias para o atendimento ao paciente. No entanto, tanto quanto é do nosso conhecimento, não foi efectuada qualquer investigação sobre a simplificação automática dos folhetos informativos dos medicamentos. Em um trabalho anterior, propusemos usar recursos terminológicos de domínio para reunir um conjunto de sinônimos para um determinado termo-alvo. Uma possível desvantagem dessa abordagem é que ela depende muito da existência de dicionários, porém nem sempre estão disponíveis para qualquer domínio e idioma ou, se existirem, sua cobertura é muito escassa. Para superar essa limitação, propomos o uso de embeddings de palavras para identificar o sinônimo mais simples para um determinado termo. Os modelos de incorporação de palavras representam cada palavra em um corpus com um vetor em um espaço semântico. Nossa abordagem é baseada na suposição de que sinônimos devem ter vetores próximos porque ocorrem em contextos semelhantes. Resultados: Em nossa avaliação, utilizamos o corpus EasyDPL (Easy Drug Package Leaflets), uma coleção de 306 folhetos redigidos em espanhol e anotados manualmente com 1400 efeitos adversos a medicamentos e seus sinônimos mais simples. Focamos os folhetos escritos em espanhol por ser a segunda língua mais falada no mundo, mas quanto à existência de recursos terminológicos, a língua espanhola costuma ser menos prolífica que a inglesa. Nossos experimentos mostram uma precisão de 38,5% usando incorporação de palavras. Conclusões: Este trabalho fornece uma abordagem promissora para simplificar DPLs sem usar recursos terminológicos ou corpora paralelos. Além disso, pode ser facilmente adaptado a diferentes domínios e idiomas. No entanto, mais esforços de pesquisa são necessários para melhorar nossa abordagem baseada na incorporação de palavras, pois isso ainda não supera nosso trabalho anterior usando dicionários. © 2017 O (s) autor (es).</v>
          </cell>
          <cell r="BL150" t="str">
            <v xml:space="preserve">Antecedentes: Folhetos de pacotes de drogas (Dpls) fornecem informações para pacientes sobre como usar com segurança medicamentos. As empresas farmacêuticas são responsáveis ​​por produzir esses documentos. No entanto, vários estudos mostraram que os pacientes geralmente têm problemas na compreensão das seções descrevendo posologia (quantidade de dosagem e prescrição), contra-indicações e reações adversas de medicamentos. Um objetivo final deste trabalho é fornecer uma abordagem automática que ajude essas empresas a escrever panfletos de pacotes de drogas em uma linguagem fácil de entender. O processamento de linguagem natural tornou-se uma poderosa ferramenta para melhorar o atendimento ao paciente e avançar a medicina, pois leva a processar automaticamente a grande quantidade de informações não estruturadas necessárias para o atendimento ao paciente. No entanto, no melhor do nosso conhecimento, nenhuma pesquisa foi feita na simplificação automática de folhetos de pacotes de drogas. Em um trabalho anterior, propusemos usar recursos terminológicos de domínio para coletar um conjunto de sinônimos para um determinado termo de destino. Uma desvantagem potencial dessa abordagem é que depende fortemente da existência de dicionários, no entanto, estes nem sempre estão disponíveis para qualquer domínio e linguagem ou se existirem, sua cobertura é muito escassa. Para superar essa limitação, propomos o uso de incorporações de palavras para identificar o sinônimo mais simples de um determinado termo. As modelos de incorporação de palavras representam cada palavra em um corpus com um vetor em um espaço semântico. Nossa abordagem baseia-se na suposição de que os sinônimos devem ter vetores próximos porque ocorrem em contextos semelhantes. Resultados: Em nossa avaliação, usamos o Corpus EasyDpl (Fácil Folhetos de Pacotes de Drogas), uma coleção de 306 folhetos escritos em espanhol e anotado manualmente com 1400 efeitos adversos de drogas e seus sinônimos mais simples. Nós nos concentramos em folhetos escritos em espanhol porque é a segunda linguagem mais falada do mundo, mas como para a existência de recursos terminológicos, a língua espanhola é geralmente menos prolífica do que a língua inglesa. Nossos experimentos mostram uma precisão de 38,5% usando incorporações de palavras. CONCLUSÕES: Este trabalho fornece uma abordagem promissora para simplificar os DPLs sem usar recursos terminológicos ou corpora paralela. Além disso, pode ser facilmente adaptado a diferentes domínios e idiomas. No entanto, mais esforços de pesquisa são necessários para melhorar nossa abordagem com base na incorporação de palavras porque não supera nosso trabalho anterior usando dicionários ainda. © 2017 o autor (es). </v>
          </cell>
          <cell r="BQ150">
            <v>0</v>
          </cell>
          <cell r="BR150">
            <v>1</v>
          </cell>
          <cell r="BS150">
            <v>0</v>
          </cell>
          <cell r="BV150">
            <v>0</v>
          </cell>
          <cell r="BW150">
            <v>0</v>
          </cell>
          <cell r="BX150">
            <v>0</v>
          </cell>
          <cell r="BY150">
            <v>0</v>
          </cell>
          <cell r="BZ150">
            <v>0</v>
          </cell>
          <cell r="CA150">
            <v>0</v>
          </cell>
          <cell r="CB150">
            <v>0</v>
          </cell>
          <cell r="CC150">
            <v>0</v>
          </cell>
          <cell r="CE150" t="str">
            <v>Entra ou ñ para leitura: não</v>
          </cell>
          <cell r="CF150" t="str">
            <v>Ruim</v>
          </cell>
          <cell r="CG150">
            <v>44373</v>
          </cell>
          <cell r="CI150">
            <v>0</v>
          </cell>
          <cell r="CK150">
            <v>0</v>
          </cell>
          <cell r="CL150">
            <v>0</v>
          </cell>
        </row>
        <row r="151">
          <cell r="C151" t="str">
            <v>using probabilistic record linkage of structured and unstructured data to identify duplicate cases in spontaneous adverse event reporting systems</v>
          </cell>
          <cell r="D151" t="str">
            <v>Using Probabilistic Record Linkage of Structured and Unstructured Data to Identify Duplicate Cases in Spontaneous Adverse Event Reporting Systems</v>
          </cell>
          <cell r="E151" t="str">
            <v xml:space="preserve">Usando o registro de registro probabilístico de dados estruturados e não estruturados para identificar casos duplicados em sistemas de relatórios de eventos adversos espontâneos </v>
          </cell>
          <cell r="G151" t="str">
            <v xml:space="preserve">macho </v>
          </cell>
          <cell r="H151">
            <v>2017</v>
          </cell>
          <cell r="I151">
            <v>3</v>
          </cell>
          <cell r="J151">
            <v>0</v>
          </cell>
          <cell r="K151">
            <v>0</v>
          </cell>
          <cell r="L151" t="str">
            <v>Scopus</v>
          </cell>
          <cell r="P151" t="str">
            <v>English</v>
          </cell>
          <cell r="Q151" t="str">
            <v>Article</v>
          </cell>
          <cell r="R151">
            <v>0</v>
          </cell>
          <cell r="T151" t="str">
            <v>Kreimeyer K., Menschik D., Winiecki S., Paul W., Barash F., Woo E.J., Alimchandani M., Arya D., Zinderman C., Forshee R., Botsis T.</v>
          </cell>
          <cell r="U151" t="str">
            <v>Drug Safety</v>
          </cell>
          <cell r="V151" t="str">
            <v>40</v>
          </cell>
          <cell r="W151" t="str">
            <v>7</v>
          </cell>
          <cell r="Y151" t="str">
            <v>10.1007/s40264-017-0523-4</v>
          </cell>
          <cell r="Z151" t="str">
            <v>10.1007/s40264-017-0523-4</v>
          </cell>
          <cell r="AB151" t="str">
            <v>https://www.scopus.com/inward/record.uri?eid=2-s2.0-85015203844&amp;doi=10.1007%2fs40264-017-0523-4&amp;partnerID=40&amp;md5=b05cc96c8c2f4b40d9ebc8d9928cf2e2</v>
          </cell>
          <cell r="AC151" t="str">
            <v>Office of Biostatistics and Epidemiology, Center for Biologics Evaluation and Research, US Food and Drug Administration, 10903 New Hampshire Ave, Silver Spring, MD  20993-0002, United States</v>
          </cell>
          <cell r="AD151" t="str">
            <v>Kreimeyer, K., Office of Biostatistics and Epidemiology, Center for Biologics Evaluation and Research, US Food and Drug Administration, 10903 New Hampshire Ave, Silver Spring, MD  20993-0002, United States; Menschik, D., Office of Biostatistics and Epidemiology, Center for Biologics Evaluation and Research, US Food and Drug Administration, 10903 New Hampshire Ave, Silver Spring, MD  20993-0002, United States; Winiecki, S., Office of Biostatistics and Epidemiology, Center for Biologics Evaluation and Research, US Food and Drug Administration, 10903 New Hampshire Ave, Silver Spring, MD  20993-0002, United States; Paul, W., Office of Biostatistics and Epidemiology, Center for Biologics Evaluation and Research, US Food and Drug Administration, 10903 New Hampshire Ave, Silver Spring, MD  20993-0002, United States; Barash, F., Office of Biostatistics and Epidemiology, Center for Biologics Evaluation and Research, US Food and Drug Administration, 10903 New Hampshire Ave, Silver Spring, MD  20993-0002, United States; Woo, E.J., Office of Biostatistics and Epidemiology, Center for Biologics Evaluation and Research, US Food and Drug Administration, 10903 New Hampshire Ave, Silver Spring, MD  20993-0002, United States; Alimchandani, M., Office of Biostatistics and Epidemiology, Center for Biologics Evaluation and Research, US Food and Drug Administration, 10903 New Hampshire Ave, Silver Spring, MD  20993-0002, United States; Arya, D., Office of Biostatistics and Epidemiology, Center for Biologics Evaluation and Research, US Food and Drug Administration, 10903 New Hampshire Ave, Silver Spring, MD  20993-0002, United States; Zinderman, C., Office of Biostatistics and Epidemiology, Center for Biologics Evaluation and Research, US Food and Drug Administration, 10903 New Hampshire Ave, Silver Spring, MD  20993-0002, United States; Forshee, R., Office of Biostatistics and Epidemiology, Center for Biologics Evaluation and Research, US Food and Drug Administration, 10903 New Hampshire Ave, Silver Spring, MD  20993-0002, United States; Botsis, T., Office of Biostatistics and Epidemiology, Center for Biologics Evaluation and Research, US Food and Drug Administration, 10903 New Hampshire Ave, Silver Spring, MD  20993-0002, United States</v>
          </cell>
          <cell r="AG151" t="str">
            <v>Haemophilus influenzae type b vaccine, 126161-67-9</v>
          </cell>
          <cell r="AH151" t="str">
            <v>Oak Ridge Institute for Science and Education, ORISE
Food and Drug Administration, FDA</v>
          </cell>
          <cell r="AI151" t="str">
            <v>The authors thank Ezekiel Maier for several conversations and suggestions that have enhanced the technical aspects of this work. This work was supported in part by the appointment of Kory Kreimeyer to the Research Participation Program administered by the Oak Ridge Institute for Science and Education through an interagency agreement between the US Department of Energy and the US Food and Drug Administration. Kory Kreimeyer, David Menschik, Scott Winiecki, Wendy Paul, Faith Barash, Emily Jane Woo, Meghna Alimchandani, Deepa Arya, Craig Zinderman, Richard Forshee, and Taxiarchis Botsis have no conflicts of interest directly relevant to the content of this article.</v>
          </cell>
          <cell r="AL151" t="str">
            <v>A guide to detecting and reporting adverse drug reactions, , Geneva: World Health Organization; 2002: Contract No. WHO/EDM/QSM/2002.2; Hazell, L., Shakir, S.A.W., Under-reporting of adverse drug reactions (2006) Drug Saf., 29 (5), pp. 385-396. , PID: 16689555; Moore, T.J., Furber, C.D., Mattison, D.R., (2015) A critique of a key drug safety reporting system. QuarterWatch, , Horsham, PA: Institute for Safe Medication Practices; Varricchio, F., Iskander, J., Destefano, F., Understanding vaccine safety information from the Vaccine Adverse Event Reporting System (2004) Pediatr Infect Dis J., 23 (4), pp. 287-294. , PID: 15071280; (2016) Reporting serious problems to FDA, , http://www.fda.gov/Safety/MedWatch/HowToReport/default.htm, Accessed 9 June 2016; (2001) postmarketing safety reporting for human drug and biological products including vaccines, , Rockville, MD: FoodDrug Administration; Hauben, M., Reich, L., De Micco, J., Kim, K., ‘Extreme duplication’ in the US FDA Adverse Events Reporting System Database (2007) Drug Saf., 30 (6), pp. 551-554. , PID: 17536881; Poluzzi, E., Raschi, E., Piccinni, C., De, F., Data mining techniques in pharmacovigilance: analysis of the publicly accessible FDA Adverse Event Reporting System (AERS) (2012) Data mining applications in engineering and medicine, , Karahoca A, (ed), InTech, Rijeka, Croatia; (2012) Committee for medicinal products for human use guideline on detection and management of duplicate individual cases and individual case safety reports (ICSRs), , London: European Medicines Agency; Tromp, M., Ravelli, A.C., Bonsel, G.J., Results from simulated data sets: probabilistic record linkage outperforms deterministic record linkage (2011) J Clin Epidemiol., 64 (5), pp. 565-572. , PID: 20952162; Baldwin, E., Johnson, K., Berthoud, H., Dublin, S., Linking mothers and infants within electronic health records: a comparison of deterministic and probabilistic algorithms (2015) Pharmacoepidemiol Drug Saf., 24 (1), pp. 45-51. , PID: 25408418; Fellegi, I.P., Sunter, A.B., A theory for record linkage (1969) J Am Stat Assoc., 64 (328), pp. 1183-1210; Aldridge, R.W., Shaji, K., Hayward, A.C., Abubakar, I., Accuracy of probabilistic linkage using the enhanced matching system for public health and epidemiological studies (2015) PLoS One., 10 (8). , PID: 26302242; Tregunno, P.M., Fink, D.B., Fernandez-Fernandez, C., Performance of probabilistic method to detect duplicate individual case safety reports (2014) Drug Saf., 37 (4), pp. 249-258. , PID: 24627310; DuVall, S.L., Fraser, A.M., Rowe, K., Evaluation of record linkage between a large healthcare provider and the Utah Population Database (2012) J Am Med Inform Assoc., 19 (e1). , PID: 21926112; Norén, G.N., Orre, R., Bate, A., Edwards, I.R., Duplicate detection in adverse drug reaction surveillance (2007) Data Min Knowl Discov., 14 (3), pp. 305-328; Méray, N., Reitsma, J.B., Ravelli, A.C.J., Bonsel, G.J., Probabilistic record linkage is a valid and transparent tool to combine databases without a patient identification number (2007) J Clin Epidemiol, 60 (9), pp. e1-e11; Grannis, S.J., Overhage, J.M., Hui, S., McDonald, C.J., Analysis of a probabilistic record linkage technique without human review (2003) AMIA Annu Symp Proc., 2003, pp. 259-263; Botsis, T., Buttolph, T., Nguyen, M.D., Vaccine adverse event text mining system for extracting features from vaccine safety reports (2012) J Am Med Inform Assoc., 19 (6), pp. 1011-1018. , PID: 22922172; Wang, W., Kreimeyer, K., Woo, E.J., A new algorithmic approach for the extraction of temporal associations from clinical narratives with an application to medical product safety surveillance reports (2016) J Biomed Inform., 62, pp. 78-89. , PID: 27327528; Botsis, T., Jankosky, C., Arya, D., Decision support environment for medical product safety surveillance (2016) J Biomed Inform., 64, pp. 354-362. , PID: 27477839; DuVall, S.L., Kerber, R.A., Thomas, A., Extending the Fellegi-Sunter probabilistic record linkage method for approximate field comparators (2010) J Biomed Inform., 43 (1), pp. 24-30. , PID: 19683070; Baer, B., Nguyen, M., Woo, E.J., Can natural language processing improve the efficiency of vaccine adverse event report review? (2016) Methods Inf Med., 55 (2), pp. 144-150. , COI: 1:STN:280:DC%2BC283ks1KgsA%3D%3D, PID: 26394725; van Rijsbergen, C.J., (1979) Information retrieval, , Butterworth-Heinemann, Newton, MA; Bilenko, M., Mooney, R.J., Adaptive duplicate detection using learnable string similarity measures (2003) Proceedings of the Ninth ACM SIGKDD International Conference on Knowledge discovery and data mining, , Washington, DC, , 956759 ACM, p. 39–48</v>
          </cell>
          <cell r="AM151" t="str">
            <v>Kreimeyer, K.; Office of Biostatistics and Epidemiology, 10903 New Hampshire Ave, United States; email: Kory.Kreimeyer@fda.hhs.gov</v>
          </cell>
          <cell r="AP151" t="str">
            <v>Springer International Publishing</v>
          </cell>
          <cell r="AV151" t="str">
            <v>DRSAE</v>
          </cell>
          <cell r="AW151" t="str">
            <v>Drug Saf.</v>
          </cell>
          <cell r="AX151" t="str">
            <v>Final</v>
          </cell>
          <cell r="AY151" t="str">
            <v>2-s2.0-85015203844</v>
          </cell>
          <cell r="AZ151">
            <v>11</v>
          </cell>
          <cell r="BG151" t="str">
            <v>Haemophilus influenzae type b vaccine; influenza vaccine; yellow fever vaccine; accuracy; adverse drug reaction; algorithm; Article; automation; drug database; electronic health record; false positive result; human; natural language processing; predictive value; priority journal; probabilistic record linkage algorithm; sensitivity analysis; vaccination; data mining; drug surveillance program; factual database; statistical analysis; United States; Adverse Drug Reaction Reporting Systems; Data Interpretation, Statistical; Data Mining; Databases, Factual; Humans; United States</v>
          </cell>
          <cell r="BI151" t="str">
            <v>twitter|metamap|nlp</v>
          </cell>
          <cell r="BJ151" t="str">
            <v>introduction: duplicate case reports in spontaneous adverse event reporting systems pose a challenge for medical reviewers to efficiently perform individual and aggregate safety analyses. duplicate cases can bias data mining by generating spurious signals of disproportional reporting of product-adverse event pairs. objective: we have developed a probabilistic record linkage algorithm for identifying duplicate cases in the us vaccine adverse event reporting system (vaers) and the us food and drug administration adverse event reporting system (faers). methods: in addition to using structured field data, the algorithm incorporates the non-structured narrative text of adverse event reports by examining clinical and temporal information extracted by the event-based text-mining of health electronic records system, a natural language processing tool. the final component of the algorithm is a novel duplicate confidence value that is calculated by a rule-based empirical approach that looks for similarities in a number of criteria between two case reports. results: for vaers, the algorithm identified 77% of known duplicate pairs with a precision (or positive predictive value) of 95%. for faers, it identified 13% of known duplicate pairs with a precision of 100%. the textual information did not improve the algorithm’s automated classification for vaers or faers. the empirical duplicate confidence value increased performance on both vaers and faers, mainly by reducing the occurrence of false-positives. conclusions: the algorithm was shown to be effective at identifying pre-linked duplicate vaers reports. the narrative text was not shown to be a key component in the automated detection evaluation; however, it is essential for supporting the semi-automated approach that is likely to be deployed at the food and drug administration, where medical reviewers will perform some manual review of the most highly ranked reports identified by the algorithm. © 2017, springer international publishing switzerland 2017(outside the usa).</v>
          </cell>
          <cell r="BK151" t="str">
            <v>Introdução: Relatórios de casos duplicados em sistemas de notificação de eventos adversos espontâneos representam um desafio para os revisores médicos realizarem análises de segurança individuais e agregadas com eficiência. Casos duplicados podem influenciar a mineração de dados, gerando sinais espúrios de relatórios desproporcionais de pares de eventos adversos do produto. Objetivo: Desenvolvemos um algoritmo de ligação de registro probabilístico para identificar casos duplicados no Sistema de Notificação de Eventos Adversos de Vacinas (VAERS) dos EUA e no Sistema de Notificação de Eventos Adversos de Vacinas dos EUA (FAERS). Métodos: Além de usar dados de campo estruturados, o algoritmo incorpora o texto narrativo não estruturado de relatórios de eventos adversos examinando informações clínicas e temporais extraídas pelo sistema de mineração de texto de registros eletrônicos de saúde baseado em eventos, uma ferramenta de processamento de linguagem natural. O componente final do algoritmo é um novo valor de confiança duplicado que é calculado por uma abordagem empírica baseada em regras que procura semelhanças em vários critérios entre dois relatos de caso. Resultados: Para VAERS, o algoritmo identificou 77% dos pares duplicados conhecidos com uma precisão (ou valor preditivo positivo) de 95%. Para o FAERS, identificou 13% dos pares duplicados conhecidos com uma precisão de 100%. As informações textuais não melhoraram a classificação automatizada do algoritmo para VAERS ou FAERS. O valor de confiança duplicado empírico aumentou o desempenho em VAERS e FAERS, principalmente ao reduzir a ocorrência de falsos positivos. Conclusões: O algoritmo mostrou-se eficaz na identificação de relatórios VAERS duplicados pré-vinculados. O texto narrativo não se mostrou um componente-chave na avaliação de detecção automática; no entanto, é essencial para apoiar a abordagem semiautomática que provavelmente será implantada na Food and Drug Administration, onde os revisores médicos realizarão uma revisão manual dos relatórios com classificação mais alta identificados pelo algoritmo. © 2017, Springer International Publishing Switzerland 2017 (fora dos EUA).</v>
          </cell>
          <cell r="BL151" t="str">
            <v xml:space="preserve">Introdução: Relatórios de casos duplicados em sistemas de relatórios de eventos adversos espontâneos representam um desafio para os revisores médicos realizarem eficientemente análises individuais e agregadas de segurança. Casos duplicados podem limitar a mineração de dados gerando sinais espúrios de relatórios desproporcionais de pares de eventos adversos do produto. OBJETIVO: Desenvolvemos um algoritmo de ligação de registro probabilístico para identificar casos duplicados no sistema de relatórios de eventos adversos da Vacina dos EUA (VAERS) e o sistema de relatórios adversos de eventos adversos de alimentos e medicamentos dos EUA (FEERS). MÉTODOS: Além do uso de dados de campo estruturados, o algoritmo incorpora o texto narrativo não estruturado de relatórios de eventos adversos examinando informações clínicas e temporais extraídas pela mineração de texto baseada em eventos do sistema de registros eletrônicos de saúde, uma ferramenta de processamento de linguagem natural. O componente final do algoritmo é um novo valor de confiança duplicado que é calculado por uma abordagem empírica baseada em regras que busca semelhanças em vários critérios entre dois relatos de casos. RESULTADOS: Para VAERS, o algoritmo identificou 77% dos pares duplicados conhecidos com precisão (ou valor preditivo positivo) de 95%. Para as frias, identificou 13% dos pares duplicados conhecidos com uma precisão de 100%. A informação textual não melhorou a classificação automatizada do algoritmo para VAERS ou FEERS. O valor de confiança duplicado empírico aumentou o desempenho em ambos os VAERS e FEERS, principalmente reduzindo a ocorrência de falsos positivos. CONCLUSÕES: O algoritmo mostrou-se eficaz na identificação de relatórios de VAERs duplicados pré-ligados. O texto narrativo não mostrou ser um componente-chave na avaliação automatizada de detecção; No entanto, é essencial para apoiar a abordagem semi-automatizada que é provável que seja implantada na administração de alimentos e medicamentos, onde os revisores médicos realizarão alguma revisão manual dos relatórios mais altamente classificados identificados pelo algoritmo. © 2017, Springer International Publishing Switzerland 2017 (fora dos EUA). </v>
          </cell>
          <cell r="BQ151">
            <v>0</v>
          </cell>
          <cell r="BR151">
            <v>1</v>
          </cell>
          <cell r="BS151">
            <v>0</v>
          </cell>
          <cell r="BV151">
            <v>0</v>
          </cell>
          <cell r="BW151">
            <v>0</v>
          </cell>
          <cell r="BX151">
            <v>0</v>
          </cell>
          <cell r="BY151">
            <v>0</v>
          </cell>
          <cell r="BZ151">
            <v>0</v>
          </cell>
          <cell r="CA151">
            <v>0</v>
          </cell>
          <cell r="CB151">
            <v>0</v>
          </cell>
          <cell r="CC151">
            <v>0</v>
          </cell>
          <cell r="CE151" t="str">
            <v>Entra ou ñ para leitura: não</v>
          </cell>
          <cell r="CF151" t="str">
            <v>Ruim</v>
          </cell>
          <cell r="CG151">
            <v>44373</v>
          </cell>
          <cell r="CI151">
            <v>0</v>
          </cell>
          <cell r="CK151">
            <v>0</v>
          </cell>
          <cell r="CL151">
            <v>0</v>
          </cell>
        </row>
        <row r="152">
          <cell r="C152" t="str">
            <v>detecting adverse events using information technology</v>
          </cell>
          <cell r="D152" t="str">
            <v>Detecting adverse events using information technology</v>
          </cell>
          <cell r="E152" t="str">
            <v xml:space="preserve">Detecendo eventos adversos usando a tecnologia da informação </v>
          </cell>
          <cell r="G152" t="str">
            <v xml:space="preserve">macho </v>
          </cell>
          <cell r="H152">
            <v>2003</v>
          </cell>
          <cell r="I152">
            <v>313</v>
          </cell>
          <cell r="J152">
            <v>0</v>
          </cell>
          <cell r="K152">
            <v>0</v>
          </cell>
          <cell r="L152" t="str">
            <v>Scopus</v>
          </cell>
          <cell r="P152" t="str">
            <v>English</v>
          </cell>
          <cell r="Q152" t="str">
            <v>Review</v>
          </cell>
          <cell r="R152">
            <v>0</v>
          </cell>
          <cell r="S152" t="str">
            <v>All Open Access, Bronze, Green</v>
          </cell>
          <cell r="T152" t="str">
            <v>Bates D.W., Evans R.S., Murff H., Stetson P.D., Pizzifferri L., Hripcsak G.</v>
          </cell>
          <cell r="U152" t="str">
            <v>Journal of the American Medical Informatics Association</v>
          </cell>
          <cell r="V152" t="str">
            <v>10</v>
          </cell>
          <cell r="W152" t="str">
            <v>2</v>
          </cell>
          <cell r="Y152" t="str">
            <v>10.1197/jamia.m1074</v>
          </cell>
          <cell r="Z152" t="str">
            <v>10.1197/jamia.M1074</v>
          </cell>
          <cell r="AB152" t="str">
            <v>https://www.scopus.com/inward/record.uri?eid=2-s2.0-0037353241&amp;doi=10.1197%2fjamia.M1074&amp;partnerID=40&amp;md5=5a06477a201b1263630749e54e2b9176</v>
          </cell>
          <cell r="AC152" t="str">
            <v>Division of General Medicine, Department of Medicine, Brigham and Women's Hospital, Boston, MA, United States; Ctr. for Applied Med. Info. Systems, Partners Healthcare System, Boston, MA, United States; Harvard Medical School, Boston, MA, United States; LDS Hosp./Intermountain Hlth. Care, University of Utah, Salt Lake City, UT, United States; Department of Medical Informatics, Columbia University, New York, NY, United States; Division of General Medicine, Brigham and Women's Hospital, 75 Francis Street, Boston, MA 02115, United States</v>
          </cell>
          <cell r="AD152" t="str">
            <v>Bates, D.W., Division of General Medicine, Department of Medicine, Brigham and Women's Hospital, Boston, MA, United States, Ctr. for Applied Med. Info. Systems, Partners Healthcare System, Boston, MA, United States, Harvard Medical School, Boston, MA, United States, Division of General Medicine, Brigham and Women's Hospital, 75 Francis Street, Boston, MA 02115, United States; Evans, R.S., LDS Hosp./Intermountain Hlth. Care, University of Utah, Salt Lake City, UT, United States; Murff, H., Division of General Medicine, Department of Medicine, Brigham and Women's Hospital, Boston, MA, United States, Ctr. for Applied Med. Info. Systems, Partners Healthcare System, Boston, MA, United States, Harvard Medical School, Boston, MA, United States; Stetson, P.D., Department of Medical Informatics, Columbia University, New York, NY, United States; Pizzifferri, L., Division of General Medicine, Department of Medicine, Brigham and Women's Hospital, Boston, MA, United States, Ctr. for Applied Med. Info. Systems, Partners Healthcare System, Boston, MA, United States, Harvard Medical School, Boston, MA, United States; Hripcsak, G., Department of Medical Informatics, Columbia University, New York, NY, United States</v>
          </cell>
          <cell r="AG152" t="str">
            <v>Pharmaceutical Preparations</v>
          </cell>
          <cell r="AH152" t="str">
            <v>U.S. National Library of Medicine, NLM: R01LM006910</v>
          </cell>
          <cell r="AL152" t="str">
            <v>(1999) To Err is Human. Building a Safer Health System, , Washington, DC, National Academy Press; (2001) Crossing the Quality Chasm: A New Health System for the 21st Century, , Washington, DC, National Academy Press; Brennan, T.A., Leape, L.L., Laird, N., Hebert, L., Incidence of adverse events and negligence in hospitalized patients: Results from the Harvard Medical Practice Study I (1991) N Engl J Med, 324, pp. 370-376; Leape, L.L., Brennan, T.A., Laird, N.M., Lawthers, A.G., The nature of adverse events in hospitalized patients: Results from the Harvard Medical Practice Study II (1991) N Engl J Med, 324, pp. 377-384; Seidl, L.G., Thornton, G., Smith, J.W., Studies on the epidemiology of adverse drug reactions: III. Reactions in patients on a general medical service (1966) Bull Johns Hopkins Hosp, 119, pp. 299-315; (1977) Report of the Medical Insurance Feasibility Study, , Sacramento, CA, California Medical Association; Cullen, D.J., Sweitzer, B.J., Bates, D.W., Burdick, E., Preventable adverse drug events in hospitalized patients: A comparative study of intensive care units and general care units (1997) Crit Care Med, 25, pp. 1289-1297; Bennett, B.S., Lipman, A.G., Comparative study of prospective surveillance and voluntary reporting in determining the incidence of adverse drug reactions (1977) Am J Hosp Pharm, 34, pp. 931-936; Edlavitch, S.A., Adverse drug event reporting. Improving the low US reporting rates (1988) Arch Intern Med, 148, pp. 1499-1503; Brennan, T.A., Localio, A.R., Leape, L.L., Laird, N.M., Identification of adverse events occurring during hospitalization. A cross-sectional study of litigation, quality assurance, and medical records at two teaching hospitals (1990) Ann Intern Med, 112, pp. 221-226; Jha, A.K., Kuperman, G.J., Teich, J.M., Leape, L., Identifying adverse drug events: Development of a computer-based monitor and comparison with chart review and stimulated voluntary report (1998) J Am Med Inform Assoc, 5, pp. 305-314; Iezzoni, L.I., Foley, S.M., Heeren, T., Daley, J., A method for screening the quality of hospital care using administrative data: Preliminary validation results (1992) Qual Rev Bull, 18 (11), pp. 361-371; Strom, B.L., Carson, J.L., Halpern, A.C., Schinnar, R., Using a claims database to investigate drug-induced Stevens-Johnson syndrome (1991) Statist Med, 10, pp. 565-576; Jollis, J.G., Ancukiewicz, M., DeLong, E.R., Pryor, D.B., Discordance of databases designed for claims payment versus clinical information systems. Implications for outcomes research (1993) Ann Intern Med, 119, pp. 844-850; Campbell, J.R., Payne, T.H., A comparison of four schemes for codification of problem lists (1994) Proceedings of the Annual Symposium on Computer Applications in Medical Care, pp. 201-205; Iezzoni, L.I., Assessing quality using administrative data (1997) Ann Intern Med, 127 (8 PART 2), pp. 666-674; Honigman, B., Lee, J., Rothschild, J., Light, P., Using computerized data to identify adverse drug events in outpatients (2001) J Am Med Inform Assoc, 8, pp. 254-266; Tse, C.S., Madura, A.J., An adverse drug reaction reporting program in a community hospital (1988) Qual Rev Bull, 14 (11), pp. 336-340; Evans, R.S., Pestotnik, S.L., Classen, D.C., Bass, S.B., Development of a computerized adverse drug event monitor (1991) Proc Ann Symp Comp Appl Med Care, pp. 23-27; Classen, D.C., Pestotnik, S.L., Evans, R.S., Burke, J.P., Computerized surveillance of adverse drug events in hospital patients (1991) JAMA, 266, pp. 2847-2851; Landefeld, C.S., Anderson, P.A., Guideline-based consultation to prevent anticoagulant-related bleeding. A randomized, controlled trial in a teaching hospital (1992) Ann Intern Med, 116, pp. 829-837; Kossovsky, M.P., Sarasin, F.P., Bolla, F., Gaspoz, J.M., Borst, F., Distinction between planned and unplanned readmissions following discharge from a Department of Internal Medicine (1999) Meth Inform Med, 38, pp. 140-143; Roos, L.L., Cageorge, S.M., Austen, E., Lohr, K.N., Using computers to identify complications after surgery (1985) Am J Public Health, 75, pp. 1288-1295; Roos, L.L., Stranc, L., James, R.C., Li, J., Complications, comorbidities, and mortality: Improving classification and prediction (1997) Health Serv Res, 32, pp. 229-238; Goldman, J.A., Chu, W.W., Parker, D.S., Goldman, R.M., Term domain distribution analysis: A data mining tool for text databases (1999) Meth Inform Med, 38 (2), pp. 96-101; Rind, D.M., Yeh, J., Safran, C., Using an electronic medical record to perform clinical research on mitral valve prolapse and panic/anxiety disorder (1995) Proc Annu Symp Comput Appl Med Care, p. 961; Giuse, D.A., Mickish, A., Increasing the availability of the computerized patient record (1996) Proceedings of the AMIA Annual Fall Symposium, pp. 633-637; Spyns, P., Natural language processing in medicine: An overview (1996) Meth Inform Med, 35 (4-5), pp. 285-301; Friedman, C., Hripcsak, G., Natural language processing and its future in medicine (1999) Acad Med, 74 (8), pp. 890-895; Hripcsak, G., Friedman, C., Alderson, P.O., DuMouchel, W., Unlocking clinical data from narrative reports: A study of natural language processing (1995) Ann Intern Med, 122 (9), pp. 681-688; Hripcsak, G., Kuperman, G.J., Friedman, C., Extracting findings from narrative reports: Software transferability and sources of physician disagreement (1998) Meth Inform Med, 37 (1), pp. 1-7; Fiszman, M., Chapman, W.W., Aronsky, D., Evans, R.S., Haug, P.J., Automatic detection of acute bacterial pneumonia from chest x-ray reports (2000) J Am Med Inform Assoc, 7, pp. 593-604; Baud, R.H., Rassinoux, A.M., Scherrer, J.R., Natural language processing and semantical representation of medical texts (1992) Meth Inform Med, 31, pp. 117-125; Haug, P.J., Ranum, D.L., Frederick, P.R., Computerized extraction of coded findings from free-text radiologic reports. Work in progress (1990) Radiology, 174 (2), pp. 543-548; Friedman, C., Hripcsak, G., DuMouchel, W., Johnson, S.B., Clayton, P.D., Natural language processing in an operational clinical information system (1995) Nat Lang Engineer, 1, pp. 83-108; Zweigenbaum, P., Bouaud, J., Bachimont, B., Charlet, J., Boisvieux, J.F., Evaluating a normalized conceptual representation produced from natural language patient discharge summaries (1997) Proceedings of the AMIA Annual Fall Symposium, pp. 590-594; Sager, N., Friedman, C., Lyman, M., (1987) Medical Processing: Computer Managment of Narrative Data, , Reading, MA: Addison-Wesley; Lin, R., Lenert, L.A., Middleton, B., Shiffman, S., A free-text processing system to capture physical findings: Canonical phrase identification system (CAPIS) (1992) Proceedings of 15th Annual SCAMC, pp. 843-847. , Clayton PD (ed); Zingmond, D., Lenert, L.A., Monitoring free-text data using medical language processing (1993) Comput Biomed Res, 26, pp. 467-481; Moore, G.W., Berman, J.J., Automatic SNOMED coding (1994) Proceedings of the Annual Symposium on Computer Applications in Medical Care, pp. 225-229; Gabrieli, E.R., Computer-assisted assessment of patient care in the hospital (1988) J Med Syst, 12 (3), pp. 135-146; Fiszman, M., Haug, P.J., Using medical language processing to support real-time evaluation of pneumonia guidelines (2000) Proceedings of the AMIA Annual Symposium, pp. 235-239; Morris, W.C., Heinze, D.T., Warner H.R., Jr., Primack, A., Assessing the accuracy of an automated coding system in emergency medicine (2000) Proceedings of the AMIA Annual Symposium, pp. 595-599; Aronow, D.B., Fangfang, F., Croft, W.B., Ad hoc classification of radiology reports (1999) J Am Med Inform Assoc, 6, pp. 393-411; Knirsch, C.A., Jain, N.L., Pablos-Mendez, A., Friedman, C., Hripcsak, G., Respiratory isolation of tuberculosis patients using clinical guidelines and an automated clinical decision support system (1998) Infect Contr Hosp Epidemiol, 19 (2), pp. 94-100; Friedman, C., Knirsch, C., Shagina, L., Hripcsak, G., Automating a severity score guideline for community-acquired pneumonia employing medical language processing of discharge summaries (1999) Proceedings of the AMIA Annual Symposium, pp. 256-260; Lenert, L.A., Tovar, M., Automated linkage of free-text descriptions of patients with a practice guideline (1993) Proceedings of the Annual Symposium on Computer Applications in Medical Care, pp. 274-278; Hersh, W.R., Leen, T.K., Rehfuss, P.S., Malveau, S., Automatic prediction of trauma registry procedure codes from emergency room dictations (1998) Medinfo, 9 (PART 1), pp. 665-669; Delamarre, D., Burgun, A., Seka, L.P., Le Beux, P., Automated coding of patient discharge summaries using conceptual graphs (1995) Meth Inform Med, 34, pp. 345-351; Spyns, P., Nhan, N.T., Baert, E., Sager, N., De Moor, G., Medical language processing applied to extract clinical information from Dutch medical documents (1998) Medinfo, 9 (PART 1), pp. 685-689; Hripcsak, G., Knirsch, C.A., Jain, N.L., Pablos-Mendez, A., Automated tuberculosis detection (1997) J Am Med Inform Assoc, 4, pp. 376-381; Jaeschke, R., Guyatt, G., Sackett, D.L., Users' guides to the medical literature. III. How to use an article about a diagnostic test. A. Are the results of the study valid? (1994) JAMA, 271, pp. 389-391. , Evidence-Based Medicine Working Group; (1981) Accreditation Manual for Hospitals, , Chicago; (1979) Outline of Surveillance and Control of Nosocomial Infections, , Atlanta; Evans, R.S., Larsen, R.A., Burke, J.P., Gardner, R.M., Computer surveillance of hospital-acquired infections and antibiotic use (1986) JAMA, 256, pp. 1007-1011; Kahn, M.G., Steib, S.A., Fraser, V.J., Dunagan, W.C., An expert system for culture-based infection control surveillance (1993) Proc Annu Symp Comput Appl Med Care, pp. 171-175; Koch, K.E., Use of standardized screening procedures to identify adverse drug reactions (1990) Am J Hosp Pharm, 47, pp. 1314-1320; Senst, B.L., Achusim, L.E., Genest, R.P., Cosentino, L.A., A practical approach to determining adverse drug event frequency and costs (2001) Am J Health-Syst Pharm, 58, pp. 1126-1132; Tinetti, M.E., Baker, D.I., McAvay, G., Claus, E.B., A multifactorial intervention to reduce the risk of falling among elderly people living in the community (1994) N Engl J Med, 331, pp. 821-827; Morgan, V.R., Mathison, J.H., Rice, J.C., Clemmer, D.I., Hospital falls: A persistent problem (1985) AJPH, 75, pp. 775-777; Murff, H.J., Forster, A.J., Peterson, J.F., Fiskio, J.M., Electronically screening discharge summaries for adverse medical events (2001) J Gen Intern Med, 17 (SUPPL. 1), pp. A205; Rocha, B.H., Christenson, J.C., Pavia, A., Evans, R.S., Gardner, R.M., Computerized detection of nosocomial infections in newborns (1994) Proceedings of the Annual Symposium on Computer Applications in Medical Care, pp. 684-688; Dessau, R.B., Steenberg, P., Computerized surveillance in clinical microbiology with time series analysis (1993) J Clin Microbiol, 31 (4), pp. 857-860; Pittet, D., Safran, E., Harbarth, S., Borst, F., Automatic alerts for methicillin-resistant Staphylococcus aureus surveillance and control: Role of a hospital information system (1996) Infec Contr Hosp Epidemiol, 17 (8), pp. 496-502; Hirschhorn, L.R., Currier, J.S., Platt, R., Electronic surveillance of antibiotic exposure and coded discharge diagnoses as indicators of postoperative infection and other quality assurance measures (1993) Infect Contr Hosp Epidemiol, 14, pp. 21-28; Brown, S., Black, K., Mrochek, S., Wood, A., RADARx: Recognizing, assessing, and documenting adverse Rx events (2000) Proceedings of the AMIA Annual Symposium, pp. 101-105; Dalton-Bunnow, M.F., Halvachs, F.J., Computer-assisted use of tracer antidote drugs to increase detection of adverse drug reactions: A retrospective and concurrent trial (1993) Hosp Pharm, 28, pp. 746-749; Raschke, R.A., Gollihare, B., Wunderlich, T.A., Guidry, J.R., A computer alert system to prevent injury from adverse drug events: Development and evaluation in a community teaching hospital (1998) JAMA, 280, pp. 1317-1320; Whipple, J.K., Quebbeman, E.J., Lewis, K.S., Gaughan, L.M., Identification of patient-controlled analgesia overdoses in hospitalized patients: A computerized method of monitoring adverse events (1994) Ann Pharmacother, 28, pp. 655-658; Bagheri, H., Michel, F., Lapeyre-Mestre, M., Lagier, E., Detection and incidence of drug-induced liver injuries in hospital: A prospective analysis from laboratory signals (2000) Br J Clin Pharmacol, 50, pp. 479-484; Dormann, H., Muth-Selbach, U., Krebs, S., Criegee-Rieck, M., Incidence and costs of adverse drug reactions during hospitalisation: Computerised monitoring versus stimulated spontaneous reporting (2000) Drug Saf, 22 (2), pp. 161-168; Levy, M., Azaz-Livshits, T., Sadan, B., Shalit, M., Computerized surveillance of adverse drug reactions in hospital: Implementation (1999) Eurn J Clin Pharmacol, 54, pp. 887-892; Payne, T.H., Savarino, J., Marshall, R., Hoey, C.T., Use of a clinical event monitor to prevent and detect medication errors (2000) Proceedings of the AMIA Annual Symposium, pp. 640-644; Evans, R.S., Pestotnik, S.L., Classen, D.C., Horn, S.D., Preventing adverse drug events in hospitalized patients (1994) Ann Pharmacother, 28, pp. 523-527; Weingart, S.N., Iezzoni, L.I., Davis, R.B., Palmer, R.H., Use of administrative data to find substandard care: Validation of the complications screening program (2000) Med Care, 38, pp. 796-806; Bates, D.W., O'Neil, A.C., Petersen, L.A., Lee, T.H., Brennan, T.A., Evaluation of screening criteria for adverse events in medical patients (1995) Med Care, 33, pp. 452-462; Lau, L.M., Warner, H.R., Performance of a diagnostic system (Iliad) as a tool for quality assurance (1992) Comput Biomed Res, 25, pp. 314-323; Andrus, C.H., Daly, J.L., Evaluation of surgical services in a large university-affiliated VA hospital: Use of an in-house-generated quality assurance data base (1991) South Med J, 84, pp. 1447-1450; Iezzoni, L.I., Daley, J., Heeren, T., Foley, S.M., Identifying complications of care using administrative data (1994) Med Care, 32, pp. 700-715; Benson, M., Junger, A., Michel, A., Sciuk, G., Comparison of manual and automated documentation of adverse events with an Anesthesia Information Management System (AIMS) (2000) Stud Health Technol Inform, 77, pp. 925-929</v>
          </cell>
          <cell r="AM152" t="str">
            <v>Bates, D.W.; Division of General Medicine, 75 Francis Street, Boston, MA 02115, United States; email: dbates@partners.org</v>
          </cell>
          <cell r="AV152" t="str">
            <v>JAMAF</v>
          </cell>
          <cell r="AW152" t="str">
            <v>J. Am. Med. Informatics Assoc.</v>
          </cell>
          <cell r="AX152" t="str">
            <v>Final</v>
          </cell>
          <cell r="AY152" t="str">
            <v>2-s2.0-0037353241</v>
          </cell>
          <cell r="AZ152">
            <v>13</v>
          </cell>
          <cell r="BG152" t="str">
            <v>automation; biomedical technology assessment; cost effectiveness analysis; data base; falling; hospital; hospital infection; hospital information system; infection control; injury; medical information; medical information system; medical record; medical technology; practice guideline; review; technique; Accidental Falls; Adverse Drug Reaction Reporting Systems; Cross Infection; Hospital Information Systems; Humans; International Classification of Diseases; Medical Errors; Medical Informatics Applications; Medical Records Systems, Computerized; Natural Language Processing; Pharmaceutical Preparations; Population Surveillance; Safety</v>
          </cell>
          <cell r="BI152" t="str">
            <v>twitter|metamap|nlp</v>
          </cell>
          <cell r="BJ152" t="str">
            <v>context: although patient safety is a major problem, most health care organizations rely on spontaneous reporting, which detects only a small minority of adverse events. as a result, problems with safety have remained hidden. chart review can detect adverse events in research settings, but it is too expensive for routine use. information technology techniques can detect some adverse events in a timely and cost-effective way, in some cases early enough to prevent patient harm. objective: to review methodologies of detecting adverse events using information technology, reports of studies that used these techniques to detect adverse events, and study results for specific types of adverse events. design: structured review. methodology: english-language studies that reported using information technology to detect adverse events were identified using standard techniques. only studies that contained original data were included. main outcome measures: adverse events, with specific focus on nosocomial infections, adverse drug events, and injurious falls. results: tools such as event monitoring and natural language processing can inexpensively detect certain types of adverse events in clinical databases. these approaches already work well for some types of adverse events, including adverse drug events and nosocomial infections, and are in routine use in a few hospitals. in addition, it appears likely that these techniques will be adaptable in ways that allow detection of a broad array of adverse events, especially as more medical information becomes computerized. conclusion: computerized detection of adverse events will soon be practical on a widespread basis.</v>
          </cell>
          <cell r="BL152" t="str">
            <v xml:space="preserve">Contexto: Embora a segurança do paciente seja um problema importante, a maioria das organizações de saúde depende de relatórios espontâneos, que detecta apenas uma pequena minoria de eventos adversos. Como resultado, problemas com segurança permaneceram ocultos. Revisão do gráfico pode detectar eventos adversos em configurações de pesquisa, mas é muito caro para uso de rotina. As técnicas de tecnologia da informação podem detectar alguns eventos adversos de maneira oportuna e econômica, em alguns casos cedo o suficiente para evitar danos ao paciente. OBJETIVO: Revisar a metodologias de detectar eventos adversos usando tecnologia da informação, relatórios de estudos que usaram essas técnicas para detectar eventos adversos e resultados de estudo para tipos específicos de eventos adversos. Design: revisão estruturada. Metodologia: Estudos em inglês que relataram usar a tecnologia da informação para detectar eventos adversos foram identificados usando técnicas padrão. apenas estudos que continham dados originais foram incluídos. Principais medidas de desfecho: eventos adversos, com foco específico em infecções nosocomiais, eventos adversos de drogas e quedas prejudiciais. RESULTADOS: Ferramentas como monitoramento de eventos e processamento de linguagem natural podem detectar inexpensivamente certos tipos de eventos adversos em bancos de dados clínicos. Essas abordagens já funcionam bem para alguns tipos de eventos adversos, incluindo eventos adversos de medicamentos e infecções nosocomiais, e estão em uso rotineiro em alguns hospitais. Além disso, parece provável que essas técnicas sejam adaptáveis ​​de maneiras que permitam a detecção de uma ampla gama de eventos adversos, especialmente à medida que mais informações médicas se tornam informatizadas. Conclusão: Detecção computadorizada de eventos adversos em breve será prática em uma base generalizada. </v>
          </cell>
          <cell r="BQ152">
            <v>0</v>
          </cell>
          <cell r="BR152">
            <v>0</v>
          </cell>
          <cell r="BS152">
            <v>0</v>
          </cell>
          <cell r="BV152">
            <v>0</v>
          </cell>
          <cell r="BW152">
            <v>0</v>
          </cell>
          <cell r="BX152">
            <v>0</v>
          </cell>
          <cell r="BY152">
            <v>0</v>
          </cell>
          <cell r="BZ152">
            <v>0</v>
          </cell>
          <cell r="CA152">
            <v>0</v>
          </cell>
          <cell r="CB152">
            <v>0</v>
          </cell>
          <cell r="CC152">
            <v>0</v>
          </cell>
          <cell r="CK152">
            <v>0</v>
          </cell>
          <cell r="CL152">
            <v>0</v>
          </cell>
        </row>
        <row r="153">
          <cell r="C153" t="str">
            <v>a long journey to short abbreviations developing an open source framework for clinical abbreviation recognition and disambiguation (card)</v>
          </cell>
          <cell r="D153" t="str">
            <v>A long journey to short abbreviations: Developing an open-source framework for clinical abbreviation recognition and disambiguation (CARD)</v>
          </cell>
          <cell r="E153" t="str">
            <v xml:space="preserve">Uma longa jornada a abreviaturas curtas: desenvolver um quadro de código aberto para reconhecimento de abreviação clínica e desambiguação (cartão) </v>
          </cell>
          <cell r="G153" t="str">
            <v xml:space="preserve">macho </v>
          </cell>
          <cell r="H153">
            <v>2017</v>
          </cell>
          <cell r="I153">
            <v>26</v>
          </cell>
          <cell r="J153">
            <v>0</v>
          </cell>
          <cell r="K153">
            <v>0</v>
          </cell>
          <cell r="L153" t="str">
            <v>Scopus</v>
          </cell>
          <cell r="P153" t="str">
            <v>English</v>
          </cell>
          <cell r="Q153" t="str">
            <v>Article</v>
          </cell>
          <cell r="R153">
            <v>1</v>
          </cell>
          <cell r="S153" t="str">
            <v>All Open Access, Bronze, Green</v>
          </cell>
          <cell r="T153" t="str">
            <v>Wu Y., Denny J.C., Trent Rosenbloom S., Miller R.A., Giuse D.A., Wang L., Blanquicett C., Soysal E., Xu J., Xu H.</v>
          </cell>
          <cell r="U153" t="str">
            <v>Journal of the American Medical Informatics Association</v>
          </cell>
          <cell r="V153" t="str">
            <v>24</v>
          </cell>
          <cell r="W153" t="str">
            <v>e1</v>
          </cell>
          <cell r="Y153" t="str">
            <v>10.1093/jamia/ocw109</v>
          </cell>
          <cell r="Z153" t="str">
            <v>10.1093/jamia/ocw109</v>
          </cell>
          <cell r="AB153" t="str">
            <v>https://www.scopus.com/inward/record.uri?eid=2-s2.0-85040530932&amp;doi=10.1093%2fjamia%2focw109&amp;partnerID=40&amp;md5=334d2e9de20ff4f8a04e2493de33578a</v>
          </cell>
          <cell r="AC153" t="str">
            <v>School of Biomedical Informatics, University of Texas Health Science Center at Houston, 7000 Fannin St., Suite 600, Houston, TX  77030, United States; Department of Biomedical Informatics, Vanderbilt University School of Medicine, Nashville, TN, United States; Department of Medicine, Vanderbilt University School of Medicine, United States; Department of Medicine, University of Alabama at Birmingham, Birmingham, United States</v>
          </cell>
          <cell r="AD153" t="str">
            <v>Wu, Y., School of Biomedical Informatics, University of Texas Health Science Center at Houston, 7000 Fannin St., Suite 600, Houston, TX  77030, United States; Denny, J.C., Department of Biomedical Informatics, Vanderbilt University School of Medicine, Nashville, TN, United States, Department of Medicine, Vanderbilt University School of Medicine, United States; Trent Rosenbloom, S., Department of Biomedical Informatics, Vanderbilt University School of Medicine, Nashville, TN, United States, Department of Medicine, Vanderbilt University School of Medicine, United States; Miller, R.A., Department of Biomedical Informatics, Vanderbilt University School of Medicine, Nashville, TN, United States, Department of Medicine, Vanderbilt University School of Medicine, United States; Giuse, D.A., Department of Biomedical Informatics, Vanderbilt University School of Medicine, Nashville, TN, United States; Wang, L., Department of Medicine, Vanderbilt University School of Medicine, United States; Blanquicett, C., Department of Medicine, University of Alabama at Birmingham, Birmingham, United States; Soysal, E., School of Biomedical Informatics, University of Texas Health Science Center at Houston, 7000 Fannin St., Suite 600, Houston, TX  77030, United States; Xu, J., School of Biomedical Informatics, University of Texas Health Science Center at Houston, 7000 Fannin St., Suite 600, Houston, TX  77030, United States; Xu, H., School of Biomedical Informatics, University of Texas Health Science Center at Houston, 7000 Fannin St., Suite 600, Houston, TX  77030, United States</v>
          </cell>
          <cell r="AH153" t="str">
            <v>National Institute of General Medical Sciences, NIGMS: 1R01GM102282, 1R01GM103859
U.S. National Library of Medicine, NLM: 2R01LM010681-05</v>
          </cell>
          <cell r="AI153" t="str">
            <v>This study is supported in part by grants from the National Library of Medicine, R01LM010681 and 2R01LM010681-05, and the National Institute of General Medical Sciences, 1R01GM103859 and 1R01GM102282.</v>
          </cell>
          <cell r="AL153" t="str">
            <v>Meystre, S.M., Savova, G.K., Kipper-Schuler, K.C., Hurdle, J.F., Extracting information from textual documents in the electronic health record: A review of recent research (2008) Yearb Med Inform, 35, pp. 128-144; Berman, J.J., Pathology abbreviated: A long review of short terms (2004) Arch Pathol Lab Med, 128 (3), pp. 347-352; Xu, H., Stetson, P.D., Friedman, C., A study of abbreviations in clinical notes (2007) AMIA Annu Symp Proc, pp. 821-825; Sheppard, J.E., Weidner, L.C., Zakai, S., Fountain-Polley, S., Williams, J., Ambiguous abbreviations: An audit of abbreviations in paediatric note keeping (2008) Arch Dis Childhood, 93 (3), pp. 204-206; Wu, Y., Denny, J.C., Rosenbloom, S.T., Miller, R.A., Giuse, D.A., Xu, H., A comparative study of current Clinical Natural Language Processing systems on handling abbreviations in discharge summaries (2012) AMIA Annu Symp Proc, 2012, pp. 997-1003; Liu, H., Lussier, Y.A., Friedman, C., A study of abbreviations in the UMLS (2001) Proc AMIA Symp, pp. 393-397; Xu, H., Wu, Y., Elhadad, N., Stetson, P.D., Friedman, C., A new clustering method for detecting rare senses of abbreviations in clinical notes (2012) J Biomed Inform, 45 (6), pp. 1075-1083; Wu, Y., Tang, B., Jiang, M., Moon, S., Denny, C., Xu, H., Clinical acronym/abbreviation normalization using a hybrid approach (2013) Proceedings of CLEF, 2013, p. 2013; Moon, S., Berster, B., Xu, H., Cohen, T., Word sense disambiguation of clinical abbreviations with hyperdimensional computing (2013) AMIA Annu Symp Proc, pp. 1007-1016; Xu, H., Stetson, P.D., Friedman, C., Combining corpus-derived sense profiles with estimated frequency information to disambiguate clinical abbreviations (2012) AMIA Annu Symp Proc, 2012, pp. 1004-1013; Liu, H., Teller, V., Friedman, C., A multi-aspect comparison study of supervised word sense disambiguation (2004) J Am Med Inform Assoc, 11 (4), pp. 320-331; Wu, Y., Rosenbloom, S.T., Denny, J.C., Detecting abbreviations in discharge summaries using machine learning methods (2011) AMIA Annu Symp Proc, 2011, pp. 1541-1549; Aronson, A.R., Effective mapping of biomedical text to the UMLS Metathesaurus: The MetaMap program (2001) Proc AMIA Symp, pp. 17-21; Friedman, C., Alderson, P.O., Austin, J.H., Cimino, J.J., Johnson, S.B., A general natural-language text processor for clinical radiology (1994) J Am Med Inform Assoc, 1 (2), pp. 161-174; Aronson, A.R., Lang, F.M., An overview of MetaMap: Historical perspective and recent advances (2010) J Am Med Inform Assoc, 17 (3), pp. 229-236; Savova, G.K., Masanz, J.J., Ogren, P.V., Mayo clinical Text Analysis and Knowledge Extraction System (cTAKES): Architecture, component evaluation and applications (2010) J Am Med Inform Assoc, 17 (5), pp. 507-513; Denny, J.C., Irani, P.R., Wehbe, F.H., Smithers, J.D., Spickard, A., III, The KnowledgeMap project: Development of a concept-based medical school curriculum database (2003) AMIA Annu Symp Proc, pp. 195-199; Wagholikar, K.B., Torii, M., Jonnalagadda, S.R., Liu, H., Pooling annotated corpora for clinical concept extraction (2013) J Biomed Semantics, 4 (1), p. 3; Jiang, M., Wu, Y., Shah, A., Priyanka, P., Denny, C., Xu, H., Extracting and standardizing medication information in clinical text: The MedEx-UIMA system (2014) 2014 Summit on Clinical Research Informatics, pp. 37-42; Suominen, H., Salantera, S., Velupillai, S., Overview of the ShARe/CLEF eHealth Evaluation Lab 2013 (2013) Information Access Evaluation Multilinguality, Multimodality, and Visualization, pp. 212-231. , In: P Forner, H Mü ller, R Paredes, P Rosso, B Stein, eds. Berlin Heidelberg: Springer; Bodenreider, O., The Unified Medical Language System (UMLS): Integrating biomedical terminology (2004) Nucleic Acids Res, 32, pp. D267-D270. , Database issue; Stetson, P.D., Johnson, S.B., Scotch, M., Hripcsak, G., The sublanguage of crosscoverage (2002) Proc AMIA Symp, pp. 742-746; Xu, H., Stetson, P.D., Friedman, C., Methods for building sense inventories of abbreviations in clinical notes (2009) J Am Med Inform Assoc, 16 (1), pp. 103-108; Navigli, R., Word sense disambiguation: A survey (2009) ACM Comput Surv, 41 (2), pp. 1-69; Schuemie, M.J., Kors, J.A., Mons, B., Word sense disambiguation in the biomedical domain: An overview (2005) J Comput Biol, 12 (5), pp. 554-565; Xu, H., Markatou, M., Dimova, R., Liu, H., Friedman, C., Machine learning and word sense disambiguation in the biomedical domain: Design and evaluation issues (2006) BMC Bioinformatics, 7, p. 334; Stevenson, M., Guo, Y., Disambiguation in the biomedical domain: The role of ambiguity type (2010) J Biomed Inform, 43 (6), pp. 972-981; Liu, H., Johnson, S.B., Friedman, C., Automatic resolution of ambiguous terms based on machine learning and conceptual relations in the UMLS (2002) J Am Med Inform Assoc, 9 (6), pp. 621-636; Pakhomov, S., Pedersen, T., Chute, C.G., Abbreviation and acronym disambiguation in clinical discourse (2005) AMIA Annu Symp Proc, pp. 589-593; Moon, S., Pakhomov, S., Melton, G.B., Automated disambiguation of acronyms and abbreviations in clinical texts: Window and training size considerations (2012) AMIA Annu Symp Proc, 2012, pp. 1310-1319; Wu, Y., Denny, J.C., Rosenbloom, S.T., A preliminary study of clinical abbreviation disambiguation in real time (2015) Applied Clin Inform, 6 (2), pp. 364-374; Wu, Y., Xu, J., Zhang, Y., Xu, H., Clinical abbreviation disambiguation using neural word embeddings (2015) ACL-IJCNLP, 2015, p. 171; C-Jl, C., LIBSVM: A Library for Support Vector Machines, , http://www.csie.ntu.edu.tw/~cjlin/papers/libsvm.pdf; Roden, D.M., Pulley, J.M., Basford, M.A., Development of a large-scale de-identified DNA biobank to enable personalized medicine (2008) Clin Pharmacol Ther, 84 (3), pp. 362-369; Saeed, M., Villarroel, M., Reisner, A.T., Multiparameter intelligent monitoring in intensive care II: A public-access intensive care unit database (2011) Crit Care Med, 39 (5), pp. 952-960; Pradhan, S., Elhadad, N., Chapman, W., Manandhar, S., Savova, G., SemEval-2014 Task 7: Analysis of clinical text (2014) SemEval. 2014, 199 (99), p. 54</v>
          </cell>
          <cell r="AM153" t="str">
            <v>Xu, H.; School of Biomedical Informatics, 7000 Fannin St., Suite 600, United States; email: hua.xu@uth.tmc.edu</v>
          </cell>
          <cell r="AP153" t="str">
            <v>Oxford University Press</v>
          </cell>
          <cell r="AV153" t="str">
            <v>JAMAF</v>
          </cell>
          <cell r="AW153" t="str">
            <v>J. Am. Med. Informatics Assoc.</v>
          </cell>
          <cell r="AX153" t="str">
            <v>Final</v>
          </cell>
          <cell r="AY153" t="str">
            <v>2-s2.0-85040530932</v>
          </cell>
          <cell r="AZ153">
            <v>7</v>
          </cell>
          <cell r="BF153" t="str">
            <v>clinical abbreviation; clinical natural language processing; machine learning; sense clustering</v>
          </cell>
          <cell r="BG153" t="str">
            <v>article; extraction; machine learning; narrative; natural language processing; nomenclature; university hospital; electronic health record; hospital discharge; human; Abbreviations as Topic; Electronic Health Records; Humans; Machine Learning; Natural Language Processing; Patient Discharge</v>
          </cell>
          <cell r="BI153" t="str">
            <v>twitter|metamap|nlp</v>
          </cell>
          <cell r="BJ153" t="str">
            <v>objective: the goal of this study was to develop a practical framework for recognizing and disambiguating clinical abbreviations, thereby improving current clinical natural language processing (nlp) systems' capability to handle abbreviations in clinical narratives. methods: we developed an open-source framework for clinical abbreviation recognition and disambiguation (card) that leverages our previously developed methods, including: (1) machine learning based approaches to recognize abbreviations from a clinical corpus, (2) clustering-based semiautomated methods to generate possible senses of abbreviations, and (3) profile-based word sense disambiguation methods for clinical abbreviations. we applied card to clinical corpora from vanderbilt university medical center (vumc) and generated 2 comprehensive sense inventories for abbreviations in discharge summaries and clinic visit notes. furthermore, we developed a wrapper that integrates card with metamap, a widely used general clinical nlp system. results and conclusion: card detected 27 317 and 107 303 distinct abbreviations from discharge summaries and clinic visit notes, respectively. two sense inventories were constructed for the 1000 most frequent abbreviations in these 2 corpora. using the sense inventories created from discharge summaries, card achieved an f1 score of 0.755 for identifying and disambiguating all abbreviations in a corpus from the vumc discharge summaries, which is superior to metamap and apache's clinical text analysis knowledge extraction system (ctakes). using additional external corpora, we also demonstrated that the metamap-card wrapper improved metamap's performance in recognizing disorder entities in clinical notes. the card framework, 2 sense inventories, and the wrapper for metamap are publicly available at https://sbmi.uth.edu/ccb/resources/abbreviation.htm. we believe the card framework can be a valuable resource for improving abbreviation identification in clinical nlp systems. © 2016 the author 2016. published by oxford university press on behalf of the american medical informatics association. all rights reserved. for permissions, please email: journals.permissions@oup.com.</v>
          </cell>
          <cell r="BK153" t="str">
            <v>Objetivo: O objetivo deste estudo foi desenvolver uma estrutura prática para reconhecer e eliminar a ambigüidade de abreviações clínicas, melhorando assim a capacidade dos sistemas clínicos de processamento de linguagem natural (PNL) atuais para lidar com abreviações em narrativas clínicas. Métodos: desenvolvemos uma estrutura de código aberto para reconhecimento e desambiguação de abreviações clínicas (CARD) que aproveita nossos métodos desenvolvidos anteriormente, incluindo: (1) abordagens baseadas em aprendizado de máquina para reconhecer abreviações de um corpus clínico, (2) métodos semiautomáticos baseados em agrupamento para gerar possíveis sentidos de abreviações e (3) métodos de desambiguação de sentido de palavra baseados em perfil para abreviações clínicas. Aplicamos o CARD a corpora clínicos do Vanderbilt University Medical Center (VUMC) e geramos 2 inventários de sentido abrangente para abreviações em resumos de alta e notas de visitas clínicas. Além disso, desenvolvemos um invólucro que integra o CARD com o MetaMap, um sistema de PNL clínico geral amplamente usado. Resultados e conclusão: o CARD detectou 27 317 e 107 303 abreviaturas distintas de resumos de alta e notas de visitas clínicas, respectivamente. Dois inventários de sentido foram construídos para as 1000 abreviaturas mais frequentes nestes 2 corpora. Usando os inventários de sentido criados a partir de resumos de descarga, o CARD alcançou uma pontuação F1 de 0,755 para identificar e eliminar todas as abreviações em um corpus dos resumos de descarga VUMC, que é superior ao MetaMap e ao Sistema de Extração de Conhecimento de Análise de Texto clínico (cTAKES) da Apache. Usando corpora externos adicionais, também demonstramos que o wrapper MetaMap-CARD melhorou o desempenho do MetaMap no reconhecimento de entidades de desordem em notas clínicas. A estrutura CARD, 2 inventários de sentido e o wrapper para MetaMap estão disponíveis publicamente em https://sbmi.uth.edu/ccb/resources/abbreviation.htm. Acreditamos que a estrutura CARD pode ser um recurso valioso para melhorar a identificação de abreviações em sistemas clínicos de PNL.</v>
          </cell>
          <cell r="BL153" t="str">
            <v xml:space="preserve">OBJETIVO: O objetivo deste estudo foi desenvolver um quadro prático para reconhecer e desambiguar as abreviações clínicas, melhorando assim a atual capacidade de processamento de linguagem natural clínica (NLP) para lidar com abreviaturas em narrativas clínicas. Métodos: Desenvolvemos um quadro de código aberto para reconhecimento de abreviação clínica e desambiguação (cartão) que aproveita nossos métodos previamente desenvolvidos, incluindo: (1) abordagens baseadas em aprendizagem de máquina para reconhecer abreviaturas de um corpo clínico, (2) métodos semiautomatos Para gerar possíveis sentidos de abreviaturas, e (3) métodos de desambiguamento de sentido baseado em perfil para abreviações clínicas. Nós aplicamos cartão para corpora clínica da Vanderbilt University Center Medical (VUMC) e gerou 2 inventários de sensor abreviatórios para abreviações em resumos de alta e notas de visita clínica. Além disso, desenvolvemos um invólucro que integra o cartão com metamap, um sistema de NLP General amplamente utilizado. RESULTADOS E CONCLUSÃO: Cartão detectado 27 317 e 107 303 Abreviações distintas de resumos de descarga e notas de visitas clínicas, respectivamente. Dois estoques de sentido foram construídos para as 1000 abreviações mais frequentes nestes 2 corpora. Usando os estoques de sentido criados a partir de resumos de descarga, o cartão alcançou uma pontuação F1 de 0,755 para identificar e desambigue todas as abreviações em um corpus dos resumos de descarga do VUMC, que é superior ao sistema de extração de conhecimento de texto clínico do Metamap e do Apache (CTAKES). Usando corporações externas adicionais, também demonstramos que o invólucro de cartão de metamap melhorou o desempenho do metamap em reconhecimento de entidades de desordem em notas clínicas. A estrutura do cartão, 2 inventários de sentido e o invólucro para o Metamap estão disponíveis publicamente em https://sbmi.uth.edu/ccb/resources/abbreviation.htm. Acreditamos que a estrutura do cartão pode ser um recurso valioso para melhorar a identificação de abreviação em sistemas clínicos de NLP. © 2016 O autor 2016. Publicado pela Universidade de Oxford Press em nome da American Medical Informatics Association. todos os direitos reservados. Para permissões, por favor envie por e-mail: journals.permissions@oup.com. </v>
          </cell>
          <cell r="BN153">
            <v>1</v>
          </cell>
          <cell r="BO153" t="str">
            <v>Leitura completa: sim - interessante para introducao. desambiguação de abreviações clínicas</v>
          </cell>
          <cell r="BP153">
            <v>1</v>
          </cell>
          <cell r="BQ153">
            <v>0</v>
          </cell>
          <cell r="BR153">
            <v>1</v>
          </cell>
          <cell r="BS153">
            <v>0</v>
          </cell>
          <cell r="BU153">
            <v>0</v>
          </cell>
          <cell r="BV153">
            <v>0</v>
          </cell>
          <cell r="BW153">
            <v>0</v>
          </cell>
          <cell r="BX153">
            <v>0</v>
          </cell>
          <cell r="BY153">
            <v>0</v>
          </cell>
          <cell r="BZ153">
            <v>0</v>
          </cell>
          <cell r="CA153">
            <v>0</v>
          </cell>
          <cell r="CB153">
            <v>0</v>
          </cell>
          <cell r="CC153">
            <v>0</v>
          </cell>
          <cell r="CE153" t="str">
            <v>Entra ou ñ para leitura: sim - bom</v>
          </cell>
          <cell r="CF153" t="str">
            <v>Bom</v>
          </cell>
          <cell r="CG153">
            <v>44373</v>
          </cell>
          <cell r="CI153">
            <v>1</v>
          </cell>
          <cell r="CK153">
            <v>0</v>
          </cell>
          <cell r="CL153">
            <v>0</v>
          </cell>
        </row>
        <row r="154">
          <cell r="C154" t="str">
            <v>detecting possible vaccination reactions in clinical notes</v>
          </cell>
          <cell r="D154" t="str">
            <v>Detecting possible vaccination reactions in clinical notes.</v>
          </cell>
          <cell r="E154" t="str">
            <v xml:space="preserve">Detecção de possíveis reações de vacinação em notas clínicas. </v>
          </cell>
          <cell r="G154" t="str">
            <v xml:space="preserve">macho </v>
          </cell>
          <cell r="H154">
            <v>2005</v>
          </cell>
          <cell r="I154">
            <v>14</v>
          </cell>
          <cell r="J154">
            <v>0</v>
          </cell>
          <cell r="K154">
            <v>0</v>
          </cell>
          <cell r="L154" t="str">
            <v>Scopus</v>
          </cell>
          <cell r="P154" t="str">
            <v>English</v>
          </cell>
          <cell r="Q154" t="str">
            <v>Article</v>
          </cell>
          <cell r="R154">
            <v>0</v>
          </cell>
          <cell r="T154" t="str">
            <v>Hazlehurst B., Mullooly J., Naleway A., Crane B.</v>
          </cell>
          <cell r="U154" t="str">
            <v>AMIA ... Annual Symposium proceedings / AMIA Symposium. AMIA Symposium</v>
          </cell>
          <cell r="AB154" t="str">
            <v>https://www.scopus.com/inward/record.uri?eid=2-s2.0-33344455957&amp;partnerID=40&amp;md5=74409f346e0f0bca07b28112782b05a2</v>
          </cell>
          <cell r="AC154" t="str">
            <v>Center for Health Research, Kaiser Permanente Northwest, Portland, OR, United States</v>
          </cell>
          <cell r="AD154" t="str">
            <v>Hazlehurst, B., Center for Health Research, Kaiser Permanente Northwest, Portland, OR, United States; Mullooly, J., Center for Health Research, Kaiser Permanente Northwest, Portland, OR, United States; Naleway, A., Center for Health Research, Kaiser Permanente Northwest, Portland, OR, United States; Crane, B., Center for Health Research, Kaiser Permanente Northwest, Portland, OR, United States</v>
          </cell>
          <cell r="AG154" t="str">
            <v>Vaccines</v>
          </cell>
          <cell r="AM154" t="str">
            <v>Hazlehurst, B.</v>
          </cell>
          <cell r="AW154" t="str">
            <v>AMIA Annu Symp Proc</v>
          </cell>
          <cell r="AX154" t="str">
            <v>Final</v>
          </cell>
          <cell r="AY154" t="str">
            <v>2-s2.0-33344455957</v>
          </cell>
          <cell r="AZ154">
            <v>4</v>
          </cell>
          <cell r="BG154" t="str">
            <v>vaccine; article; classification; drug surveillance program; emergency health service; factual database; health maintenance organization; human; knowledge base; medical record; natural language processing; outpatient department; prediction and forecasting; sensitivity and specificity; system analysis; United States; Adverse Drug Reaction Reporting Systems; Ambulatory Care Facilities; Databases, Factual; Emergency Service, Hospital; Health Maintenance Organizations; Humans; Knowledge Bases; Medical Records Systems, Computerized; Natural Language Processing; Predictive Value of Tests; Sensitivity and Specificity; Systems Integration; United States; Vaccines</v>
          </cell>
          <cell r="BI154" t="str">
            <v>twitter|metamap|nlp</v>
          </cell>
          <cell r="BJ154" t="str">
            <v>the vaccine safety datalink is a collaboration between the cdc and eight large hmo's to investigate adverse events following immunization through analysis of medical care databases and patients' medical charts. we modified an existing system called mediclass that uses natural language processing (nlp) and knowledge-based methods to classify clinical encounters recorded in electronic medical records (emrs). we developed the knowledge necessary for mediclass to detect possible vaccine reactions in the outpatient, ed, and telephone encounters recorded in the emr of a large hmo. we first trained the system using a manually coded gold standard training set, and achieved high sensitivity and specificity. we then ran a large set of post-immunization encounter records through mediclass to see if our method would generalize. compared to methods that use administrative and clinical codes assigned to the emr by clinicians, the system significantly improves the positive predictive value for detecting possible vaccine reactions.</v>
          </cell>
          <cell r="BL154" t="str">
            <v xml:space="preserve">O DataLink de segurança da vacina é uma colaboração entre o CDC e oito grandes HMO para investigar eventos adversos após a imunização por meio de análise de bancos de dados de assistência médica e gráficos médicos dos pacientes. Modificamos um sistema existente chamado MedicLass que usa processamento de linguagem natural (NLP) e métodos baseados em conhecimento para classificar encontros clínicos gravados em registros médicos eletrônicos (EMRs). Desenvolvemos o conhecimento necessário para a Mediclass detectar possíveis reações de vacinas no ambulatório, Ed e encontros por telefone registrados no EMR de um HMO grande. Primeiro treinamos o sistema usando um conjunto de treinamento padrão de ouro manualmente codificado e alcançado alta sensibilidade e especificidade. Em seguida, realizamos um grande conjunto de registros de encontro pós-imunização através do Mediclass para ver se o nosso método generalizaria. Em comparação com os métodos que usam códigos administrativos e clínicos atribuídos ao EMR por médicos, o sistema melhora significativamente o valor preditivo positivo para detectar possíveis reações de vacinas. </v>
          </cell>
          <cell r="BQ154">
            <v>0</v>
          </cell>
          <cell r="BR154">
            <v>0</v>
          </cell>
          <cell r="BS154">
            <v>0</v>
          </cell>
          <cell r="BV154">
            <v>0</v>
          </cell>
          <cell r="BW154">
            <v>0</v>
          </cell>
          <cell r="BX154">
            <v>0</v>
          </cell>
          <cell r="BY154">
            <v>0</v>
          </cell>
          <cell r="BZ154">
            <v>0</v>
          </cell>
          <cell r="CA154">
            <v>0</v>
          </cell>
          <cell r="CB154">
            <v>0</v>
          </cell>
          <cell r="CC154">
            <v>0</v>
          </cell>
          <cell r="CK154">
            <v>0</v>
          </cell>
          <cell r="CL154">
            <v>0</v>
          </cell>
        </row>
        <row r="155">
          <cell r="C155" t="str">
            <v>detecting possible vaccine adverse events in clinical notes of the electronic medical record</v>
          </cell>
          <cell r="D155" t="str">
            <v>Detecting possible vaccine adverse events in clinical notes of the electronic medical record</v>
          </cell>
          <cell r="E155" t="str">
            <v xml:space="preserve">Detectando possíveis eventos adversos da vacina em notas clínicas do registro médico eletrônico </v>
          </cell>
          <cell r="G155" t="str">
            <v xml:space="preserve">macho </v>
          </cell>
          <cell r="H155">
            <v>2009</v>
          </cell>
          <cell r="I155">
            <v>28</v>
          </cell>
          <cell r="J155">
            <v>0</v>
          </cell>
          <cell r="K155">
            <v>0</v>
          </cell>
          <cell r="L155" t="str">
            <v>Scopus</v>
          </cell>
          <cell r="P155" t="str">
            <v>English</v>
          </cell>
          <cell r="Q155" t="str">
            <v>Article</v>
          </cell>
          <cell r="R155">
            <v>0</v>
          </cell>
          <cell r="T155" t="str">
            <v>Hazlehurst B., Naleway A., Mullooly J.</v>
          </cell>
          <cell r="U155" t="str">
            <v>Vaccine</v>
          </cell>
          <cell r="V155" t="str">
            <v>27</v>
          </cell>
          <cell r="W155" t="str">
            <v>14</v>
          </cell>
          <cell r="Y155" t="str">
            <v>10.1016/j.vaccine.2009.01.105</v>
          </cell>
          <cell r="Z155" t="str">
            <v>10.1016/j.vaccine.2009.01.105</v>
          </cell>
          <cell r="AB155" t="str">
            <v>https://www.scopus.com/inward/record.uri?eid=2-s2.0-61849085235&amp;doi=10.1016%2fj.vaccine.2009.01.105&amp;partnerID=40&amp;md5=abccebcd666adc75b11754db8a2267b1</v>
          </cell>
          <cell r="AC155" t="str">
            <v>Center for Health Research, Kaiser Permanente Northwest, 3800 N. Interstate Avenue, Portland, OR 97215, United States</v>
          </cell>
          <cell r="AD155" t="str">
            <v>Hazlehurst, B., Center for Health Research, Kaiser Permanente Northwest, 3800 N. Interstate Avenue, Portland, OR 97215, United States; Naleway, A., Center for Health Research, Kaiser Permanente Northwest, 3800 N. Interstate Avenue, Portland, OR 97215, United States; Mullooly, J., Center for Health Research, Kaiser Permanente Northwest, 3800 N. Interstate Avenue, Portland, OR 97215, United States</v>
          </cell>
          <cell r="AE155" t="str">
            <v>MediClass</v>
          </cell>
          <cell r="AG155" t="str">
            <v>Vaccines</v>
          </cell>
          <cell r="AH155" t="str">
            <v>Centers for Disease Control and Prevention, CDC: 200-2002-00732</v>
          </cell>
          <cell r="AI155" t="str">
            <v>Financial support for this study was provided in full by the Centers for Disease Control and Prevention (CDC, contract 200-2002-00732) through America's Health Insurance Plans (AHIP). The manuscript was reviewed and approved through the clearance process of the CDC prior to submission. The findings and conclusions in this manuscript are those of the authors and do not necessarily represent the views of the CDC or AHIP.</v>
          </cell>
          <cell r="AL155" t="str">
            <v>DeStefano, F., The Vaccine Safety Datalink Project (2001) Pharmacoepidemiol Drug Saf, 10 (August-September 5), pp. 403-406. , Vaccine Safety Datalink Research Group; Chen, R.T., DeStefano, F., Davis, R.L., Jackson, L.A., Thompson, R.S., Mullooly, J.P., The Vaccine Safety Datalink: immunization research in health maintenance organizations in the USA (2000) Bull World Health Organ, 78 (2), pp. 186-194; Cullen, D.J., Bates, D.W., Small, S.D., Cooper, J.B., Nemeskall, A.R., Leape, L.L., The incident reporting system does not detect adverse drug events: a problem for quality improvement (1995) Jt Comm J Qual Improv, 21, pp. 541-548; Mullooly, J.P., Crane, B., Chun, C., Trivalent inactivated influenza vaccine safety in children: assessing the contribution of telephone encounters (2006) Vaccine, 24 (March 13), pp. 2256-2263; Honigman, B., Lee, J., Rothschild, J., Light, P., Pulling, R.M., Yu, T., Using computerized data to identify adverse drug events in outpatients (2001) J Am Med Inform Assoc, 8, pp. 254-266; Field, T.S., Gurwitz, J.H., Harrold, L.R., Rothschild, J.M., Debellis, K., Seger, A.C., Strategies for detecting adverse drug events among older persons in the ambulatory setting (2004) J Am Med Inform Assoc, 11, pp. 492-498; Jain, N.L., Knirsch, C.A., Friedman, C., Hripcsak, G., Identification of suspected tuberculosis patients based on natural language processing of chest radiograph reports (1996) Proc AMIA Symp, pp. 542-546; Hripcsak, G., Friedman, C., Alderson, P.O., DuMouchel, W., Johnson, S.B., Clayton, P.D., Unlocking clinical data from narrative reports: a study of natural language processing (1995) Ann Intern Med, 122 (9), pp. 681-688; Friedman, C., Knirsch, C., Shagina, L., Hripcsak, G., Automating a severity score guideline for community-acquired pneumonia employing medical language processing of discharge summaries (1999) Proc AMIA Symp, pp. 256-260; Fiszman, M., Chapman, W.W., Aronsky, D., Evans, R.S., Haug, P.J., Automatic detection of acute bacterial pneumonia from chest X-ray reports (2000) J Am Med Inform Assoc, 7, pp. 593-604; Elkins, J.S., Friedman, C., Boden-Albala, B., Sacco, R.L., Hripcsak, G., Coding neuroradiology reports for the Northern Manhattan Stroke Study: a comparison of natural language processing and manual review (2000) Comput Biomed Res, 33 (1), pp. 1-10; Sager, N., Lyman, M., Bucknall, C., Nhan, N., Tick, L.J., Natural language processing and the representation of clinical data (1994) J Am Med Inform Assoc, 1 (2), pp. 142-160; Hazlehurst, B., Sittig, D.F., Stevens, V.J., Smith, K.S., Hollis, J.F., Vogt, T.M., Natural language processing in the electronic medical record: assessing clinician adherence to tobacco treatment guidelines (2005) Am J Prev Med, 29 (December 5), pp. 434-439; Hazlehurst, B., Mullooly, J., Naleway, A., Crane, B., Detecting possible vaccination reactions in clinical notes (2005) AMIA Annu Symp Proc, pp. 306-310; Hazlehurst, B., Frost, H.R., Sittig, D.F., Stevens, V.J., MediClass: a system for detecting and classifying encounter-based clinical events in any electronic medical record (2005) J Am Med Inform Assoc, September-October 12 (5), pp. 517-529; Dolin, R.H., Alschuler, L., Beebe, C., Biron, P.V., Boyer, S.L., Essin, D., The HL7 Clinical Document Architecture (2001) J Am Med Inform Assoc, 8, pp. 552-569; Humphreys, B.L., Lindberg, D.A., Schoolman, H.M., Barnett, G.O., The unified medical language system: an informatics research collaboration (1998) J Am Med Inform Assoc, 5 (January-February 1), pp. 1-11; Verstraeten, T., DeStefano, F., Chen, R.T., Miller, E., Vaccine safety surveillance using large linked databases: opportunities, hazards and proposed guidelines (2003) Expert Rev Vaccines, 2 (February 1), pp. 21-29; McDonald, C., The barriers to electronic medical record systems and how to overcome them (1997) J Am Med Inform Assoc, 4 (May-June 3), pp. 213-221; Kaplan, B., Reducing barriers to physician data entry for computer-based patient records (1994) Top Health Inform Manage, 15 (1), pp. 24-34; Gilbert, J., Physician data entry: providing options is essential (1998) Health Data Manage, 6 (9), pp. 84-92; Mulloly, J.P., Donahue, J.G., DeStefano, F., Baggs, J., Eriksen, E., Predictive value of ICD-9-CM codes used in vaccine safety research (2008) Method Inf Med, 47, pp. 328-335. , for the VSD Data Quality Working Group</v>
          </cell>
          <cell r="AM155" t="str">
            <v>Hazlehurst, B.; Center for Health Research, 3800 N. Interstate Avenue, Portland, OR 97215, United States; email: Brian.hazlehurst@kpchr.org</v>
          </cell>
          <cell r="AV155" t="str">
            <v>VACCD</v>
          </cell>
          <cell r="AW155" t="str">
            <v>Vaccine</v>
          </cell>
          <cell r="AX155" t="str">
            <v>Final</v>
          </cell>
          <cell r="AY155" t="str">
            <v>2-s2.0-61849085235</v>
          </cell>
          <cell r="AZ155">
            <v>6</v>
          </cell>
          <cell r="BF155" t="str">
            <v>Electronic medical records; Natural language processing; Vaccine adverse events</v>
          </cell>
          <cell r="BG155" t="str">
            <v>vaccine; abdominal cramp; administrative personnel; adverse outcome; article; automation; computer program; controlled study; diarrhea; drug monitoring; electronic medical record; gastrointestinal toxicity; general practitioner; health care utilization; human; intermethod comparison; language processing; nausea; priority journal; vomiting; Adverse Drug Reaction Reporting Systems; Automatic Data Processing; Gastrointestinal Diseases; Humans; Medical Records Systems, Computerized; Natural Language Processing; Vaccines</v>
          </cell>
          <cell r="BI155" t="str">
            <v>twitter|metamap|nlp</v>
          </cell>
          <cell r="BJ155" t="str">
            <v>the vaccine safety datalink (vsd) is a collaboration between the cdc and eight large hmos to investigate adverse events following immunization through analyses of clinical data. we modified an existing system, called mediclass, that uses natural language processing to identify clinical events recorded in electronic medical records (emrs). we customized mediclass so it could detect possible vaccine adverse events (vaes) generally, and gastrointestinal-related vaes in particular, in the text clinical notes of encounters recorded in the emr of a large hmo. compared to methods that use diagnosis and utilization codes assigned to encounters by clinicians and administrators, the mediclass system can both find more adverse events and improve the positive predictive value for detecting possible vaes. © 2009 elsevier ltd.</v>
          </cell>
          <cell r="BL155" t="str">
            <v xml:space="preserve">O DataLink de segurança de vacina (VSD) é uma colaboração entre o CDC e oito HMOs grandes para investigar eventos adversos após a imunização por meio de análises de dados clínicos. Modificamos um sistema existente, chamado MedicLass, que usa o processamento de linguagem natural para identificar eventos clínicos registrados em registros médicos eletrônicos (EMRs). Nós personalizamos Mediclass, por isso poderia detectar eventos adversos adversos de vacinas (VAES) geralmente, e VAES relacionados ao gastrointestinal, em particular, no texto notas clínicas de encontros registrados no EMR de um HMO grande. Em comparação com os métodos que usam códigos de diagnóstico e utilização atribuídos aos encontros por médicos e administradores, o sistema Mediclass pode encontrar mais eventos adversos e melhorar o valor preditivo positivo para detectar possíveis VAES. © 2009 Elsevier Ltd. </v>
          </cell>
          <cell r="BQ155">
            <v>0</v>
          </cell>
          <cell r="BR155">
            <v>0</v>
          </cell>
          <cell r="BS155">
            <v>0</v>
          </cell>
          <cell r="BV155">
            <v>0</v>
          </cell>
          <cell r="BW155">
            <v>0</v>
          </cell>
          <cell r="BX155">
            <v>0</v>
          </cell>
          <cell r="BY155">
            <v>0</v>
          </cell>
          <cell r="BZ155">
            <v>0</v>
          </cell>
          <cell r="CA155">
            <v>0</v>
          </cell>
          <cell r="CB155">
            <v>0</v>
          </cell>
          <cell r="CC155">
            <v>0</v>
          </cell>
          <cell r="CK155">
            <v>0</v>
          </cell>
          <cell r="CL155">
            <v>0</v>
          </cell>
        </row>
        <row r="156">
          <cell r="C156" t="str">
            <v>adverse drug event discovery using biomedical literature a big data neural network adventure</v>
          </cell>
          <cell r="D156" t="str">
            <v>Adverse drug event discovery using biomedical literature: A big data neural network adventure</v>
          </cell>
          <cell r="E156" t="str">
            <v xml:space="preserve">Descoberta adversa de eventos de drogas usando literatura biomédica: uma grande aventura de rede neural </v>
          </cell>
          <cell r="G156" t="str">
            <v xml:space="preserve">macho </v>
          </cell>
          <cell r="H156">
            <v>2017</v>
          </cell>
          <cell r="I156">
            <v>18</v>
          </cell>
          <cell r="J156">
            <v>0</v>
          </cell>
          <cell r="K156">
            <v>1</v>
          </cell>
          <cell r="L156" t="str">
            <v>Scopus</v>
          </cell>
          <cell r="P156" t="str">
            <v>English</v>
          </cell>
          <cell r="Q156" t="str">
            <v>Review</v>
          </cell>
          <cell r="R156">
            <v>1</v>
          </cell>
          <cell r="S156" t="str">
            <v>All Open Access, Gold, Green</v>
          </cell>
          <cell r="T156" t="str">
            <v>Tafti A.P., Badger J., LaRose E., Shirzadi E., Mahnke A., Mayer J., Ye Z., Page D., Peissig P.</v>
          </cell>
          <cell r="U156" t="str">
            <v>JMIR Medical Informatics</v>
          </cell>
          <cell r="V156" t="str">
            <v>5</v>
          </cell>
          <cell r="W156" t="str">
            <v>4</v>
          </cell>
          <cell r="X156" t="str">
            <v xml:space="preserve"> e51</v>
          </cell>
          <cell r="Y156" t="str">
            <v>10.2196/medinform.9170</v>
          </cell>
          <cell r="Z156" t="str">
            <v>10.2196/medinform.9170</v>
          </cell>
          <cell r="AB156" t="str">
            <v>https://www.scopus.com/inward/record.uri?eid=2-s2.0-85047825131&amp;doi=10.2196%2fmedinform.9170&amp;partnerID=40&amp;md5=15396bbc004c723272c5e327946c7746</v>
          </cell>
          <cell r="AC156" t="str">
            <v>Biomedical Informatics Research Center, Marshfield Clinic Research Institute, Marshfield, WI, United States; Institute of Electrical and Electronics Engineers, Dublin, Ireland; Department of Biostatistics and Medical Informatics, University of Wisconsin-Madison, Madison, WI, United States</v>
          </cell>
          <cell r="AD156" t="str">
            <v>Tafti, A.P., Biomedical Informatics Research Center, Marshfield Clinic Research Institute, Marshfield, WI, United States; Badger, J., Biomedical Informatics Research Center, Marshfield Clinic Research Institute, Marshfield, WI, United States; LaRose, E., Biomedical Informatics Research Center, Marshfield Clinic Research Institute, Marshfield, WI, United States; Shirzadi, E., Institute of Electrical and Electronics Engineers, Dublin, Ireland; Mahnke, A., Biomedical Informatics Research Center, Marshfield Clinic Research Institute, Marshfield, WI, United States; Mayer, J., Biomedical Informatics Research Center, Marshfield Clinic Research Institute, Marshfield, WI, United States; Ye, Z., Biomedical Informatics Research Center, Marshfield Clinic Research Institute, Marshfield, WI, United States; Page, D., Department of Biostatistics and Medical Informatics, University of Wisconsin-Madison, Madison, WI, United States; Peissig, P., Biomedical Informatics Research Center, Marshfield Clinic Research Institute, Marshfield, WI, United States</v>
          </cell>
          <cell r="AL156" t="str">
            <v>Gottlieb, A, Hoehndorf, R, Dumontier, M, Altman, RB., Ranking adverse drug reactions with crowdsourcing (2015) J Med Internet Res, 17 (3), p. e80. , [FREE Full text] [doi] [Medline: 25800813]; Bates, DW, Cullen, DJ, Laird, N, Petersen, LA, Small, SD, Servi, D, Incidence of adverse drug events and potential adverse drug events. Implications for prevention. ADE Prevention Study Group (1995) J Am Med Assoc, 274 (1), pp. 29-34. , Jul 05; [Medline: 7791255]; Classen, DC, Pestotnik, SL, Evans, RS, Lloyd, JF, Burke, JP., Adverse drug events in hospitalized patients. Excess length of stay, extra costs, and attributable mortality (1997) J Am Med Assoc, 277 (4), pp. 301-306. , [Medline: 9002492]; Lazarou, J, Pomeranz, BH, Corey, PN., Incidence of adverse drug reactions in hospitalized patients: A meta-analysis of prospective studies (1998) J Am Med Assoc, 279 (15), pp. 1200-1205. , Apr 15; [Medline: 9555760]; Trame, MN, Biliouris, K, Lesko, LJ, Mettetal, JT., Systems pharmacology to predict drug safety in drug development (2016) Eur J Pharm Sci, 94, pp. 93-95. , Oct 30; [doi] [Medline: 27251780]; Liu, J, Zhao, S, Zhang, X., An ensemble method for extracting adverse drug events from social media (2016) Artif Intell Med, 70, pp. 62-76. , Jun; [doi] [Medline: 27431037]; Price, J., What can big data offer the pharmacovigilance of orphan drugs? (2016) Clin Ther, 38 (12), pp. 2533-2545. , Dec; [doi] [Medline: 27914633]; van Walsem, A, Pandhi, S, Nixon, RM, Guyot, P, Karabis, A, Moore, RA., Relative benefit-risk comparing diclofenac to other traditional non-steroidal anti-inflammatory drugs and cyclooxygenase-2 inhibitors in patients with osteoarthritis or rheumatoid arthritis: A network meta-analysis (2015) Arthritis Res Ther, 17, p. 66. , Mar 19; [FREE Full text] [doi] [Medline: 25879879]; Pignatti, F, Ashby, D, Brass, EP, Eichler, H, Frey, P, Hillege, HL, Structured frameworks to increase the transparency of the assessment of benefits and risks of medicines: Current status and possible future directions (2015) Clin Pharmacol Ther, 98 (5), pp. 522-533. , Nov; [doi] [Medline: 26261064]; Harpaz, R, Callahan, A, Tamang, S, Low, Y, Odgers, D, Finlayson, S, Text mining for adverse drug events: The promise, challenges, and state of the art (2014) Drug Saf, 37 (10), pp. 777-790. , Oct; [FREE Full text] [doi] [Medline: 25151493]; Singh, S, Loke, YK., Drug safety assessment in clinical trials: Methodological challenges and opportunities (2012) Trials, 13, p. 138. , Aug 20; [FREE Full text] [doi] [Medline: 22906139]; Guo, JJ, Pandey, S, Doyle, J, Bian, B, Lis, Y, Raisch, DW., A review of quantitative risk-benefit methodologies for assessing drug safety and efficacy-report of the ISPOR risk-benefit management working group (2010) Value Health, 13 (5), pp. 657-666. , Aug; [FREE Full text] [doi] [Medline: 20412543]; Eichler, H, Abadie, E, Raine, JM, Salmonson, T., Safe drugs and the cost of good intentions (2009) N Engl J Med, 360 (14), pp. 1378-1380. , Apr 02; [doi] [Medline: 19339718]; Garrison, LP, Towse, A, Bresnahan, BW., Assessing a structured, quantitative health outcomes approach to drug risk-benefit analysis (2007) Health Aff (Millwood), 26 (3), pp. 684-695. , [FREE Full text] [doi] [Medline: 17485745]; Jonnagaddala, J, Jue, T, Dai, H., Binary classification of Twitter posts for adverse drug reactions (2016) Proceedings of the Social Media Mining Shared Task Workshop at the Pacific Symposium on Biocomputing; 2016, pp. 4-8. , Jan Presented at Big Island, HI. USA; Rastegar-Mojarad, M, Elayavilli, R, Wang, L, Prasad, R, Liu, H., Prioritizing Adverse Drug Reaction and Drug Repositioning Candidates Generated by Literature-Based Discovery (2016) Proceedings of the 7th ACM International Conference on Bioinformatics, Computational Biology, and Health Informatics, pp. 289-296. , Presented at: BCB '16; October 02 05, 2016; Seattle, WA, USA [doi]; Yang, M, Kiang, M, Shang, W., Filtering big data from social media-building an early warning system for adverse drug reactions (2015) J Biomed Inform, 54, pp. 230-240. , Apr; [FREE Full text] [doi] [Medline: 25688695]; Sarker, A, Gonzalez, G., Portable automatic text classification for adverse drug reaction detection via multi-corpus training (2015) J Biomed Inform, 53, pp. 196-207. , Feb; [FREE Full text] [doi] [Medline: 25451103]; Liu, X, Chen, H., AZDrugMiner: An information extraction system for mining patient-reported adverse drug events in online patient forums (2013) 2013 Presented at: International Conference on Smart Health, pp. 134-150. , August 3, Beijing, China; Bian, J, Topaloglu, U, Yu, F., Towards large-scale twitter mining for drug-related adverse events (2012) Proceedings of the 2012 international workshop on Smart health and wellbeing, pp. 25-32. , http://europepmc.org/abstract/MED/28967001, Oct 29 Presented at: SHB '12; October 29 29, 2012; Maui, Hawaii, USA [doi]; Chee, BW, Berlin, R, Schatz, B., Predicting adverse drug events from personal health messages (2011) AMIA Annu Symp Proc, 2011, pp. 217-226. , [FREE Full text] [Medline: 22195073]; Paul, M, Dredze, M., Drug Extraction from the Web: Summarizing Drug Experiences with Multi-Dimensional Topic Models (2013) 2013 Presented at: Proceedings of NAACL-HLT 2013, pp. 168-178. , 9-14 June, Atlanta, Georgia; Tatonetti, NP, Ye, PP, Daneshjou, R, Altman, RB., Data-driven prediction of drug effects and interactions (2012) Sci Transl Med, 4 (125), p. 125ra31. , Mar 14; [FREE Full text] [doi] [Medline: 22422992]; Liang, Z, Huang, JX, Zeng, X, Zhang, G., DL-ADR: A novel deep learning model for classifying genomic variants into adverse drug reactions (2016) BMC Med Genomics, 9, p. 48. , Aug 10; (Suppl 2): [FREE Full text] [doi] [Medline: 27510822]; Iyer, SV, Harpaz, R, LePendu, P, Bauer-Mehren, A, Shah, NH., Mining clinical text for signals of adverse drug-drug interactions (2014) J Am Med Inform Assoc, 21 (2), pp. 353-362. , [FREE Full text] [doi] [Medline: 24158091]; Harpaz, R, DuMouchel, W, Shah, NH, Madigan, D, Ryan, P, Friedman, C., Novel data-mining methodologies for adverse drug event discovery and analysis (2012) Clin Pharmacol Ther, 91 (6), pp. 1010-1021. , Jun; [FREE Full text] [doi] [Medline: 22549283]; Gurulingappa, H, Mateen-Rajput, A, Toldo, L., Extraction of potential adverse drug events from medical case reports (2012) J Biomed Semantics, 3 (1), p. 15. , [FREE Full text] [doi] [Medline: 23256479]; Aramaki, E, Miura, Y, Tonoike, M, Ohkuma, T, Masuichi, H, Waki, K, Extraction of adverse drug effects from clinical records (2010) Stud Health Technol Inform, 160, pp. 739-743. , (Pt 1): [Medline: 20841784]; https://www.ncbi.nlm.nih.gov/pubmed, NCBI. PubMed [accessed 2017-11-29] [WebCite Cache ID 6vLTyklNq]; Naples, JG, Hanlon, JT, Schmader, KE, Semla, TP., Recent literature on medication errors and adverse drug events in older adults (2016) J Am Geriatr Soc, 64 (2), pp. 401-408. , Feb; [FREE Full text] [doi] [Medline: 26804210]; Noguchi, C, Sakuma, M, Ohta, Y, Bates, DW, Morimoto, T., Prevention of medication errors in hospitalized patients: The Japan adverse drug events study (2016) Drug Saf, 39 (11), pp. 1129-1137. , Nov; [doi] [Medline: 27638660]; Meier, F, Maas, R, Sonst, A, Patapovas, A, Müller, F, Plank-Kiegele, B, Adverse drug events in patients admitted to an emergency department: An analysis of direct costs (2015) Pharmacoepidemiol Drug Saf, 24 (2), pp. 176-186. , Feb; [doi] [Medline: 24934134]; Nuckols, TK, Smith-Spangler, C, Morton, SC, Asch, SM, Patel, VM, Anderson, LJ, The effectiveness of computerized order entry at reducing preventable adverse drug events and medication errors in hospital settings: A systematic review and meta-analysis (2014) Syst Rev, 3, p. 56. , Jun 04; [FREE Full text] [doi] [Medline: 24894078]; Kanaan, AO, Donovan, JL, Duchin, NP, Field, TS, Tjia, J, Cutrona, SL, Adverse drug events after hospital discharge in older adults: Types, severity, and involvement of Beers Criteria Medications (2013) J Am Geriatr Soc, 61 (11), pp. 1894-1899. , Nov; [FREE Full text] [doi] [Medline: 24116689]; Dormann, H, Sonst, A, Müller, F, Vogler, R, Patapovas, A, Pfistermeister, B, Adverse drug events in older patients admitted as an emergency: The role of potentially inappropriate medication in elderly people (PRISCUS) (2013) Dtsch Arztebl Int, 110 (13), pp. 213-219. , Mar; [FREE Full text] [doi] [Medline: 23596501]; Finkelstein, J, Chen, Q, Adams, H, Friedman, C., Automated summarization of publications associated with adverse drug reactions from PubMed (2016) AMIA Jt Summits Transl Sci Proc, 2016, pp. 68-77. , [FREE Full text] [Medline: 27570654]; Natarajan, S, Bangera, V, Khot, T, Picado, J, Wazalwar, A, Costa, VS, Markov logic networks for adverse drug event extraction from text (2017) Knowl Inf Syst, 51 (2), pp. 435-457. , May; [doi] [Medline: 29123330]; Kang, N, Singh, B, Bui, C, Afzal, Z, van Mulligen, EM, Kors, JA., Knowledge-based extraction of adverse drug events from biomedical text (2014) BMC Bioinformatics, 15, p. 64. , Mar 04; [FREE Full text] [doi] [Medline: 24593054]; https://www.ncbi.nlm.nih.gov/pmc/, NCBI. PubMed Central [accessed 2017-11-29] [WebCite Cache ID 6vLUJCock]; http://medhelp.org/, MedHelp. [accessed 2017-11-29] [WebCite Cache ID 6vLUQL3F0]; Patient, , https://patient.info/, [accessed 2017-11-29] [WebCite Cache ID 6vLUVsMfF]; https://www.webmd.com/default.htm, WebMD. [accessed 2017-11-29] [WebCite Cache ID 6vLUcTEob]; Scrapy, , https://scrapy.org/, [accessed 2017-11-29] [WebCite Cache ID 6vLUjwo7C]; Elasticsearch, , https://www.elastic.co/, Elastic. [accessed 2017-11-29] [WebCite Cache ID 6vLUpqeIv]; Henriksson, A, Kvist, M, Dalianis, H, Duneld, M., Identifying adverse drug event information in clinical notes with distributional semantic representations of context (2015) J Biomed Inform, 57, pp. 333-349. , Aug 17; [FREE Full text] [doi] [Medline: 26291578]; Sriram, B, Fuhry, D, Demir, E, Ferhatosmanoglu, H, Demirbas, M., Short text classification in twitter to improve information filtering (2010) 2010 Presented at: The 33rd international ACM SIGIR conference on Research and development in information retrieval, pp. 841-842. , Jul 19, Geneva, Switzerland; Sivic, J, Zisserman, A., Efficient visual search of videos cast as text retrieval (2009) IEEE Trans Pattern Anal Mach Intell, 31 (4), pp. 591-606. , Apr; [doi] [Medline: 19229077]; Sahlgren, M, Cöster, R., Using bag-of-concepts to improve the performance of support vector machines in text categorization (2004) 2004 Presented at: The 20th International Conference on Computational Linguistics, , August 23, Geneva, Switzerland; Lodhi, H, Saunders, C, Shawe-Taylor, J, Cristianini, N, Watkins, C., Text classification using string kernels (2002) J Mach Learn Res, 2, pp. 419-444; Pedersen, T., A decision tree of bigrams is an accurate predictor of word sense 2001 Presented at: NAACL '01 Proceedings of the second meeting of the North American Chapter of the Association for Computational Linguistics on Language technologies, pp. 1-8. , June 01 07, 2001; Pittsburgh, Pennsylvania; Scott, S, Matwin, S., Feature engineering for text classification (1999) 1999 Presented at: ICML '99 Proceedings of the Sixteenth International Conference on Machine Learning, pp. 379-388. , June 27 30, San Francisco, CA, USA; Mikolov, T, Chen, K, Corrado, G, Dean, J., (2013) Efficient estimation of word representations in vector space, , https://arxiv.org/pdf/1301.3781.pdf, arxiv.org. [accessed 2017-11-30] [WebCite Cache ID 6vNQxsjjp]; Bansal, M, Gimpel, K, Livescu, K., Tailoring Continuous Word Representations for Dependency Parsing (2014) ACL, (2), pp. 809-815. , 2014 Jun; Dyer, C, Ballesteros, M, Ling, W, Matthews, A, Smith, N., (2015) Transition-based dependency parsing with stack long short-term memory, p. 29. , arXiv preprint arXiv.08075 May; Lample, G, Ballesteros, M, Subramanian, S, Kawakami, K, Dyer, C., (2016) Neural architectures for named entity recognition, , http://www.statnlp.org/wp-content/uploads/2017/06/nner.pdf, Statnlp.org. [accessed 2017-11-30] [WebCite Cache ID 6vNRB665R]; Santos, CN, Guimaraes, V., (2015) Boosting named entity recognition with neural character embeddings, , http://www.anthology.aclweb.org/W/W15/W15-3904.pdf, Aclweb.org. [accessed 2017-11-30] [WebCite Cache ID 6vNRHxjLX]; Lilleberg, J, Zhu, Y, Zhang, Y., Support vector machines and word2vec for text classification with semantic features (2015) 2015 Presented at: Cognitive Informatics &amp; Cognitive Computing (ICCI*CC), 2015 IEEE 14th International Conference on, pp. 136-140. , July 6, Beijing, China; Zhang, X, Zhao, J, LeCun, Y., (2015), https://papers.nips.cc/paper/5782-character-level-convolutional-networks-for-text-classification.pdf, Courant Institute of Mathematical Sciences, New York University. Character-level convolutional networks for text classification [accessed 2017-11-30] [WebCite Cache ID 6vNRQDFcC]; Xue, B, Fu, C, Shaobin, Z., A new clustering model based on Word2vec mining on Sina Weibo users' tags (2014) IJGDC, 7 (3), pp. 41-48. , [doi]; Goldberg, Y, Levy, O., (2014) word2vec Explained: Deriving Mikolov et al.'s Negative-Sampling Word-Embedding Method, , https://arxiv.org/pdf/1402.3722.pdf, Arxiv.org. [accessed 2017-12-01] [WebCite Cache ID 6vNReVCAM]; Rong, X., (2014) word2vec parameter learning explained, , https://arxiv.org/pdf/1411.2738.pdf, arxiv.org. [accessed 2017-12-01] [WebCite Cache ID 6vNRhUI42]; Ye, J., Cosine similarity measures for intuitionistic fuzzy sets and their applications (2011) Math Comput Model, 53 (1-2), pp. 91-97. , [doi]; Muflikhah, L, Baharudin, B., Document clustering using concept space and cosine similarity measurement 2009 Presented at: Computer Technology and Development, 2009. ICCTD '09. International Conference on, pp. 58-62. , November 13, 2009; Kota Kinabalu, Malaysia; Clinical Text Analysis and Knowledge Extraction System, , http://ctakes.apache.org/, cTAKES: [accessed 2017-11-29] [WebCite Cache ID 6vLTlneFL]; Apache Spark, , https://spark.apache.org, [accessed 2017-11-29] [WebCite Cache ID 6vLVIS1gd]; Weka Library, , https://www.cs.waikato.ac.nz/ml/weka/, The University of Waikato. [accessed 2017-11-29] [WebCite Cache ID 6vLUwaBCP]; http://hadoop.apache.org/, Hadoop. [accessed 2017-11-29] [WebCite Cache ID 6vLVBwzjO]</v>
          </cell>
          <cell r="AM156" t="str">
            <v>Tafti, A.P.; Biomedical Informatics Research Center, 1000 N Oak Ave, United States; email: pahlavantafti.ahmad@marshfieldresearch.org</v>
          </cell>
          <cell r="AP156" t="str">
            <v>JMIR Publications Inc.</v>
          </cell>
          <cell r="AW156" t="str">
            <v>JMIR Med. Inform.</v>
          </cell>
          <cell r="AX156" t="str">
            <v>Final</v>
          </cell>
          <cell r="AY156" t="str">
            <v>2-s2.0-85047825131</v>
          </cell>
          <cell r="BF156" t="str">
            <v>Adverse drug event; Adverse drug reaction; Drug side effects; Machine learning; Text mining</v>
          </cell>
          <cell r="BI156" t="str">
            <v>twitter|metamap|nlp</v>
          </cell>
          <cell r="BJ156" t="str">
            <v>background: the study of adverse drug events (ades) is a tenured topic in medical literature. in recent years, increasing numbers of scientific articles and health-related social media posts have been generated and shared daily, albeit with very limited use for ade study and with little known about the content with respect to ades. objective: the aim of this study was to develop a big data analytics strategy that mines the content of scientific articles and health-related web-based social media to detect and identify ades. methods: we analyzed the following two data sources: (1) biomedical articles and (2) health-related social media blog posts. we developed an intelligent and scalable text mining solution on big data infrastructures composed of apache spark, natural language processing, and machine learning. this was combined with an elasticsearch no-sql distributed database to explore and visualize ades. results: the accuracy, precision, recall, and area under receiver operating characteristic of the system were 92.7%, 93.6%, 93.0%, and 0.905, respectively, and showed better results in comparison with traditional approaches in the literature. this work not only detected and classified ade sentences from big data biomedical literature but also scientifically visualized ade interactions. conclusions: to the best of our knowledge, this work is the first to investigate a big data machine learning strategy for ade discovery on massive datasets downloaded from pubmed central and social media. this contribution illustrates possible capacities in big data biomedical text analysis using advanced computational methods with real-time update from new data published on a daily basis. © 2017 consilium medikum. all rights reserved.</v>
          </cell>
          <cell r="BK156" t="str">
            <v>Antecedentes: O estudo de eventos adversos a medicamentos (ADEs) é um tópico consolidado na literatura médica. Nos últimos anos, um número crescente de artigos científicos e postagens em mídias sociais relacionadas à saúde tem sido gerado e compartilhado diariamente, embora com uso muito limitado para o estudo de ADE e com pouco conhecimento sobre o conteúdo com respeito aos ADEs. Objetivo: o objetivo deste estudo foi desenvolver uma estratégia de análise de big data que analise o conteúdo de artigos científicos e mídias sociais relacionadas à saúde para detectar e identificar ADEs. Métodos: Analisamos as duas fontes de dados a seguir: (1) artigos biomédicos e (2) postagens em blogs de mídia social relacionados à saúde. Desenvolvemos uma solução de mineração de texto inteligente e escalonável em infraestruturas de big data compostas por Apache Spark, processamento de linguagem natural e aprendizado de máquina. Isso foi combinado com um banco de dados distribuído Elasticsearch No-SQL para explorar e visualizar ADEs. Resultados: A acurácia, precisão, recall e área sob as características de operação do receptor do sistema foram 92,7%, 93,6%, 93,0% e 0,905, respectivamente, e mostraram melhores resultados em comparação com as abordagens tradicionais da literatura. Este trabalho não apenas detectou e classificou sentenças ADE da literatura biomédica de big data, mas também visualizou cientificamente as interações ADE. Conclusões: até onde sabemos, este trabalho é o primeiro a investigar uma estratégia de aprendizado de máquina de big data para descoberta de ADE em grandes conjuntos de dados baixados do PubMed Central e de mídia social. Esta contribuição ilustra as possíveis capacidades em análise de texto biomédica de big data usando métodos computacionais avançados com atualização em tempo real a partir de novos dados publicados diariamente.</v>
          </cell>
          <cell r="BL156" t="str">
            <v xml:space="preserve">Antecedentes: O estudo de eventos adversos de medicamentos (ADES) é um tópico em literatura médica. Nos últimos anos, a crescente número de artigos científicos e postos de mídia social relacionados à saúde foram gerados e compartilhados diariamente, embora com uso muito limitado para o estudo ADE e com pouco conhecido sobre o conteúdo com relação aos ades. OBJETIVO: O objetivo deste estudo foi desenvolver uma grande estratégia de análise de dados que minas o conteúdo dos artigos científicos e a mídia social baseada na web relacionada à saúde para detectar e identificar os ADES. Métodos: Analisamos as seguintes duas fontes de dados: (1) artigos biomédicos e (2) postos sociais relacionados à mídia social. Desenvolvemos uma solução de mineração de texto inteligente e escalável em grandes infraestruturas de dados compostas por faísca do Apache, processamento de linguagem natural e aprendizado de máquina. Isso foi combinado com um banco de dados distribuído ElasticSearch No-SQL para explorar e visualizar os ADES. RESULTADOS: A precisão, precisão, recordação e área sob a característica de operação do receptor do sistema foram 92,7%, 93,6%, 93,0%, e 0,905, respectivamente, e mostraram melhores resultados em comparação com as abordagens tradicionais na literatura. Este trabalho não apenas detectou e classificou frases de ADE da literatura biomédica de Big Data, mas também interações com Ade cientificamente visualizadas. Conclusões: Até o melhor de nosso conhecimento, este trabalho é o primeiro a investigar uma grande estratégia de aprendizado de máquina de dados para a descoberta de ADE em conjuntos de dados enormes baixados da Mídia Central e Sociais do Pubmed. Essa contribuição ilustra possíveis capacidades na análise de texto biomédica de dados, usando métodos computacionais avançados com atualização em tempo real de novos dados publicados diariamente. © 2017 consilium medikum. todos os direitos reservados. </v>
          </cell>
          <cell r="BN156">
            <v>1</v>
          </cell>
          <cell r="BO156" t="str">
            <v>Leitura completa: sim (nome do titulo diferente do conteudo do artigo)</v>
          </cell>
          <cell r="BP156">
            <v>1</v>
          </cell>
          <cell r="BQ156">
            <v>0</v>
          </cell>
          <cell r="BR156">
            <v>1</v>
          </cell>
          <cell r="BS156">
            <v>0</v>
          </cell>
          <cell r="BV156">
            <v>0</v>
          </cell>
          <cell r="BW156">
            <v>0</v>
          </cell>
          <cell r="BX156">
            <v>0</v>
          </cell>
          <cell r="BY156">
            <v>0</v>
          </cell>
          <cell r="BZ156">
            <v>0</v>
          </cell>
          <cell r="CA156">
            <v>0</v>
          </cell>
          <cell r="CB156">
            <v>0</v>
          </cell>
          <cell r="CC156">
            <v>0</v>
          </cell>
          <cell r="CE156" t="str">
            <v>Entra ou ñ para leitura: sim - bom</v>
          </cell>
          <cell r="CF156" t="str">
            <v>Bom</v>
          </cell>
          <cell r="CG156">
            <v>44369</v>
          </cell>
          <cell r="CI156">
            <v>0</v>
          </cell>
          <cell r="CK156">
            <v>0</v>
          </cell>
          <cell r="CL156">
            <v>0</v>
          </cell>
        </row>
        <row r="157">
          <cell r="C157" t="str">
            <v>deep learning for pharmacovigilance recurrent neural network architectures for labeling adverse drug reactions in twitter posts</v>
          </cell>
          <cell r="D157" t="str">
            <v>Deep learning for pharmacovigilance: Recurrent neural network architectures for labeling adverse drug reactions in Twitter posts</v>
          </cell>
          <cell r="E157" t="str">
            <v xml:space="preserve">Aprendizagem profunda para farmacovigilância: arquiteturas de rede neurais recorrentes para rotulagem reações adversas de drogas em posts no Twitter </v>
          </cell>
          <cell r="G157" t="str">
            <v xml:space="preserve">macho </v>
          </cell>
          <cell r="H157">
            <v>2017</v>
          </cell>
          <cell r="I157">
            <v>80</v>
          </cell>
          <cell r="J157">
            <v>0</v>
          </cell>
          <cell r="K157">
            <v>1</v>
          </cell>
          <cell r="L157" t="str">
            <v>Scopus</v>
          </cell>
          <cell r="P157" t="str">
            <v>English</v>
          </cell>
          <cell r="Q157" t="str">
            <v>Article</v>
          </cell>
          <cell r="R157">
            <v>1</v>
          </cell>
          <cell r="S157" t="str">
            <v>All Open Access, Green</v>
          </cell>
          <cell r="T157" t="str">
            <v>Cocos A., Fiks A.G., Masino A.J.</v>
          </cell>
          <cell r="U157" t="str">
            <v>Journal of the American Medical Informatics Association</v>
          </cell>
          <cell r="V157" t="str">
            <v>24</v>
          </cell>
          <cell r="W157" t="str">
            <v>4</v>
          </cell>
          <cell r="X157" t="str">
            <v xml:space="preserve"> ocw180</v>
          </cell>
          <cell r="Y157" t="str">
            <v>10.1093/jamia/ocw180</v>
          </cell>
          <cell r="Z157" t="str">
            <v>10.1093/jamia/ocw180</v>
          </cell>
          <cell r="AB157" t="str">
            <v>https://www.scopus.com/inward/record.uri?eid=2-s2.0-85026398638&amp;doi=10.1093%2fjamia%2focw180&amp;partnerID=40&amp;md5=c78eadbc293f4aa460d14357b9951cc3</v>
          </cell>
          <cell r="AC157" t="str">
            <v>Department of Biomedical and Health Informatics, The Children's Hospital of Philadelphia, Philadelphia, PA, United States</v>
          </cell>
          <cell r="AD157" t="str">
            <v>Cocos, A., Department of Biomedical and Health Informatics, The Children's Hospital of Philadelphia, Philadelphia, PA, United States; Fiks, A.G., Department of Biomedical and Health Informatics, The Children's Hospital of Philadelphia, Philadelphia, PA, United States; Masino, A.J., Department of Biomedical and Health Informatics, The Children's Hospital of Philadelphia, Philadelphia, PA, United States</v>
          </cell>
          <cell r="AL157" t="str">
            <v>Hakkarainen, K.M., Hedna, K., Petzold, M., Percentage of patients with preventable adverse drug reactions and preventability of adverse drug reactions: a meta-analysis (2012) PLoS One., 7 (3); Sultana, J., Cutroneo, P., Trifiro, G., Clinical and economic burden of adverse drug reactions (2013) J Pharmacol Pharmacother., 4, pp. S73-77; Ahmad, S.R., Adverse drug event monitoring at the Food and Drug Administration (2003) J Gen Intern Med., 18 (1), pp. 57-60; Li, H., Guo, X.J., Ye, X.F., Adverse drug reactions of spontaneous reports in Shanghai pediatric population (2014) PLoS One., 9 (2); Lindquist, M., VigiBase, the WHO global ICSR database system: basic facts (2008) Drug Inform J., 42 (5), pp. 409-419; Behrman, R.E., Benner, J.S., Brown, J.S., Developing the Sentinel System: a national resource for evidence development (2011) N Engl J Med., 364 (6), pp. 498-499; Reisinger, S.J., Ryan, P.B., O'Hara, D.J., Development and evaluation of a common data model enabling active drug safety surveillance using disparate healthcare databases (2010) J Am Med Inform Assoc., 17 (6), pp. 652-662; Nadkarni, P.M., Drug safety surveillance using de-identified EMR and claims data: issues and challenges (2010) J Am Med Inform Assoc., 17 (6), pp. 671-674; Wang, X., Hripcsak, G., Markatou, M., Active computerized pharmacovigilance using natural language processing, statistics, and electronic health records: a feasibility study (2009) J Am Med Inform Assoc., 16 (3), pp. 328-337; LePendu, P., Iyer, S.V., Bauer-Mehren, A., Pharmacovigilance using clinical notes (2013) Clin Pharmacol Ther., 93 (6), pp. 547-555; Harpaz, R., Vilar, S., Dumouchel, W., Combing signals from spontaneous reports and electronic health records for detection of adverse drug reactions (2013) J Am Med Inform Assoc., 20 (3), pp. 413-419; Leaman, R., Wojtulewicz, L., Sullivan, R., Towards internet-age pharmacovigilance: extracting adverse drug reactions from user posts to health-related social networks (2010) In: Proceedings of the 2010 Workshop on Biomedical Natural Language Processing, pp. 117-125; Benton, A., Ungar, L., Hill, S., Identifying potential adverse effects using the web: a new approach to medical hypothesis generation (2011) J Biomed Inform., 44 (6), pp. 989-996; Yang, C., Jiang, L., Yang, H., Detecting signals of adverse drug reactions from health consumer contributed content in social media (2012) In: Proceedings of the 18th Association for Computing Machinery Special Interest Group on Knowledge, pp. 1-8. , Discovery and Data Mining Workshop on Health Informatics (HI-SIGKDD); Yates, A., Goharian, N., ADRTrace: detecting expected and unexpected adverse drug reactions from user reviews on social media sites (2013) Adv Inform Retrieval., pp. 816-819. , 7814LNCS; White, R.W., Tatonetti, N.P., Shah, N.H., Web-scale pharmacovigilance: listening to signals from the crowd (2013) J Am Med Inform Assoc., 20 (3), pp. 404-408; Freifeld, C.C., Brownstein, J.S., Menone, C.M., Digital drug safety surveillance: monitoring pharmaceutical products in Twitter (2014) Drug Saf., 37 (5), pp. 343-350; Ginn, R., Pimpalkhute, P., Nikfarjam, A., Mining Twitter for adverse drug reaction mentions: a corpus and classification benchmark (2014) In: Proceedings of the Fourth Workshop on Building and Evaluating Resources for Health and Biomedical Text Processing, pp. 1-8; Liu, X., Liu, J., Chen, H., Identifying adverse drug events from health social media: a case study on heart disease discussion forums (2014) In: Proceedings of the International Conference on Smart Health (ICSH)., 8549, pp. 25-36; O'Connor, K., Nikfarjam, A., Ginn, R., Pharmacovigilance on Twitter? Mining tweets for adverse drug reactions (2014) AMIA Annu Symp Proc, pp. 924-933; Nikfarjam, A., Sarker, A., O'Connor, K., Pharmacovigilance from social media: mining adverse drug reaction mentions using sequence labeling with word embedding cluster features (2015) J Am Med Inform Assoc., 22 (3), pp. 671-681; Lafferty, J., McCallum, A., Pereira, F., Conditional random fields: probabilistic models for segmenting and labeling sequence dat (2001) In: Proceedings of the 18th International Conference on Machine Learning., 1, pp. 282-289; Wang, W., Mining adverse drug reaction mentions in Twitter with word embeddings. (2016) In: Online Proceedings of the Pacific Symposium on Biocomputing Social Media Mining Shared Task Workshop, , http://diego.asu.edu/psb2016/acceptedpapers/DLIR.pdf, Accessed August 1, 2016; Sarker, A., Nikfarjam, A., Gonzalez, G., Online Proceedings of the Social Media Mining Shared Task Workshop (2016) Pacific Symposium on Biocomputing., 21, pp. 581-592; Yao, K., Zweig, G., Hwang, M.Y., Recurrent neural networks for language understanding (2013) In: Proceedings of the 14th Annual Conference of the International Speech Communication Association (INTERSPEECH), pp. 2524-2528; Graves, A., Supervised sequence labeling with recurrent neural networks (doctoral dissertation) (2012) Studies in Computational Intelligence 385, Springer, pp. 1-131; Mesnil, G., He, X., Deng, L., Investigation of recurrent-neural-network architectures and learning methods for language understanding. (2013) In: Proceedings of the 14th Annual Conference of the International Speech Communication Association (INTERSPEECH)., pp. 3771-3775; Godin, F., Vandersmissen, B., De Neve, W., Multimedia Lab @ ACL WNUT NER Shared Task: named entity recognition for Twitter microposts using distributed word representations (2015) In: Proceedings of the Association for Computational Linguistics 2015 Workshop on Noisy User-generated Text, pp. 146-153; Lipton, Z.C., Kale, D.C., Elkan, C., Learning to diagnose with LSTM recurrent neural networks. (2016) In: Proceedings of the International Conference on Learning Representations., , arxiv.org/pdf/1511.03677v6.pdf. Accessed March 2, 2016; Hochreiter, S., Schmidhuber, J., Long short-term memory (1997) Neural Comput., 9 (8), pp. 1735-1780; Schuster, M., Paliwal, K.K., Bidirectional recurrent neural networks (1997) IEEE Trans Audio Speech Lang Process., 45 (11), pp. 2673-2681; Graves, A., Schmidhuber, J., Framewise phoneme classification with bidirectional LSTM and other neural network architectures (2005) Neural Netw., 18 (5-6), pp. 602-610; Ott, M., (2016) ark-twokenize-py. GitHub Repository., , github.com/myleott/ark-twokenize-py, Accessed August 1, 2016; Owoputi, O., O'Connor, B., Dyer, C., Part-of-speech tagging for Twitter: word clusters and other advances. Carnegie Mellon University., , www.cs.cmu.edu/ark/TweetNLP/owoputi+etal.tr12.pdf, CMU-ML-12-107. 2012.Accessed August 2016; Ramshaw, L.A., Marcus, M.P., Text chunking using transformation-based learning. (1995) In: Proceedings of the Association for Computational Linguistics ThirdWorkshop on Very Large Corpora., pp. 82-94; Mikolov, T., Chen, K., Corrado, G., Efficient Estimation of Word Representations in Vector Space. (2013), arXiv preprint arXiv:1301.3781. arxiv.org/pdf/1301.3781v3.pdf. Accessed August 1, 2016; Chollet, F.K., (2016) GitHub Repository., , github.com/fchollet/keras, Accessed August 1, 2016; Bergstra, J., Breuleux, O., Bastien, F., Theano: a CPU and GPU math expression compiler. (2010) In: Proceedings of the 9th Python for Scientific Computing Conference (SciPy)., pp. 1-7; Bastien, F., Lamblin, P., Pascanu, R., Theano: new features and speed improvements (2012) In: Adv Neural Inf Process SystWorkshop on Deep Learning and Unsupervised Feature Learning, pp. 1-10; Werbos, P.J., Backpropagation through time: what it does and how to do it (1990) Proc IEEE., 78 (10), pp. 1550-1560; (2016), consumerhealthvocab. org. Accessed August 1; Okazaki, N., (2007) CRFsuite: A Fast Implementation of Conditional Random Fields., , www.chokkan.org/software/crfsuite/, Software Package. Accessed June 1, 2016; Gimpel, K., Schneider, N., O'Connor, B., Smith. Part-of-speech tagging for Twitter: annotation, features, and experiments. (2011) In Proceedings of the Annual Meeting of the Association for Computational Linguistics, , Companion Volume. Portland, OR; June; Guo, Z., (2016) DepND., , github.com/zachguo/DepND, GitHub Repository. Accessed August 1, 2016; (2016), sagae.bitbucket.org/gdep/, Software package. Accessed August 1, 2016; Sagae, K., Tsujii, J., Dependency parsing and domain adaptation with LR models and parser ensembles (2007) In: Proceedings of the 11th Conference on Computational Natural Language Learning, pp. 1044-1050; Tsai, R.T., Wu, S.H., Chou, W.C., Various criteria in the evaluation of biomedical named entity recognition (2006) BMC Bioinformatics., 7, pp. 92-100; Noreen, E.W., Approximate randomization tests (1989) Computer-Intensive Methods for Testing Hypotheses: An Introduction., pp. 9-33. , In: EW Noreen, ed. Hoboken, NJ: John Wiley and Sons, Inc; Cohen, P., Empirical Methods for Artificial Intelligence (1995) Cambridge, MA: MIT Press, pp. 165-175; Padó, S., (2006) User's guide to sigf: Significance Testing by Approximate Randomization., , http://www.nlpado.de/sebastian/software/sigf.shtml, Accessed August 2016; Johnson, A.E.W., Pollard, T.J., Shen, L., MIMIC-III, a freely accessible critical care database (2016) Scientific Data., 3, p. 160035; Patki, A., Sarker, A., Pimpalkhute, P., Mining adverse drug reaction signals from social media: going beyond extraction. (2014) In: Proceedings of the BioLINK Special Interest Group., pp. 1-8; Sarker, A., Gonzalez, G., Portable automatic text classification for adverse drug reaction detection via multi-corpus training (2015) J Biomed Inform., 53, pp. 196-207; Korkontzelos, I., Nikfarjam, A., Shardlow, M., Analysis of the effect of sentiment analysis on extracting adverse drug reactions from tweets and forum posts (2016) J Biomed Inform., 62, pp. 148-158</v>
          </cell>
          <cell r="AM157" t="str">
            <v>Masino, A.J.; Department of Biomedical and Health Informatics, 3535 Market St., United States; email: masinoA@email.chop.edu</v>
          </cell>
          <cell r="AP157" t="str">
            <v>Oxford University Press</v>
          </cell>
          <cell r="AV157" t="str">
            <v>JAMAF</v>
          </cell>
          <cell r="AW157" t="str">
            <v>J. Am. Med. Informatics Assoc.</v>
          </cell>
          <cell r="AX157" t="str">
            <v>Final</v>
          </cell>
          <cell r="AY157" t="str">
            <v>2-s2.0-85026398638</v>
          </cell>
          <cell r="AZ157">
            <v>8</v>
          </cell>
          <cell r="BF157" t="str">
            <v>Adverse drug reaction; Natural language processing; Neural networks (computer); Social media; Twitter messaging</v>
          </cell>
          <cell r="BG157" t="str">
            <v>adverse drug reaction; Article; artificial neural network; drug surveillance program; embedding; learning; natural language processing; parasomnia; social media; adverse drug reaction; human; machine learning; natural language processing; Drug-Related Side Effects and Adverse Reactions; Humans; Machine Learning; Natural Language Processing; Neural Networks (Computer); Pharmacovigilance; Social Media</v>
          </cell>
          <cell r="BH157" t="str">
            <v>twitter|metamap|nlp</v>
          </cell>
          <cell r="BI157" t="str">
            <v>twitter|metamap|nlp</v>
          </cell>
          <cell r="BJ157" t="str">
            <v>objective: social media is an important pharmacovigilance data source for adverse drug reaction (adr) identification. human review of social media data is infeasible due to data quantity, thus natural language processing techniques are necessary. social media includes informal vocabulary and irregular grammar, which challenge natural language processing methods. our objective is to develop a scalable, deep-learning approach that exceeds state-of-the-art adr detection performance in social media. materials and methods: we developed a recurrent neural network (rnn) model that labels words in an input sequence with adr membership tags. the only input features are word-embedding vectors, which can be formed through task-independent pretraining or during adr detection training. results: our best-performing rnn model used pretrained word embeddings created from a large, non- domain-specific twitter dataset. it achieved an approximate match f-measure of 0.755 for adr identification on the dataset, compared to 0.631 for a baseline lexicon system and 0.65 for the state-of-the-art conditional random field model. feature analysis indicated that semantic information in pretrained word embeddings boosted sensitivity and, combined with contextual awareness captured in the rnn, precision. discussion: our model required no task-specific feature engineering, suggesting generalizability to additional sequence-labeling tasks. learning curve analysis showed that our model reached optimal performance with fewer training examples than the other models. conclusion: adr detection performance in social media is significantly improved by using a contextually aware model and word embeddings formed from large, unlabeled datasets. the approach reduces manual datalabeling requirements and is scalable to large social media datasets. © the author 2017. published by oxford university press on behalf of the american medical informatics association. all rights reserved.</v>
          </cell>
          <cell r="BK157" t="str">
            <v>Objetivo: a mídia social é uma importante fonte de dados de farmacovigilância para a identificação de reações adversas a medicamentos (RAM). A revisão humana de dados de mídia social é inviável devido à quantidade de dados, portanto, técnicas de processamento de linguagem natural são necessárias. A mídia social inclui vocabulário informal e gramática irregular, que desafia os métodos de processamento de linguagem natural. Nosso objetivo é desenvolver uma abordagem de aprendizagem profunda e escalonável que exceda o desempenho de detecção de ADR de última geração nas mídias sociais. Materiais e Métodos: Desenvolvemos um modelo de rede neural recorrente (RNN) que rotula palavras em uma sequência de entrada com tags de associação ADR. Os únicos recursos de entrada são vetores de incorporação de palavras, que podem ser formados por meio do pré-treinamento independente da tarefa ou durante o treinamento de detecção de ADR. Resultados: Nosso modelo RNN de melhor desempenho usou embeddings de palavras pré-treinados criados a partir de um grande conjunto de dados do Twitter sem domínio específico. Ele atingiu uma medida F de correspondência aproximada de 0,755 para identificação de ADR no conjunto de dados, em comparação com 0,631 para um sistema de léxico de linha de base e 0,65 para o modelo de campo aleatório condicional de última geração. A análise de recursos indicou que as informações semânticas em embeddings de palavras pré-treinadas aumentaram a sensibilidade e, combinadas com a consciência contextual capturada no RNN, a precisão. Discussão: Nosso modelo não exigiu engenharia de recursos específicos de tarefas, sugerindo generalização para tarefas adicionais de rotulagem de sequência. A análise da curva de aprendizagem mostrou que nosso modelo atingiu o desempenho ideal com menos exemplos de treinamento do que os outros modelos. Conclusão: o desempenho da detecção de ADR nas redes sociais é significativamente melhorado pelo uso de um modelo contextualmente ciente e embeddings de palavras formados a partir de grandes conjuntos de dados não rotulados. A abordagem reduz os requisitos de etiquetagem de dados manual e é escalonável para grandes conjuntos de dados de mídia social.</v>
          </cell>
          <cell r="BL157" t="str">
            <v xml:space="preserve">OBJETIVO: A mídia social é uma importante fonte de dados de farmacovigilância para identificação adversa de reação medicamentosa (ADR). A revisão humana dos dados de mídia social é inviável devido à quantidade de dados, portanto, são necessárias técnicas de processamento de linguagem natural. A mídia social inclui vocabulário informal e gramática irregular, que desafiam métodos de processamento de linguagem natural. Nosso objetivo é desenvolver uma abordagem escalável e profunda que exceda o desempenho de detecção de ADR de última geração nas mídias sociais. MATERIAIS E MÉTODOS: Desenvolvemos um modelo de rede neural recorrente (RNN) que rotulam palavras em uma seqüência de entrada com etiquetas de associação ADR. Os únicos recursos de entrada são vetores de incorporação de palavras, que podem ser formados por meio de prixração independente de tarefas ou durante o treinamento de detecção de ADR. RESULTADOS: Nosso modelo RNN de melhor desempenho usou incorporações de palavras pré-realizadas criadas a partir de um conjunto de dados do Twitter grande e não específico de domínio. Atingiu uma correspondência aproximada F-medida de 0,755 para identificação de ADR no conjunto de dados, comparado a 0,631 para um sistema de léxico de linha de base e 0,65 para o modelo de campo aleatório condicional de última geração. A análise de recurso indicou que as informações semânticas em incorporações de palavras pretas impulsionam a sensibilidade e, combinadas com a consciência contextual capturada na RNN, precisão. Discussão: Nosso modelo não exigia a engenharia de recursos específica da tarefa, sugerindo a generalização para tarefas adicionais de rotulagem de seqüência. A análise de curva de aprendizagem mostrou que nosso modelo atingiu um desempenho ideal com menos exemplos de treinamento do que os outros modelos. CONCLUSÃO: O desempenho de detecção do ADR em mídias sociais é significativamente melhorado usando um modelo de consciência e incorporação de palavras contextuamente formados de conjuntos de dados grandes e sem rotas. A abordagem reduz os requisitos manuais do DataLabeling e é escalável para grandes conjuntos de dados de mídia social. © O autor 2017. Publicado pela Oxford University Press em nome da American Medical Informatics Association. todos os direitos reservados. </v>
          </cell>
          <cell r="BN157">
            <v>1</v>
          </cell>
          <cell r="BO157" t="str">
            <v>Leitura completa: sim usa RNN e Twitter</v>
          </cell>
          <cell r="BP157">
            <v>1</v>
          </cell>
          <cell r="BQ157">
            <v>0</v>
          </cell>
          <cell r="BR157">
            <v>1</v>
          </cell>
          <cell r="BS157">
            <v>0</v>
          </cell>
          <cell r="BV157">
            <v>0</v>
          </cell>
          <cell r="BW157">
            <v>0</v>
          </cell>
          <cell r="BX157">
            <v>0</v>
          </cell>
          <cell r="BY157">
            <v>0</v>
          </cell>
          <cell r="BZ157">
            <v>0</v>
          </cell>
          <cell r="CA157">
            <v>0</v>
          </cell>
          <cell r="CB157">
            <v>0</v>
          </cell>
          <cell r="CC157">
            <v>0</v>
          </cell>
          <cell r="CE157" t="str">
            <v>Entra ou ñ para leitura: sim - bom</v>
          </cell>
          <cell r="CF157" t="str">
            <v>Bom</v>
          </cell>
          <cell r="CG157">
            <v>44369</v>
          </cell>
          <cell r="CI157">
            <v>0</v>
          </cell>
          <cell r="CK157">
            <v>0</v>
          </cell>
          <cell r="CL157">
            <v>0</v>
          </cell>
        </row>
        <row r="158">
          <cell r="C158" t="str">
            <v>detection of pharmacovigilance related adverse events using electronic health records and automated methods</v>
          </cell>
          <cell r="D158" t="str">
            <v>Detection of pharmacovigilance-related adverse events using electronic health records and automated methods</v>
          </cell>
          <cell r="E158" t="str">
            <v xml:space="preserve">Detecção de eventos adversos relacionados a farmacovigilância usando registros eletrônicos de saúde e métodos automatizados </v>
          </cell>
          <cell r="G158" t="str">
            <v xml:space="preserve">macho </v>
          </cell>
          <cell r="H158">
            <v>2012</v>
          </cell>
          <cell r="I158">
            <v>64</v>
          </cell>
          <cell r="J158">
            <v>0</v>
          </cell>
          <cell r="K158">
            <v>0</v>
          </cell>
          <cell r="L158" t="str">
            <v>Scopus</v>
          </cell>
          <cell r="P158" t="str">
            <v>English</v>
          </cell>
          <cell r="Q158" t="str">
            <v>Article</v>
          </cell>
          <cell r="R158">
            <v>0</v>
          </cell>
          <cell r="S158" t="str">
            <v>All Open Access, Green</v>
          </cell>
          <cell r="T158" t="str">
            <v>Haerian K., Varn D., Vaidya S., Ena L., Chase H.S., Friedman C.</v>
          </cell>
          <cell r="U158" t="str">
            <v>Clinical Pharmacology and Therapeutics</v>
          </cell>
          <cell r="V158" t="str">
            <v>92</v>
          </cell>
          <cell r="W158" t="str">
            <v>2</v>
          </cell>
          <cell r="Y158" t="str">
            <v>10.1038/clpt.2012.54</v>
          </cell>
          <cell r="Z158" t="str">
            <v>10.1038/clpt.2012.54</v>
          </cell>
          <cell r="AB158" t="str">
            <v>https://www.scopus.com/inward/record.uri?eid=2-s2.0-84864128230&amp;doi=10.1038%2fclpt.2012.54&amp;partnerID=40&amp;md5=e3921e1f4f9330e92be223b8e465e88b</v>
          </cell>
          <cell r="AC158" t="str">
            <v>Department of Biomedical Informatics, Columbia University, New York, NY, United States</v>
          </cell>
          <cell r="AD158" t="str">
            <v>Haerian, K., Department of Biomedical Informatics, Columbia University, New York, NY, United States; Varn, D., Department of Biomedical Informatics, Columbia University, New York, NY, United States; Vaidya, S., Department of Biomedical Informatics, Columbia University, New York, NY, United States; Ena, L., Department of Biomedical Informatics, Columbia University, New York, NY, United States; Chase, H.S., Department of Biomedical Informatics, Columbia University, New York, NY, United States; Friedman, C., Department of Biomedical Informatics, Columbia University, New York, NY, United States</v>
          </cell>
          <cell r="AE158" t="str">
            <v>abilify; aldesleukin; aricept; ativan; bactrim; celexa; cogentin; crestor; depakote; dilantin; geodon; haldol; keflex; klonopin; lexapro; lipitor; nardil; neurontin; plavix; prograf; risperdal; seroquel; tegretol; thorazine; tricor; unasyn; valcyte; zetia; ziagen; zocor; zosyn; zyprexa</v>
          </cell>
          <cell r="AG158" t="str">
            <v>abacavir, 136470-78-5, 188062-50-2; aripiprazole, 129722-12-9; atorvastatin, 134523-00-5, 134523-03-8; azathioprine, 446-86-6; benzatropine mesilate, 132-17-2; carbamazepine, 298-46-4, 8047-84-5; cefalexin, 15686-71-2, 23325-78-2; ceftriaxone, 73384-59-5, 74578-69-1; chlorpromazine, 50-53-3, 69-09-0; citalopram, 59729-33-8; clonazepam, 1622-61-3; clopidogrel, 113665-84-2, 120202-66-6, 90055-48-4, 94188-84-8; cotrimoxazole, 8064-90-2; donepezil, 120011-70-3, 120014-06-4, 142057-77-0; escitalopram, 128196-01-0, 219861-08-2; ezetimibe, 163222-33-1; fenofibrate, 49562-28-9; gabapentin, 60142-96-3; haloperidol, 52-86-8; lorazepam, 846-49-1; olanzapine, 132539-06-1; phenelzine, 156-51-4, 51-71-8; phenytoin, 57-41-0, 630-93-3; quetiapine, 111974-72-2; recombinant interleukin 2, 110942-02-4; risperidone, 106266-06-2; rosuvastatin, 147098-18-8, 147098-20-2; salazosulfapyridine, 599-79-1; simvastatin, 79902-63-9; sultamicillin, 76497-13-7; tacrolimus, 104987-11-3; valganciclovir, 175865-59-5, 175865-60-8, 175865-61-9, 175865-62-0, 175865-64-2, 175865-67-5; valproate semisodium, 76584-70-8; ziprasidone, 118289-78-4, 122883-93-6, 138982-67-9, 199191-69-0; Pharmaceutical Preparations</v>
          </cell>
          <cell r="AH158" t="str">
            <v>U.S. National Library of Medicine, NLM: R01LM006910, R01LM010016, T15LM007079</v>
          </cell>
          <cell r="AL158" t="str">
            <v>Härmark, L., Van Grootheest, A.C., Pharmacovigilance: Methods, recent developments and future perspectives (2008) Eur. J. Clin. Pharmacol., 64, pp. 743-752; Atuah, K.N., Hughes, D., Pirmohamed, M., Clinical pharmacology: Special safely considerations in drug development and pharmacovigilance (2004) Drug Safety, 27 (8), pp. 535-554. , DOI 10.2165/00002018-200427080-00006; Hartford, C.G., Petchel, K.S., Mickail, H., Perez-Gutthann, S., McHale, M., Grana, J.M., Marquez, P., Pharmacovigilance during the pre-approval phases: An evolving pharmaceutical industry model in response to ICH E2E, CIOMS VI, FDA and EMEA/CHMP risk-management guidelines (2006) Drug Safety, 29 (8), pp. 657-673. , http://drugsafety.adisonline.com/pt/re/drs/pdfhandler. 00002018-200629080-00003.pdf;jsessionid= GSBFHWvBFxvs7MYcZVTWJ2M1r0PSjnvv0x9WjQZFh2s2hc2xm5lF!-251499885!- 949856144!8091!-1, DOI 10.2165/00002018-200629080-00003; Rodriguez, E.M., Staffa, J.A., Graham, D.J., The role of databases in drug postmarketing surveillance (2001) Pharmacoepidemiology and Drug Safety, 10 (5), pp. 407-410. , DOI 10.1002/pds.615; Lindquist, M., Edwards, I.R., The WHO programme for international drug monitoring, its database, and the technical support of the uppsala monitoring center (2001) Journal of Rheumatology, 28 (5), pp. 1180-1187; Vigibase, L.M., The WHO global ICSR database system: Basic facts (2008) Drug Info. J., 42, pp. 409-419; Ahmad, S., Spontaneous reporting in the United States (2005) Pharmacoepidemiology, , (ed. Strom, B.L.) (Wiley and Sons, West Sussex, UK); Hauben, M., Bate, A., Decision support methods for the detection of adverse events in post-marketing data (2009) Drug Discov. Today, 14, pp. 343-357; Jha, A.K., Laguette, J., Seger, A., Bates, D.W., Can surveillance systems identify and avert adverse drug events? A prospective evaluation of A commercial application (2008) J. Am. Med. Inform. Assoc., 15, pp. 647-653; Goldman, S.A., Limitations and strengths of spontaneous reports data (1998) Clin. Ther., 20 (SUPPL. C), pp. C40-C44; Wilson, A.M., Thabane, L., Holbrook, A., Application of data mining techniques in pharmacovigilance (2004) British Journal of Clinical Pharmacology, 57 (2), pp. 127-134. , DOI 10.1046/j.1365-2125.2003.01968.x; Madigan, D., Ryan, P., What can we really learn from observational studies?: The need for empirical assessment of methodology for active drug safety surveillance and comparative effectiveness research (2011) Epidemiology, 22, pp. 629-631; Weaver, J., Willy, M., Avigan, M., Informatic tools and approaches in postmarketing pharmacovigilance used by FDA (2008) AAPS J., 10, pp. 35-41; Shea, S., Hripcsak, G., Accelerating the use of electronic health records in physician practices (2010) N. Engl. J. Med., 362, pp. 192-195; Wilke, R.A., The emerging role of electronic medical records in pharmacogenomics (2011) Clin. Pharmacol. Ther., 89, pp. 379-386; Wang, X., Hripcsak, G., Markatou, M., Friedman, C., Active computerized pharmacovigilance using natural language processing, statistics, and electronic health records: A feasibility study (2009) J. Am. Med. Inform. Assoc., 16, pp. 328-337; Ramirez, E., A pharmacovigilance program from laboratory signals for the detection and reporting of serious adverse drug reactions in hospitalized patients (2010) Clin. Pharmacol. Ther., 87, pp. 74-86; Phansalkar, S., Hoffman, J.M., Hurdle, J.F., Patel, V.L., Understanding pharmacist decision making for adverse drug event (ADE) detection (2009) J. Eval. Clin. Pract., 15, pp. 266-275; Huerta-Alardin, A.L., Varon, J., Marik, P.E., Bench-to-bedside review: Rhabdomyolysis - An overview for clinicians (2005) Critical Care, 9 (2), pp. 158-169. , DOI 10.1186/cc2978; Xu, H., Stenner, S.P., Doan, S., Johnson, K.B., Waitman, L.R., Denny, J.C., Medex: A medication information extraction system for clinical narratives (2010) J. Am. Med. Inform. Assoc., 17, pp. 19-24; Meystre, S.M., Haug, P.J., Randomized controlled trial of an automated problem list with improved sensitivity (2008) Int. J. Med. Inform., 77, pp. 602-612; Friedman, C., Hripcsak, G., Shagina, L., Liu, L., Representing information in patient reports using natural language processing and the extensible markup language (1999) Journal of the American Medical Informatics Association, 6 (1), pp. 76-87; Hripcsak, G., Friedman, C., Alderson, P.O., DuMouchel, W., Johnson, S.B., Clayton, P.D., Unlocking clinical data from narrative reports: A study of natural language processing (1995) Ann. Intern. Med., 122, pp. 681-688; Melton, G.B., Hripcsak, G., Automated detection of adverse events using natural language processing of discharge summaries (2005) Journal of the American Medical Informatics Association, 12 (4), pp. 448-457. , DOI 10.1197/jamia.M1794, PII S1067502705000514; Chiang, J.H., Lin, J.W., Yang, C.W., Automated evaluation of electronic discharge notes to assess quality of care for cardiovascular diseases using medical language extraction and encoding system (MedLEE) (2010) J. Am. Med. Inform. Assoc., 17, pp. 245-252; Wang, X., Chused, A., Elhadad, N., Friedman, C., Markatou, M., Automated knowledge acquisition from clinical narrative reports (2008) AMIA Annu. Symp. Proc., pp. 783-787; Cervellin, G., Comelli, I., Lippi, G., Rhabdomyolysis: Historical background, clinical, diagnostic and therapeutic features (2010) Clin. Chem. Lab. Med., 48, pp. 749-756; Standardization of definitions and criteria of causality assessment of adverse drug reactions (1991) Int. J. Clin. Pharmacol. Ther. Toxicol., 29, pp. 75-81; Tavassoli, N., Duchayne, E., Sadaba, B., Desboeuf, K., Sommet, A., Lapeyre-Mestre, M., Muoz, M.J., Bagheri, H., Detection and incidence of drug-induced agranulocytosis in hospital: A prospective analysis from laboratory signals (2007) European Journal of Clinical Pharmacology, 63 (3), pp. 221-228. , DOI 10.1007/s00228-006-0242-8; Landis, J.R., Koch, G.G., The measurement of observer agreement for categorical data (1977) Biometrics, 33 (1), pp. 159-174; A randomised, blinded, trial of clopidogrel versus aspirin in patients at risk of ischaemic events (CAPRIE) (1996) Lancet, 348, pp. 1329-1339. , CAPRIE Steering Committee; Dieter, R.S., Risk of neutropenia with clopidogrel (2000) J. Am. Coll. Cardiol., 36, pp. 1436-1437; Neal, R.C., Ferdinand, K.C., Ycas, J., Miller, E., Relationship of ethnic origin, gender, and age to blood creatine kinase levels (2009) Am. J. Med., 122, pp. 73-78; Hsieh, M.M., Everhart, J.E., Byrd-Holt, D.D., Tisdale, J.F., Rodgers, G.P., Prevalence of neutropenia in the U.S. population: Age, sex, smoking status, and ethnic differences (2007) Annals of Internal Medicine, 146 (7), pp. 486-492. , http://www.annals.org/cgi/reprint/146/7/486.pdf; Melli, G., Chaudhry, V., Cornblath, D.R., Rhabdomyolysis: An evaluation of 475 hospitalized patients (2005) Medicine, 84 (6), pp. 377-385. , DOI 10.1097/01.md.0000188565.48918.41; Saloustros, E., Tryfonidis, K., Georgoulias, V., Prophylactic and therapeutic strategies in chemotherapy-induced neutropenia (2011) Expert Opin. Pharmacother., 12, pp. 851-863; Andersohn, F., Konzen, C., Garbe, E., Systematic review: Agranulocytosis induced by nonchemotherapy drugs (2007) Annals of Internal Medicine, 146 (9), pp. 657-665. , http://www.annals.org/cgi/reprint/146/9/657.pdf; Garbe, E., Non-chemotherapy drug-induced agranulocytosis (2007) Expert Opinion on Drug Safety, 6 (3), pp. 323-335. , DOI 10.1517/14740338.6.3.323; Tatonetti, N.P., Detecting drug interactions from adverse-event reports: Interaction between paroxetine and pravastatin increases blood glucose levels (2011) Clin. Pharmacol. Ther., 90, pp. 133-142; Schuemie, M.J., Methods for drug safety signal detection in longitudinal observational databases: LGPS and LEOPARD (2011) Pharmacoepidemiol. Drug Saf., 20, pp. 292-299; Kuperman, G.J., Teich, J.M., Bates, D.W., McLatchey, J., Hoff, T.G., Representing hospital events as complex conditionals (1995) Proc. Annu. Symp. Comput. Appl. Med. Care, pp. 137-141; Trifirò, G., Data mining on electronic health record databases for signal detection in pharmacovigilance: Which events to monitor? (2009) Pharmacoepidemiol. Drug Saf., 18, pp. 1176-1184; Zorych, I., Madigan, D., Ryan, P., Bate, A., Disproportionality methods for pharmacovigilance in longitudinal observational databases (2011) Stat. Methods Med. Res., , e-pub ahead of print 30 August 2011; Roth, D., Alarcón, F.J., Fernandez, J.A., Preston, R.A., Bourgoignie, J.J., Acute rhabdomyolysis associated with cocaine intoxication (1988) N. Engl. J. Med., 319, pp. 673-677; Chung, C., Characteristic purpura of the ears, vasculitis, and neutropenia - A potential public health epidemic associated with levamisoleadulterated cocaine (2011) J. Am. Acad. Dermatol., 65, pp. 722-725; Harpaz, R., Perez, H., Chase, H.S., Rabadan, R., Hripcsak, G., Friedman, C., Biclustering of adverse drug events in the fda's spontaneous reporting system (2011) Clin. Pharmacol. Ther., 89, pp. 243-250; MacEdo, A.F., Alves, C., Craveiro, N., Marques, F.B., Multiple drug exposure as a risk factor for the seriousness of adverse drug reactions (2011) J. Nurs. Manag., 19, pp. 395-399; Friedman, C., Shagina, L., Lussier, Y., Hripcsak, G., Automated encoding of clinical documents based on natural language processing (2004) Journal of the American Medical Informatics Association, 11 (5), pp. 392-402. , DOI 10.1197/jamia.M1552, PII S1067502704000945; Browne, A.C., Divita, G., Aronson, A.R., McCray, A.T., UMLS language and vocabulary tools (2003) AMIA Annu. Symp. Proc., 2003, p. 798; Krejcie, R.V., Morgan, D.W., Determining sample size for research activities (1970) Educ. Psychol. Meas., 30, pp. 607-610</v>
          </cell>
          <cell r="AM158" t="str">
            <v>Haerian, K.; Department of Biomedical Informatics, , New York, NY, United States; email: krh7003@dmi.columbia.edu</v>
          </cell>
          <cell r="AV158" t="str">
            <v>CLPTA</v>
          </cell>
          <cell r="AW158" t="str">
            <v>Clin. Pharmacol. Ther.</v>
          </cell>
          <cell r="AX158" t="str">
            <v>Final</v>
          </cell>
          <cell r="AY158" t="str">
            <v>2-s2.0-84864128230</v>
          </cell>
          <cell r="AZ158">
            <v>6</v>
          </cell>
          <cell r="BG158" t="str">
            <v>abacavir; aripiprazole; atorvastatin; azathioprine; benzatropine mesilate; carbamazepine; cefalexin; ceftriaxone; chlorpromazine; citalopram; clonazepam; clopidogrel; cotrimoxazole; donepezil; drug; escitalopram; ezetimibe; fenofibrate; gabapentin; haloperidol; lorazepam; olanzapine; phenelzine; phenytoin; piperacillin plus tazobactam; quetiapine; recombinant interleukin 2; risperidone; rosuvastatin; salazosulfapyridine; simvastatin; statin; sultamicillin; tacrolimus; unindexed drug; valganciclovir; valproate semisodium; ziprasidone; adult; agranulocytosis; article; comorbidity; data processing; drug surveillance program; electronic medical record; female; hospitalization; human; knowledge; major clinical study; male; medical record review; natural language processing; priority journal; rhabdomyolysis; sensitivity and specificity; Adverse Drug Reaction Reporting Systems; Agranulocytosis; Drug Toxicity; Electronic Health Records; Humans; New York City; Pharmaceutical Preparations; Pharmacovigilance; Rhabdomyolysis; Sensitivity and Specificity</v>
          </cell>
          <cell r="BJ158" t="str">
            <v>electronic health records (ehrs) are an important source of data for detection of adverse drug reactions (adrs). however, adverse events are frequently due not to medications but to the patients' underlying conditions. mining to detect adrs from ehr data must account for confounders. we developed an automated method using natural-language processing (nlp) and a knowledge source to differentiate cases in which the patient's disease is responsible for the event rather than a drug. our method was applied to 199,920 hospitalization records, concentrating on two serious adrs: rhabdomyolysis (n = 687) and agranulocytosis (n = 772). our method automatically identified 75% of the cases, those with disease etiology. the sensitivity and specificity were 93.8% (confidence interval: 88.9-96.7%) and 91.8% (confidence interval: 84.0-96.2%), respectively. the method resulted in considerable saving of time: for every 1 h spent in development, there was a saving of at least 20 h in manual review. the review of the remaining 25% of the cases therefore became more feasible, allowing us to identify the medications that had caused the adrs. © 2012 american society for clinical pharmacology and therapeutics.</v>
          </cell>
          <cell r="BL158" t="str">
            <v xml:space="preserve">Registros eletrônicos de saúde (EHRs) são uma importante fonte de dados para detecção de reações adversas de medicamentos (ADRs). No entanto, os eventos adversos são freqüentemente devido aos medicamentos, mas às condições subjacentes dos pacientes. Mineração para detectar ADRs dos dados do EHR deve ser responsável por confundidores. Desenvolvemos um método automatizado usando o processamento de linguagem natural (PNL) e uma fonte de conhecimento para diferenciar casos em que a doença do paciente é responsável pelo evento em vez de uma droga. Nosso método foi aplicado a 199.920 registros de hospitalização, concentrando-se em dois ADRs sérios: rabdomiólise (n = 687) e agranulocitose (n = 772). Nosso método identificou automaticamente 75% dos casos, aqueles com etiologia da doença. A sensibilidade e especificidade foram 93,8% (intervalo de confiança: 88,9-96,7%) e 91,8% (intervalo de confiança: 84,0-96,2%), respectivamente. O método resultou em considerável economia de tempo: para cada 1 H gasto em desenvolvimento, houve uma economia de pelo menos 20 h na revisão manual. A revisão dos demais 25% dos casos tornou-se mais viável, permitindo-nos identificar os medicamentos que causaram os ADRs. © 2012 American Society para farmacologia clínica e terapêutica. </v>
          </cell>
          <cell r="BQ158">
            <v>0</v>
          </cell>
          <cell r="BR158">
            <v>0</v>
          </cell>
          <cell r="BS158">
            <v>0</v>
          </cell>
          <cell r="BV158">
            <v>0</v>
          </cell>
          <cell r="BW158">
            <v>0</v>
          </cell>
          <cell r="BX158">
            <v>0</v>
          </cell>
          <cell r="BY158">
            <v>0</v>
          </cell>
          <cell r="BZ158">
            <v>0</v>
          </cell>
          <cell r="CA158">
            <v>0</v>
          </cell>
          <cell r="CB158">
            <v>0</v>
          </cell>
          <cell r="CC158">
            <v>0</v>
          </cell>
          <cell r="CK158">
            <v>0</v>
          </cell>
          <cell r="CL158">
            <v>0</v>
          </cell>
        </row>
        <row r="159">
          <cell r="C159" t="str">
            <v>leveraging medical taxonomies to improve knowledge management within online communities of practice the knowledge maps system</v>
          </cell>
          <cell r="D159" t="str">
            <v>Leveraging medical taxonomies to improve knowledge management within online communities of practice: The knowledge maps system</v>
          </cell>
          <cell r="E159" t="str">
            <v xml:space="preserve">Aproveitando taxonomias médicas para melhorar a gestão do conhecimento dentro das comunidades on-line da prática: o sistema de mapas de conhecimento </v>
          </cell>
          <cell r="G159" t="str">
            <v xml:space="preserve">macho </v>
          </cell>
          <cell r="H159">
            <v>2017</v>
          </cell>
          <cell r="I159">
            <v>7</v>
          </cell>
          <cell r="J159">
            <v>0</v>
          </cell>
          <cell r="K159">
            <v>0</v>
          </cell>
          <cell r="L159" t="str">
            <v>Scopus</v>
          </cell>
          <cell r="P159" t="str">
            <v>English</v>
          </cell>
          <cell r="Q159" t="str">
            <v>Article</v>
          </cell>
          <cell r="R159">
            <v>1</v>
          </cell>
          <cell r="T159" t="str">
            <v>Stewart S.A., Abidi S.S.R.</v>
          </cell>
          <cell r="U159" t="str">
            <v>Computer Methods and Programs in Biomedicine</v>
          </cell>
          <cell r="V159" t="str">
            <v>143</v>
          </cell>
          <cell r="Y159" t="str">
            <v>10.1016/j.cmpb.2017.03.003</v>
          </cell>
          <cell r="Z159" t="str">
            <v>10.1016/j.cmpb.2017.03.003</v>
          </cell>
          <cell r="AB159" t="str">
            <v>https://www.scopus.com/inward/record.uri?eid=2-s2.0-85014638074&amp;doi=10.1016%2fj.cmpb.2017.03.003&amp;partnerID=40&amp;md5=2240c0c5d0b8038c2d1a3b87e0e2ade9</v>
          </cell>
          <cell r="AC159" t="str">
            <v>Medical Informatics, Department of Community Health and Epidemiology Faculty of Medicine Canada, United States; NICHE Research Group, Faculty of Computer Science Dalhousie University, NS, Halifax, Canada</v>
          </cell>
          <cell r="AD159" t="str">
            <v>Stewart, S.A., Medical Informatics, Department of Community Health and Epidemiology Faculty of Medicine Canada, United States; Abidi, S.S.R., NICHE Research Group, Faculty of Computer Science Dalhousie University, NS, Halifax, Canada</v>
          </cell>
          <cell r="AL159" t="str">
            <v>Straus, S.E., Tetroe, J., I. Graham. Defining knowledge translation, CMAJ. 181 (2009) 165–168; Estabrooks, C.A., Thompson, D.S., Lovely, J.J., Hofmeyer, A., A guide to knowledge translation theory (2006) J. Contin. Educ. Health Prof., 26, pp. 25-36; Wenger, E., Knowledge management as a doughnut: Shaping your knowledge strategy through communities of practice (2004) Ivey Bus. J., pp. 1-8; Aronson, A.R., Lang, F., An overview of MetaMap: historical perspective and recent advances (2010) JAMIA., 17, pp. 229-236; Tuli, W.S., IVF and Internet: Evaluation of an Interactive Personal Health Record for IVF Patients (2008); Eysenbach, G., Powell, J., Englesakis, M., Rizo, C., Stern, A., Health related virtual communities and electronic support groups: systematic review of the effects of online peer to peer interactions (2004) Br. Med. J., 328; Choudhury, B., Gouldsborough, I., The use of electronic media to develop transferable skills in science students studying anatomy (2012) Anat. Sci. Educ.; Kuhn, J., Hasbargen, B., Miziniak, H., Pretest online discussion groups to augment teaching and learning (2010) Comput. Inform. Nurs., 28, pp. 297-304; Valaitis, R.K., Akhtar-Danesh, N., Brooks, F., Binks, S., Semogas, D., Online communities of practice as a communication resource for community health nurses working with homeless persons (2011) J. Adv. Nurs., 67, pp. 1273-1284; McLeod, R.S., MacRae, H.M., McKenzie, M.E., Victor, J.C., Brasel, K.J., Evidence Based Reviews in Surgery Steering Committee, A moderated journal club is more effective than an Internet journal club in teaching critical appraisal skills: results of a multicenter randomized controlled trial (2010) J. Am. Coll. Surg., 211, pp. 769-776; Shah, N.H., Bhatia†, N., Jonquet†, C., Rubin, D., Chiang, A.P., Musen, M.A., Comparison of concept recognizers for building the open biomedical annotator (2009) BMC Bioinform., 10, p. S14; Jonquet, C., Shah, N.H., Musen, M.A., The open biomedical annotator (2009) Summit Translational Bioinform., pp. 56-60; Stewart, S.A., Maltzahn, M.E.V., Abidi, S.S.R., Comparing Metamap to MGrep as a Tool for Mapping Free Text to Formal Medical Lexions (2012); Aronson, A.R., Effective mapping of biomedical text to the UMLS Metathesaurus: the MetaMap program (2001) Proc. AMIA Symp., pp. 17-21; Kahn, C.E., Rubin, D., Automated semantic indexing of figure captions to improve radiology image retrieval (2009) J. Am. Med. Inform. Assoc., 16, pp. 280-286; Chapman, W.W., Fiszman, M., Dowling, J.N., Chapman, B.E., Rindflesch, T.C., Identifying respiratory findings in emergency department reports for biosurveillance using MetaMap (2004) Medinfo; Chase, H.S., Kaufman, D.R., Johnson, S.B., Meddonca, E.A., Voice capture of medical residents' clinical information needs during an inpatient rotation (2009) J. Am. Med. Inform. Assoc., 16, pp. 387-394; Stewart, S.A., Abidi, S.S.R., An infobutton for web 2.0 clinical discussions: the knowledge linkage framework (2012) IEEE Trans. Inf. Technol. Biomed., 16 (1), pp. 129-135; Stewart, Abidi, Applying social network analysis to understand the knowledge sharing behaviour of practitioners in a clinical online discussion forum (2012) J. Med. Internet Res., p. 14</v>
          </cell>
          <cell r="AM159" t="str">
            <v>Stewart, S.A.; Centre for Clinical Research, Dalhousie University 5790 University Ave, Canada; email: sam.stewart@dal.ca</v>
          </cell>
          <cell r="AP159" t="str">
            <v>Elsevier Ireland Ltd</v>
          </cell>
          <cell r="AV159" t="str">
            <v>CMPBE</v>
          </cell>
          <cell r="AW159" t="str">
            <v>Comput. Methods Programs Biomed.</v>
          </cell>
          <cell r="AX159" t="str">
            <v>Final</v>
          </cell>
          <cell r="AY159" t="str">
            <v>2-s2.0-85014638074</v>
          </cell>
          <cell r="AZ159">
            <v>6</v>
          </cell>
          <cell r="BF159" t="str">
            <v>Knowledge management; Medical taxonomies; Natural language processing; Online communities; Semantic mapping</v>
          </cell>
          <cell r="BG159" t="str">
            <v>Knowledge engineering; Mapping; Natural language processing systems; Online systems; Semantics; Social networking (online); Taxonomies; Websites; Hierarchical structures; Knowledge translation; Multi-level analysis; NAtural language processing; On-line communities; Semantic mapping; State of the art; Wealth of information; Knowledge management; Article; book; community; e-mail; human; knowledge management; map; medical terminology; natural language processing; online system; practice guideline; semantics; taxonomy; algorithm; health care personnel; Internet; interpersonal communication; Medical Subject Headings; medicine; pain; pediatrics; procedures; software; surgeon; translational research; Algorithms; Communication; Health Personnel; Humans; Internet; Knowledge Management; Medical Subject Headings; Medicine; Natural Language Processing; Pain; Pediatrics; Semantics; Software; Surgeons; Translational Medical Research</v>
          </cell>
          <cell r="BI159" t="str">
            <v>twitter|metamap|nlp</v>
          </cell>
          <cell r="BJ159" t="str">
            <v>background and objective online communities of practice contain a wealth of information, stored in the free text of shared communications between community members. the knowledge maps (kmaps) system is designed to facilitate knowledge translation in online communities through multi-level analyses of the shared messages of these communications. methods using state-of-the-art semantic mapping technologies (metamap) the contents of the messages shared within an online community are mapped to terms from the mesh medical lexicon, providing a multi-level topic-specific summary of the knowledge being shared within the community. using the inherent hierarchical structure of the lexicon important insights can be found within the community. results the kmaps system was applied to two medical mailing lists, the ppml (archives from 2009–02 to 2013–02) and surginet (archives from 2012–01 to 2013–04), identifying 27,924 and 50,597 medical terms respectively. kmaps identified content areas where both communities found interest, specifically around diseases, 22% and 24% of the total terms, while also identifying field-specific areas that were more popular: surginet expressed an interest in anatomy (14% vs 4%) while the ppml was more interested in drugs (19% vs 9%). at the level of the individual kmaps identified 6 ppml users and 9 surginet users that had noticeably more contributions to the community than their peers, and investigated their personal areas of interest. conclusion the kmaps system provides valuable insights into the structure of both communities, identifying topics of interest/shared content areas and defining content-profiles for individual community members. the system provides a valuable addition to the online kt process. © 2017 elsevier b.v.</v>
          </cell>
          <cell r="BK159" t="str">
            <v>Histórico e objetivo As comunidades de prática online contêm uma riqueza de informações, armazenadas no texto livre de comunicações compartilhadas entre os membros da comunidade. O sistema Knowledge Maps (KMaps) é projetado para facilitar a tradução do conhecimento em comunidades online por meio de análises em vários níveis das mensagens compartilhadas dessas comunicações. Métodos Usando tecnologias de mapeamento semântico de última geração (Metamap), o conteúdo das mensagens compartilhadas dentro de uma comunidade online é mapeado para termos do léxico médico MeSH, fornecendo um resumo específico de tópico de vários níveis do conhecimento que está sendo compartilhado dentro a comunidade. Usando a estrutura hierárquica inerente do léxico, percepções importantes podem ser encontradas na comunidade. Resultados O sistema KMaps foi aplicado a duas listas de mala direta médica, a PPML (arquivos de 2009-02 a 2013-02) e a SURGINET (arquivos de 2012-01 a 2013-04), identificando 27.924 e 50.597 termos médicos, respectivamente. O KMaps identificou áreas de conteúdo em que ambas as comunidades encontraram interesse, especificamente em Doenças, 22% e 24% do total de termos, enquanto também identificou áreas específicas de campo que eram mais populares: SURGINET expressou interesse em anatomia (14% vs 4%) enquanto o PPML estava mais interessado em drogas (19% vs 9%). No nível dos KMaps individuais, identificou 6 usuários PPML e 9 usuários SURGINET que tinham notavelmente mais contribuições para a comunidade do que seus pares, e investigou suas áreas pessoais de interesse. Conclusão O sistema KMaps fornece informações valiosas sobre a estrutura de ambas as comunidades, identificando tópicos de interesse / áreas de conteúdo compartilhado e definindo perfis de conteúdo para membros individuais da comunidade. O sistema fornece uma adição valiosa ao processo KT online.</v>
          </cell>
          <cell r="BL159" t="str">
            <v xml:space="preserve">O fundo e as comunidades on-line objetivas de prática contêm uma riqueza de informações, armazenadas no texto livre de comunicações compartilhadas entre os membros da comunidade. O sistema Mapas de Conhecimento (KMPAPS) é projetado para facilitar a tradução de conhecimento em comunidades on-line por meio de análises multi-nível das mensagens compartilhadas dessas comunicações. Métodos utilizando tecnologias de mapeamento semântico de última geração (Metamap) O conteúdo das mensagens compartilhadas dentro de uma comunidade on-line é mapeado para os termos do léxico médico da malha, fornecendo um resumo específico de tópico multi-nível do conhecimento que está sendo compartilhado a comunidade. Usar a estrutura hierárquica inerente dos insights importantes da Lexicon pode ser encontrada dentro da comunidade. Resultados O sistema KMaps foi aplicado a duas listas de discussão médicas, o PPML (arquivos de 2009-02 a 2013-02) e o Surginet (Arquivos de 2012-01 a 2013-04), identificando 27.924 e 50.597 termos médicos, respectivamente. KMAPs identificou áreas de conteúdo onde ambas as comunidades encontraram interesse, especificamente em torno de doenças, 22% e 24% do total de termos, além de identificar áreas específicas de campo que eram mais populares: o Sininet expressou interesse em anatomia (14% vs 4%) O PPML estava mais interessado em drogas (19% vs 9%). No nível do kmaps individuais identificaram 6 usuários de PPML e 9 usuários de cirurginet que tinham mais contribuições para a comunidade do que seus pares, e investigaram suas áreas de interesse pessoal. Conclusão O sistema KMaps fornece insights valiosos sobre a estrutura de ambas as comunidades, identificando tópicos de áreas de conteúdo / conteúdo compartilhado e definindo perfis de conteúdo para membros da comunidade individuais. O sistema fornece uma adição valiosa ao processo on-line KT. © 2017 Elsevier B.V. </v>
          </cell>
          <cell r="BN159">
            <v>1</v>
          </cell>
          <cell r="BO159" t="str">
            <v>Leitura completa: sim</v>
          </cell>
          <cell r="BP159">
            <v>1</v>
          </cell>
          <cell r="BQ159">
            <v>0</v>
          </cell>
          <cell r="BR159">
            <v>1</v>
          </cell>
          <cell r="BS159">
            <v>0</v>
          </cell>
          <cell r="BV159">
            <v>0</v>
          </cell>
          <cell r="BW159">
            <v>0</v>
          </cell>
          <cell r="BX159">
            <v>0</v>
          </cell>
          <cell r="BY159">
            <v>0</v>
          </cell>
          <cell r="BZ159">
            <v>0</v>
          </cell>
          <cell r="CA159">
            <v>0</v>
          </cell>
          <cell r="CB159">
            <v>0</v>
          </cell>
          <cell r="CC159">
            <v>0</v>
          </cell>
          <cell r="CE159" t="str">
            <v>Entra ou ñ para leitura: sim - bom</v>
          </cell>
          <cell r="CF159" t="str">
            <v>Bom</v>
          </cell>
          <cell r="CG159">
            <v>44373</v>
          </cell>
          <cell r="CI159">
            <v>1</v>
          </cell>
          <cell r="CK159">
            <v>0</v>
          </cell>
          <cell r="CL159">
            <v>0</v>
          </cell>
        </row>
        <row r="160">
          <cell r="C160" t="str">
            <v>development and evaluation of an ensemble resource linking medications to their indications</v>
          </cell>
          <cell r="D160" t="str">
            <v>Development and evaluation of an ensemble resource linking medications to their indications</v>
          </cell>
          <cell r="E160" t="str">
            <v xml:space="preserve">Desenvolvimento e avaliação de um recurso de ensemble ligando medicamentos para suas indicações </v>
          </cell>
          <cell r="G160" t="str">
            <v xml:space="preserve">macho </v>
          </cell>
          <cell r="H160">
            <v>2013</v>
          </cell>
          <cell r="I160">
            <v>50</v>
          </cell>
          <cell r="J160">
            <v>0</v>
          </cell>
          <cell r="K160">
            <v>0</v>
          </cell>
          <cell r="L160" t="str">
            <v>Scopus</v>
          </cell>
          <cell r="P160" t="str">
            <v>English</v>
          </cell>
          <cell r="Q160" t="str">
            <v>Article</v>
          </cell>
          <cell r="R160">
            <v>0</v>
          </cell>
          <cell r="S160" t="str">
            <v>All Open Access, Bronze, Green</v>
          </cell>
          <cell r="T160" t="str">
            <v>Wei W.-Q., Cronin R.M., Xu H., Lasko T.A., Bastarache L., Denny J.C.</v>
          </cell>
          <cell r="U160" t="str">
            <v>Journal of the American Medical Informatics Association</v>
          </cell>
          <cell r="V160" t="str">
            <v>20</v>
          </cell>
          <cell r="W160" t="str">
            <v>5</v>
          </cell>
          <cell r="Y160" t="str">
            <v>10.1136/amiajnl-2012-001431</v>
          </cell>
          <cell r="Z160" t="str">
            <v>10.1136/amiajnl-2012-001431</v>
          </cell>
          <cell r="AB160" t="str">
            <v>https://www.scopus.com/inward/record.uri?eid=2-s2.0-84882766694&amp;doi=10.1136%2famiajnl-2012-001431&amp;partnerID=40&amp;md5=57ca2c1845532d87147604af286b2ff0</v>
          </cell>
          <cell r="AC160" t="str">
            <v>Department of Biomedical Informatics, Vanderbilt University, Nashville, TN, United States; Department of Medicine, Vanderbilt University, Nashville, TN, United States; School of Biomedical Informatics, The University of Texas Health Science Center at Houston, Houston, TX, United States</v>
          </cell>
          <cell r="AD160" t="str">
            <v>Wei, W.-Q., Department of Biomedical Informatics, Vanderbilt University, Nashville, TN, United States; Cronin, R.M., Department of Medicine, Vanderbilt University, Nashville, TN, United States; Xu, H., School of Biomedical Informatics, The University of Texas Health Science Center at Houston, Houston, TX, United States; Lasko, T.A., Department of Biomedical Informatics, Vanderbilt University, Nashville, TN, United States; Bastarache, L., Department of Biomedical Informatics, Vanderbilt University, Nashville, TN, United States; Denny, J.C., Department of Biomedical Informatics, Vanderbilt University, Nashville, TN, United States, Department of Medicine, Vanderbilt University, Nashville, TN, United States</v>
          </cell>
          <cell r="AG160" t="str">
            <v>captopril, 62571-86-2; ciprofloxacin, 85721-33-1; dexmethylphenidate, 19262-68-1, 35652-13-2, 40431-64-9; dobutamine, 34368-04-2, 49745-95-1, 52663-81-7, 61661-06-1; ephedrine, 299-42-3, 50-98-6; guaifenesin, 93-14-1; isosorbide, 652-67-5; sildenafil, 139755-83-2; Pharmaceutical Preparations</v>
          </cell>
          <cell r="AH160" t="str">
            <v>National Heart, Lung, and Blood Institute, NHLBI: U19HL065962
National Human Genome Research Institute, NHGRI: U01HG006378
National Institute of General Medical Sciences, NIGMS: R01GM105688
U.S. National Library of Medicine, NLM: R01LM010685, T15LM007450</v>
          </cell>
          <cell r="AL160" t="str">
            <v>Cebul, R.D., Love, T.E., Jain, A.K., Electronic health records and quality of diabetes care (2011) N Engl J Med, 365, pp. 825-833; Ghitza, U.E., Sparenborg, S., Tai, B., Improving drug abuse treatment delivery through adoption of harmonized electronic health record systems (2011) Subst Abuse Rehabil, 2011, pp. 125-131; Roth, C.P., Lim, Y.W., Pevnick, J.M., The challenge of measuring quality of care from the electronic health record (2009) Am J Med Qual, 24, pp. 385-394; Roth, M.T., Weinberger, M., Campbell, W.H., Measuring the quality of medication use in older adults (2009) J Am Geriatr Soc, 57, pp. 1096-1102; Tracy, R.P., 'Deep phenotyping': characterizing populations in the era of genomics and systems biology (2008) Curr Opin Lipidol, 19, pp. 151-157; Wilke, R.A., Xu, H., Denny, J.C., The emerging role of electronic medical records in pharmacogenomics (2011) Clin Pharmacol Ther, 89, pp. 379-386; (2012), DailyMed dailymed.nlm.nih.gov; Epstein, R.S., Huang, S.M., The many sides of off-label prescribing (2012) Clin Pharmacol Ther, 91, pp. 755-758; Bates, G.W., Legro, R.S., Longterm management of Polycystic Ovarian Syndrome (PCOS), , Mol Cell Endocrinol 2012, pii: S0303-7207(12)00481-9. doi: 10.1016/j. mce.2012.10.029. [Epub ahead of print 20 Dec 2012]; Tursi, A., Acute diverticulitis of the colon-current medical therapeutic management (2004) Expert Opin Pharmacother, 5, pp. 55-59; Psaty, B.M., Ray, W., FDA guidance on off-label promotion and the state of the literature from sponsors (2008) JAMA, 299, pp. 1949-1951; Kearney, P.M., Blackwell, L., Collins, R., Efficacy of cholesterol-lowering therapy in 18,686 people with diabetes in 14 randomised trials of statins: a meta-analysis (2008) Lancet, 371, pp. 117-125; Preiss, D., Seshasai, S.R., Welsh, P., Risk of incident diabetes with intensive-dose compared with moderate-dose statin therapy: a meta-analysis (2011) JAMA, 305, pp. 2556-2564; Duke, J.D., Han, X., Wang, Z., Literature based drug interaction prediction with clinical assessment using electronic medical records: novel myopathy associated drug interactions (2012) PLoS Comput Biol, 8, pp. e1002614; Zhu, F., Shi, Z., Qin, C., Therapeutic target database update 2012: a resource for facilitating target-oriented drug discovery (2012) Nucleic Acids Res, 40, pp. D1128-D1136; Kuhn, M., Campillos, M., Letunic, I., A side effect resource to capture phenotypic effects of drugs (2010) Mol Syst Biol, 6, p. 343; Nelson, S.J., Zeng, K., Kilbourne, J., Normalized names for clinical drugs: RxNorm at 6 years (2011) JAMIA, 18, pp. 441-8; Bodenreider, O., Peters, L.B., A graph-based approach to auditing RxNorm (2009) J Biomed Inform, 42, pp. 558-5570; Warnekar, P.P., Bouhaddou, O., Parrish, F., Use of RxNorm to exchange codified drug allergy information between Department of Veterans Affairs (VA) and Department of Defense (DoD) (2007) AMIA Annu Symp Proc, pp. 781-785; Denny, J.C., Peterson, J.F., Identi QT prolongation from ECG impressions using natural language processing and negation detection (2007) Stud Health Technol Inform, 129 (PART 2), pp. 1283-1288; Aronson, A.R., Lang, F.M., An overview of MetaMap: historical perspective and recent advances (2010) JAMIA, 17, pp. 229-236; Denny, J.C., Bastarache, L., Sastre, E.A., Tracking medical students' clinical experiences using natural language processing (2009) J Biomed Inform, 42, pp. 781-789; Denny, J.C., Peterson, J.F., Choma, N.N., Extracting timing and status descriptors for colonoscopy testing from electronic medical records (2010) JAMIA, 17, pp. 383-388; Denny, J.C., Smithers, J.D., Miller, R.A., "Understanding" medical school curriculum content using KnowledgeMap (2003) JAMIA, 10, pp. 351-362; Denny, J.C., Spickard, A., Miller, R.A., Identifying UMLS concepts from ECG Impressions using KnowledgeMap (2005) AMIA Ann Proc, pp. 196-200; (2012), http://www.nlm.nih.gov/research/umls/licensedcontent/snomedctarchive.html, SNOMED CT ICD9 CrossMap (accessed 1 Jan 2013); Martin, M.F., Surrall, K.E., McKenna, F., Captopril: a new treatment for rheumatoid arthritis? (1984) Lancet, 1, pp. 1325-1328; Shea, S., Hripcsak, G., Accelerating the use of electronic health records in physician practices (2010) N Engl J Med, 362, pp. 192-195; (2012), https://www.cms.gov/Regulations-and-Guidance/Legislation/EHRIncentivePrograms/index.html, CMS. EHR Incentive Programs (accessed 1 Jan 2013); Carroll, R.J., Thompson, W.K., Eyler, A.E., Portability of an algorithm to identify rheumatoid arthritis in electronic health records (2012) JAMIA, 19, pp. e162-e169; Kho, A.N., Hayes, M.G., Rasmussen-Torvik, L., Use of diverse electronic medical record systems to identify genetic risk for type 2 diabetes within a genome-wide association study (2012) JAMIA, 19, pp. 212-218; Ritchie, M.D., Denny, J.C., Crawford, D.C., Robust replication of genotype-phenotype associations across multiple diseases in an electronic medical record (2010) Am J Hum Genet, 86, pp. 560-572; Wei, W.-Q., Leibson, C.L., Ransom, J.E., Impact of data fragmentation across healthcare centers on the accuracy of a high-throughput clinical phenotyping algorithm for specifying subjects with type 2 diabetes mellitus (2012) JAMIA, 19, pp. 219-224; Hripcsak, G., Albers, D.J., Next-generation phenotyping of electronic health records JAMIA; Robinson, P.N., Deep phenotyping for precision medicine (2012) Hum Mutat, 33, pp. 777-780; Wei, W.Q., Leibson, C.L., Ransom, J.E., The absence of longitudinal data limits the accuracy of high-throughput clinical phenotyping for identifying type 2 diabetes mellitus subjects (2013) Int J Med Inform, 82, pp. 239-247; Denny, J.C., Ritchie, M.D., Crawford, D.C., Identification of genomic predictors of atrioventricular conduction: using electronic medical records as a tool for genome science (2010) Circulation, 122, pp. 2016-2021; Denny, J.C., Crawford, D.C., Ritchie, M.D., Variants near FOXE1 are associated with hypothyroidism and other thyroid conditions: using electronic medical records for genome-and phenome-wide studies (2011) Am J Hum Genet, 89, pp. 529-542; McCarty, C.A., Chisholm, R.L., Chute, C.G., The eMERGE Network: a consortium of biorepositories linked to electronic medical records data for conducting genomic studies (2011) BMC Med Genomics, 4, p. 13. , http://www.ncbi.nlm.nih.gov/pubmed/21269473, doi: 10.1186/1755-8794-4-13; Liu, M., Wu, Y., Chen, Y., Large-scale prediction of adverse drug reactions using chemical, biological, and phenotypic properties of drugs (2012) JAMIA, 19, pp. e28-e35; Burton, M.M., Simonaitis, L., Schadow, G., Medication and indication linkage: a practical therapy for the problem list? (2008) AMIA Ann Symp Proc, pp. 86-90; Denny, J.C., Ritchie, M.D., Basford, M.A., PheWAS: demonstrating the feasibility of a phenome-wide scan to discover gene-disease associations (2010) Bioinformatics, 26, pp. 1205-1210; Giles, J., Internet encyclopaedias go head to head (2005) Nature, 438, pp. 900-901; (2013), http://www.epocrates.com/, epocrates. (accessed 1 Jan 2013); (2013), http://www.utdol.com, lexicomp (accessed 1 Jan 2013); Glueck, C.J., Fontaine, R.N., Wang, P., Metformin reduces weight, centripetal obesity, insulin, leptin, and low-density lipoprotein cholesterol in nondiabetic, morbidly obese subjects with body mass index greater than 30 (2001) Metabolism, 50, pp. 856-861; Seifarth, C., Schehler, B., Schneider, H.J., Effectiveness of metformin on weight loss in non-diabetic individuals with obesity (2013) Exp Clin Endocrinol Diabetes, 121, pp. 27-31</v>
          </cell>
          <cell r="AM160" t="str">
            <v>Denny, J.C.; Department of Biomedical Informatics, 2209 Garland Ave, Nashville, TN 37232, United States; email: josh.denny@vanderbilt.edu</v>
          </cell>
          <cell r="AV160" t="str">
            <v>JAMAF</v>
          </cell>
          <cell r="AW160" t="str">
            <v>J. Am. Med. Informatics Assoc.</v>
          </cell>
          <cell r="AX160" t="str">
            <v>Final</v>
          </cell>
          <cell r="AY160" t="str">
            <v>2-s2.0-84882766694</v>
          </cell>
          <cell r="AZ160">
            <v>7</v>
          </cell>
          <cell r="BG160" t="str">
            <v>captopril; ciprofloxacin; dexmethylphenidate; dobutamine; ephedrine; guaifenesin; isosorbide; sildenafil; accuracy; adverse drug reaction; article; asthma; consumer health information; cystic fibrosis; drug indication; drug recall; electronic medical record; fatigue; food and drug administration; full text database; gastroesophageal reflux; heart atrium fibrillation; human; hypertension; ICD-9; knowledge base; malaise; medical error; medication indication resource; Medline; natural language processing; reference database; rheumatoid arthritis; RxNorm; side effect resource 2; Systematized Nomenclature of Medicine; treatment outcome; Unified Medical Language System; visual disorder; wikipedia; electronic medical records; International Classification of Diseases; medication indications; Ontology; Terminology; Unified Medical Language System; Dictionaries as Topic; Drug Therapy; Electronic Health Records; Internet; MedlinePlus; Natural Language Processing; Pharmaceutical Preparations; RxNorm</v>
          </cell>
          <cell r="BI160" t="str">
            <v>twitter|metamap|nlp</v>
          </cell>
          <cell r="BJ160" t="str">
            <v>objective: to create a computable medication indication resource (medi) to support primary and secondary use of electronic medical records (emrs). materials and methods: we processed four public medication resources, rxnorm, side effect resource (sider) 2, medlineplus, and wikipedia, to create medi. we applied natural language processing and ontology relationships to extract indications for prescribable, single-ingredient medication concepts and all ingredient concepts as defined by rxnorm. indications were coded as unified medical language system (umls) concepts and international classification of diseases, 9th edition (icd9) codes. a total of 689 extracted indications were randomly selected for manual review for accuracy using dual-physician review. we identified a subset of medication-indication pairs that optimizes recall while maintaining high precision. results: medi contains 3112 medications and 63 343 medication-indication pairs. wikipedia was the largest resource, with 2608 medications and 34 911 pairs. for each resource, estimated precision and recall, respectively, were 94% and 20% for rxnorm, 75% and 33% for medlineplus, 67% and 31% for sider 2, and 56% and 51% for wikipedia. the medi high-precision subset (medi-hps) includes indications found within either rxnorm or at least two of the three other resources. medi-hps contains 13 304 unique indication pairs regarding 2136 medications. the mean±sd number of indications for each medication in medi-hps is 6.22±6.09. the estimated precision of medi-hps is 92%. conclusions: medi is a publicly available, computable resource that links medications with their indications as represented by concepts and billing codes. medi may benefit clinical emr applications and reuse of emr data for research.</v>
          </cell>
          <cell r="BL160" t="str">
            <v xml:space="preserve">Objetivo: Criar um recurso de indicação de medicação computável (MEDI) para suportar o uso primário e secundário de registros médicos eletrônicos (EMRs). Materiais e métodos: processamos quatro recursos de medicação pública, RXNORM, recurso de efeito colateral (sider) 2, medlineplus e wikipedia, para criar Medi. Aplicamos o processamento de linguagem natural e as relações de ontologia para extrair indicações para conceitos de medicação de ingredientes pré-inscritos e todos os conceitos de ingredientes definidos pela RXNORM. As indicações foram codificadas como conceitos unificados de sistema médico (UMLS) e classificação internacional de doenças, 9º códigos de edição (ICD9). Um total de 689 indicações extraídas foram selecionadas aleatoriamente para revisão manual para precisão usando revisão de dual-médico. Nós identificamos um subconjunto de pares de indicação de medicação que otimiza o recall, mantendo a alta precisão. Resultados: MEDI contém 3112 medicamentos e 63 343 pares de indicação de medicação. A Wikipedia foi o maior recurso, com 2608 medicamentos e 34 911 pares. Para cada recurso, precisão estimada e recordação, respectivamente, foram 94% e 20% para RXNorm, 75% e 33% para a MedLinePlus, 67% e 31% para o Sider 2, e 56% e 51% para a Wikipedia. O subconjunto de alta precisão MEDI (Medi-HPS) inclui indicações encontradas no RXNorm ou pelo menos dois dos outros três recursos. Medi-HPS contém 13 pares de indicação exclusivos em relação aos 2136 medicamentos. A média ± DP de indicações para cada medicação em Medi-HPS é de 6,22 ± 6,09. A precisão estimada de Medi-HPS é de 92%. CONCLUSÕES: A Medi é um recurso computacional disponível publicamente que liga os medicamentos com suas indicações representadas por conceitos e códigos de faturamento. A Medi pode beneficiar aplicativos da EMR clínica e reutilização de dados EMR para pesquisa. </v>
          </cell>
          <cell r="BQ160">
            <v>0</v>
          </cell>
          <cell r="BR160">
            <v>0</v>
          </cell>
          <cell r="BS160">
            <v>0</v>
          </cell>
          <cell r="BV160">
            <v>0</v>
          </cell>
          <cell r="BW160">
            <v>0</v>
          </cell>
          <cell r="BX160">
            <v>0</v>
          </cell>
          <cell r="BY160">
            <v>0</v>
          </cell>
          <cell r="BZ160">
            <v>0</v>
          </cell>
          <cell r="CA160">
            <v>0</v>
          </cell>
          <cell r="CB160">
            <v>0</v>
          </cell>
          <cell r="CC160">
            <v>0</v>
          </cell>
          <cell r="CK160">
            <v>0</v>
          </cell>
          <cell r="CL160">
            <v>0</v>
          </cell>
        </row>
        <row r="161">
          <cell r="C161" t="str">
            <v>development of a medication reconciliation tool for norwegian primary care epr systems experiences from a user initiated project</v>
          </cell>
          <cell r="D161" t="str">
            <v>Development of a medication reconciliation tool for norwegian primary care EPR systems: Experiences from a user-initiated project</v>
          </cell>
          <cell r="E161" t="str">
            <v xml:space="preserve">Desenvolvimento de uma ferramenta de reconciliação de medicação para sistemas da Norwegian Primary Care EPR: experiências de um projeto iniciado pelo usuário </v>
          </cell>
          <cell r="G161" t="str">
            <v xml:space="preserve">macho </v>
          </cell>
          <cell r="H161">
            <v>2014</v>
          </cell>
          <cell r="J161">
            <v>0</v>
          </cell>
          <cell r="K161">
            <v>0</v>
          </cell>
          <cell r="L161" t="str">
            <v>Scopus</v>
          </cell>
          <cell r="P161" t="str">
            <v>English</v>
          </cell>
          <cell r="Q161" t="str">
            <v>Conference Paper</v>
          </cell>
          <cell r="R161">
            <v>0</v>
          </cell>
          <cell r="T161" t="str">
            <v>Røst T.B., Sørby I.D., Seland G.</v>
          </cell>
          <cell r="U161" t="str">
            <v>CEUR Workshop Proceedings</v>
          </cell>
          <cell r="V161" t="str">
            <v>1251</v>
          </cell>
          <cell r="AB161" t="str">
            <v>https://www.scopus.com/inward/record.uri?eid=2-s2.0-84913616896&amp;partnerID=40&amp;md5=b546e2769082dc4b1658f5dc959fde7c</v>
          </cell>
          <cell r="AC161" t="str">
            <v>Vivit AS, Trondheim, Norway; Atbrox AS, Trondheim, Norway; Gjøvik University College, Gjøvik, Norway</v>
          </cell>
          <cell r="AD161" t="str">
            <v>Røst, T.B., Atbrox AS, Trondheim, Norway; Sørby, I.D., Vivit AS, Trondheim, Norway; Seland, G., Vivit AS, Trondheim, Norway, Gjøvik University College, Gjøvik, Norway</v>
          </cell>
          <cell r="AL161" t="str">
            <v>Lo, L., Kwan, J., Fernandes, O.A., Shojania, K.G., Medication reconciliation supported by clinical pharmacists (2013) Making Health Care Safer II: An Updated Critical Analysis of the Evidence for Patient Safety Practices. Evidence Reports/Technology Assessments, (211). , Rockville (MD): Agency for Healthcare Research and Quality (US); Greenwald, J., Halasyamani, L., Greene, J., LaCivita, C., Stucky, E., Benjamin, B., Aking inpatient medication reconciliation patient centered, clinically relevant and implementable: A consensus statement on key principles and necessary first steps (2010) Journal of Hospital Medicine, 5 (8), pp. 477-485; Mjörndal, T., Boman, M.D., Hägg, S., Adverse drug reactions as a cause for admissions to a department of internal medicine (2002) Pharmacoepidemiol Drug Saf., 11 (1), pp. 65-72. , Jan-Feb; Drug-related deaths in a department of internal medicine (2001) Archives of Internal Medicine, 161 (19), pp. 2317-2323. , J, E., I, B., J, E., et al; Hospitalization and death associated with potentially inappropriate medication prescriptions among elderly nursing home residents (2005) Archives of Internal Medicine, 165 (1), pp. 68-74. , DT, L., JD, K., DB, P., A, L., RG, B; Bassi, J., Lau, F., Bardal, S., Use of information technology in medication reconciliation: A scoping review (2010) Annals of Pharmacotherapy, 44 (5), pp. 885-897; Cimino, J.J., Bright, T.J., Li, J., Medication reconciliation using natural language processing and controlled terminologies (2007) Medinfo 2007: Proceedings of the 12th World Congress on Health (Medical) Informatics; Building Sustainable Health Systems, pp. 679-683. , IOS Press; Giuse, D.A., Mickish, A., Increasing the availability of the computerized patient record (1996) Proc AMIA Annu Fall Symp, pp. 633-637; Goldman, J.A., Term domain distribution analysis: A data mining tool for text databases (1996) Methods Inf Med, 38 (2), pp. 96-101; Honigman, B., A computerized method for identifying incidents associated with adverse drug events in outpatients (2001) Int J Med Inform, 61 (1), pp. 21-32; Murff, H.J., Electronically screening discharge summaries for adverse medical events (2003) J Am Med Inform Assoc, 10 (4), pp. 339-350; Hripcsak, G., Unlocking clinical data from narrative reports: A study of natural language processing (1995) Ann Intern Med, 122 (9), pp. 681-688; Hripcsak, G., Kuperman, G., Friedman, C., Extracting findings from narrative reports: Software transferability and sources of physician disagreement (1998) Methods of Information in Medicine, 37 (1), pp. 1-7; Spyns, P., Natural language processing in medicine: An overview (1996) Methods Inf Med, 35 (4-5), pp. 285-301; Li, X., Roth, D., Exploring evidence for shallow parsing (2001) Proc of Annual Conference on Computational Natural Language Learning; Scowen, R.S., Extended bnf - A generic base standard (1993) Software Engineering Standards Symposium; Navarro, G., A guided tour to approximated string matching (2001) ACM Computing Surveys, 33 (1), pp. 31-88</v>
          </cell>
          <cell r="AN161" t="str">
            <v>Brooks E.Jaatun E.A.A.Berntsen K.Jaatun M.G.Gilstad H.</v>
          </cell>
          <cell r="AP161" t="str">
            <v>CEUR-WS</v>
          </cell>
          <cell r="AQ161" t="str">
            <v>2nd European Workshop on Practical Aspects of Health Informatics, PAHI 2014</v>
          </cell>
          <cell r="AR161" t="str">
            <v>19 May 2014 through 20 May 2014</v>
          </cell>
          <cell r="AT161">
            <v>109307</v>
          </cell>
          <cell r="AW161" t="str">
            <v>CEUR Workshop Proc.</v>
          </cell>
          <cell r="AX161" t="str">
            <v>Final</v>
          </cell>
          <cell r="AY161" t="str">
            <v>2-s2.0-84913616896</v>
          </cell>
          <cell r="AZ161">
            <v>9</v>
          </cell>
          <cell r="BF161" t="str">
            <v>Medication reconciliation; Natural language processing; User centered development</v>
          </cell>
          <cell r="BG161" t="str">
            <v>List processing languages; Adverse drug reactions; Electronic patient record; General practitioners; Healthcare institutions; Medication reconciliation; NAtural language processing; Reconciliation process; User-centered development; Natural language processing systems</v>
          </cell>
          <cell r="BI161" t="str">
            <v>twitter|metamap|nlp</v>
          </cell>
          <cell r="BJ161" t="str">
            <v>medication reconciliation is one of the most important priorities of national and international patient safety efforts, due to the numerous deaths and adverse drug reactions caused by inappropriate medication use. one of the main challenges of general practitioners (gps) is to get an overview of changes in the patients' medications after transitions between healthcare institutions. this paper presents how natural language processing of free text notes such as discharge summaries is used to automatically extract information about medications and how this can be compared to the patient's existing medication list in an electronic patient record (epr) system. the functionality has been developed in a user initiated project, as a cooperation between four different vendors and with a strong involvement of the end users. the functionality is available for most norwegian gps and is seen as a very useful tool in the medication reconciliation process. copyright © 2014 by the paper's authors. copying permitted for private and academic purposes.</v>
          </cell>
          <cell r="BL161" t="str">
            <v xml:space="preserve">A reconciliação de medicamentos é uma das prioridades mais importantes dos esforços de segurança do paciente nacional e internacional, devido às numerosas mortes e reações adversas causadas por uso inadequado de medicação. Um dos principais desafios dos clínicos gerais (GPS) é obter uma visão geral das mudanças nas medicações dos pacientes após transições entre as instituições de saúde. Este artigo apresenta como o processamento de linguagem natural de notas de texto gratuito, como resumos de descarga é usado para extrair automaticamente informações sobre medicamentos e como isso pode ser comparado à lista de medicação existente do paciente em um sistema eletrônico de pacientes (EPR). A funcionalidade foi desenvolvida em um projeto iniciado pelo usuário, como uma cooperação entre quatro fornecedores diferentes e com um forte envolvimento dos usuários finais. A funcionalidade está disponível para a maioria dos GPs noruegueses e é vista como uma ferramenta muito útil no processo de reconciliação de medicamentos. Copyright © 2014 pelos autores do artigo. Copiando permitido para fins privados e acadêmicos. </v>
          </cell>
          <cell r="BQ161">
            <v>0</v>
          </cell>
          <cell r="BR161">
            <v>0</v>
          </cell>
          <cell r="BS161">
            <v>0</v>
          </cell>
          <cell r="BV161">
            <v>0</v>
          </cell>
          <cell r="BW161">
            <v>0</v>
          </cell>
          <cell r="BX161">
            <v>0</v>
          </cell>
          <cell r="BY161">
            <v>0</v>
          </cell>
          <cell r="BZ161">
            <v>0</v>
          </cell>
          <cell r="CA161">
            <v>0</v>
          </cell>
          <cell r="CB161">
            <v>0</v>
          </cell>
          <cell r="CC161">
            <v>0</v>
          </cell>
          <cell r="CK161">
            <v>0</v>
          </cell>
          <cell r="CL161">
            <v>0</v>
          </cell>
        </row>
        <row r="162">
          <cell r="C162" t="str">
            <v>development of a questionnaire for detecting potential adverse drug reactions</v>
          </cell>
          <cell r="D162" t="str">
            <v>Development of a questionnaire for detecting potential adverse drug reactions</v>
          </cell>
          <cell r="E162" t="str">
            <v xml:space="preserve">Desenvolvimento de um questionário para detectar potenciais reações adversas de medicamentos </v>
          </cell>
          <cell r="G162" t="str">
            <v xml:space="preserve">macho </v>
          </cell>
          <cell r="H162">
            <v>1992</v>
          </cell>
          <cell r="I162">
            <v>30</v>
          </cell>
          <cell r="J162">
            <v>0</v>
          </cell>
          <cell r="K162">
            <v>0</v>
          </cell>
          <cell r="L162" t="str">
            <v>Scopus</v>
          </cell>
          <cell r="P162" t="str">
            <v>English</v>
          </cell>
          <cell r="Q162" t="str">
            <v>Article</v>
          </cell>
          <cell r="R162">
            <v>0</v>
          </cell>
          <cell r="T162" t="str">
            <v>Corso D.M., Pucino F., DeLeo J.M., Calis K.A., Gallelli J.F.</v>
          </cell>
          <cell r="U162" t="str">
            <v>Annals of Pharmacotherapy</v>
          </cell>
          <cell r="V162" t="str">
            <v>26</v>
          </cell>
          <cell r="W162" t="str">
            <v>7-8</v>
          </cell>
          <cell r="Y162" t="str">
            <v>10.1177/106002809202600704</v>
          </cell>
          <cell r="Z162" t="str">
            <v>10.1177/106002809202600704</v>
          </cell>
          <cell r="AB162" t="str">
            <v>https://www.scopus.com/inward/record.uri?eid=2-s2.0-0026721457&amp;doi=10.1177%2f106002809202600704&amp;partnerID=40&amp;md5=f0b753e91787e58e4a6e6262aa909d34</v>
          </cell>
          <cell r="AC162" t="str">
            <v>Div. of Computer Research/Technology, National Institutes of Health, Bldg. 12A, Bethesda, MD 20892, United States</v>
          </cell>
          <cell r="AD162" t="str">
            <v>Corso, D.M., Div. of Computer Research/Technology, National Institutes of Health, Bldg. 12A, Bethesda, MD 20892, United States; Pucino, F., Div. of Computer Research/Technology, National Institutes of Health, Bldg. 12A, Bethesda, MD 20892, United States; DeLeo, J.M., Div. of Computer Research/Technology, National Institutes of Health, Bldg. 12A, Bethesda, MD 20892, United States; Calis, K.A., Div. of Computer Research/Technology, National Institutes of Health, Bldg. 12A, Bethesda, MD 20892, United States; Gallelli, J.F., Div. of Computer Research/Technology, National Institutes of Health, Bldg. 12A, Bethesda, MD 20892, United States</v>
          </cell>
          <cell r="AM162" t="str">
            <v>DeLeo, J.M.; Div. of Computer Research/Technology, , Bethesda, MD 20892, United States</v>
          </cell>
          <cell r="AV162" t="str">
            <v>APHRE</v>
          </cell>
          <cell r="AW162" t="str">
            <v>ANN. PHARMACOTHER.</v>
          </cell>
          <cell r="AX162" t="str">
            <v>Final</v>
          </cell>
          <cell r="AY162" t="str">
            <v>2-s2.0-0026721457</v>
          </cell>
          <cell r="AZ162">
            <v>6</v>
          </cell>
          <cell r="BG162" t="str">
            <v>drug; adverse drug reaction; anamnesis; article; computer system; data base; drug information; drug research; drug surveillance program; priority journal; questionnaire; self report; symptom</v>
          </cell>
          <cell r="BI162" t="str">
            <v>twitter|metamap|nlp</v>
          </cell>
          <cell r="BJ162" t="str">
            <v>objective: to develop a comprehensive list of symptoms categorized by body system as part of a questionnaire for detecting potential adverse drug reactions. data sources: a preliminary list of symptoms in lay terminology was extracted from the 'side effects' section of all drug monographs contained in the united states pharmacopeia dispensing information (usp di) computerized database (volume ii, advice for the patient) using natural language processing software. the list was sorted alphabetically and duplicate terms were eliminated. symptoms were then categorized by body system or anatomic region. a preferred term for each symptom was selected when multiple synonyms and related words were listed. finally, all of the symptom terms were incorporated into a thesaurus from which the questionnaire was derived. results: the questionnaire will be used as part of a computer- assisted interview, developed to solicit information from patients regarding their medication regimens and to systematically query them regarding the presence of salient symptoms or complaints. the computer system will eventually interface with the usp di database to identify drugs from a patient's regimen that may be associated with adverse symptoms. the symptom thesaurus will provide the link to the usp di database. preliminary experience with the questionnaire in a limited number of patients has been encouraging. conclusions: the questionnaire can assist clinicians in identifying drug-related symptoms including unreported adverse clinical effects of newly marketed or investigational therapeutic agents. when the questionnaire is computerized and linked to a comprehensive database, it can be more widely used to alert healthcare providers of potential adverse drug reactions that may otherwise go undetected.</v>
          </cell>
          <cell r="BL162" t="str">
            <v xml:space="preserve">OBJETIVO: Desenvolver uma lista abrangente de sintomas categorizados pelo sistema corporal como parte de um questionário para detectar potenciais reações adversas a medicamentos. Fontes de dados: Uma lista preliminar de sintomas na terminologia leiga foi extraída da seção "efeitos colaterais" de todas as monografias de drogas contidas nos Estados Unidos Informações de dispensação da Farmacopeia (USP DI) computadorizada (Volume II, conselho para o paciente) usando linguagem natural software de processamento. A lista foi classificada em termos alfabeticamente e duplicados foram eliminadas. Os sintomas foram então categorizados por sistema corporal ou região anatômica. Um termo preferido para cada sintoma foi selecionado quando vários sinônimos e palavras relacionadas foram listadas. Finalmente, todos os termos dos sintomas foram incorporados em um dístico de que o questionário foi derivado. RESULTADOS: O questionário será usado como parte de uma entrevista assistida por computador, desenvolvida para solicitar informações de pacientes em relação a seus regimes de medicação e consultá-los sistematicamente em relação à presença de sintomas ou reclamações salientes. O sistema do computador acabará por interagir com o banco de dados USP DI para identificar drogas do regime de um paciente que pode estar associado a sintomas adversos. O Sintoma Thesaurus fornecerá o link para o banco de dados do USP DI. A experiência preliminar com o questionário em um número limitado de pacientes tem sido encorajador. CONCLUSÕES: O questionário pode ajudar os médicos a identificar sintomas relacionados à drogas, incluindo efeitos clínicos adversos não reportados dos agentes terapêuticos recentemente comercializados ou investigacionais. Quando o questionário é informatizado e vinculado a um banco de dados abrangente, ele pode ser mais amplamente utilizado para alertar os provedores de saúde de potenciais reações adversas de medicamentos que podem não ser detectadas. </v>
          </cell>
          <cell r="BQ162">
            <v>0</v>
          </cell>
          <cell r="BR162">
            <v>0</v>
          </cell>
          <cell r="BS162">
            <v>0</v>
          </cell>
          <cell r="BV162">
            <v>0</v>
          </cell>
          <cell r="BW162">
            <v>0</v>
          </cell>
          <cell r="BX162">
            <v>0</v>
          </cell>
          <cell r="BY162">
            <v>0</v>
          </cell>
          <cell r="BZ162">
            <v>0</v>
          </cell>
          <cell r="CA162">
            <v>0</v>
          </cell>
          <cell r="CB162">
            <v>0</v>
          </cell>
          <cell r="CC162">
            <v>0</v>
          </cell>
          <cell r="CK162">
            <v>0</v>
          </cell>
          <cell r="CL162">
            <v>0</v>
          </cell>
        </row>
        <row r="163">
          <cell r="C163" t="str">
            <v>development of a snomed ct based national medication decision support system</v>
          </cell>
          <cell r="D163" t="str">
            <v>Development of a SNOMED CT based national medication decision support system</v>
          </cell>
          <cell r="E163" t="str">
            <v xml:space="preserve">Desenvolvimento de um sistema de apoio à Decisão de Medicação Nacional Snomed CT </v>
          </cell>
          <cell r="G163" t="str">
            <v xml:space="preserve">macho </v>
          </cell>
          <cell r="H163">
            <v>2013</v>
          </cell>
          <cell r="I163">
            <v>4</v>
          </cell>
          <cell r="J163">
            <v>0</v>
          </cell>
          <cell r="K163">
            <v>0</v>
          </cell>
          <cell r="L163" t="str">
            <v>Scopus</v>
          </cell>
          <cell r="P163" t="str">
            <v>English</v>
          </cell>
          <cell r="Q163" t="str">
            <v>Conference Paper</v>
          </cell>
          <cell r="R163">
            <v>0</v>
          </cell>
          <cell r="T163" t="str">
            <v>Greibe K.</v>
          </cell>
          <cell r="U163" t="str">
            <v>Studies in Health Technology and Informatics</v>
          </cell>
          <cell r="V163" t="str">
            <v>192</v>
          </cell>
          <cell r="W163" t="str">
            <v>1-2</v>
          </cell>
          <cell r="Y163" t="str">
            <v>10.3233/978-1-61499-289-9-1147</v>
          </cell>
          <cell r="Z163" t="str">
            <v>10.3233/978-1-61499-289-9-1147</v>
          </cell>
          <cell r="AB163" t="str">
            <v>https://www.scopus.com/inward/record.uri?eid=2-s2.0-84894346096&amp;doi=10.3233%2f978-1-61499-289-9-1147&amp;partnerID=40&amp;md5=73f54ded813a66d632da77ffc1db4e22</v>
          </cell>
          <cell r="AC163" t="str">
            <v>Standards and it-architecture, Division of National Board of e-Health, Denmark</v>
          </cell>
          <cell r="AD163" t="str">
            <v>Greibe, K., Standards and it-architecture, Division of National Board of e-Health, Denmark</v>
          </cell>
          <cell r="AL163" t="str">
            <v>Rabøl, L.I., Anhøj, J., Pedersen, A., Pedersen, B.L., Hellebek, A.H., Decision support for electronic prescribing of medication: Does it reduce medication errors (2006) Ugeskr Læger, 168 (48), p. 4179; Kuperman, G.J., Medication-related clinical decision support computerized provider order entry systems: A review (2007) J Am Med Inform Assoc, 14 (1), pp. 29-40. , Jan-Feb</v>
          </cell>
          <cell r="AM163" t="str">
            <v>Greibe, K.; Standards and it-architecture, Denmark; email: keg@ssi.dk</v>
          </cell>
          <cell r="AP163" t="str">
            <v>IOS Press</v>
          </cell>
          <cell r="AQ163" t="str">
            <v>14th World Congress on Medical and Health Informatics, MEDINFO 2013</v>
          </cell>
          <cell r="AR163" t="str">
            <v>20 August 2013 through 23 August 2013</v>
          </cell>
          <cell r="AS163" t="str">
            <v>Copenhagen</v>
          </cell>
          <cell r="AU163" t="str">
            <v>9781614992882</v>
          </cell>
          <cell r="AW163" t="str">
            <v>Stud. Health Technol. Informatics</v>
          </cell>
          <cell r="AX163" t="str">
            <v>Final</v>
          </cell>
          <cell r="AY163" t="str">
            <v>2-s2.0-84894346096</v>
          </cell>
          <cell r="BF163" t="str">
            <v>Clinical; Decision Support Systems; Systematized Nomenclature of Medicine</v>
          </cell>
          <cell r="BG163" t="str">
            <v>Allergies; Artificial intelligence; Drug dosage; Information use; Terminology; Web services; Clinical; Clinical decision support; Medication systems; Service requests; SNOMED-CT; Decision support systems; computer interface; decision support system; Denmark; drug surveillance program; electronic medical record; hospital information system; hospital organization; information retrieval; natural language processing; organization and management; procedures; Systematized Nomenclature of Medicine; Adverse Drug Reaction Reporting Systems; Decision Support Systems, Clinical; Denmark; Electronic Health Records; Information Storage and Retrieval; Medical Order Entry Systems; Medication Systems, Hospital; Natural Language Processing; Systematized Nomenclature of Medicine; User-Computer Interface</v>
          </cell>
          <cell r="BJ163" t="str">
            <v>physicians often lack the time to familiarize themselves with the details of particular allergies or other drug restrictions. clinical decision support (cds), based on a structured terminology as snomed ct (sct), can help physicians get an overview, by automatically alerting allergy, interactions and other important information. the centralized cds platform based on sct, controls allergy, interactions, risk situation drugs and max dose restrictions by the help of databases developed for these specific purposes. the cds will respond to automatic web service requests from the hospital or gp electronic medication system (ems) during prescription, and return alerts and information. the cds also contains a physicians preference database where the physicians individually can set which kind of alerts they want to see. the result is clinically useful information physicians can use as a base for a more effective and safer treatment, without developing alert fatigue. © 2013 imia and ios press.</v>
          </cell>
          <cell r="BL163" t="str">
            <v xml:space="preserve">Os médicos muitas vezes não têm tempo para se familiarizar com os detalhes de alergias específicas ou outras restrições de drogas. Suporte à decisão clínica (CDs), com base em uma terminologia estruturada como snomed CT (SCT), pode ajudar os médicos a obter uma visão geral, alertando automaticamente alergia, interações e outras informações importantes. A plataforma CDS centralizada com base na SCT, controla alergia, interações, drogas de situação de risco e restrições máximas da dose pela ajuda de bancos de dados desenvolvidos para esses fins específicos. Os CDs responderão às solicitações automáticas de serviços da Web do Hospital ou do GP Electronic Medication System (EMS) durante a prescrição e retornam alertas e informações. Os CDs também contêm um banco de dados de preferências médicos em que os médicos individualmente podem definir que tipo de alertas que eles querem ver. O resultado é que os médicos clinicamente úteis podem usar como base para um tratamento mais eficaz e seguro, sem desenvolver fadiga alerta. © 2013 imia e iOS pressione. </v>
          </cell>
          <cell r="BQ163">
            <v>0</v>
          </cell>
          <cell r="BR163">
            <v>0</v>
          </cell>
          <cell r="BS163">
            <v>0</v>
          </cell>
          <cell r="BV163">
            <v>0</v>
          </cell>
          <cell r="BW163">
            <v>0</v>
          </cell>
          <cell r="BX163">
            <v>0</v>
          </cell>
          <cell r="BY163">
            <v>0</v>
          </cell>
          <cell r="BZ163">
            <v>0</v>
          </cell>
          <cell r="CA163">
            <v>0</v>
          </cell>
          <cell r="CB163">
            <v>0</v>
          </cell>
          <cell r="CC163">
            <v>0</v>
          </cell>
          <cell r="CK163">
            <v>0</v>
          </cell>
          <cell r="CL163">
            <v>0</v>
          </cell>
        </row>
        <row r="164">
          <cell r="C164" t="str">
            <v>markov logic networks for adverse drug event extraction from text</v>
          </cell>
          <cell r="D164" t="str">
            <v>Markov logic networks for adverse drug event extraction from text</v>
          </cell>
          <cell r="E164" t="str">
            <v xml:space="preserve">Redes Logic de Markov para extração de eventos de drogas adversas do texto </v>
          </cell>
          <cell r="G164" t="str">
            <v xml:space="preserve">macho </v>
          </cell>
          <cell r="H164">
            <v>2017</v>
          </cell>
          <cell r="I164">
            <v>8</v>
          </cell>
          <cell r="J164">
            <v>0</v>
          </cell>
          <cell r="K164">
            <v>1</v>
          </cell>
          <cell r="L164" t="str">
            <v>Scopus</v>
          </cell>
          <cell r="P164" t="str">
            <v>English</v>
          </cell>
          <cell r="Q164" t="str">
            <v>Article</v>
          </cell>
          <cell r="R164">
            <v>1</v>
          </cell>
          <cell r="S164" t="str">
            <v>All Open Access, Green</v>
          </cell>
          <cell r="T164" t="str">
            <v>Natarajan S., Bangera V., Khot T., Picado J., Wazalwar A., Costa V.S., Page D., Caldwell M.</v>
          </cell>
          <cell r="U164" t="str">
            <v>Knowledge and Information Systems</v>
          </cell>
          <cell r="V164" t="str">
            <v>51</v>
          </cell>
          <cell r="W164" t="str">
            <v>2</v>
          </cell>
          <cell r="Y164" t="str">
            <v>10.1007/s10115-016-0980-6</v>
          </cell>
          <cell r="Z164" t="str">
            <v>10.1007/s10115-016-0980-6</v>
          </cell>
          <cell r="AB164" t="str">
            <v>https://www.scopus.com/inward/record.uri?eid=2-s2.0-84981272217&amp;doi=10.1007%2fs10115-016-0980-6&amp;partnerID=40&amp;md5=379c0e69c4406fc0f27019164b185921</v>
          </cell>
          <cell r="AC164" t="str">
            <v>Indiana University, Bloomington, IN, United States; University of Wisconsin-Madison, Madison, WI, United States; Oregon State University, Corvallis, OR, United States; University of Porto, Porto, Portugal; Marshfield Clinic, Marshfield, WI, United States</v>
          </cell>
          <cell r="AD164" t="str">
            <v>Natarajan, S., Indiana University, Bloomington, IN, United States; Bangera, V., Indiana University, Bloomington, IN, United States; Khot, T., University of Wisconsin-Madison, Madison, WI, United States; Picado, J., Oregon State University, Corvallis, OR, United States; Wazalwar, A., Indiana University, Bloomington, IN, United States; Costa, V.S., University of Porto, Porto, Portugal; Page, D., University of Wisconsin-Madison, Madison, WI, United States; Caldwell, M., Marshfield Clinic, Marshfield, WI, United States</v>
          </cell>
          <cell r="AH164" t="str">
            <v>National Institutes of Health, NIH
National Institute of General Medical Sciences, NIGMS: 5R01GM097618</v>
          </cell>
          <cell r="AI164" t="str">
            <v>The authors gratefully acknowledge National Institute of Health Grant Number NIGMS 5R01GM097618 for the support.</v>
          </cell>
          <cell r="AL164" t="str">
            <v>Bui, C., Sloot, P.M.A., van Mulligen, E.M., Kors, J., A novel feature-based approach to extract drug–drug interactions from biomedical text (2014) Bioinformatics, , Oxford University Press, Oxford; Gurwitz, J., Field, T., Harrold, L., Rothschild, J., Debellis, K., Seger, A., Incidence and preventability of adverse drug events among older persons in the ambulatory setting (2003) JAMA, 289 (9), pp. 1107-1116; White, R., Tatonetti, N., Shah, N., Altman, R., Horvitz, E., Web-scale pharmacovigilance: listening to signals from the crowd (2013) JAMIA, 20 (3), pp. 404-408; Page, D., Santos Costa, V., Natarajan, S., Barnard, A., (2012) Peissig PL, , Caldwell M: Identifying adverse drug events by relational learning. AAAI; (2013) Calculating similarity, , Clayton R (part 1): cosine similarity [Internet]; (2010) Department of Veterans Affairs, , VA/DoD clinical practice guideline for management of opioid therapy for long-term pain, D.o.D; Pray, L., Robinson, S., Enhancing postmarket safety monitoring. Challenges for the FDA: the future of drug safety (2007) workshop summary, , The National Academies Press, Washington; Oliveira, J.L., Lopes, P., Nunes, T., Campos, D., Boyer, S., Ahlberg, E., Mulligen, E., Furlong, L., The EU-ADR web platform: delivering advanced pharmacovigilance tools. Pharmacoepidemiology and drug safety. Wiley Online Library (2013) New York, pp. 459-467; Ang, P.S., Chen, Z., Chan, C.L., Tai, B.C., Data mining spontaneous adverse drug event reports for safety signals in Singapore—a comparison of three different disproportionality measures (2016) Expert Opin Drug Saf; Narushima, D., Kawasaki, Y., Takamatsu, S., Yamada, H., Adverse events associated with incretin-based drugs in Japanese spontaneous reports: a mixed effects logistic regression model. Peer J 4:e1753 (2016) doi:10.7717/peerj.1753.eCollection 2016; Tolies, J., Lewis, R.J., (2016) Time-to-event analysis JAMA, 315, pp. 1046-1047; Ibrahim, H., Saad, A., Abdo, A., Sharaf Eldin, A., Mining association patterns of drug-interactions using post marketing FDA’s spontaneous reporting data (2016) J Biomed Inform, 60, pp. 294-308; Baldini, A., Von Korff, M., Lin, E.H., A review of potential adverse effects of long-term opioid therapy: a practitioners guide. The primary care companion to CNS disorders, vol 3, No 3 (2012) Physicians Postgraduate Press Inc; Manchikanti, L., Abdi, S., Atluri, S., Balog, C.C., Benyamin, R.M., Boswell, M.V., American Society of Interventional Pain Physicians (ASIPP) guidelines for responsible opioid prescribing in chronic non-cancer pain: Part I-evidence assessment (2012) Pain Physician, 15, pp. S1-S65; Kahan, M., Wilson, L., Mailis-Gagnon, A., Srivastava, A., Canadian guideline for safe and effective use of opioids for chronic noncancer pain Clinical summary for family physicians. Part 2: special populations (2011) Can Family Phys Coll Fam Phys Can, 57 (11), pp. 1269-1276; Poon, H., Domingos, P., Unsupervised semantic parsing. In: Proceedings of the 2009 conference on empirical methods in natural language processing: vol 1. Association for computational linguistics (2009); Domingos, P., Lowd, D., Markov logic: an interface layer for artificial intelligence (2009) Synth Lect Artif Intel Mach Learn, 3 (1), pp. 1-155; Ryan, P., Welebob, E., Hartzema, A.G., Stang, P., Overhage, J.M., Surveying US observational data sources and characteristics for drug safety needs (2010) Pharm Med, 24, pp. 231-238; Ryan, P., Madigan, D., Stang, P., Overhage, J., Racoosin, J., Hartzema, A., Empirical assessment of methods for risk identification in healthcare data: results from the experiments of the observational medical outcomes partnership (2012) Stat Med, 31 (30), pp. 4401-4415; Navigli, R., Velardi, P., Faralli, S., A graph-based algorithm for inducing lexical taxonomies from scratch (2011) Proceedings of the twenty-second international joint conference on artificial intelligence, 3, pp. 1872-1877. , AAAI Press, Barcelona; Boella, G., Caro, L.D., Ruggeri, A., Robaldo, L., Learning from syntax generalizations for automatic semantic annotation (2014) J Intell Inf Syst, 43 (2), pp. 231-246; Mooney, R.J., Bunescu, R., Mining knowledge from text using information extraction (2005) SIGKDD Explor Newsl, 7 (1), pp. 3-10; Mintz, M., Bills, S., Snow, R., Jurafsky, D., Distant supervision for relation extraction without labeled data (2009) Proceedings of the joint conference of the 47th annual meeting of the ACL and the 4th international joint conference on natural language processing of the AFNLP, 2, pp. 1003-1011. , Association for Computational Linguistics, PA; Gurulingappa, H., Fluck, J., HofmannApitius, M., Toldo, L., (2011) Identification of adverse drug event assertive sentences in medical case reports, , In: First international workshop on knowledge discovery in health care and medicine; Friedman, C., Discovering novel adverse drug events using natural language processing and mining of the electronic health record. In: Proceedings of the 12th conference on artificial intelligence in medicine, AIME ’09 (2009); Shetty, K., Dalal, S., Using information mining of the medical literature to improve drug safety (2011) JAMIA, 18 (5), pp. 668-674; Bian, J., Topaloglu, U., Yu, F., Towards Large-scale twitter mining for drug-related adverse events. In: Proceedings of the 2012 international workshop on smart health and wellbeing (2012); Lafferty, J.D., McCallum, A., Pereira, F., Conditional random fields: probabilistic models for segmenting and labeling sequence data. Proceedings of the Eighteenth International Conference on Machine Learning. ICML ’0. Morgan Kaufmann Publishers Inc (2001) San Francisco, pp. 282-289; Niu, F., Ré, C., Doan, A., Shavlik, J., Tuffy: scaling up statistical inference in markov logic networks using an rdbms (2011) Proc VLDB Endow VLDB, 4 (6), pp. 373-384; Riedel, S., Chun, H., Takagi, T., Tsujii, J., A markov logic approach to bio-molecular event extraction. In: Proceedings of the workshop on current trends in biomedical natural language processing: shared task, association for computational linguistics (2009); Poon, H., Vanderwende, L., Joint inference for knowledge extraction from biomedical literature. In: Human language technologies: the 2010 annual conference of the North American chapter of the association for computational linguistics (2010); Riedel, S., McCallum, A., Robust biomedical event extraction with dual decomposition and minimal domain adaptation. In: Proceedings of the BioNLP shared task 2011 workshop, association for computational linguistics (2011); Riedel, S., McClosky, D., Surdeanu, M., McCallum, A., Manning, C.D., Model combination for event extraction in BioNLP 2011. In: Proceedings of the BioNLP shared task 2011 workshop, association for computational linguistics (2011); Bergstrom, C.T., West, J.D., Wiseman, M.A., The Eigenfactor metrics (2008) J Neurosci, 28 (45), pp. 11433-11434; Finkel, J., Grenager, T., Manning, C., Incorporating non-local information into information extraction systems by Gibbs sampling. In: Proceedings of the 43rd annual meeting on association for computational linguistics (2005); Klein, D., Manning, C., Accurate unlexicalized parsing (2003) Proceedings of the 41st annual meeting on association for computational linguistics, 1, pp. 423-430; Khot, T., Natarajan, S., Kersting, K., Shavlik, J., Learning markov logic networks via functional gradient boosting (2011) In: International conference in data mining; Natarajan, S., Khot, T., Kersting, K., Gutmann, B., Shavlik, J., Gradient-based boosting for statistical relational learning: the relational dependency network case (2012) Mach Learn J, 86 (1), pp. 25-56; Davis, J., Goadrich, M., The relationship between Precision-Recall and ROC curves (2006) ICML; Tatonetti, N.P., Fernald, G.H., Altman, R.B., A novel signal detection algorithm for identifying hidden drug-drug interactions in adverse event reports (2012) JAMIA, 19 (1), pp. 79-85</v>
          </cell>
          <cell r="AM164" t="str">
            <v>Natarajan, S.; Indiana UniversityUnited States; email: natarasr@indiana.edu</v>
          </cell>
          <cell r="AP164" t="str">
            <v>Springer London</v>
          </cell>
          <cell r="AW164" t="str">
            <v>Knowl. Inf. Systems. Syst.</v>
          </cell>
          <cell r="AX164" t="str">
            <v>Final</v>
          </cell>
          <cell r="AY164" t="str">
            <v>2-s2.0-84981272217</v>
          </cell>
          <cell r="AZ164">
            <v>22</v>
          </cell>
          <cell r="BF164" t="str">
            <v>Adverse drug event extraction; Markov logic networks; Natural language processing; Statistical relational learning</v>
          </cell>
          <cell r="BG164" t="str">
            <v>Extraction; Information analysis; Markov processes; Natural language processing systems; Probabilistic logics; Event extraction; Information sources; Markov logic networks; Medical literatures; Medical profession; NAtural language processing; Statistical relational learning; Wealth of information; Computer circuits</v>
          </cell>
          <cell r="BI164" t="str">
            <v>twitter|metamap|nlp</v>
          </cell>
          <cell r="BJ164" t="str">
            <v>adverse drug events (ades) are a major concern and point of emphasis for the medical profession, government, and society. a diverse set of techniques from epidemiology, statistics, and computer science are being proposed and studied for ade discovery from observational health data (e.g., ehr and claims data), social network data (e.g., google and twitter posts), and other information sources. methodologies are needed for evaluating, quantitatively measuring and comparing the ability of these various approaches to accurately discover ades. this work is motivated by the observation that text sources such as the medline/medinfo library provide a wealth of information on human health. unfortunately, ades often result from unexpected interactions, and the connection between conditions and drugs is not explicit in these sources. thus, in this work, we address the question of whether we can quantitatively estimate relationships between drugs and conditions from the medical literature. this paper proposes and studies a state-of-the-art nlp-based extraction of ades from text. © 2016, springer-verlag london.</v>
          </cell>
          <cell r="BK164" t="str">
            <v>Os eventos adversos a medicamentos (ADEs) são uma grande preocupação e ponto de destaque para a profissão médica, o governo e a sociedade. Um conjunto diversificado de técnicas de epidemiologia, estatística e ciência da computação está sendo proposto e estudado para a descoberta de ADE a partir de dados observacionais de saúde (por exemplo, dados de EHR e reivindicações), dados de rede social (por exemplo, postagens do Google e Twitter) e outras fontes de informação . Metodologias são necessárias para avaliar, medir quantitativamente e comparar a capacidade dessas várias abordagens para descobrir ADEs com precisão. Este trabalho é motivado pela observação de que fontes textuais, como a biblioteca Medline / Medinfo, fornecem uma riqueza de informações sobre a saúde humana. Infelizmente, os ADEs geralmente resultam de interações inesperadas, e a conexão entre doenças e drogas não é explícita nessas fontes. Assim, neste trabalho, abordamos a questão de saber se podemos estimar quantitativamente as relações entre drogas e condições a partir da literatura médica. Este artigo propõe e estuda uma extração do estado da arte baseada em PNL de ADEs de texto.</v>
          </cell>
          <cell r="BL164" t="str">
            <v xml:space="preserve">Eventos adversos (ADES) são uma grande preocupação e ponto de ênfase para a profissão médica, governo e sociedade. Um conjunto diversificado de técnicas de epidemiologia, estatística e ciência da computação estão sendo propostos e estudados para a descoberta de ADE de dados de saúde observacional (por exemplo, dados de EHR e reivindicações), dados de rede social (por exemplo, postos do Google e Twitter) e outras fontes de informação . Metodologias são necessárias para avaliar, medir quantitativamente e comparar a capacidade dessas várias abordagens para descobrir com precisão os ades. Este trabalho é motivado pela observação de que fontes de texto, como a biblioteca MEDLINE / MEDINFO, fornecem uma riqueza de informações sobre a saúde humana. Infelizmente, os ADES geralmente resultam de interações inesperadas, e a conexão entre condições e drogas não é explícita nessas fontes. Assim, neste trabalho, abordamos a questão de saber se podemos estimar quantitativamente os relacionamentos entre drogas e condições da literatura médica. Este artigo propõe e estuda uma extração baseada em NLP de última geração de ades do texto. © 2016, Springer-Verlag Londres. </v>
          </cell>
          <cell r="BN164">
            <v>1</v>
          </cell>
          <cell r="BO164" t="str">
            <v>Leitura completa: sim</v>
          </cell>
          <cell r="BP164">
            <v>1</v>
          </cell>
          <cell r="BQ164">
            <v>0</v>
          </cell>
          <cell r="BR164">
            <v>1</v>
          </cell>
          <cell r="BS164">
            <v>0</v>
          </cell>
          <cell r="BV164">
            <v>0</v>
          </cell>
          <cell r="BW164">
            <v>0</v>
          </cell>
          <cell r="BX164">
            <v>0</v>
          </cell>
          <cell r="BY164">
            <v>0</v>
          </cell>
          <cell r="BZ164">
            <v>0</v>
          </cell>
          <cell r="CA164">
            <v>0</v>
          </cell>
          <cell r="CB164">
            <v>0</v>
          </cell>
          <cell r="CC164">
            <v>0</v>
          </cell>
          <cell r="CE164" t="str">
            <v xml:space="preserve">Entra ou ñ para leitura: sim - bom </v>
          </cell>
          <cell r="CF164" t="str">
            <v>Bom</v>
          </cell>
          <cell r="CG164">
            <v>44369</v>
          </cell>
          <cell r="CI164">
            <v>0</v>
          </cell>
          <cell r="CK164">
            <v>0</v>
          </cell>
          <cell r="CL164">
            <v>0</v>
          </cell>
        </row>
        <row r="165">
          <cell r="C165" t="str">
            <v>development of description framework of pharmacodynamics ontology and its application to possible drug drug interaction reasoning</v>
          </cell>
          <cell r="D165" t="str">
            <v>Development of description framework of pharmacodynamics ontology and its application to possible drug-drug interaction reasoning</v>
          </cell>
          <cell r="E165" t="str">
            <v xml:space="preserve">Desenvolvimento da estrutura de descrição da ontologia farmacodinâmica e sua aplicação para possível raciocínio de interação medicamentosa </v>
          </cell>
          <cell r="G165" t="str">
            <v xml:space="preserve">macho </v>
          </cell>
          <cell r="H165">
            <v>2013</v>
          </cell>
          <cell r="I165">
            <v>7</v>
          </cell>
          <cell r="J165">
            <v>0</v>
          </cell>
          <cell r="K165">
            <v>0</v>
          </cell>
          <cell r="L165" t="str">
            <v>Scopus</v>
          </cell>
          <cell r="P165" t="str">
            <v>English</v>
          </cell>
          <cell r="Q165" t="str">
            <v>Conference Paper</v>
          </cell>
          <cell r="R165">
            <v>0</v>
          </cell>
          <cell r="T165" t="str">
            <v>Imai T., Hayakawa M., Ohe K.</v>
          </cell>
          <cell r="U165" t="str">
            <v>Studies in Health Technology and Informatics</v>
          </cell>
          <cell r="V165" t="str">
            <v>192</v>
          </cell>
          <cell r="W165" t="str">
            <v>1-2</v>
          </cell>
          <cell r="Y165" t="str">
            <v>10.3233/978-1-61499-289-9-567</v>
          </cell>
          <cell r="Z165" t="str">
            <v>10.3233/978-1-61499-289-9-567</v>
          </cell>
          <cell r="AB165" t="str">
            <v>https://www.scopus.com/inward/record.uri?eid=2-s2.0-84894369854&amp;doi=10.3233%2f978-1-61499-289-9-567&amp;partnerID=40&amp;md5=11fa883e87e64577e14dbadd29c5968f</v>
          </cell>
          <cell r="AC165" t="str">
            <v>Center for Disease Biology and Integrative Medicine, Graduate School of Medicine, University of Tokyo, Japan; Department of Medical Informatics and Economics, Graduate School of Medicine, University of Tokyo, Japan</v>
          </cell>
          <cell r="AD165" t="str">
            <v>Imai, T., Center for Disease Biology and Integrative Medicine, Graduate School of Medicine, University of Tokyo, Japan; Hayakawa, M., Department of Medical Informatics and Economics, Graduate School of Medicine, University of Tokyo, Japan; Ohe, K., Department of Medical Informatics and Economics, Graduate School of Medicine, University of Tokyo, Japan</v>
          </cell>
          <cell r="AL165" t="str">
            <v>Pirmohamed, M., James, S., Meakin, S., Green, C., Scott, A.K., Walley, T.J., Farrar, K., Breckenridge, A.M., Adverse drug reactions as cause of admission to hospital: Prospective analysis of 18,820 patients (2004) BMJ, 329 (7456), pp. 15-19. , Jul 3; Egger, S.S., Drewe, J., Schlienger, R.G., Potential drug-drug interactions in the medication of medical patients at hospital discharge (2003) Eur J Clin Pharmacol, 58 (11), pp. 773-778. , Mar; Vitry, A.I., Comparative assessment of four drug interaction compendia (2007) Br J Clin Pharmacol, 63 (6), pp. 709-714. , Jun; http://www.drugbank.ca/, accessed 1 December 2012; Wishart, D.S., Knox, C., Guo, A.C., Cheng, D., Shrivastava, S., Tzur, D., Gautam, B., Hassanali, M., Drugbank: A knowledgebase for drugs, drug actions and drug targets (2008) Nucleic Acids Res, 36 (DATABASE ISSUE), pp. D901-D906. , Jan; http://www.pharmgkb.org/, accessed 1 December 2012; McDonagh, E.M., Whirl-Carrillo, M., Garten, Y., Altman, R.B., Klein, T.E., From pharmacogenomic knowledge acquisition to clinical applications: The pharmgkb as a clinical pharmacogenomic biomarker resource (2011) Biomark Med, 5 (6), pp. 795-806. , Dec; KEGG (Kyoto Encyclopedia of Genes and Genomes), , http://www.genome.jp/kegg/, accessed 1 December 2012; Kanehisa, M., Goto, S., Furumichi, M., Tanabe, M., Hirakawa, M., Kegg for representation and analysis of molecular networks involving diseases and drugs (2010) Nucleic Acids Res, 38 (DATABASE ISSUE), pp. D355-D360. , Jan; Coloma, P.M., Schuemie, M.J., Trifirò, G., Gini, R., Herings, R., Hippisley-Cox, J., Mazzaglia, G., Sturkenboom, M., Combining electronic healthcare databases in europe to allow for large-scale drug safety monitoring: The eu-adr project (2011) Pharmacoepidemiol Drug Saf, 20 (1), pp. 1-11. , EU-ADR Consortium. Jan; Yoshikawa, S., Satou, K., Konagaya, A., Drug interaction ontology (dio) for inferences of possible drug-drug interactions (2004) Stud Health Technol Inform, 107 (PART 1), pp. 454-458; Mizoguchi, R., Kozaki, K., Hiroko, K., Yamagata, Y., Imai, T., Waki, K., Ohe, K., River flow model of diseases (2011) Proc. of 2nd International Conference on Biomedical Ontology (ICBO2011), pp. 63-70; YAMATO (Yet Another More Advanced Top-level Ontology), , http://www.ei.sanken.osakau.ac.jp/hozo/onto_library/upperOnto.htm, accessed 1 December 2012; Mizoguchi, R., Sunagawa, E., Kozaki, K., Kitamura, Y., A model of roles within an ontology development tool: Hozo (2007) J Applied Ontology, 2 (2), pp. 159-179</v>
          </cell>
          <cell r="AM165" t="str">
            <v>Imai, T.; Graduate School of Medicine, 7-3-1 Hongo, Bunkyo, Tokyo 113-8655, Japan; email: ken@hcc.h.u-tokyo.ac.jp</v>
          </cell>
          <cell r="AP165" t="str">
            <v>IOS Press</v>
          </cell>
          <cell r="AQ165" t="str">
            <v>14th World Congress on Medical and Health Informatics, MEDINFO 2013</v>
          </cell>
          <cell r="AR165" t="str">
            <v>20 August 2013 through 23 August 2013</v>
          </cell>
          <cell r="AS165" t="str">
            <v>Copenhagen</v>
          </cell>
          <cell r="AU165" t="str">
            <v>9781614992882</v>
          </cell>
          <cell r="AW165" t="str">
            <v>Stud. Health Technol. Informatics</v>
          </cell>
          <cell r="AX165" t="str">
            <v>Final</v>
          </cell>
          <cell r="AY165" t="str">
            <v>2-s2.0-84894369854</v>
          </cell>
          <cell r="AZ165">
            <v>4</v>
          </cell>
          <cell r="BF165" t="str">
            <v>Drug-drug interaction; Knowledge representation; Machine reasoning; Ontology; Pharmacodynamics</v>
          </cell>
          <cell r="BG165" t="str">
            <v>Knowledge representation; Ontology; Pharmacodynamics; Signal transduction; Antagonistic effects; Distinguishability; Drug-drug interactions; Formal representations; ITS applications; Knowledge basis; Large-scale monitoring; Transduction process; Drug interactions; adverse drug reaction; artificial intelligence; automated pattern recognition; biological ontology; classification; drug database; drug interaction; drug surveillance program; human; information retrieval; natural language processing; pharmacokinetics; procedures; Adverse Drug Reaction Reporting Systems; Artificial Intelligence; Biological Ontologies; Databases, Pharmaceutical; Drug Interactions; Drug-Related Side Effects and Adverse Reactions; Humans; Information Storage and Retrieval; Natural Language Processing; Pattern Recognition, Automated; Pharmacokinetics</v>
          </cell>
          <cell r="BJ165" t="str">
            <v>prediction of synergistic or antagonistic effects of drug-drug interaction (ddi) in vivo has been of considerable interest over the years. formal representation of pharmacological knowledge such as ontology is indispensable for machine reasoning of possible ddis. however, current pharmacology knowledge bases are not sufficient to provide formal representation of ddi information. with this background, this paper presents: (1) a description framework of pharmacodynamics ontology; and (2) a methodology to utilize pharmacodynamics ontology to detect different types of possible ddi pairs with supporting information such as underlying pharmacodynamics mechanisms. we also evaluated our methodology in the field of drugs related to noradrenaline signal transduction process and 11 different types of possible ddi pairs were detected. the main features of our methodology are the explanation capability of the reason for possible ddis and the distinguishability of different types of ddis. these features will not only be useful for providing supporting information to prescribers, but also for large-scale monitoring of drug safety. © 2013 imia and ios press.</v>
          </cell>
          <cell r="BL165" t="str">
            <v xml:space="preserve">A previsão de efeitos sinérgicos ou antagônicos da interação medicamentosa (DDI) in vivo tem sido de considerável interesse ao longo dos anos. A representação formal do conhecimento farmacológico, como a ontologia é indispensável para o raciocínio da máquina de DDIs possíveis. No entanto, as bases atuais de conhecimento de farmacologia não são suficientes para proporcionar uma representação formal de informações DDI. Com este plano de fundo, este artigo apresenta: (1) uma estrutura de descrição da ontologia farmacodinâmica; e (2) uma metodologia para utilizar a ontologia farmacodinâmica para detectar diferentes tipos de possíveis pares DDI com informações de apoio, como mecanismos farmacodinâmicos subjacentes. Também avaliamos nossa metodologia no campo de drogas relacionadas ao processo de transdução de sinal de noradrenalina e 11 tipos diferentes de possíveis pares DDI foram detectados. As principais características da nossa metodologia são a capacidade de explicação da razão para possíveis DDIs e a distinção de diferentes tipos de DDIs. Esses recursos não serão apenas úteis para fornecer informações de apoio aos prescritores, mas também para monitoramento em larga escala de segurança de drogas. © 2013 imia e iOS pressione. </v>
          </cell>
          <cell r="BQ165">
            <v>0</v>
          </cell>
          <cell r="BR165">
            <v>0</v>
          </cell>
          <cell r="BS165">
            <v>0</v>
          </cell>
          <cell r="BV165">
            <v>0</v>
          </cell>
          <cell r="BW165">
            <v>0</v>
          </cell>
          <cell r="BX165">
            <v>0</v>
          </cell>
          <cell r="BY165">
            <v>0</v>
          </cell>
          <cell r="BZ165">
            <v>0</v>
          </cell>
          <cell r="CA165">
            <v>0</v>
          </cell>
          <cell r="CB165">
            <v>0</v>
          </cell>
          <cell r="CC165">
            <v>0</v>
          </cell>
          <cell r="CK165">
            <v>0</v>
          </cell>
          <cell r="CL165">
            <v>0</v>
          </cell>
        </row>
        <row r="166">
          <cell r="C166" t="str">
            <v>natural language processing for ehr based pharmacovigilance a structured review</v>
          </cell>
          <cell r="D166" t="str">
            <v>Natural Language Processing for EHR-Based Pharmacovigilance: A Structured Review</v>
          </cell>
          <cell r="E166" t="str">
            <v xml:space="preserve">Processamento de linguagem natural para farmacovigilância baseada em EHR: uma revisão estruturada </v>
          </cell>
          <cell r="G166" t="str">
            <v xml:space="preserve">macho </v>
          </cell>
          <cell r="H166">
            <v>2017</v>
          </cell>
          <cell r="I166">
            <v>55</v>
          </cell>
          <cell r="J166">
            <v>0</v>
          </cell>
          <cell r="K166">
            <v>0</v>
          </cell>
          <cell r="L166" t="str">
            <v>Scopus</v>
          </cell>
          <cell r="P166" t="str">
            <v>English</v>
          </cell>
          <cell r="Q166" t="str">
            <v>Review</v>
          </cell>
          <cell r="R166">
            <v>1</v>
          </cell>
          <cell r="T166" t="str">
            <v>Luo Y., Thompson W.K., Herr T.M., Zeng Z., Berendsen M.A., Jonnalagadda S.R., Carson M.B., Starren J.</v>
          </cell>
          <cell r="U166" t="str">
            <v>Drug Safety</v>
          </cell>
          <cell r="V166" t="str">
            <v>40</v>
          </cell>
          <cell r="W166" t="str">
            <v>11</v>
          </cell>
          <cell r="Y166" t="str">
            <v>10.1007/s40264-017-0558-6</v>
          </cell>
          <cell r="Z166" t="str">
            <v>10.1007/s40264-017-0558-6</v>
          </cell>
          <cell r="AB166" t="str">
            <v>https://www.scopus.com/inward/record.uri?eid=2-s2.0-85021117594&amp;doi=10.1007%2fs40264-017-0558-6&amp;partnerID=40&amp;md5=1c9e112cd49dc5054ee9c25a3ecb5230</v>
          </cell>
          <cell r="AC166" t="str">
            <v>Department of Preventive Medicine, Northwestern University Feinberg School of Medicine, 750 North Lake Shore Drive, 11th floor, Chicago, IL  60611, United States; Galter Health Sciences Library, Northwestern University Feinberg School of Medicine, 750 North Lake Shore Drive, 11th floor, Chicago, IL  60611, United States; Knowledge and Conversation Group, Microsoft, Redmond, WA, United States</v>
          </cell>
          <cell r="AD166" t="str">
            <v>Luo, Y., Department of Preventive Medicine, Northwestern University Feinberg School of Medicine, 750 North Lake Shore Drive, 11th floor, Chicago, IL  60611, United States; Thompson, W.K., Department of Preventive Medicine, Northwestern University Feinberg School of Medicine, 750 North Lake Shore Drive, 11th floor, Chicago, IL  60611, United States; Herr, T.M., Department of Preventive Medicine, Northwestern University Feinberg School of Medicine, 750 North Lake Shore Drive, 11th floor, Chicago, IL  60611, United States; Zeng, Z., Department of Preventive Medicine, Northwestern University Feinberg School of Medicine, 750 North Lake Shore Drive, 11th floor, Chicago, IL  60611, United States; Berendsen, M.A., Galter Health Sciences Library, Northwestern University Feinberg School of Medicine, 750 North Lake Shore Drive, 11th floor, Chicago, IL  60611, United States; Jonnalagadda, S.R., Department of Preventive Medicine, Northwestern University Feinberg School of Medicine, 750 North Lake Shore Drive, 11th floor, Chicago, IL  60611, United States, Knowledge and Conversation Group, Microsoft, Redmond, WA, United States; Carson, M.B., Department of Preventive Medicine, Northwestern University Feinberg School of Medicine, 750 North Lake Shore Drive, 11th floor, Chicago, IL  60611, United States; Starren, J., Department of Preventive Medicine, Northwestern University Feinberg School of Medicine, 750 North Lake Shore Drive, 11th floor, Chicago, IL  60611, United States</v>
          </cell>
          <cell r="AH166" t="str">
            <v>National Center for Advancing Translational Sciences, NCATS: UL1TR001422</v>
          </cell>
          <cell r="AI166" t="str">
            <v>Funding This work is funded by a Grant from the Pharmacovigilance and Patient Safety department at AbbVie, Inc.</v>
          </cell>
          <cell r="AL166" t="str">
            <v>Onder, G., Adverse drug reactions as cause of hospital admissions: results from the Italian Group of Pharmacoepidemiology in the Elderly (GIFA) (in English) (2002) J Am Geriatr Soc, 50 (12), pp. 1962-1968. , PID: 12473007; Harpaz, R., Text mining for adverse drug events: the promise, challenges, and state of the art (2014) Drug Saf, 37 (10), pp. 777-790. , COI: 1:CAS:528:DC%2BC2cXhsVWkt7nO, PID: 25151493; Cami, A., Arnold, A., Manzi, S., Reis, B., Predicting adverse drug events using pharmacological network models (in English) (2011) Sci Transl Med, 3 (114), p. 114ra127; Pouliot, Y., Chiang, A.P., Butte, A.J., Predicting adverse drug reactions using publicly available PubChem BioAssay data (in English) (2011) Clin Pharmacol Ther, 90 (1), pp. 90-99. , COI: 1:CAS:528:DC%2BC3MXnvVaksb8%3D, PID: 21613989; Zheng, H.R., Wang, H.Y., Xu, H., Wu, Y.H., Zhao, Z.M., Azuaje, F., Linking biochemical pathways and networks to adverse drug reactions (in English) (2014) IEEE Trans Nanobiosci, 13 (2), pp. 131-137; Liu, M., Large-scale prediction of adverse drug reactions using chemical, biological, and phenotypic properties of drugs (in English) (2012) J Am Med Inform Assoc, 19 (E1), pp. E28-E35. , PID: 22718037; Harpaz, R., Combing signals from spontaneous reports and electronic health records for detection of adverse drug reactions (2013) J Am Med Inform Assoc, 20 (3), pp. 413-419. , PID: 23118093; Boland, M.R., Tatonetti, N.P., Are all vaccines created equal? Using electronic health records to discover vaccines associated with clinician-coded adverse events (2015) AMIA Summits Transl Sci Proc, 2015, p. 196. , PID: 26306268; Nadkarni, P.M., Drug safety surveillance using de-identified EMR and claims data: issues and challenges (2010) J Am Med Inform Assoc, 17 (6), pp. 671-674. , PID: 20962129; Classen, D.C., ‘Global trigger tool’ shows that adverse events in hospitals may be ten times greater than previously measured (2011) Health Aff, 30 (4), pp. 581-589; Coloma, P.M., Trifirò, G., Patadia, V., Sturkenboom, M., Postmarketing safety surveillance (2013) Drug Saf, 36 (3), pp. 183-197. , PID: 23377696; Doupi, P., Using EHR data for monitoring and promoting patient safety: reviewing the evidence on trigger tools (2011) Stud Health Technol Inform, 180, pp. 786-790; Gonzalez, G.H., Tahsin, T., Goodale, B.C., Greene, A.C., Greene, C.S., Recent advances and emerging applications in text and data mining for biomedical discovery (2016) Brief Bioinform, 17 (1), pp. 33-42. , PID: 26420781; Luo, Y., Uzuner, Ö., Szolovits, P., Bridging semantics and syntax with graph algorithms—state-of-the-art of extracting biomedical relations (2016) Brief Bioinform, 18 (1), pp. 160-178. , PID: 26851224; Cohen, K.B., Demner-Fushman, D., (2014) Biomedical natural language processing, , John Benjamins Publishing Company, Amsterdam; Nadkarni, P.M., Ohno-Machado, L., Chapman, W.W., Natural language processing: an introduction (2011) J Am Med Inform Assoc, 18 (5), pp. 544-551. , PID: 21846786; Luo, Y., Riedlinger, G., Szolovits, P., Text mining in cancer gene and pathway prioritization Cancer informatics. 2014;(Suppl., 1, pp. 69-79; Reuters, T., (2016) EndNote, X7.5 ed, , New York, Thomson Reuters; (2016) ed, , Veritas Health Innovation. Covidence systematic review software, Melbourne, Veritas Health Innovation; Manning, C.D., Raghavan, P., Schütze, H., (2008) Introduction to information retrieval, , 1, Cambridge University Press, Cambridge; Honigman, B., Using computerized data to identify adverse drug events in outpatients (2001) J Am Med Inform Assoc, 8 (3), pp. 254-266. , COI: 1:STN:280:DC%2BD3M3jtFKqsA%3D%3D, PID: 11320070; Honigman, B., Light, P., Pulling, R.M., Bates, D.W., A computerized method for identifying incidents associated with adverse drug events in outpatients (2001) Int J Med Inform, 61 (1), pp. 21-32. , COI: 1:STN:280:DC%2BD3MzisVSnsQ%3D%3D, PID: 11248601; Gurwitz, J.H., Incidence and preventability of adverse drug events among older persons in the ambulatory setting (2003) JAMA, 289 (9), pp. 1107-1116. , PID: 12622580; Murff, H.J., Forster, A.J., Peterson, J.F., Fiskio, J.M., Heiman, H.L., Bates, D.W., Electronically screening discharge summaries for adverse medical events (2003) J Am Med Inform Assoc, 10 (4), pp. 339-350. , PID: 12668691; Cantor, M.N., Feldman, H.J., Triola, M.M., Using trigger phrases to detect adverse drug reactions in ambulatory care notes (2007) Qual Saf Health Care, 16 (2), pp. 132-134. , PID: 17403760; Chazard, E., Baceanu, A., Ferret, L., Ficheur, G., The ADE scorecards: a tool for adverse drug event detection in electronic health records (2011) Stud Health Technol Inform, 166, pp. 169-179. , PID: 21685622; Chazard, E., Ficheur, G., Bernonville, S., Luyckx, M., Beuscart, R., Data mining to generate adverse drug events detection rules (2011) IEEE Trans Inf Technol Biomed, 15 (6), pp. 823-830. , PID: 21859604; Ballard, J., Rosenman, M., Weiner, M., Harnessing a health information exchange to identify surgical device adverse events for urogynecologic mesh (2012) AMIA Annu Symp Proc, 2012, pp. 1109-1118. , PID: 23304387; Ferrajolo, C., Idiopathic acute liver injury in paediatric outpatients: incidence and signal detection in two European countries (2013) Drug Saf, 36 (10), pp. 1007-1016. , PID: 23591830; Ferrajolo, C., Signal detection of potentially drug-induced acute liver injury in children using a multi-country healthcare database network (2014) Drug Saf, 37 (2), pp. 99-108. , COI: 1:CAS:528:DC%2BC2cXitFeqtLg%3D, PID: 24446276; Pathak, J., Kiefer, R.C., Chute, C.G., Using linked data for mining drug–drug interactions in electronic health records (2013) Stud Health Technol Inform, 192, pp. 682-686. , PID: 23920643; Pathak, J., Kiefer, R.C., Chute, C.G., Mining drug–drug interaction patterns from linked data: a case study for warfarin, clopidogrel, and simvastatin. 2013 IEEE International Conference on Bioinformatics and (2013) Biomedicine; Haber, P., Post-Licensure surveillance of trivalent live-attenuated influenza vaccine in children aged 2–18 years, Vaccine Adverse Event Reporting System, United States, July 2005–June 2012 (2015) J Pediatr Infect Dis Soc, 4 (3), pp. 205-213; International Conference on Harmonisation of Technical Requirements for Registration of Pharmaceuticals for Human Use (ICH). (Aug 31). Medical dictionary for regulatory activities, , http://www.meddra.org/; Bates, D.W., Evans, R.S., Murff, H., Stetson, P.D., Pizziferri, L., Hripcsak, G., Detecting adverse events using information technology (2003) J Am Med Inform Assoc JAMIA, 10 (2), pp. 115-128. , PID: 12595401; Hazlehurst, B., Naleway, A., Mullooly, J., Detecting possible vaccine adverse events in clinical notes of the electronic medical record (2009) Vaccine, 27 (14), pp. 2077-2083. , PID: 19428833; Hazlehurst, B., Mullooly, J., Naleway, A., Crane, B., Detecting possible vaccination reactions in clinical notes. AMIA Annu Symp Proc, vol (2005) Annual Symposium Proceedings/AMIA Symposium, pp. 306-310; Hazlehurst, B., Frost, H.R., Sittig, D.F., Stevens, V.J., MediClass: a system for detecting and classifying encounter-based clinical events in any electronic medical record (2005) J Am Med Inform Assoc, 12 (5), pp. 517-529. , PID: 15905485; Sohn, S., Kocher, J.P., Chute, C.G., Savova, G.K., Drug side effect extraction from clinical narratives of psychiatry and psychology patients (2011) J Am Med Inform Assoc JAMIA, 18, pp. i144-i149. , PID: 21946242; Duke, J.D., Literature based drug interaction prediction with clinical assessment using electronic medical records: novel myopathy associated drug interactions (2012) PLoS Comput Biol, 8 (8). , COI: 1:CAS:528:DC%2BC38Xht1Srs7fE, PID: 22912565; Epstein, R.H., St Jacques, P., Stockin, M., Rothman, B., Ehrenfeld, J.M., Denny, J.C., Automated identification of drug and food allergies entered using non-standard terminology (2013) J Am Med Inform Assoc JAMIA, 20 (5), pp. 962-968. , PID: 23748627; Eriksson, R., Jensen, P.B., Frankild, S., Jensen, L.J., Brunak, S., Dictionary construction and identification of possible adverse drug events in Danish clinical narrative text (2013) J Am Med Inform Assoc, 20 (5), pp. 947-953. , PID: 23703825; Eriksson, R., Werge, T., Jensen, L.J., Brunak, S., Dose-specific adverse drug reaction identification in electronic patient records: temporal data mining in an inpatient psychiatric population. [Erratum appears in Drug Saf. 2014 May; 37(5):379] (2014) Drug Saf, 37 (4), pp. 237-247. , COI: 1:CAS:528:DC%2BC2cXls1Onsrc%3D, PID: 24634163; Roitmann, E., Eriksson, R., Brunak, S., Patient stratification and identification of adverse event correlations in the space of 1190 drug related adverse events (2014) Front Physiol, 5, p. 332. , PID: 25249979; Nadeau, D., Sekine, S., A survey of named entity recognition and classification (2007) Lingvisticae Investigationes, 30 (1), pp. 3-26; Uzuner, Ö., South, B.R., Shen, S., DuVall, S.L., 2010 i2b2/VA challenge on concepts, assertions, and relations in clinical text (2011) J Am Med Inform Assoc, 18 (5), pp. 552-556. , PID: 21685143; Friedman, C., Shagina, L., Lussier, Y., Hripcsak, G., Automated encoding of clinical documents based on natural language processing (2004) J Am Med Inform Assoc, 11 (5), pp. 392-402. , PID: 15187068; Aronson, A.R., Effective mapping of biomedical text to the UMLS Metathesaurus: the MetaMap program. In: Proceedings of the AMIA Symposium, 2001, p. 17 American Medical Informatics Association.; Savova, G.K., Mayo clinical Text Analysis and Knowledge Extraction System (cTAKES): architecture, component evaluation and applications (2010) J Am Med Inform Assoc, 17 (5), pp. 507-513. , PID: 20819853; Xu, H., Stenner, S.P., Doan, S., Johnson, K.B., Waitman, L.R., Denny, J.C., MedEx: a medication information extraction system for clinical narratives (2010) J Am Med Inform Assoc, 17 (1), pp. 19-24. , COI: 1:CAS:528:DC%2BC3cXlsVentrs%3D, PID: 20064797; Cunningham, H., GATE, a general architecture for text engineering (2002) Comput Humanit, 36 (2), pp. 223-254; Melton, G., Hripcsak, G., Automated detection of adverse events using natural language processing of discharge summaries (2005) J Am Med Inform Assoc, 12 (4), pp. 448-457. , PID: 15802475; Penz, J.F.E., Wilcox, A.B., Hurdle, J.F., Automated identification of adverse events related to central venous catheters (2007) J Biomed Inform, 40 (2), pp. 174-182. , PID: 16901760; Wang, X., Hripcsak, G., Markatou, M., Friedman, C., Active computerized pharmacovigilance using natural language processing, statistics, and electronic health records: a feasibility study (2009) J Am Med Inform Assoc, 16 (3), pp. 328-337. , PID: 19261932; Wang, X., Chase, H., Markatou, M., Hripcsak, G., Friedman, C., Selecting information in electronic health records for knowledge acquisition (2010) J Biomed Inform, 43 (4), pp. 595-601. , PID: 20362071; Friedman, C., Discovering novel adverse drug events using natural language processing and mining of the electronic health record (2009) Artif Intell Med Proc, 5651, pp. 1-5; Haerian, K., Varn, D., Vaidya, S., Ena, L., Chase, H.S., Friedman, C., Detection of pharmacovigilance-related adverse events using electronic health records and automated methods (2012) Clin Pharmacol Ther, 92 (2), pp. 228-234. , COI: 1:STN:280:DC%2BC38jjtFGqsw%3D%3D, PID: 22713699; Gysbers, M., Natural language processing to identify adverse drug events. AMIA Annu Symp Proc, vol (2008) Annual Symposium Proceedings/AMIA Symposium, p. 961; LePendu, P., Iyer, S.V., Fairon, C., Shah, N.H., Annotation analysis for testing drug safety signals using unstructured clinical notes (2012) J Biomed Semant, 3, p. S5; Shah, N.H., Bhatia, N., Jonquet, C., Rubin, D., Chiang, A.P., Musen, M.A., Comparison of concept recognizers for building the Open Biomedical Annotator (2009) BMC Bioinform, 10, p. S14; Banerjee, R., Ramakrishnan, I.V., Henry, M., Perciavalle, M., Patient centered identification, attribution, and ranking of adverse drug events (2015) International Conference on Healthcare Informatics, pp. 18-27. , In:, p; Tsuruoka, Y., Tsujii, J.I., Bidirectional inference with the easiest-first strategy for tagging sequence data. In: Proceedings of the Conference on Human Language Technology and Empirical Methods in Natural Language Processing, 2005, p. 467–74 Association for Computational Linguistics.; Liu, Y., LePendu, P., Iyer, S., Shah, N.H., Using temporal patterns in medical records to discern adverse drug events from indications (2012) AMIA Summits Transl Sci Proc, 2012, pp. 47-56. , PID: 22779050; Whetzel, P.L., BioPortal: enhanced functionality via new web services from the National Center for Biomedical Ontology to access and use ontologies in software applications (2011) Nucleic Acids Res, 39, pp. W541-W545. , COI: 1:CAS:528:DC%2BC3MXosVOmsLw%3D, PID: 21672956; Gerdes, L.U., Hardahl, C., Text mining electronic health records to identify hospital adverse events (2013) Stud Health Technol Inform, 192, p. 1145. , PID: 23920919; Wei, W.Q., Creation and validation of an EMR-based algorithm for identifying major adverse cardiac events while on statins (2014) AMIA Summits Transl Sci Proc, 2014, pp. 112-119. , PID: 25717410; Iqbal, E., Identification of adverse drug events from free text electronic patient records and information in a large mental health case register (2015) PLoS One, 10 (8). , PID: 26273830; Ayvaz, S., Toward a complete dataset of drug–drug interaction information from publicly available sources (2015) J Biomed Inform, 55, pp. 206-217. , PID: 25917055; Bui, Q.C., Sloot, P.M., Van Mulligen, E.M., Kors, J.A., A novel feature-based approach to extract drug–drug interactions from biomedical text (2014) Bioinformatics, 30 (23), pp. 3365-3371. , COI: 1:CAS:528:DC%2BC2MXisFaltLs%3D, PID: 25143286; Wang, G., Jung, K., Winnenburg, R., Shah, N.H., A method for systematic discovery of adverse drug events from clinical notes (2015) J Am Med Inform Assoc, 22 (6), pp. 1196-1204. , PID: 26232442; Chapman, W.W., Bridewell, W., Hanbury, P., Cooper, G.F., Buchanan, B.G., A simple algorithm for identifying negated findings and diseases in discharge summaries (2001) J Biomed Inform, 34 (5), pp. 301-310. , COI: 1:STN:280:DC%2BD38znslGqsA%3D%3D, PID: 12123149; Chapman, W.W., Chu, D., Dowling, J.N., ConText: an algorithm for identifying contextual features from clinical text. In: Proceedings of the Workshop on BioNLP 2007: Biological, Translational, and Clinical Language Processing, 2007, p. 81–88 Association for Computational Linguistics.; Cao, F., Sun, X., Wang, X., Li, B., Li, J., Pan, Y., Ontology-based knowledge management for personalized adverse drug events detection (2010) Stud Health Technol Inform, 169, pp. 699-703; Avillach, P., Harmonization process for the identification of medical events in eight European healthcare databases: the experience from the EU-ADR project (2013) J Am Med Inform Assoc JAMIA, 20 (1), pp. 184-192. , PID: 22955495; Iyer, S.V., Harpaz, R., LePendu, P., Bauer-Mehren, A., Shah, N.H., Mining clinical text for signals of adverse drug–drug interactions (2014) J Am Med Inform Assoc, 21 (2), pp. 353-362. , PID: 24158091; Kamdar, M.R., Tudorache, T., Musen MA. A systematic analysis of term reuse and term overlap across biomedical ontologies. Semantic Web, no (2016) Preprint, pp. 1-19; Wasserman, L., (2013) All of statistics: a concise course in statistical inference, , Springer, New York; Bishop, C.M., Pattern recognition (2006) Mach Learn, 128, pp. 1-58; Visweswaran, S., Hanbury, P., Saul, M., Cooper, G.F., Detecting adverse drug events in discharge summaries using variations on the simple Bayes model. AMIA Annu Symp Proc, vol (2003) Annual Symposium Proceedings/AMIA Symposium, pp. 689-693; Wang, X., Hripcsak, G., Friedman, C., Characterizing environmental and phenotypic associations using information theory and electronic health records (2009) BMC Bioinform, 10, p. S13; LePendu, P., Pharmacovigilance using clinical notes (2013) Clin Pharmacol Ther, 93 (6), pp. 547-555. , COI: 1:STN:280:DC%2BC3srjslyiuw%3D%3D, PID: 23571773; Leeper, N.J., Bauer-Mehren, A., Iyer, S.V., LePendu, P., Olson, C., Shah, N.H., Practice-based evidence: profiling the safety of cilostazol by text-mining of clinical notes (2013) PLoS One, 8 (5). , COI: 1:CAS:528:DC%2BC3sXptFyhtb0%3D, PID: 23717437; Schuemie, M.J., Methods for drug safety signal detection in longitudinal observational databases: LGPS and LEOPARD (2011) Pharmacoepidemiol Drug Saf, 20 (3), pp. 292-299. , COI: 1:CAS:528:DC%2BC3MXks1KitLk%3D, PID: 20945505; Banda, J.M., Feasibility of prioritizing drug–drug-event associations found in electronic health records (2016) Drug Saf, 39 (1), pp. 45-57. , COI: 1:CAS:528:DC%2BC2MXhs1KrsbvN, PID: 26446143; Aramaki, E., Extraction of adverse drug effects from clinical records (2010) Stud Health Technol Inform, 160, pp. 739-743. , PID: 20841784; Baeza-Yates, R., Ribeiro-Neto, B., (1999) Modern information retrieval, , ACM Press, New York; Henriksson, A., Kvist, M., Dalianis, H., Duneld, M., Identifying adverse drug event information in clinical notes with distributional semantic representations of context (2015) J Biomed Inform, 57, pp. 333-349. , PID: 26291578; Henriksson, A., Zhao, J., Bostrom, H., Dalianis, H., Modeling electronic health records in ensembles of semantic spaces for adverse drug event detection (2015) 2015 IEEE International Conference on Bioinformatics and Biomedicine (BIBM, pp. 343-350. , In: p; Sun, W., Rumshisky, A., Uzuner, O., Temporal reasoning over clinical text: the state of the art (2013) J Am Med Inform Assoc, 20 (5), pp. 814-819. , PID: 23676245; Wang, X., SMDM: enhancing enterprise-wide master data management using semantic web technologies (2009) Proc VLDB Endow, 2 (2), pp. 1594-1597; Knox, C., DrugBank 3.0: a comprehensive resource for ‘omics’ research on drugs (2011) Nucleic Acids Res, 39, pp. D1035-D1041. , COI: 1:CAS:528:DC%2BC3sXivF2mtrg%3D, PID: 21059682; Luo, Y., Sohani, A.R., Hochberg, E.P., Szolovits, P., Automatic lymphoma classification with sentence subgraph mining from pathology reports (2014) Journal of the American Medical Informatics Association, 21 (5), pp. 824-832. , PID: 24431333; Boland, M.R., Hripcsak, G., Shen, Y., Chung, W.K., Weng, C., Defining a comprehensive verotype using electronic health records for personalized medicine (2013) J Am Med Inform Assoc, 20 (e2), pp. e232-e238. , PID: 24001516; Radley, D.C., Finkelstein, S.N., Stafford, R.S., Off-label prescribing among office-based physicians (2006) Arch Intern Med, 166 (9), pp. 1021-1026. , PID: 16682577; Flowers, C.M., Racoosin, J.A., Kortepeter, C., Seizure activity and off-label use of tiagabine (2006) N Engl J Med, 354 (7), pp. 773-774. , COI: 1:CAS:528:DC%2BD28XhsValtLY%3D, PID: 16481654; Carmona, L., Descalzo, M.A., Ruiz-Montesinos, D., Manero-Ruiz, F.J., Perez-Pampin, E., Gomez-Reino, J.J., Safety and retention rate of off-label uses of TNF antagonists in rheumatic conditions: data from the Spanish registry BIOBADASER 2.0 (2011) Rheumatology, 50 (1), pp. 85-92. , COI: 1:CAS:528:DC%2BC3cXhsFGkur%2FE, PID: 20601654; Dal Pan, G.J., Monitoring the safety of medicines used off-label (2012) Clin Pharmacol Ther, 91 (5), pp. 787-795. , COI: 1:CAS:528:DC%2BC38XlvFWmtr4%3D, PID: 22472983; Epstein, R.S., Huang, S.M., The many sides of off-label prescribing (in English) (2012) Clin Pharmacol Ther, 91 (5), pp. 755-758. , COI: 1:STN:280:DC%2BC38rmtVOgsQ%3D%3D, PID: 22513307; Stafford, R.S., Off-label use of drugs and medical devices: a review of policy implications (2012) Clin Pharmacol Ther, 91 (5), pp. 920-925. , COI: 1:STN:280:DC%2BC38ritVWjug%3D%3D, PID: 22472990; Kimland, E., Odlind, V., Off-label drug use in pediatric patients (2012) Clin Pharmacol Ther, 91 (5), pp. 796-801. , COI: 1:STN:280:DC%2BC38ritVWjsA%3D%3D, PID: 22472984; Morris, J., The use of observational health-care data to identify and report on off-label use of biopharmaceutical products (2012) Clin Pharmacol Ther, 91 (5), pp. 937-942. , COI: 1:STN:280:DC%2BC38ritVWjsQ%3D%3D, PID: 22472985; Leong, R., Regulatory experience with physiologically based pharmacokinetic modeling for pediatric drug trials (2012) Clin Pharmacol Ther, 91 (5), pp. 926-931. , COI: 1:CAS:528:DC%2BC38XlvFWmtr0%3D, PID: 22472993; Teagarden, J.R., Dreitlein, W.B., Kourlas, H., Nichols, L., Influence of pharmacy benefit practices on off-label dispensing of drugs in the United States (in English) (2012) Clin Pharmacol Ther, 91 (5), pp. 943-945. , COI: 1:STN:280:DC%2BC38rgtVGjtA%3D%3D, PID: 22453195; Jung, K., Automated detection of off-label drug use (2014) PLoS One, 9 (2). , PID: 24586689; LePendu, P., Liu, Y., Iyer, S., Udell, M.R., Shah, N.H., Analyzing patterns of drug use in clinical notes for patient safety (2012) AMIA Summits Transl Sci Proc, 2012, pp. 63-70. , PID: 22779054; (2017) European Medical Informatics Framework, , http://www.emif.eu/; Huang, C.-C., Lu, Z., Community challenges in biomedical text mining over 10 years: success, failure and the future (2016) Brief Bioinform, 17 (1), pp. 132-144. , PID: 25935162; Segura Bedmar, I., Martínez, P., Herrero Zazo, M., SemEval-2013 task 9: extraction of drug–drug interactions from biomedical texts (DDIExtraction 2013) (2013) Association for Computational Linguistics; Segura Bedmar, I., Martinez, P., Sánchez Cisneros, D., The 1st DDIExtraction-2011 challenge task: extraction of drug–drug interactions from biomedical texts (2011) proceedings of the 1st challenge task on Drug-Drug Interaction Extraction (DDIExtraction 2011), pp. 1-9. , In:, p. Huelva, Spain; University of Massachusetts Medical School. 2017. NLP Challenges for Detecting Medication and Adverse Drug Events from Electronic Health Records (MADE1.0), , http://bio-nlp.org/index.php/announcements/39-nlp-challenges; Qato, D.M., Wilder, J., Schumm, L.P., Gillet, V., Alexander, G.C., Changes in prescription and over-the-counter medication and dietary supplement use among older adults in the United States, 2005 vs 2011 (2016) JAMA Intern Med, 176 (4), pp. 473-482. , PID: 26998708; Boyd, C.M., Darer, J., Boult, C., Fried, L.P., Boult, L., Wu, A.W., Clinical practice guidelines and quality of care for older patients with multiple comorbid diseases: implications for pay for performance (2005) JAMA, 294 (6), pp. 716-724. , COI: 1:CAS:528:DC%2BD2MXns1OhsL0%3D, PID: 16091574; Steinman, M.A., Miao, Y., Boscardin, W.J., Komaiko, K.D., Schwartz, J.B., Prescribing quality in older veterans: a multifocal approach (2014) J Gen Intern Med, 29 (10), pp. 1379-1386. , PID: 25002159</v>
          </cell>
          <cell r="AM166" t="str">
            <v>Luo, Y.; Department of Preventive Medicine, 750 North Lake Shore Drive, 11th floor, United States; email: yuan.luo@northwestern.edu</v>
          </cell>
          <cell r="AP166" t="str">
            <v>Springer International Publishing</v>
          </cell>
          <cell r="AV166" t="str">
            <v>DRSAE</v>
          </cell>
          <cell r="AW166" t="str">
            <v>Drug Saf.</v>
          </cell>
          <cell r="AX166" t="str">
            <v>Final</v>
          </cell>
          <cell r="AY166" t="str">
            <v>2-s2.0-85021117594</v>
          </cell>
          <cell r="AZ166">
            <v>14</v>
          </cell>
          <cell r="BG166" t="str">
            <v>drug; adverse drug reaction; drug surveillance program; electronic health record; human; information; machine learning; methodology; natural language processing; off label drug use; polypharmacy; priority journal; Review; statistical analysis; symbolism; adverse drug reaction; drug surveillance program; electronic health record; standards; Adverse Drug Reaction Reporting Systems; Drug-Related Side Effects and Adverse Reactions; Electronic Health Records; Humans; Natural Language Processing; Pharmacovigilance</v>
          </cell>
          <cell r="BH166" t="str">
            <v>twitter|metamap|nlp</v>
          </cell>
          <cell r="BI166" t="str">
            <v>twitter|metamap|nlp</v>
          </cell>
          <cell r="BJ166" t="str">
            <v>the goal of pharmacovigilance is to detect, monitor, characterize and prevent adverse drug events (ades) with pharmaceutical products. this article is a comprehensive structured review of recent advances in applying natural language processing (nlp) to electronic health record (ehr) narratives for pharmacovigilance. we review methods of varying complexity and problem focus, summarize the current state-of-the-art in methodology advancement, discuss limitations and point out several promising future directions. the ability to accurately capture both semantic and syntactic structures in clinical narratives becomes increasingly critical to enable efficient and accurate ade detection. significant progress has been made in algorithm development and resource construction since 2000. since 2012, statistical analysis and machine learning methods have gained traction in automation of ade mining from ehr narratives. current state-of-the-art methods for nlp-based ade detection from ehrs show promise regarding their integration into production pharmacovigilance systems. in addition, integrating multifaceted, heterogeneous data sources has shown promise in improving ade detection and has become increasingly adopted. on the other hand, challenges and opportunities remain across the frontier of nlp application to ehr-based pharmacovigilance, including proper characterization of ade context, differentiation between off- and on-label drug-use ades, recognition of the importance of polypharmacy-induced ades, better integration of heterogeneous data sources, creation of shared corpora, and organization of shared-task challenges to advance the state-of-the-art. © 2017, springer international publishing ag.</v>
          </cell>
          <cell r="BK166" t="str">
            <v>O objetivo da farmacovigilância é detectar, monitorar, caracterizar e prevenir eventos adversos a medicamentos (ADEs) com produtos farmacêuticos. Este artigo é uma revisão abrangente e estruturada dos avanços recentes na aplicação do processamento de linguagem natural (PNL) a narrativas de registros eletrônicos de saúde (EHR) para farmacovigilância. Nós revisamos métodos de complexidade variada e foco no problema, resumimos o estado da arte atual no avanço da metodologia, discutimos as limitações e apontamos várias direções futuras promissoras. A capacidade de capturar com precisão as estruturas semânticas e sintáticas em narrativas clínicas torna-se cada vez mais crítica para permitir a detecção de ADE eficiente e precisa. Progresso significativo foi feito no desenvolvimento de algoritmos e construção de recursos desde 2000. Desde 2012, a análise estatística e os métodos de aprendizado de máquina ganharam força na automação da mineração ADE a partir de narrativas EHR. Os métodos atuais de última geração para detecção de ADE baseada em PNL de EHRs mostram uma promessa em relação à sua integração em sistemas de farmacovigilância de produção. Além disso, a integração de fontes de dados multifacetadas e heterogêneas tem se mostrado promissora no aprimoramento da detecção de ADE e tem se tornado cada vez mais adotada. Por outro lado, desafios e oportunidades permanecem além da fronteira da aplicação de PNL para farmacovigilância baseada em EHR, incluindo a caracterização adequada do contexto de ADE, diferenciação entre ADEs de uso de drogas off e on-label, reconhecimento da importância de ADEs induzidos por polifarmácia , melhor integração de fontes de dados heterogêneas, criação de corpora compartilhados e organização de desafios de tarefas compartilhadas para avançar o estado da arte. © 2017, Springer International Publishing AG.</v>
          </cell>
          <cell r="BL166" t="str">
            <v xml:space="preserve">O objetivo da farmacovigilância é detectar, monitorar, caracterizar e impedir eventos adversos de medicamentos (ADES) com produtos farmacêuticos. Este artigo é uma revisão estruturada abrangente de avanços recentes na aplicação de processamento de linguagem natural (PNL) para narrativas de registro de saúde eletrônica (EHR) para farmacovigilância. Analisamos métodos de complexidade e foco de problemas variados, resumem o atual estado-da-arte no avanço da metodologia, discutem limitações e apontam várias direções futuras promissoras. A capacidade de capturar com precisão as estruturas semânticas e sintáticas em narrativas clínicas torna-se cada vez mais crítica para permitir a detecção eficiente e precisa de ADD. Foi feita progressos significativos em desenvolvimento de algoritmo e construção de recursos desde 2000. Desde 2012, a análise estatística e os métodos de aprendizagem de máquina ganharam tração na automação de mineração de ADE das narrativas de EHR. Os métodos atuais de última geração para detecção de ADE baseado em PNL da EHRS mostram promessa sobre sua integração em sistemas de farmacovigilância de produção. Além disso, a integração de fontes de dados multifacetadas e heterogêneas demonstrou prometer a melhoria da detecção de ADE e se tornou cada vez mais adotada. Por outro lado, os desafios e oportunidades permanecem em toda a fronteira do pedido de PNL para a farmacovigilância baseada em EHR, incluindo a caracterização adequada do contexto de ADE, diferenciação entre os ades de uso de drogas desligado e on-line, reconhecimento da importância dos ades induzidos por polifarmáceo , melhor integração de fontes de dados heterogêneas, criação de corpora compartilhada e organização de desafios de tarefas compartilhadas para avançar o estado-da-arte. © 2017, Springer International Publishing AG. </v>
          </cell>
          <cell r="BN166">
            <v>1</v>
          </cell>
          <cell r="BO166" t="str">
            <v>Leitura completa: sim</v>
          </cell>
          <cell r="BP166">
            <v>1</v>
          </cell>
          <cell r="BQ166">
            <v>0</v>
          </cell>
          <cell r="BR166">
            <v>1</v>
          </cell>
          <cell r="BS166">
            <v>0</v>
          </cell>
          <cell r="BU166">
            <v>0</v>
          </cell>
          <cell r="BV166">
            <v>0</v>
          </cell>
          <cell r="BW166">
            <v>0</v>
          </cell>
          <cell r="BX166">
            <v>0</v>
          </cell>
          <cell r="BY166">
            <v>0</v>
          </cell>
          <cell r="BZ166">
            <v>0</v>
          </cell>
          <cell r="CA166">
            <v>0</v>
          </cell>
          <cell r="CB166">
            <v>0</v>
          </cell>
          <cell r="CC166">
            <v>0</v>
          </cell>
          <cell r="CE166" t="str">
            <v>Entra ou ñ para leitura: sim</v>
          </cell>
          <cell r="CF166" t="str">
            <v>Excelente</v>
          </cell>
          <cell r="CG166">
            <v>44373</v>
          </cell>
          <cell r="CI166">
            <v>0</v>
          </cell>
          <cell r="CK166">
            <v>0</v>
          </cell>
          <cell r="CL166">
            <v>0</v>
          </cell>
        </row>
        <row r="167">
          <cell r="C167" t="str">
            <v>discovering novel adverse drug events using natural language processing and mining of the electronic health record</v>
          </cell>
          <cell r="D167" t="str">
            <v>Discovering novel adverse drug events using natural language processing and mining of the electronic health record</v>
          </cell>
          <cell r="E167" t="str">
            <v xml:space="preserve">Descobrindo novos eventos adversos a medicamentos usando processamento de linguagem natural e mineração do registro de saúde eletrônica </v>
          </cell>
          <cell r="G167" t="str">
            <v xml:space="preserve">macho </v>
          </cell>
          <cell r="H167">
            <v>2009</v>
          </cell>
          <cell r="I167">
            <v>36</v>
          </cell>
          <cell r="J167">
            <v>0</v>
          </cell>
          <cell r="K167">
            <v>0</v>
          </cell>
          <cell r="L167" t="str">
            <v>Scopus</v>
          </cell>
          <cell r="P167" t="str">
            <v>English</v>
          </cell>
          <cell r="Q167" t="str">
            <v>Conference Paper</v>
          </cell>
          <cell r="R167">
            <v>0</v>
          </cell>
          <cell r="T167" t="str">
            <v>Friedman C.</v>
          </cell>
          <cell r="U167" t="str">
            <v>Lecture Notes in Computer Science (including subseries Lecture Notes in Artificial Intelligence and Lecture Notes in Bioinformatics)</v>
          </cell>
          <cell r="V167" t="str">
            <v>5651 LNAI</v>
          </cell>
          <cell r="Y167" t="str">
            <v>10.1007/978-3-642-02976-9_1</v>
          </cell>
          <cell r="Z167" t="str">
            <v>10.1007/978-3-642-02976-9_1</v>
          </cell>
          <cell r="AB167" t="str">
            <v>https://www.scopus.com/inward/record.uri?eid=2-s2.0-70350236893&amp;doi=10.1007%2f978-3-642-02976-9_1&amp;partnerID=40&amp;md5=1d65e77f8b33c120596a90b9385cccf4</v>
          </cell>
          <cell r="AC167" t="str">
            <v>Department of Biomedical Informatics, Columbia University, NY, United States</v>
          </cell>
          <cell r="AD167" t="str">
            <v>Friedman, C., Department of Biomedical Informatics, Columbia University, NY, United States</v>
          </cell>
          <cell r="AL167" t="str">
            <v>Classen, D.C., Pestotnik, S.L., Evans, R.S., Lloyd, J.F., Burke, J.P., Adverse drug events in hospitalized patients. Excess length of stay, extra costs, and attributable mortality (1997) JAMA, 277 (4), pp. 301-306; Bates, D.W., Spell, N., Cullen, D.J., The costs of adverse drug events in hospitalized patients. Adverse Drug Events Prevention Study Group (1997) JAMA, 277 (4), pp. 307-311; Schneeweiss, S., Hasford, J., Gottler, M., Hoffmann, A., Riethling, A.K., Avorn, J., Admissions caused by adverse drug events to internal medicine and emergency departments in hospitals: A longitudinal population-based study (2002) Eur. J. Clin. Pharmacol, 58 (4), pp. 285-291; Chiang, A.P., Butte, A.J., Data-driven methods to discover molecular determinants of serious adverse drug events (2009) Clin. Pharmacol. Ther, 85 (3), pp. 259-268; Amery, W.K., Why there is a need for pharmacovigilance (1999) Pharmacoepidemiol Drug Saf, 8 (1), pp. 61-64; Goldman, S., Kennedy, D., Graham, D., (1996) The clinical impact of adverse event reporting, , Center for Drug Evaluation and Research. Food and Drug Administration; Moride, Y., Haramburu, F., Requejo, A.A., Begaud, B., Under-reporting of adverse drug reactions in general practice (1997) Br. J. Clin. Pharmacol, 43 (2), pp. 177-181; Wood, L., Martinez, C., The general practice research database: Role in pharmacovigilance (2004) Drug Saf, 27 (12), pp. 871-881; Berlowitz, D.R., Miller, D.R., Oliveria, S.A., Cunningham, F., Gomez-Caminero, A., Rothendler, J.A., Differential associations of beta-blockers with hemorrhagic events for chronic heart failure patients on warfarin (2006) Pharmacoepidemiol. Drug Saf, 15 (11), pp. 799-807; Friedman, C., Shagina, L., Lussier, Y., Hripcsak, G., Automated encoding of clinical documents based on natural language processing (2004) J. Am. Med. Inform. Assoc, 11 (5), pp. 392-402; Lindberg, D., Humphreys, B., McCray, A.T., The Unified Medical Language System (1993) Meth. Inform. Med, 32, pp. 281-291; Cao, H., Hripcsak, G., Markatou, M., A statistical methodology for analyzing cooccurrence data from a large sample (2007) J. Biomed. Inform, 40 (3), pp. 343-352; Wang, X., Friedman, C., Chused, A., Markatou, M., Elhadad, N., Automated knowledge acquisition from clinical narrative reports (2008) AMIA Annu. Symp, pp. 783-777. , Proa; Chen, E.S., Hripcsak, G., Xu, H., Markatou, M., Friedman, C., Automated acquisition of disease-drug knowledge from biomedical and clinical documents: An initial study (2008) J. Am. Med. Inf. Assoc, 15 (1), pp. 87-98; Wang, X., Hripcsak, G., Markatou, M., Friedman, C., Active Computerized Pharmacovigilance using Natural Language Processing, Statistics, and Electronic Health Records: A Feasibility Study (2009) J. Am. Med. Inform. Assoc, 16 (3), pp. 328-337; Wang, X., Hripcsak, G., Friedman, C.: Characterizing environmental and phenotypic associations using information theory and electronic health records. In: 2009 AMIA Summit, March 15, p. 134 (full paper selected for publication in BMC Bioinformatics) (2009)</v>
          </cell>
          <cell r="AM167" t="str">
            <v>Friedman, C.; Department of Biomedical Informatics, , NY, United States</v>
          </cell>
          <cell r="AQ167" t="str">
            <v>12th Conference on Artificial Intelligence in Medicine, AIME 2009</v>
          </cell>
          <cell r="AR167" t="str">
            <v>18 July 2009 through 22 July 2009</v>
          </cell>
          <cell r="AS167" t="str">
            <v>Verona</v>
          </cell>
          <cell r="AT167">
            <v>77761</v>
          </cell>
          <cell r="AU167" t="str">
            <v>3642029752; 9783642029752</v>
          </cell>
          <cell r="AW167" t="str">
            <v>Lect. Notes Comput. Sci.</v>
          </cell>
          <cell r="AX167" t="str">
            <v>Final</v>
          </cell>
          <cell r="AY167" t="str">
            <v>2-s2.0-70350236893</v>
          </cell>
          <cell r="AZ167">
            <v>4</v>
          </cell>
          <cell r="BF167" t="str">
            <v>Adverse drug events; Electronic health records; Natural language processing; Patient safety; Pharmacovigilance</v>
          </cell>
          <cell r="BG167" t="str">
            <v>Adverse drug events; Electronic health records; Natural language processing; Patient safety; Pharmacovigilance; Artificial intelligence; Computational linguistics; Health; Linguistics; Medical education; Medical problems; Natural language processing systems; Records management; Industrial research</v>
          </cell>
          <cell r="BH167" t="str">
            <v>twitter|metamap|nlp</v>
          </cell>
          <cell r="BI167" t="str">
            <v>twitter|metamap|nlp</v>
          </cell>
          <cell r="BJ167" t="str">
            <v>this talk presents an overview of our research in use of medical knowledge, natural language processing, the electronic health record, and statistical methods to automatically discover novel adverse drug events, which are serious problems world-wide. © 2009 springer berlin heidelberg.</v>
          </cell>
          <cell r="BL167" t="str">
            <v xml:space="preserve">Esta palestra apresenta uma visão geral de nossa pesquisa em uso de conhecimento médico, processamento de linguagem natural, registro eletrônico de saúde e métodos estatísticos para descobrir automaticamente novos eventos adversos de medicamentos, que são problemas graves em todo o mundo. © 2009 Springer Berlin Heidelberg. </v>
          </cell>
          <cell r="BQ167">
            <v>0</v>
          </cell>
          <cell r="BR167">
            <v>0</v>
          </cell>
          <cell r="BS167">
            <v>0</v>
          </cell>
          <cell r="BV167">
            <v>0</v>
          </cell>
          <cell r="BW167">
            <v>0</v>
          </cell>
          <cell r="BX167">
            <v>0</v>
          </cell>
          <cell r="BY167">
            <v>0</v>
          </cell>
          <cell r="BZ167">
            <v>0</v>
          </cell>
          <cell r="CA167">
            <v>0</v>
          </cell>
          <cell r="CB167">
            <v>0</v>
          </cell>
          <cell r="CC167">
            <v>0</v>
          </cell>
          <cell r="CK167">
            <v>0</v>
          </cell>
          <cell r="CL167">
            <v>0</v>
          </cell>
        </row>
        <row r="168">
          <cell r="C168" t="str">
            <v>text simplification using consumer health vocabulary to generate patient centered radiology reporting translation and evaluation</v>
          </cell>
          <cell r="D168" t="str">
            <v>Text simplification using consumer health vocabulary to generate patient-centered radiology reporting: Translation and evaluation</v>
          </cell>
          <cell r="E168" t="str">
            <v xml:space="preserve">Simplificação de texto usando o vocabulário de saúde do consumidor para gerar relatórios de radiologia centrada no paciente: tradução e avaliação </v>
          </cell>
          <cell r="G168" t="str">
            <v xml:space="preserve">macho </v>
          </cell>
          <cell r="H168">
            <v>2017</v>
          </cell>
          <cell r="I168">
            <v>14</v>
          </cell>
          <cell r="J168">
            <v>0</v>
          </cell>
          <cell r="K168">
            <v>0</v>
          </cell>
          <cell r="L168" t="str">
            <v>Scopus</v>
          </cell>
          <cell r="P168" t="str">
            <v>English</v>
          </cell>
          <cell r="Q168" t="str">
            <v>Article</v>
          </cell>
          <cell r="R168">
            <v>1</v>
          </cell>
          <cell r="S168" t="str">
            <v>All Open Access, Gold, Green</v>
          </cell>
          <cell r="T168" t="str">
            <v>Qenam B., Kim T.Y., Carroll M.J., Hogarth M.</v>
          </cell>
          <cell r="U168" t="str">
            <v>Journal of Medical Internet Research</v>
          </cell>
          <cell r="V168" t="str">
            <v>19</v>
          </cell>
          <cell r="W168" t="str">
            <v>12</v>
          </cell>
          <cell r="X168" t="str">
            <v xml:space="preserve"> e417</v>
          </cell>
          <cell r="Y168" t="str">
            <v>10.2196/jmir.8536</v>
          </cell>
          <cell r="Z168" t="str">
            <v>10.2196/jmir.8536</v>
          </cell>
          <cell r="AB168" t="str">
            <v>https://www.scopus.com/inward/record.uri?eid=2-s2.0-85038947226&amp;doi=10.2196%2fjmir.8536&amp;partnerID=40&amp;md5=53d9d015bee27e0eb00c5774274a0639</v>
          </cell>
          <cell r="AC168" t="str">
            <v>Department of Radiological Sciences, College of Applied Medical Sciences, King Saud University, P.O. Box 10219, Riyadh, 11432, Saudi Arabia; Health Informatics Program, School of Medicine, University of California, Davis, Sacramento, CA, United States; Betty Irene Moore School of Nursing, University of California, Davis, Sacramento, CA, United States; Division of Health Informatics, Department of Public Health Sciences, University of California, Davis, Sacramento, CA, United States; Division of Pathology Informatics, Department of Pathology and Laboratory Medicine, University of California, Davis, Sacramento, CA, United States; UC San Diego Health, University of California, San Diego, CA, United States</v>
          </cell>
          <cell r="AD168" t="str">
            <v>Qenam, B., Department of Radiological Sciences, College of Applied Medical Sciences, King Saud University, P.O. Box 10219, Riyadh, 11432, Saudi Arabia, Health Informatics Program, School of Medicine, University of California, Davis, Sacramento, CA, United States; Kim, T.Y., Betty Irene Moore School of Nursing, University of California, Davis, Sacramento, CA, United States; Carroll, M.J., Division of Health Informatics, Department of Public Health Sciences, University of California, Davis, Sacramento, CA, United States, Division of Pathology Informatics, Department of Pathology and Laboratory Medicine, University of California, Davis, Sacramento, CA, United States; Hogarth, M., UC San Diego Health, University of California, San Diego, CA, United States</v>
          </cell>
          <cell r="AL168" t="str">
            <v>Koh, H.K., Brach, C., Harris, L.M., Parchman, M.L., A proposed 'health literate care model' would constitute a systems approach to improving patients' engagement in care (2013) Health Aff (Millwood), 32 (2), pp. 357-367. , Feb [Medline: 23381529; Xierali, I.M., Hsiao, C., Puffer, J.C., Green, L.A., Rinaldo, J.C.B., Bazemore, A.W., The rise of electronic health record adoption among family physicians (2013) Ann Fam Med, 11 (1), pp. 14-19. , [FREE Full text] [Medline: 23319501; (2009) H.R.1-American Recovery and Reinvestment Act of 2009, , https://www.congress.gov/bill/111th-congress/house-bill/1/text, Congress. [accessed 2017-07-22] [WebCite Cache ID 6s9K679vP; Keselman, A., Logan, R., Smith, C.A., Leroy, G., Zeng-Treitler, Q., Developing informatics tools and strategies for consumer-centered health communication (2008) J Am Med Inform Assoc, 15 (4), pp. 473-483. , [FREE Full text] [Medline: 18436895; Bruno, M.A., Petscavage-Thomas, J.M., Mohr, M.J., Bell, S.K., Brown, S.D., The open letter": Radiologists' reports in the era of patient web portals (2014) J Am Coll Radiol, 11 (9), pp. 863-867. , Sep [Medline: 24836272; Delbanco, T., Walker, J., Bell, S.K., Darer, J.D., Elmore, J.G., Farag, N., Inviting patients to read their doctors' notes: A quasi-experimental study and a look ahead (2012) Ann Intern Med, 157 (7), pp. 461-470. , Oct 2 [FREE Full text] [Medline: 23027317; Delbanco, T., Walker, J., Darer, J.D., Elmore, J.G., Feldman, H.J., Leveille, S.G., Open notes: Doctors and patients signing on (2010) Ann Intern Med, 153 (2), pp. 121-125. , Jul 20 [Medline: 20643992; Henshaw, D., Okawa, G., Ching, K., Garrido, T., Qian, H., Tsai, J., Access to radiology reports via an online patient portal: Experiences of referring physicians and patients (2015) J Am Coll Radiol, 12 (6), pp. 582-582e1. , Jun [Medline: 26047399; Nielsen-Bohlman, L., Panzer, A., Kindig, D., Executive Summary (2004) Health Literacy: A Prescription to End Confusion, , Washington DC: National Academies Press; Keselman, A., Slaughter, L., Smith, C.A., Kim, H., Divita, G., Browne, A., Towards consumer-friendly PHRs: Patients' experience with reviewing their health records (2007) AMIA Annu Symp Proc, 11, pp. 399-403. , Oct [FREE Full text] [Medline: 18693866; Siddharthan, A., Syntactic simplification and text cohesion (2006) Res Lang Comput, 4 (1), pp. 77-109. , Mar 28; Kandula, S., Curtis, D., Zeng-Treitler, Q., A semantic and syntactic text simplification tool for health content (2010) AMIA Annu Symp Proc, pp. 366-370. , http://europepmc.org/abstract/MED/21347002, Nov 13 Presented at: AMIA Annual Symposium 2010; Washington DC; Carroll, J., Minnen, G., Canning, Y., Devlin, S., Tait, J., Practical simplification of English newspaper text to assist aphasic readers (1998) Proceedings of the AAAI-98 Workshop On Integrating Artificial Intelligence and Assistive Technology.: Association for the Advancement of Artificial Intelligence, , Presented at: AAAI-98; July 26-30, 1998 Madison WI; Specia, L., Jauhar, S., Mihalcea, R., SemEval-2012 task 1: English lexical simplification (2012) Association for Computational Linguistics, , Presented at: First Joint Conference on Lexical and Computational Semantics 2012; Montreál, Canada; Crossley, S.A., Louwerse, M.M., McCarthy, P.M., McNamara, D.S., A linguistic analysis of simplified and authentic texts (2007) Modern Language J, 91 (1), pp. 15-30. , Mar; McLaughlin, G.H., SMOG grading-a new readability formula (1969) J Read, 12 (8), pp. 639-646; Liu, S., Wei, M.A., Moore, R., Ganesan, V., Nelson, S., RxNorm: Prescription for electronic drug information exchange (2005) IT Prof, 7 (5), pp. 17-23. , Sep; McDonald, C.J., Huff, S.M., Suico, J.G., Hill, G., Leavelle, D., Aller, R., LOINC, a universal standard for identifying laboratory observations: A 5-year update (2003) Clin Chem, 49 (4), pp. 624-633. , Apr [FREE Full text [Medline: 12651816; Aronson, A.R., Effective mapping of biomedical text to the UMLS Metathesaurus: The MetaMap program (2001) Proc AMIA Symp, pp. 17-21. , [FREE Full text] [Medline: 11825149; Zeng, Q.T., Tse, T., Divita, G., Keselman, A., Crowell, J., Browne, A.C., Term identification methods for consumer health vocabulary development (2007) J Med Internet Res, 9 (1), p. e4. , Feb 28 [FREE Full text] [Medline: 17478413; Zielstorff, R.D., Controlled vocabularies for consumer health (2003) J Biomed Inform, 36 (4-5), pp. 326-333. , [FREE Full text] [Medline: 14643728; Zeng, Q.T., Tse, T., Crowell, J., Divita, G., Roth, L., Browne, A.C., Identifying consumer-friendly display (CFD) names for health concepts (2005) AMIA Annu Symp Proc, pp. 859-863. , [FREE Full text] [Medline: 16779162; Zeng-Treitler, Q., Goryachev, S., Kim, H., Keselman, A., Rosendale, D., Making texts in electronic health records comprehensible to consumers: A prototype translator (2007) AMIA Annu Symp Proc, pp. 846-850. , [FREE Full text] [Medline: 18693956; MetaMap-A Tool for Recognizing UMLS Concepts in Text, , https://metamap.nlm.nih.gov, Interactive MetaMap [accessed 2017-03-27] [WebCite Cache ID 6pHkKljnu; Clinical Examinations, , https://training.seer.cancer.gov/abstracting/procedures/clinical, SEER training [accessed 2017-07-03] [WebCite Cache ID 6pI3kzxgV; Diagnostic Radiology Reports, , http://nationalrad.com/radiology/reports, NationalRad [accessed 2017-03-28] [WebCite Cache ID 6pI44pMN6; Transcribed Medical Transcription Sample Reports and Examples, , http://mtsamples.com, mtsamples [accessed 2017-03-28] [WebCite Cache ID 6pI4VrzLw; Radisphereradiology, , http://www.radisphereradiology.com/resources/radiology-reports, Radiology reports URL: [accessed 2017-03-28] [WebCite Cache ID 6pI4dukaM; (2016) Bethesda MD: National Library of Medicine, , https://www.nlm.nih.gov/research/umls/META3currentsemantictypes.html, NLM Current semantic types URL: [accessed 2017-03-12] [WebCite Cache ID 6psCpB4Hf; Aronson, A., (2001) MetaMap Evaluation, pp. 1-12. , NLM [FREE Full text; Van Rossum, G., Python programming language (2007) Proceedings of the USENIX Annual Technical Conference, 32. , https://www.mysql.com, Presented at: USENIX Annual Technical Conference; June 17-22, 2007; Santa Clara, CA. MySQL.: Oracle 2010. URL: [accessed 2017-12-04] [WebCite Cache ID 6vTBGCUl5; Agrawal, A., Elhanan, G., Contrasting lexical similarity and formal definitions in SNOMED CT: Consistency and implications (2014) J Biomed Inform, 47, pp. 192-198. , Feb [FREE Full text] [Medline: 24239752; Brill, E., Moore, R., An improved error model for noisy channel spelling correction (2000) Stroudsburg PA USA: Association for Computational Linguistics, pp. 286-293. , Presented at: Proceedings of the 38th Annual Meeting on Association for Computational Linguistics; October 03-06, 2000; Hong Kong; Oh, S.C., Cook, T.S., Kahn, C.E., PORTER: A prototype system for patient-oriented radiology reporting (2016) J Digit Imaging, 29 (4), pp. 450-454. , Aug [Medline: 26856348; Wu, Y., Schuster, M., Chen, Z., Le Norouzi Q, M., MacHerey, W., Google's Neural Machine Translation System: Bridging the Gap between Human and Machine Translation, pp. 1-23. , [FREE Full text; Maedche, A., (2002) Ontology Learning for the Semantic Web, , New York NY: Springer US; Smith, C., Wicks, P., PatientsLikeMe: Consumer health vocabulary as a folksonomy (2008) AMIA Annu Symp Proc, pp. 682-686. , Nov 06 [FREE Full text] [Medline: 18999004; Keselman, A., Smith, C.A., Divita, G., Kim, H., Browne, A.C., Leroy, G., Consumer health concepts that do not map to the UMLS: Where do they fit? (2008) J Am Med Inform Assoc, 15 (4), pp. 496-505. , [FREE Full text] [Medline: 18436906; Pesquita, C., Faria, D., Falcaõ, A.O., Lord, P., Couto, F.M., Semantic similarity in biomedical ontologies (2009) PLoS Comput Biol, 5 (7), p. e1000443. , Jul [FREE Full text] [Medline: 19649320</v>
          </cell>
          <cell r="AM168" t="str">
            <v>Qenam, B.; Department of Radiological Sciences, P.O. Box 10219, Saudi Arabia; email: bqenam@ksu.edu.sa</v>
          </cell>
          <cell r="AP168" t="str">
            <v>JMIR Publications Inc.</v>
          </cell>
          <cell r="AW168" t="str">
            <v>J. Med. Internet Res.</v>
          </cell>
          <cell r="AX168" t="str">
            <v>Final</v>
          </cell>
          <cell r="AY168" t="str">
            <v>2-s2.0-85038947226</v>
          </cell>
          <cell r="BF168" t="str">
            <v>Consumer Health Information; Electronic Health Records; Natural Language Processing; Radiology; Vocabulary</v>
          </cell>
          <cell r="BG168" t="str">
            <v>adult; anatomical concepts; consumer health information; electronic health record; female; human; linguistics; male; natural language processing; nomenclature; radiology; Unified Medical Language System; electronic health record; radiology; standards; Electronic Health Records; Humans; Radiology; Unified Medical Language System</v>
          </cell>
          <cell r="BI168" t="str">
            <v>twitter|metamap|nlp</v>
          </cell>
          <cell r="BJ168" t="str">
            <v>background: radiology reporting is a clinically oriented form of documentation that reflects critical information for patients about their health care processes. realizing its importance, many medical institutions have started providing radiology reports in patient portals. the gain, however, can be limited because of medical language barriers, which require a way for customizing these reports for patients. the open-access, collaborative consumer health vocabulary (chv) is a terminology system created for such purposes and can be the basis of lexical simplification processes for clinical notes. objective: the aim of this study was to examine the comprehensibility and suitability of chv in simplifying radiology reports for consumers. this was done by characterizing the content coverage and the lexical similarity between the terms in the reports and the chv-preferred terms. methods: the overall procedure was divided into the following two main stages: (1) translation and (2) evaluation. the translation process involved using metamap to link terms in the reports to chv concepts. this is followed by replacing the terms with chv-preferred terms using the concept names and sources table (mrconso) in the unified medical language system (umls) metathesaurus. in the second stage, medical terms in the reports and general terms that are used to describe medical phenomena were selected and evaluated by comparing the words in the original reports with the translated ones. the evaluation includes measuring the content coverage, investigating lexical similarity, and finding trends in missing concepts. results: of the 792 terms selected from the radiology reports, 695 of them could be mapped directly to chv concepts, indicating a content coverage of 88.5%. a total of 51 of the concepts (53%, 51/97) that could not be mapped are names of human anatomical structures and regions, followed by 28 anatomical descriptions and pathological variations (29%, 28/97). in addition, 12 radiology techniques and projections represented 12% of the unmapped concepts, whereas the remaining six concepts (6%, 12/97) were physiological descriptions. the rate of lexical similarity between the chv-preferred terms and the terms in the radiology reports was approximately 72.6%. conclusions: the chv covered a high percentage of concepts found in the radiology reports, but unmapped concepts are associated with areas that are commonly found in radiology reporting. chv terms also showed a high percentage of lexical similarity with terms in the reports, which contain a myriad of medical jargon. this suggests that many chv terms might not be suitable for lay consumers who would not be facile with radiology-specific vocabulary. therefore, further patient-centered content changes are needed of the chv to increase its usefulness and facilitate its integration into consumer-oriented applications. © 2017 wenjing pian, christopher sg khoo, jianxing chi.</v>
          </cell>
          <cell r="BK168" t="str">
            <v>Contexto: Os relatórios de radiologia são uma forma de documentação orientada clinicamente que reflete informações críticas para os pacientes sobre seus processos de cuidados de saúde. Percebendo sua importância, muitas instituições médicas começaram a fornecer laudos de radiologia em portais de pacientes. O ganho, no entanto, pode ser limitado por causa das barreiras da linguagem médica, que exigem uma forma de personalizar esses relatórios para os pacientes. O vocabulário colaborativo de saúde do consumidor (CHV) de acesso aberto é um sistema de terminologia criado para esses fins e pode ser a base de processos de simplificação lexical para notas clínicas. Objetivo: O objetivo deste estudo foi examinar a compreensibilidade e adequação do CHV na simplificação dos relatórios de radiologia para os consumidores. Isso foi feito caracterizando a cobertura de conteúdo e a semelhança lexical entre os termos dos relatórios e os termos preferenciais do CHV. Métodos: O procedimento geral foi dividido em duas etapas principais: (1) tradução e (2) avaliação. O processo de tradução envolveu o uso do MetaMap para vincular termos nos relatórios aos conceitos de CHV. Isso é seguido pela substituição dos termos por termos preferenciais do CHV usando a tabela de nomes e fontes de conceitos (MRCONSO) no Metathesaurus do Unified Medical Language System (UMLS). Na segunda etapa, os termos médicos dos laudos e os termos gerais que são utilizados para descrever os fenômenos médicos foram selecionados e avaliados por meio da comparação das palavras dos laudos originais com os traduzidos. A avaliação inclui medir a cobertura do conteúdo, investigar semelhanças lexicais e encontrar tendências em conceitos ausentes. Resultados: Dos 792 termos selecionados nos laudos radiológicos, 695 deles puderam ser mapeados diretamente para conceitos de CHV, indicando uma cobertura de conteúdo de 88,5%. Um total de 51 dos conceitos (53%, 51/97) que não puderam ser mapeados são nomes de estruturas e regiões anatômicas humanas, seguidos por 28 descrições anatômicas e variações patológicas (29%, 28/97). Além disso, 12 técnicas radiológicas e projeções representaram 12% dos conceitos não mapeados, enquanto os seis conceitos restantes (6%, 12/97) eram descrições fisiológicas. A taxa de semelhança lexical entre os termos preferenciais do CHV e os termos nos relatórios de radiologia foi de aproximadamente 72,6%. Conclusões: O CHV cobriu uma alta porcentagem de conceitos encontrados nos relatórios de radiologia, mas os conceitos não mapeados estão associados a áreas que são comumente encontradas em relatórios de radiologia. Os termos do CHV também mostraram uma alta porcentagem de semelhança lexical com os termos dos relatórios, que contêm uma miríade de jargões médicos. Isso sugere que muitos termos de CHV podem não ser adequados para consumidores leigos que não seriam fáceis com vocabulário específico de radiologia. Portanto, são necessárias mais alterações de conteúdo centrado no paciente do CHV para aumentar sua utilidade e facilitar sua integração em aplicativos orientados para o consumidor. © 2017 Wenjing Pian, Christopher SG Khoo, Jianxing Chi.</v>
          </cell>
          <cell r="BL168" t="str">
            <v xml:space="preserve">Antecedentes: Relatórios de radiologia é uma forma clinicamente orientada de documentação que reflete informações críticas para pacientes sobre seus processos de saúde. Percebendo sua importância, muitas instituições médicas começaram a fornecer relatórios de radiologia nos portais do paciente. O ganho, no entanto, pode ser limitado por causa de barreiras de linguagem médica, que exigem uma maneira de personalizar esses relatórios para pacientes. O vocabulário de saúde de acesso aberto e colaborativo (CHV) é um sistema de terminologia criado para tais fins e pode ser a base de processos de simplificação lexicais para notas clínicas. OBJETIVO: O objetivo deste estudo foi examinar a compreensibilidade e a adequação da CHV na simplificação de relatórios de radiologia para os consumidores. Isso foi feito, caracterizando a cobertura de conteúdo e a semelhança lexical entre os termos nos relatórios e os termos preferidos da CHV. MÉTODOS: O procedimento geral foi dividido nas duas principais etapas: (1) Tradução e (2) Avaliação. O processo de tradução envolvido usando o Metamap para vincular os termos nos relatórios aos conceitos de CHV. Isto é seguido substituindo os termos com termos preferidos de CHV usando os nomes de conceito e tabela de fontes (MrCONSO) no metateseuro unificado do sistema médico (UMLs). Na segunda etapa, os termos médicos nos relatórios e termos gerais que são usados ​​para descrever fenômenos médicos foram selecionados e avaliados comparando as palavras nos relatórios originais com os traduzidos. A avaliação inclui medir a cobertura de conteúdo, investigando similaridade lexical e encontrando tendências em conceitos ausentes. Resultados: Dos 792 termos selecionados dos relatórios de radiologia, 695 deles podem ser mapeados diretamente para conceitos de CHV, indicando uma cobertura de conteúdo de 88,5%. Um total de 51 dos conceitos (53%, 51/97) que não poderia ser mapeado são nomes de estruturas e regiões anatômicas humanas, seguidas por 28 descrições anatômicas e variações patológicas (29%, 28/97). Além disso, 12 técnicas e projeções de radiologia representavam 12% dos conceitos não mapeados, enquanto os restantes seis conceitos (6%, 12/97) foram descrições fisiológicas. A taxa de similaridade lexical entre os termos preferidos de CHV e os termos dos relatórios de radiologia foi de aproximadamente 72,6%. CONCLUSÕES: O CHV cobriu uma alta porcentagem de conceitos encontrados nos relatórios de radiologia, mas conceitos não mapeados estão associados a áreas comumente encontradas em relatórios de radiologia. Os termos de CHV também mostraram uma alta porcentagem de similaridade lexical com termos nos relatórios, que contêm uma miríade de jargão médica. Isso sugere que muitos termos de CHV podem não ser adequados para consumidores leigos que não seriam fáceis com o vocabulário específico da radiologia. Portanto, outras mudanças de conteúdo centradas pelo paciente são necessárias do CHV para aumentar sua utilidade e facilitar sua integração nas aplicações orientadas ao consumidor. © 2017 Wenjing Pian, Christopher Sg Khoo, JiiXing Chi. </v>
          </cell>
          <cell r="BN168">
            <v>1</v>
          </cell>
          <cell r="BO168" t="str">
            <v>Ler sim. Yes</v>
          </cell>
          <cell r="BP168">
            <v>1</v>
          </cell>
          <cell r="BQ168">
            <v>0</v>
          </cell>
          <cell r="BR168">
            <v>1</v>
          </cell>
          <cell r="BS168">
            <v>0</v>
          </cell>
          <cell r="BV168">
            <v>0</v>
          </cell>
          <cell r="BW168">
            <v>0</v>
          </cell>
          <cell r="BX168">
            <v>0</v>
          </cell>
          <cell r="BY168">
            <v>0</v>
          </cell>
          <cell r="BZ168">
            <v>0</v>
          </cell>
          <cell r="CA168">
            <v>0</v>
          </cell>
          <cell r="CB168">
            <v>0</v>
          </cell>
          <cell r="CC168">
            <v>0</v>
          </cell>
          <cell r="CE168" t="str">
            <v>Entra ou ñ para leitura: sim - bom</v>
          </cell>
          <cell r="CF168" t="str">
            <v>Bom</v>
          </cell>
          <cell r="CG168">
            <v>44373</v>
          </cell>
          <cell r="CI168">
            <v>0</v>
          </cell>
          <cell r="CK168">
            <v>0</v>
          </cell>
          <cell r="CL168">
            <v>0</v>
          </cell>
        </row>
        <row r="169">
          <cell r="C169" t="str">
            <v>the adverse drug reactions from patient reports in social media project five major challenges to overcome to operationalize analysis and efficiently support pharmacovigilance process</v>
          </cell>
          <cell r="D169" t="str">
            <v>The adverse drug reactions from patient reports in social media project: Five major challenges to overcome to operationalize analysis and efficiently support pharmacovigilance process</v>
          </cell>
          <cell r="E169" t="str">
            <v xml:space="preserve">As reações adversas do medicamento dos relatórios do paciente no projeto de mídia social: cinco grandes desafios para superar a operacionalização e suportar eficientemente o processo de farmacovigilância </v>
          </cell>
          <cell r="G169" t="str">
            <v xml:space="preserve">macho </v>
          </cell>
          <cell r="H169">
            <v>2017</v>
          </cell>
          <cell r="I169">
            <v>12</v>
          </cell>
          <cell r="J169">
            <v>0</v>
          </cell>
          <cell r="K169">
            <v>1</v>
          </cell>
          <cell r="L169" t="str">
            <v>Scopus</v>
          </cell>
          <cell r="P169" t="str">
            <v>English</v>
          </cell>
          <cell r="Q169" t="str">
            <v>Article</v>
          </cell>
          <cell r="R169">
            <v>1</v>
          </cell>
          <cell r="S169" t="str">
            <v>All Open Access, Gold, Green</v>
          </cell>
          <cell r="T169" t="str">
            <v>Bousquet C., Dahamna B., Guillemin-Lanne S., Darmoni S.J., Faviez C., Huot C., Katsahian S., Leroux V., Pereira S., Richard C., Schück S., Souvignet J., Louët A.L.-L., Texier N.</v>
          </cell>
          <cell r="U169" t="str">
            <v>JMIR Research Protocols</v>
          </cell>
          <cell r="V169" t="str">
            <v>6</v>
          </cell>
          <cell r="W169" t="str">
            <v>9</v>
          </cell>
          <cell r="X169" t="str">
            <v xml:space="preserve"> e179</v>
          </cell>
          <cell r="Y169" t="str">
            <v>10.2196/resprot.6463</v>
          </cell>
          <cell r="Z169" t="str">
            <v>10.2196/resprot.6463</v>
          </cell>
          <cell r="AB169" t="str">
            <v>https://www.scopus.com/inward/record.uri?eid=2-s2.0-85047537667&amp;doi=10.2196%2fresprot.6463&amp;partnerID=40&amp;md5=4d5d463d6e1fda5cdf1c5b95003bcbc3</v>
          </cell>
          <cell r="AC169" t="str">
            <v>Laboratoire d'Informatique Médicale et d'Ingénieurie des Connaissances en e-Santé U 1142, Institut National de la Santé et de la Recherche Médicale, Paris, France; Service de Santé Publique et de l'Information Médicale, Centre Hospitalier Universitaire de Saint Etienne, Saint-Etienne, France; Department of Biomedical Informatics, Rouen University Hospital, Rouen, France; Expert System, Paris, France; Kappa Santé, Paris, France; Unité Mixte de Recherche 1138, équipe 22, Institut National de la Santé et de la Recherche Médicale, Centre de Recherche des Cordeliers, Paris, France; Institut de Santé Urbaine, Saint Maurice, France; Vidal, Issy Les Moulineaux, France; Santeos, Paris, France; Assistance Publique-Hôpitaux de Paris, Hôpital Européen Georges Pompidou, Centre Régional de Pharmacovigilance, Paris, France</v>
          </cell>
          <cell r="AD169" t="str">
            <v>Bousquet, C., Laboratoire d'Informatique Médicale et d'Ingénieurie des Connaissances en e-Santé U 1142, Institut National de la Santé et de la Recherche Médicale, Paris, France, Service de Santé Publique et de l'Information Médicale, Centre Hospitalier Universitaire de Saint Etienne, Saint-Etienne, France; Dahamna, B., Department of Biomedical Informatics, Rouen University Hospital, Rouen, France; Guillemin-Lanne, S., Expert System, Paris, France; Darmoni, S.J., Laboratoire d'Informatique Médicale et d'Ingénieurie des Connaissances en e-Santé U 1142, Institut National de la Santé et de la Recherche Médicale, Paris, France, Department of Biomedical Informatics, Rouen University Hospital, Rouen, France; Faviez, C., Kappa Santé, Paris, France; Huot, C., Expert System, Paris, France; Katsahian, S., Unité Mixte de Recherche 1138, équipe 22, Institut National de la Santé et de la Recherche Médicale, Centre de Recherche des Cordeliers, Paris, France; Leroux, V., Institut de Santé Urbaine, Saint Maurice, France; Pereira, S., Vidal, Issy Les Moulineaux, France; Richard, C., Santeos, Paris, France; Schück, S., Kappa Santé, Paris, France; Souvignet, J., Laboratoire d'Informatique Médicale et d'Ingénieurie des Connaissances en e-Santé U 1142, Institut National de la Santé et de la Recherche Médicale, Paris, France; Louët, A.L.-L., Assistance Publique-Hôpitaux de Paris, Hôpital Européen Georges Pompidou, Centre Régional de Pharmacovigilance, Paris, France; Texier, N., Kappa Santé, Paris, France</v>
          </cell>
          <cell r="AL169" t="str">
            <v>Lazarou, J, Pomeranz, BH, Corey, PN., Incidence of adverse drug reactions in hospitalized patients: a meta-analysis of prospective studies (1998) JAMA, 279 (15), pp. 1200-1205. , Apr 15; [Medline: 9555760]; van der Hooft, CS, Sturkenboom, MCJM, Kingma, HJ, Stricker, BHC., Adverse drug reaction-related hospitalisations: a nationwide study in The Netherlands (2006) Drug Saf, 29 (2), pp. 161-168. , [Medline: 16454543]; Pharmacovigilance, , http://www.who.int/medicines/areas/quality_safety/safety_efficacy/pharmvigi/en/, World Health Organization. [accessed 2017-06-29] [WebCite Cache ID 6raISUC82]; Bégaud, B, Martin, K, Haramburu, F, Moore, N., Rates of spontaneous reporting of adverse drug reactions in France (2002) JAMA, 288 (13), p. 1588. , Oct 02; [Medline: 12350188]; Blenkinsopp, A, Wilkie, P, Wang, M, Routledge, PA., Patient reporting of suspected adverse drug reactions: a review of published literature and international experience (2007) Br J Clin Pharmacol, 63 (2), pp. 148-156. , Feb; [doi] [Medline: 17274788]; Sarker, A, Ginn, R, Nikfarjam, A, O'Connor, K, Smith, K, Jayaraman, S, Utilizing social media data for pharmacovigilance: a review (2015) J Biomed Inform, 54, pp. 202-212. , Apr;: [FREE Full text] [doi] [Medline: 25720841]; Lardon, J, Abdellaoui, R, Bellet, F, Asfari, H, Souvignet, J, Texier, N, Adverse drug reaction identification and extraction in social media: a scoping review (2015) J Med Internet Res, 17 (7), p. e171. , Jul 10; [FREE Full text] [doi] [Medline: 26163365]; Sloane, R, Osanlou, O, Lewis, D, Bollegala, D, Maskell, S, Pirmohamed, M., Social media and pharmacovigilance: a review of the opportunities and challenges (2015) Br J Clin Pharmacol, 80 (4), pp. 910-920. , Oct; [FREE Full text] [doi] [Medline: 26147850]; Micoulaud-Franchi, J., One step more toward pharmacovigilance 2.0. Integration of web data community for a pharmacovigilance more alert (2011) Presse Med, 40 (9), pp. 790-792. , Sep;(Pt 1): [doi] [Medline: 21802246]; Katsahian, S, Simond, ME, Leprovost, D, Lardon, J, Bousquet, C, Kerdelhué, G, Evaluation of internet social networks using net scoring tool: a case study in adverse drug reaction mining (2015) Stud Health Technol Inform, 210, pp. 526-530. , [Medline: 25991203]; Darmoni, SJ, Leroy, JP, Baudic, F, Douyère, M, Piot, J, Thirion, B., CISMeF: a structured health resource guide (2000) Methods Inf Med, 39 (1), pp. 30-35. , Mar; [Medline: 10786067]; Catalogue et Index des Sites Médicaux de langue Française, , http://www.cismef.org/, CISMeF: [accessed 2017-06-29] [WebCite Cache ID 6raK7VXi0]; Informations sur: 1001forums.fr. L'annuaire des forums de discussion, , http://topsitesweb.fr/1001forums.fr, [accessed 2017-08-25] [WebCite Cache ID 6syw1uyRV]; http://www.alexa.com/, Alexa. [accessed 2017-06-29] [WebCite Cache ID 6raICa9i0]; Classement yoovi des 100 premiers sites les plus visibles du web francais, , http://www.yoovi.com/, Yoovi. [accessed 2017-06-29] [WebCite Cache ID 6raHah3U5]; Darmoni, S, Leroux, V, Daigne, M, Thirion, B, Santamaria, P, Duvaux, C, Net Scoring: critères de qualité de l'information de santé sur l'Internet (1999) Technologie Santé, 36, pp. 128-142; Aslani, A, Pournik, O, Abu-Hanna, A, Eslami, S., Web-site evaluation tools: a case study in reproductive health information (2014) Stud Health Technol Inform, 205, pp. 895-899. , [Medline: 25160317]; Bian, J, Topaloglu, U, Yu, F., Towards large-scale twitter mining for drug-related adverse events (2012) 2012 Presented at: Proceedings of the 2012 international workshop on Smart healthwellbeing, , Maui; Hobbs, J, Appelt, D, Bear, J, Israel, D, Kameyama, M, Stickel, M, FASTUS: a cascaded finite-state transducers for extracting information from natural-language text (1997) Finite-State Language Processing, pp. 383-406. , Roche E, Schabes Y, editors. Cambridge: MIT Press; Grosjean, J, Merabti, T, Soualmia, LF, Letord, C, Charlet, J, Robinson, PN, Integrating the human phenotype ontology into HeTOP terminology-ontology server (2013) Stud Health Technol Inform, 192, p. 961. , [Medline: 23920735]; HeTOP (Health Terminology/Ontology Portal), , http://www.hetop.eu/hetop/, [accessed 2017-06-29] [WebCite Cache ID 6raK3LYQF]; (2017) ATC/DDD Index, , https://www.whocc.no/atc_ddd_index/, WHO Collaborating Centre for Drug Statistics Methodology. [accessed 2017-06-29] [WebCite Cache ID 6raIXJb5U]; Welcome to MedDRA, , https://www.meddra.org/, [accessed 2017-06-29] [WebCite Cache ID 6raIbb19J]; DATASEMP, , http://www.vidalfrance.com/solutions/solutions-professionnels/datasemp/, Vidal France. [accessed 2017-06-29] [WebCite Cache ID 6raIftlyn]; Act no. 78-17 of 6 January 1978 on information technology, data files and civil liberties, , https://www.cnil.fr/sites/default/files/typo/document/Act78-17VA.pdf, CNIL. [accessed 2017-06-29] [WebCite Cache ID 6raJdQuEI]; http://corp.treato.com/, Treato. [accessed 2017-06-29] [WebCite Cache ID 6raIvQHIB]; Ghosh, R, Lewis, D., Aims and approaches of Web-RADR: a consortium ensuring reliable ADR reporting via mobile devices and new insights from social media (2015) Expert Opin Drug Saf, 14 (12), pp. 1845-1853. , [doi] [Medline: 26436834]; Benton, A, Ungar, L, Hill, S, Hennessy, S, Mao, J, Chung, A, Identifying potential adverse effects using the web: a new approach to medical hypothesis generation (2011) J Biomed Inform, 44 (6), pp. 989-996. , Dec; [FREE Full text] [doi] [Medline: 21820083]; Golder, S, Ahmed, S, Norman, G, Booth, A., Attitudes toward the ethics of research using social media: a systematic review (2017) J Med Internet Res, 19 (6), p. e195. , Jun 06; [FREE Full text] [doi] [Medline: 28588006]; McKee, R., Ethical issues in using social media for health and health care research (2013) Health Policy, 110 (2-3), pp. 298-301. , May; [doi] [Medline: 23477806]; Zimmer, M., But the data is already public? On the ethics of research in Facebook (2010) Ethics Inf Technol, 12, p. 25; Hadzi-Puric, J, Grmusa, J., Automatic drug adverse reaction discovery from parenting websites using disproportionality methods (2012) IEEE Computer Society; 2012 Presented at: Proceedings of the 2012 International Conference on Advances in Social Networks Analysis Mining (ASONAM 2012), , Istanbul; Jiang, Y, Liao, QV, Cheng, Q, Berlin, RB, Schatz, BR., Designing and evaluating a clustering system for organizing and integrating patient drug outcomes in personal health messages (2012) AMIA Annu Symp Proc, pp. 417-426. , [FREE Full text] [Medline: 23304312]; Sampathkumar, H, Chen, X, Luo, B., Mining adverse drug reactions from online healthcare forums using hidden Markov model (2014) BMC Med Inform Decis Mak, 14, p. 91. , [FREE Full text] [doi] [Medline: 25341686]; Yeleswarapu, S, Rao, A, Joseph, T, Saipradeep, VG, Srinivasan, R., A pipeline to extract drug-adverse event pairs from multiple data sources (2014) BMC Med Inform Decis Mak, 14, p. 13. , [FREE Full text] [doi] [Medline: 24559132]; Leaman, R, Wojtulewicz, L, Sullivan, R, Skariah, A, Yang, J, Gonzalez, G., Towards internet-age pharmacovigilance extracting adverse drug reactions from user posts to health-related social networks (2010) ACL; 2010 Presented at: Proceedings of the 2010 Workshop on Biomedical Natural Language Processing (BioNLP '10), , Uppsala; Liu, X, Chen, H., An information extraction system for mining patient-reported adverse drug events in online patient forums (2013), AZDrugMiner; 2013 Presented at: Proceedings of the 2013 international conference on Smart Health (ICSH'13); Beijing; Nikfarjam, A, Gonzalez, GH., Pattern mining for extraction of mentions of Adverse Drug Reactions from user comments (2011) AMIA Annu Symp Proc, 2011, pp. 1019-1026. , [FREE Full text] [Medline: 22195162]; Wu, H, Fang, H, Stanhope, SJ., Exploiting online discussions to discover unrecognized drug side effects (2013) Methods Inf Med, 52 (2), pp. 152-159. , [doi] [Medline: 23450374]; Yang, C, Jiang, L, Yang, H, Tang, X., Detecting signals of adverse drug reactions from health consumer contributed content in social media (2012) ACM; 2012 Presented at: Proceedings of ACM SIGKDD Workshop on Health Informatics, , Beijing; Yates, A, Goharian, N, Frieder, O., Extracting adverse drug reactions from forum posts linking them to drugs (2013) ACM; 2013 Presented at: Proceedings of the 2013 ACM SIGIR Workshop on Health Search Discovery, , Dublin; Segura-Bedmar, I, Martínez, P, Revert, R, Moreno-Schneider, J., Exploring Spanish health social media for detecting drug effects (2015) BMC Med Inform Decis Mak, 15, p. S6. , [Medline: 26100267]; Sarker, A, Gonzalez, G., Portable automatic text classification for adverse drug reaction detection via multi-corpus training (2015) J Biomed Inform, 53, pp. 196-207. , Feb;: [FREE Full text] [doi] [Medline: 25451103]; Nikfarjam, A, Sarker, A, O'Connor, K, Ginn, R, Gonzalez, G., Pharmacovigilance from social media: mining adverse drug reaction mentions using sequence labeling with word embedding cluster features (2015) J Am Med Inform Assoc, 22 (3), pp. 671-681. , May; [FREE Full text] [doi] [Medline: 25755127]; Kendra, RL, Karki, S, Eickholt, JL, Gandy, L., Characterizing the discussion of antibiotics in the Twittersphere: What is the bigger picture? (2015) J Med Internet Res, 17 (6), p. e154. , [FREE Full text] [doi] [Medline: 26091775]; Adrover, C, Bodnar, T, Huang, Z, Telenti, A, Salathé, M., Identifying adverse effects of HIV drug treatment and associated sentiments using Twitter (2015) JMIR Public Health Surveill, 1 (2), p. e7. , [Medline: 27227141]; Matsuda, S, Aoki, K, Tomizawa, S, Sone, M, Tanaka, R, Kuriki, H, Analysis of patient narratives in disease blogs on the Internet: an exploratory study of social pharmacovigilance (2017) JMIR Public Health Surveill, 3 (1), p. e10. , Feb 24; [FREE Full text] [doi] [Medline: 28235749]; Abdellaoui, R, Schück, S, Texier, N, Burgun, A., Filtering entities to optimize identification of adverse drug reaction from social media: how can the number of words between entities in the messages help? (2017) JMIR Public Health Surveill, 3 (2), p. e36. , [Medline: 28642212]; Anderson, LS, Bell, HG, Gilbert, M, Davidson, JE, Winter, C, Barratt, MJ, Using social listening data to monitor misuse and nonmedical use of bupropion: a content analysis (2017) JMIR Public Health Surveill, 3 (1), p. e6. , Dec 01; [FREE Full text] [doi] [Medline: 28148472]</v>
          </cell>
          <cell r="AM169" t="str">
            <v>Bousquet, C.; Service de Santé Publique et de l'Information Médicale, Bâtiment CIM42, France; email: cedric.bousquet@chu-st-etienne.fr</v>
          </cell>
          <cell r="AP169" t="str">
            <v>JMIR Publications Inc.</v>
          </cell>
          <cell r="AW169" t="str">
            <v>JMIR Res. Prot.</v>
          </cell>
          <cell r="AX169" t="str">
            <v>Final</v>
          </cell>
          <cell r="AY169" t="str">
            <v>2-s2.0-85047537667</v>
          </cell>
          <cell r="BF169" t="str">
            <v>Big data; Medical terminology; Natural language processing; Pharmacovigilance; Social media</v>
          </cell>
          <cell r="BH169" t="str">
            <v>twitter|metamap|nlp</v>
          </cell>
          <cell r="BI169" t="str">
            <v>twitter|metamap|nlp</v>
          </cell>
          <cell r="BJ169" t="str">
            <v>background: adverse drug reactions (adrs) are an important cause of morbidity and mortality. classical pharmacovigilance process is limited by underreporting which justifies the current interest in new knowledge sources such as social media. the adverse drug reactions from patient reports in social media (adr-prism) project aims to extract adrs reported by patients in these media. we identified 5 major challenges to overcome to operationalize the analysis of patient posts: (1) variable quality of information on social media, (2) guarantee of data privacy, (3) response to pharmacovigilance expert expectations, (4) identification of relevant information within web pages, and (5) robust and evolutive architecture. objective: this article aims to describe the current state of advancement of the adr-prism project by focusing on the solutions we have chosen to address these 5 major challenges. methods: in this article, we propose methods and describe the advancement of this project on several aspects: (1) a quality driven approach for selecting relevant social media for the extraction of knowledge on potential adrs, (2) an assessment of ethical issues and french regulation for the analysis of data on social media, (3) an analysis of pharmacovigilance expert requirements when reviewing patient posts on the internet, (4) an extraction method based on natural language processing, pattern based matching, and selection of relevant medical concepts in reference terminologies, and (5) specifications of a component-based architecture for the monitoring system. results: considering the 5 major challenges, we (1) selected a set of 21 validated criteria for selecting social media to support the extraction of potential adrs, (2) proposed solutions to guarantee data privacy of patients posting on internet, (3) took into account pharmacovigilance expert requirements with use case diagrams and scenarios, (4) built domain-specific knowledge resources embeding a lexicon, morphological rules, context rules, semantic rules, syntactic rules, and post-analysis processing, and (5) proposed a component-based architecture that allows storage of big data and accessibility to third-party applications through web services. conclusions: we demonstrated the feasibility of implementing a component-based architecture that allows collection of patient posts on the internet, near real-time processing of those posts including annotation, and storage in big data structures. in the next steps, we will evaluate the posts identified by the system in social media to clarify the interest and relevance of such approach to improve conventional pharmacovigilance processes based on spontaneous reporting. © cedric bousquet, badisse dahamna, sylvie guillemin-lanne, stefan j darmoni, carole faviez, charles huot, sandrine katsahian, vincent leroux, suzanne pereira, christophe richard, stéphane schück, julien souvignet, agnès lillo-le louët, nathalie texier. originally published in jmir research protocols (http://www.researchprotocols.org), 21.09.2017. this is an open-access article distributed under the terms of the creative commons attribution license (https://creativecommons.org/licenses/by/4.0/), which permits unrestricted use, distribution, and reproduction in any medium, provided the original work, first published in jmir research protocols, is properly cited. the complete bibliographic information, a link to the original publication on http://www.researchprotocols.org, as well as this copyright and license information must be included.</v>
          </cell>
          <cell r="BK169" t="str">
            <v>Introdução: As reações adversas a medicamentos (RAMs) são uma causa importante de morbidade e mortalidade. O processo de Farmacovigilância Clássica é limitado pela subnotificação, o que justifica o interesse atual por novas fontes de conhecimento, como as redes sociais. O projeto Reações Adversas a Medicamentos de Relatos de Pacientes na Mídia Social (ADR-PRISM) visa extrair ADRs relatados por pacientes nessas mídias. Identificamos 5 desafios principais a serem superados para operacionalizar a análise das postagens dos pacientes: (1) qualidade variável das informações nas redes sociais, (2) garantia da privacidade dos dados, (3) resposta às expectativas dos especialistas em farmacovigilância, (4) identificação das informações relevantes dentro de páginas da Web e (5) arquitetura robusta e evolutiva. Objetivo: este artigo tem como objetivo descrever o estado atual de avanço do projeto ADR-PRISM, concentrando-se nas soluções que escolhemos para enfrentar esses 5 desafios principais. Métodos: neste artigo, propomos métodos e descrevemos o avanço deste projeto em vários aspectos: (1) uma abordagem orientada para a qualidade para selecionar mídias sociais relevantes para a extração de conhecimento sobre potenciais ADRs, (2) uma avaliação de questões éticas e Regulamentação francesa para a análise de dados nas mídias sociais, (3) uma análise dos requisitos de especialistas em farmacovigilância ao revisar as postagens de pacientes na Internet, (4) um método de extração baseado no processamento de linguagem natural, correspondência baseada em padrões e seleção de conceitos médicos relevantes em terminologias de referência e (5) especificações de uma arquitetura baseada em componentes para o sistema de monitoramento. Resultados: Considerando os 5 desafios principais, nós (1) selecionamos um conjunto de 21 critérios validados para selecionar mídias sociais para apoiar a extração de potenciais RAMs, (2) soluções propostas para garantir a privacidade dos dados de pacientes postados na Internet, (3) levar em consideração os requisitos de especialistas em farmacovigilância com diagramas de casos de uso e cenários, (4) recursos de conhecimento específicos de domínio desenvolvidos incorporando um léxico, regras morfológicas, regras de contexto, regras semânticas, regras sintáticas e processamento pós-análise e (5) um componente proposto arquitetura baseada que permite o armazenamento de big data e acessibilidade a aplicativos de terceiros por meio de serviços da web. Conclusões: demonstramos a viabilidade de implementar uma arquitetura baseada em componentes que permite a coleta de postagens de pacientes na Internet, processamento quase em tempo real dessas postagens, incluindo anotação e armazenamento em estruturas de big data. Nas próximas etapas, avaliaremos as postagens identificadas pelo sistema nas redes sociais para esclarecer o interesse e a relevância dessa abordagem para aprimorar os processos convencionais de farmacovigilância com base na notificação espontânea.</v>
          </cell>
          <cell r="BL169" t="str">
            <v xml:space="preserve">Antecedentes: reações de drogas adversas (ADRs) são uma importante causa de morbidade e mortalidade. O processo de farmacovigilância clássica é limitado pela subnotificação que justifica o interesse atual em novas fontes de conhecimento, como a mídia social. As reações adversas do medicamento dos relatórios do paciente no projeto Social Media (ADR-Prism) visa extrair ADRs relatados pelos pacientes nessas mídias. Identificamos 5 grandes desafios para superar para operacionalizar a análise de postos de pacientes: (1) Qualidade variável de informação sobre mídia social, (2) garantia de privacidade de dados, (3) Resposta às expectativas de especialistas em farmacovigilância, (4) identificação de informações dentro das páginas da Web, e (5) arquitetura robusta e evolutiva. OBJETIVO: Este artigo tem como objetivo descrever o atual estado de avanço do Projeto ADR-Prism, concentrando-se nas soluções que escolhemos para abordar esses 5 principais desafios. Métodos: Neste artigo, propomos métodos e descrevemos o avanço deste projeto em vários aspectos: (1) uma abordagem orientada pela qualidade para selecionar a mídia social relevante para a extração de conhecimento sobre potenciais ADRs, (2) uma avaliação de questões éticas e Regulamento francês para a análise de dados sobre a mídia social, (3) uma análise de requisitos de especialistas de farmacovigilância ao rever postos de pacientes na Internet, (4) um método de extração baseado no processamento de linguagem natural, correspondência baseada em padrões e seleção de conceitos médicos relevantes Em terminologias de referência e (5) especificações de uma arquitetura baseada em componentes para o sistema de monitoramento. Resultados: Considerando os 5 principais desafios, nós (1) selecionamos um conjunto de 21 critérios validados para selecionar a mídia social para apoiar a extração de potenciais ADRs, (2) Soluções propostas para garantir a privacidade dos pacientes, (3) em conta os requisitos de especialistas de farmacovigilância com diagramas de casos de uso e cenários, (4) Recursos de conhecimento específicos de domínio, incorporando um léxico, regras morfológicas, regras de contexto, regras semânticas, regras sintáticas e processamento pós-análise, e (5) propôs um componente arquitetura baseada que permite armazenamento de grandes dados e acessibilidade a aplicativos de terceiros por meio de serviços da Web. CONCLUSÕES: Demonstramos a viabilidade de implementar uma arquitetura baseada em componentes que permite a coleta de postos de pacientes na Internet, perto de processamento em tempo real desses postos, incluindo anotação e armazenamento em grandes estruturas de dados. Nos próximos passos, avaliaremos os posts identificados pelo sistema nas mídias sociais para esclarecer os juros e relevantes de tal abordagem para melhorar os processos convencionais de farmacovigilância com base em relatórios espontâneos. © Cedric Bousquet, Badisse Dahamna, Sylvie Guillemin-Lanne, Stefan J Darmoni, Carole Faviez, Charles Huot, Sandrine Katsahian, Vincent Leroux, Suzanne Pereira, Christophe Richard, Stéphane Schück, Julien Souvignet, Agnès Lillo-le Louët, Nathalie Texier, Nathalie Texier. Originalmente publicado nos protocolos de pesquisa JMIR (http://www.researchprotocols.org), 21.09.2017. Este é um artigo de acesso aberto distribuído sob os termos da Licença Creative Commons Attribution (https://creativecommons.org/licenses/by/4.0/), que permite o uso, a distribuição e a reprodução irrestrita em qualquer meio, desde que o original Trabalho, publicado pela primeira vez em Protocolos de Pesquisa JMIR, é citado corretamente. A informação bibliográfica completa, um link para a publicação original em http://www.researchprotocols.org, bem como esta informação de direitos autorais e licença deve ser incluída. </v>
          </cell>
          <cell r="BN169">
            <v>1</v>
          </cell>
          <cell r="BO169" t="str">
            <v>Leitura completa: sim</v>
          </cell>
          <cell r="BP169">
            <v>1</v>
          </cell>
          <cell r="BQ169">
            <v>0</v>
          </cell>
          <cell r="BR169">
            <v>1</v>
          </cell>
          <cell r="BS169">
            <v>0</v>
          </cell>
          <cell r="BV169">
            <v>0</v>
          </cell>
          <cell r="BW169">
            <v>0</v>
          </cell>
          <cell r="BX169">
            <v>0</v>
          </cell>
          <cell r="BY169">
            <v>0</v>
          </cell>
          <cell r="BZ169">
            <v>0</v>
          </cell>
          <cell r="CA169">
            <v>0</v>
          </cell>
          <cell r="CB169">
            <v>0</v>
          </cell>
          <cell r="CC169">
            <v>0</v>
          </cell>
          <cell r="CE169" t="str">
            <v xml:space="preserve">Entra ou ñ para leitura: sim - bom </v>
          </cell>
          <cell r="CF169" t="str">
            <v>Bom</v>
          </cell>
          <cell r="CG169">
            <v>44369</v>
          </cell>
          <cell r="CI169">
            <v>0</v>
          </cell>
          <cell r="CK169">
            <v>0</v>
          </cell>
          <cell r="CL169">
            <v>0</v>
          </cell>
        </row>
        <row r="170">
          <cell r="C170" t="str">
            <v>drug drug interactions discovery based on crfs svms and rule based methods</v>
          </cell>
          <cell r="D170" t="str">
            <v>Drug-Drug Interactions discovery based on CRFs, SVMs and rule-based methods</v>
          </cell>
          <cell r="E170" t="str">
            <v xml:space="preserve">Descoberta de interações medicamentosas com drogas com base no CRFS, SVMS e métodos baseados em regras </v>
          </cell>
          <cell r="G170" t="str">
            <v xml:space="preserve">macho </v>
          </cell>
          <cell r="H170">
            <v>2011</v>
          </cell>
          <cell r="I170">
            <v>1</v>
          </cell>
          <cell r="J170">
            <v>0</v>
          </cell>
          <cell r="K170">
            <v>0</v>
          </cell>
          <cell r="L170" t="str">
            <v>Scopus</v>
          </cell>
          <cell r="P170" t="str">
            <v>English</v>
          </cell>
          <cell r="Q170" t="str">
            <v>Conference Paper</v>
          </cell>
          <cell r="R170">
            <v>0</v>
          </cell>
          <cell r="T170" t="str">
            <v>Rubrichi S., Gabetta M., Bellazzi R., Larizza C., Quaglini S.</v>
          </cell>
          <cell r="U170" t="str">
            <v>CEUR Workshop Proceedings</v>
          </cell>
          <cell r="V170" t="str">
            <v>761</v>
          </cell>
          <cell r="AB170" t="str">
            <v>https://www.scopus.com/inward/record.uri?eid=2-s2.0-84891111736&amp;partnerID=40&amp;md5=103b6c24e6ddc86a18f62c7c1c853b4d</v>
          </cell>
          <cell r="AC170" t="str">
            <v>Laboratory for Biomedical Informatics Mario Stefanelli, Department of Computers and Systems Science, University of Pavia, Pavia, Italy</v>
          </cell>
          <cell r="AD170" t="str">
            <v>Rubrichi, S., Laboratory for Biomedical Informatics Mario Stefanelli, Department of Computers and Systems Science, University of Pavia, Pavia, Italy; Gabetta, M., Laboratory for Biomedical Informatics Mario Stefanelli, Department of Computers and Systems Science, University of Pavia, Pavia, Italy; Bellazzi, R., Laboratory for Biomedical Informatics Mario Stefanelli, Department of Computers and Systems Science, University of Pavia, Pavia, Italy; Larizza, C., Laboratory for Biomedical Informatics Mario Stefanelli, Department of Computers and Systems Science, University of Pavia, Pavia, Italy; Quaglini, S., Laboratory for Biomedical Informatics Mario Stefanelli, Department of Computers and Systems Science, University of Pavia, Pavia, Italy</v>
          </cell>
          <cell r="AM170" t="str">
            <v>Laboratory for Biomedical Informatics Mario Stefanelli, , Pavia, Italy</v>
          </cell>
          <cell r="AQ170" t="str">
            <v>1st Challenge Task on Drug-Drug Interaction Extraction 2011, DDIExtraction 2011 - Co-located with the 27th Conference of the Spanish Society for Natural Language Processing, SEPLN 2011</v>
          </cell>
          <cell r="AR170" t="str">
            <v>7 September 2011 through 7 September 2011</v>
          </cell>
          <cell r="AS170" t="str">
            <v>Huelva</v>
          </cell>
          <cell r="AT170">
            <v>101647</v>
          </cell>
          <cell r="AW170" t="str">
            <v>CEUR Workshop Proc.</v>
          </cell>
          <cell r="AX170" t="str">
            <v>Final</v>
          </cell>
          <cell r="AY170" t="str">
            <v>2-s2.0-84891111736</v>
          </cell>
          <cell r="AZ170">
            <v>7</v>
          </cell>
          <cell r="BF170" t="str">
            <v>Adverse drug events; Conditional random fields; Drug-Drug Interactions; Information extraction; Support vector machines</v>
          </cell>
          <cell r="BG170" t="str">
            <v>Adverse drug events; Automatic recognition; Conditional random field; Drug-drug interactions; Empirical analysis; Quality of care; Rule-based method; Structured prediction; Information retrieval; Natural language processing systems; Support vector machines; Drug interactions</v>
          </cell>
          <cell r="BJ170" t="str">
            <v>information about medications is critical in improving the patients' safety and quality of care. most adverse drug events are predictable from the known pharmacology of the drugs and many represent known interactions and are, therefore, likely to be preventable. however, most of this information is locked in free-text and, as such, cannot be actively accessed and elaborated by computerized applications. in this work, we propose three different approaches to the problem of automatic recognition of drug-drug interactions that we have developed within the "first challenge task: drug-drug interaction extraction" competition. our approaches learn to discriminate between semantically interesting and uninteresting content in a structured prediction framework as well as a rule-based one. the systems are trained using the drugddi corpus provided by the challenge organizers. an empirical analysis of the three approaches on this dataset shows that the inclusion of rule-based methods is indeed advantageous.</v>
          </cell>
          <cell r="BL170" t="str">
            <v xml:space="preserve">Informações sobre medicamentos é fundamental para melhorar a segurança e a qualidade dos pacientes. A maioria dos eventos de drogas adversos é previsível da farmacologia conhecida dos medicamentos e muitos representam interações conhecidas e, portanto, provavelmente são evitáveis. No entanto, a maioria dessas informações é bloqueada no texto livre e, como tal, não pode ser acessada ativamente e elaborada por aplicativos informatizados. Neste trabalho, propomos três abordagens diferentes para o problema do reconhecimento automático das interações medicamentosas que desenvolvemos dentro da "primeira tarefa de desafio: a concorrência da interação de drogas". Nossas abordagens aprendem a discriminar entre conteúdo semanticamente interessante e desinteressante em um quadro de previsão estruturado, bem como uma regra baseada em regras. Os sistemas são treinados usando o corpus drugddi fornecido pelos organizadores do desafio. Uma análise empírica das três abordagens neste conjunto de dados mostra que a inclusão de métodos baseados em regras é de fato vantajosa. </v>
          </cell>
          <cell r="BQ170">
            <v>0</v>
          </cell>
          <cell r="BR170">
            <v>0</v>
          </cell>
          <cell r="BS170">
            <v>0</v>
          </cell>
          <cell r="BV170">
            <v>0</v>
          </cell>
          <cell r="BW170">
            <v>0</v>
          </cell>
          <cell r="BX170">
            <v>0</v>
          </cell>
          <cell r="BY170">
            <v>0</v>
          </cell>
          <cell r="BZ170">
            <v>0</v>
          </cell>
          <cell r="CA170">
            <v>0</v>
          </cell>
          <cell r="CB170">
            <v>0</v>
          </cell>
          <cell r="CC170">
            <v>0</v>
          </cell>
          <cell r="CK170">
            <v>0</v>
          </cell>
          <cell r="CL170">
            <v>0</v>
          </cell>
        </row>
        <row r="171">
          <cell r="C171" t="str">
            <v>drug induced liver injury research networks</v>
          </cell>
          <cell r="D171" t="str">
            <v>Drug-induced liver injury research networks</v>
          </cell>
          <cell r="E171" t="str">
            <v xml:space="preserve">Redes de pesquisa de lesões hepáticas induzidas por drogas </v>
          </cell>
          <cell r="G171" t="str">
            <v xml:space="preserve">macho </v>
          </cell>
          <cell r="H171">
            <v>2013</v>
          </cell>
          <cell r="I171">
            <v>1</v>
          </cell>
          <cell r="J171">
            <v>0</v>
          </cell>
          <cell r="K171">
            <v>0</v>
          </cell>
          <cell r="L171" t="str">
            <v>Scopus</v>
          </cell>
          <cell r="P171" t="str">
            <v>English</v>
          </cell>
          <cell r="Q171" t="str">
            <v>Book Chapter</v>
          </cell>
          <cell r="R171">
            <v>0</v>
          </cell>
          <cell r="T171" t="str">
            <v>Fontana R.J.</v>
          </cell>
          <cell r="U171" t="str">
            <v>Drug-Induced Liver Disease</v>
          </cell>
          <cell r="Y171" t="str">
            <v>10.1016/b978-0-12-387817-5.00039-x</v>
          </cell>
          <cell r="Z171" t="str">
            <v>10.1016/B978-0-12-387817-5.00039-X</v>
          </cell>
          <cell r="AB171" t="str">
            <v>https://www.scopus.com/inward/record.uri?eid=2-s2.0-84882590444&amp;doi=10.1016%2fB978-0-12-387817-5.00039-X&amp;partnerID=40&amp;md5=cb232fc1cae531312d9e0a39178f0be3</v>
          </cell>
          <cell r="AC171" t="str">
            <v>Department of Internal Medicine, Division of Gastroenterology, University of Michigan Medical Center, Ann Arbor, MI, United States</v>
          </cell>
          <cell r="AD171" t="str">
            <v>Fontana, R.J., Department of Internal Medicine, Division of Gastroenterology, University of Michigan Medical Center, Ann Arbor, MI, United States</v>
          </cell>
          <cell r="AH171" t="str">
            <v>National Institute of Diabetes and Digestive and Kidney Diseases, NIDDK: RO-1-DK-58369–01, U01-DK-065184</v>
          </cell>
          <cell r="AI171" t="str">
            <v>Robert J. Fontana is a member of the DILIN and the ALFSG. This work was supported, in part, by grants from the National Institutes of Diabetes and Digestive and Kidney Diseases (U01-DK-065184 and RO-1-DK-58369–01). Special thanks go to Portia Bonner for assistance with the final preparation of this manuscript.</v>
          </cell>
          <cell r="AL171" t="str">
            <v>Ostapowicz, G., Fontana, R.J., Schiødt, F.V., Larson, A., Davern, T.J., Han, S.H., Results of a prospective study of acute liver failure at 17 tertiary care centers in the United States (2002) Ann Intern Med, 137, pp. 947-954; Sgro, C., Clinard, F., Ouazir, K., Chanay, H., Allard, C., Guilleminet, C., Incidence of drug-induced hepatic injuries: a French population-based study (2002) Hepatology, 36, pp. 451-455; Temple, R.J., Himmel, M.H., Safety of newly approved drugs: implications for prescribing (2002) JAMA, 287, pp. 2273-2275; Fontana, R.J., Seeff, L.B., Andrade, R.J., Bjornsson, E., Day, C.P., Serrano, J., Standardization of nomenclature and causality assessment in drug-induced liver injury: summary of a clinical research workshop (2010) Hepatology, 52, pp. 730-742; Lawrenson, R.A., Seaman, H.E., Sundstrom, A., Williams, T.J., Farmer, R.D., Liver damage associated with minocycline use in acne: a systematic review of the published literature and pharmacovigilance data (2000) Drug Saf, 23, pp. 333-340; Stricker, B.H., Blok, A.P., Class, F.H., Van Parys, G.E., Desmet, V.J., Hepatic injury associated with the use of nitrofurans: a clinicopathological study of 62 reported cases (1988) Hepatology, 8, pp. 599-606; Hechter, R.C., Chao, C., Li, Q., Jacobsen, S.J., Tseng, H.F., Second-dose varicella vaccination coverage in children and adolescents in a managed care organization in California: 2006-2009 (2011) Ped Inf Dis J, 30 (8), pp. 705-707; Nelson, C.A., France, E.K., Shetterly, S.M., Glanz, J.M., Seasonal influenza vaccination status among children with laboratory evidence of pandemic H1N1 infection (2011) Ped Inf Dis J, 30 (7), pp. 562-565; Watkins, P.B., Seligman, P.J., Pears, J.S., Avigan, M.I., Senior, J.R., Using controlled clinical trials to learn more about acute drug-induced liver injury (2008) Hepatology, 48, pp. 1680-1689; Singer, J.B., Lewitzky, S., Leroy, E., Yang, F., Zhao, X., Klickstein, L., A genome wide study identifies HLA alleles associated with lumiracoxib-related liver injury (2010) Nature Gen, 42, pp. 711-714; Kindmark, A., Jawaid, A., Harbron, C.G., Barratt, B.J., Bengtsson, O.F., Andersson, T.B., Genome-wide pharmacogenetic investigation of a hepatic adverse event without clinical signs of immunopathology suggests an underlying immune pathogenesis (2008) Pharmacogenomics, 8, pp. 186-195; Spraggs, C.F., Budde, L.R., Briley, L.P., Bing, N., Cox, C.J., King, K.S., HLA-DQA102:01 is a major risk factor for lapatinib-induced hepatotoxicity in women with advanced breast cancer (2011) J Clin Oncol, 29, pp. 667-673; Centers for Disease Control, Severe isoniazid-associated liver injuries among persons being treated for latent tuberculosis infection-United States, 2004-2008 (2010) MMWR 10, 59 (6), pp. 224-229; Servoss, J.C., Kitch, D.W., Andersen, J.W., Reisler, R.B., Chung, R.T., Robbins, G.K., Predictors of antiretroviral-related hepatotoxicity in the adult AIDS clinical trial group (1989-1999) (2006) J Acquir Immune Defic Synd, 43 (3), pp. 320-323; Pirmohamed, M., Friedmann, P.S., Molokhia, M., Loke, Y.K., Smith, C., Phillips, E., Phenotype standardization for immune-mediated drug-induced skin injury (2011) Clin Pharm Ther, 89 (6), pp. 896-901; Sassolas, B., Haddad, C., Mockenhaupt, M., Dunant, A., Liss, Y., Bork, K., ALDEN, an algorithm for assessment of drug causality in Stevens-Johnson syndrome and toxic epidermal necrolysis: comparison with case-control analysis (2010) Clin Pharmacol Ther, 88, pp. 60-68; Fontana, R.J., Watkins, P.B., Bonkovsky, H.L., Chalasani, N., Davern, T., Serrano, J., Drug-Induced Liver Injury Network (DILIN) prospective study: rationale, design and conduct (2009) Drug Saf, 32, pp. 55-68; Rockey, D.C., Seeff, L.B., Rochon, J., Freston, J., Chalasani, N., Bonacini, M., Causality assessment in drug-induced liver injury using a structured expert opinion process: comparison to the Roussel-Uclaf causality assessment method (2010) Hepatology, 51, pp. 2117-2126; Chalasani, N., Fontana, R.J., Bonkovsky, H.L., Watkins, P.B., Davern, T., Serrano, J., Causes, clinical features, and outcomes from a prospective study of drug-induced liver injury in the United States (2008) Gastroenterology, 135, pp. 1924-1934; Fontana, R.J., Seeff, L.B., Andrade, R.J., Bjornsson, E., Day, C.P., Serrano, J., Standardization of nomenclature and causality assessment in drug-induced liver injury: summary of a clinical research network (2010) Hepatology, 52, pp. 730-742; Agarwal, V.K., McHutchison, J.G., Hoofnagle, J.H., Important elements for the diagnosis of drug-induced liver injury (2010) Clin Gastro Hep, 8, pp. 463-470; Davern, T.J., Chalasani, N., Fontana, R.J., Hayashi, P.H., Protiva, P., Kleiner, D.E., Acute hepatitis E infection accounts for some cases of suspected drug-induced liver injury (2011) Gastroenterology, 141, pp. 1665-1672; Kleiner, D.E., The pathology of drug-induced liver injury (2009) Sem Liv Dis, 29, pp. 364-372; http://beta.livertox.niddk.nih.gov, LiverTox website, [accessed 1.12.11]; Bell, L.N., Vuppalanchi, R., Watkins, P.B., Bonkovsky, H.L., Serrano, J., Fontana, R.J., Serum proteomic profiling in patients with drug-induced liver injury (2012) Aliment Pharm Ther, 35 (5), pp. 600-612; Steuerwald, N., Parsons, N., Norton, S., Chalasani, N., Fontana, R.J., Hayashi, P., Chemokine/cytokine profiles in acute DILI: initial results from the US DILIN (2011) Hepatology (Abstract), 54 (SUPPL. 1), p. 342; Hankowski, K.E., Hamazaki, T., Umezawa, A., Terada, N., Induced pluripotent stem cells as a next-generation biomedical interface (2011) Lab Invest, 91, pp. 972-976; Daly, A.K., Day, C.P., Genetic association studies in drug-induced liver injury (2009) Sem Liv Dis, 29, pp. 400-411; Huang, Y.S., Chern, H.D., Su, W.J., Wu, J.C., Lai, S.L., Yang, S.Y., Polymorphism of the N-acetyltransferase 2 gene as a susceptibility risk factor for antituberculosis drug-induced hepatitis (2002) Hepatology, 35, pp. 883-889; Stewart, J.D., Horvath, R., Baruffini, E., Ferrero, I., Bulst, S., Watkins, P.B., Polymerase γ gene POLG determines the risk of sodium valproate-induced liver toxicity (2010) Hepatology, 52, pp. 1791-1796; Urban, T.J., Shen, Y., Chalasani, N., Fontana, R.J., Rochon, J., Stolz, A., A genome-wide association study identifies potential susceptibility loci for hepatotoxicity due to multiple drugs (2011) Gastroenterology, 140 (5 SUPPL. 1), pp. S886. , [Abstract]; A map of human genome variation from population-scale sequencing (2010) Nature, 467, pp. 1061-1073. , The 1000 Genomes Project Consortium; Reuben, A.M., Koch, D.G., Lee, W.M., Drug-induced acute liver failure: results of a US multicenter, prospective study (2010) Hepatology, 52, pp. 2065-2076; Strnad, P., Zhou, Q., Hanada, S., Lazzeroni, L.C., Zhong, B.H., So, P., Keratin variants predispose to acute liver failure and adverse outcomes: race and ethnic associations (2010) Gastroenterology, 139, pp. 835-838; Andrade, R.J., Lucena, M.I., Fernandez, M.C., Pelaez, G., Pachkoria, K., Garcia-Ruiz, E., Drug-induced liver injury: an analysis of 461 incidences submitted to the Spanish registry over a 10-year period (2005) Gastroenterology, 129, pp. 512-521; Andrade, R.J., Lucena, M.J., Alonso, A., García-Cortes, M., García-Ruiz, E., Benitez, R., HLA class II genotype influences the type of liver injury in drug-induced idiosyncratic liver disease (2004) Hepatology, 39, pp. 1603-1612; Lucena, M.I., Molokhai, M., Shen, Y., Urban, T.J., Aithal, G.P., Andrade, R.J., Susceptibility to amoxicillin-clavulanate induced liver injury is influenced by multiple HLA class I and II alleles (2011) Gastroenterology, 141, pp. 338-347; Lucena, M.I., Garcia-Martin, E., Andrade, R.J., Martinez, C., Stephens, C., Ruiz, J.D., Mitochondrial superoxide dismutase and glutathione peroxidase in idiosyncratic drug-induced liver injury (2010) Hepatology, 52, pp. 303-312; Andrade, R.J., Agundez, J.A., Lucena, M., Martinez, C., Cueto, R., Garcia-Martin, E., Pharmacogenomics in drug induced liver injury (2009) Curr Drug Metab, 10 (9), pp. 956-970; Takikawa, H., Takamori, Y., Kumagi, T., Onji, M., Watanabe, M., Shibuya, A., Assessment of 287 Japanese cases of drug-induced liver injury by the diagnostic scale of the international consensus meeting (2003) Hepatol Res, 27, pp. 192-195; Masumoto, T., Horiike, N., Abe, M., Kumaki, T., Matsubara, H., Akbar, S.M.F., Diagnosis of drug-induced liver injury in Japanese patients by criteria of consensus meetings in Europe (2003) Hepatol Res, 25, pp. 1-7; Takikawa, H., Murata, Y., Horiike, N., Fukui, H., Onji, M., Drug-induced liver injury in Japan: an analysis of 1676 cases between 1997 and 2006 (2009) Hepatol Res, 39, pp. 427-431; Daly, A.K., Donaldson, P.T., Bhatnagar, P., Shen, Y., Peer, I., Floratos, A., HLA-B5701 is a major determinant of drug-induced liver injury due to flucloxacillin (2009) Nat Genet, 41, pp. 816-818; Chessman, D., Kostenko, L., Lethborg, T., Purcell, A.W., Williamson, N.A., Chen, Z., Human leukocyte antigen class 1-restricted activation of CD8+ T-cells provides the immunogenetic basis of a systemic drug hypersensitivity (2008) Immunity, 28, pp. 822-832; Andrews, E., Armstrong, M., Tugwood, J., Swan, D., Glaves, P., Pirmohamed, M., A role for the pregnane X receptor in flucloxacillin-induced liver injury (2010) Hepatology, 51, pp. 1656-1664; Piromohamed, M., Aithal, G.P., Behr, E., Daly, A., Roden, D., The Phenotype Standardization Project: improving pharmacogenetic studies of adverse drug reactions (2011) Clin Pharm Ther, 89, pp. 784-785; Aithal, G.P., Watkins, P.B., Andrade, R.J., Larrey, D., Molokhia, M., Takikawa, H., Case definition and phenotype standardization in drug-induced liver injury (2011) Clin Pharm Ther, 89, pp. 1-20; https://www.eudragene.org/, Eudragene website. &lt;&gt;; [accessed 1.12.11]; Molokhia, M., McKeigue, P., EUDRAGENE: European collaboration to establish a case-control DNA collection for studying the genetic basis of adverse drug reactions (2006) Pharmacogenomics, 7, pp. 633-638; http://www.saeconsortium.org/, IsAEC website. &lt;&gt;; [accessed 1.12.2011]; Vuppalanchi, R., Liangpunsakul, S., Chalasani, N., Etiology of new-onset jaundice: how often is it casued by idiosyncratic DILIN in the United States? (2006) Am J Gastroenterol, 101, pp. 1-5; Jinjuvadia, K., Kwan, W., Fontana, R.J., Searching for a needle in the haystack: use of ICD-9-CM codes in drug-induced liver injury (2007) Am J Gastroenterol, 102, pp. 2437-2443; Duh, M.S., Walker, A.M., Kronlund, K.H., Descriptive epidemiology of acute liver enzyme abnormalities in the general population of central Massachusetts (1999) Pharmacoepidemiol, Drug Saf, 8, pp. 275-283; Meier, Y., Cavalloaro, M., Roos, M., Pauli-Magnus, C., Folkers, G., Meier, P.J., Incidence of drug-induced liver injury in medical inpatients (2005) Eur J Clin Pharmacol, 61, pp. 135-143; Wilke, R.A., Xu, H., Denny, J.C., Roden, D.M., Krauss, R.M., McCarty, C.A., The emerging role of electronic medical records in pharmacogenomics (2011) Clin Pharmacol Ther, 89, pp. 379-386; Xu, H., Stenner, S.P., Doan, S., Johnson, K.B., Waitman, L.R., Denny, J.C., MedEx: a medication information extraction system for clinical narratives (2010) J Am Med Inform Assoc, 17, pp. 19-24; Onitklo, A., Onitilo, A.A., McCarty, C.A., Wilke, R.A., Glurich, I., Engel, J.M., Estrogen receptor genotype is associated with the risk of venous thromboembolism during tamoxifen therapy (2009) Breast Can Res Treat, 115, pp. 643-650; http://www.PharmGKB.org, Pharmacogenomics Research Group website. &lt;&gt;; [accessed 1.12.11]</v>
          </cell>
          <cell r="AM171" t="str">
            <v>Fontana, R.J.; Department of Internal Medicine, , Ann Arbor, MI, United States</v>
          </cell>
          <cell r="AP171" t="str">
            <v>Elsevier Inc.</v>
          </cell>
          <cell r="AU171" t="str">
            <v>9780123878175</v>
          </cell>
          <cell r="AW171" t="str">
            <v>Drug-Induc. Liver Dis.</v>
          </cell>
          <cell r="AX171" t="str">
            <v>Final</v>
          </cell>
          <cell r="AY171" t="str">
            <v>2-s2.0-84882590444</v>
          </cell>
          <cell r="AZ171">
            <v>10</v>
          </cell>
          <cell r="BF171" t="str">
            <v>Adverse drug reaction; Causality assessment; Drug-Induced Liver Injury Network; Electronic medical records; Genetic polymorphisms; Hepatotoxicity; Immunology; Multicenter registries; Natural language processing; Prospective registries</v>
          </cell>
          <cell r="BI171" t="str">
            <v>twitter|metamap|nlp</v>
          </cell>
          <cell r="BJ171" t="str">
            <v>the low incidence of drug-induced liver injury (dili), along with the difficulty in establishing a diagnosis, has hampered our ability to study the molecular pathogenesis of drug and herbal hepatotoxicity. multicenter research networks have recently been developed in the united states and other countries to facilitate further research into this uncommon but important adverse drug reaction. currently, several prospective registries including the drug-induced liver injury network utilize standardized definitions, phenotyping, and causality assessment methods in ongoing studies of host immunological, genetic, and environmental factors in dili pathogenesis and outcome. the increasing use of electronic medical records coupled with the application of natural language processing algorithms may further help identify dili patients for future studies. finally, continuing advances in genomic methods may allow us to better identify risk factors for dili susceptibility and diagnosis, which should help to mitigate the risk for individual patients in the years to come. © 2013 elsevier inc. all rights reserved.</v>
          </cell>
          <cell r="BL171" t="str">
            <v xml:space="preserve">A baixa incidência de lesão hepática induzida por drogas (DILI), juntamente com a dificuldade em estabelecer um diagnóstico, dificultou nossa capacidade de estudar a patogênese molecular da droga e da hepatotoxicidade à base de plantas. As redes de pesquisa multicêntrica foram recentemente desenvolvidas nos Estados Unidos e em outros países para facilitar pesquisas adicionais sobre essa reação adversa mas importante, mas importante. Atualmente, vários registros prospectivos, incluindo a rede de lesões hepáticas induzidas por drogas, utilizam definições padronizadas, fenotipagem e métodos de avaliação da causalidade em estudos contínuos de fatores imunológicos, genéticos e ambientais do hospedeiro em patogênese e resultados de Dili. O crescente uso de registros médicos eletrônicos acoplados com a aplicação de algoritmos de processamento de linguagem natural pode ajudar ainda mais a identificar pacientes com Dili para estudos futuros. Finalmente, os adiantamentos contínuos em métodos genômicos podem nos permitir identificar melhor os fatores de risco para a suscetibilidade e o diagnóstico de Dili, o que deve ajudar a mitigar o risco de pacientes individuais nos próximos doentes nos próximos anos. © 2013 Elsevier Inc. todos os direitos reservados. </v>
          </cell>
          <cell r="BQ171">
            <v>0</v>
          </cell>
          <cell r="BR171">
            <v>0</v>
          </cell>
          <cell r="BS171">
            <v>0</v>
          </cell>
          <cell r="BV171">
            <v>0</v>
          </cell>
          <cell r="BW171">
            <v>0</v>
          </cell>
          <cell r="BX171">
            <v>0</v>
          </cell>
          <cell r="BY171">
            <v>0</v>
          </cell>
          <cell r="BZ171">
            <v>0</v>
          </cell>
          <cell r="CA171">
            <v>0</v>
          </cell>
          <cell r="CB171">
            <v>0</v>
          </cell>
          <cell r="CC171">
            <v>0</v>
          </cell>
          <cell r="CK171">
            <v>0</v>
          </cell>
          <cell r="CL171">
            <v>0</v>
          </cell>
        </row>
        <row r="172">
          <cell r="C172" t="str">
            <v>hybrid semantic analysis for mapping adverse drug reaction mentions in tweets to medical terminology</v>
          </cell>
          <cell r="D172" t="str">
            <v>Hybrid Semantic Analysis for Mapping Adverse Drug Reaction Mentions in Tweets to Medical Terminology</v>
          </cell>
          <cell r="E172" t="str">
            <v xml:space="preserve">Análise semântica híbrida para mapeamento de reação de drogas adversas menciona em tweets para terminologia médica </v>
          </cell>
          <cell r="G172" t="str">
            <v xml:space="preserve">macho </v>
          </cell>
          <cell r="H172">
            <v>2017</v>
          </cell>
          <cell r="I172">
            <v>6</v>
          </cell>
          <cell r="J172">
            <v>1</v>
          </cell>
          <cell r="K172">
            <v>1</v>
          </cell>
          <cell r="L172" t="str">
            <v>Scopus</v>
          </cell>
          <cell r="P172" t="str">
            <v>English</v>
          </cell>
          <cell r="Q172" t="str">
            <v>Article</v>
          </cell>
          <cell r="R172">
            <v>1</v>
          </cell>
          <cell r="T172" t="str">
            <v>Emadzadeh E., Sarker A., Nikfarjam A., Gonzalez G.</v>
          </cell>
          <cell r="U172" t="str">
            <v>AMIA ... Annual Symposium proceedings. AMIA Symposium</v>
          </cell>
          <cell r="V172" t="str">
            <v>2017</v>
          </cell>
          <cell r="AB172" t="str">
            <v>https://www.scopus.com/inward/record.uri?eid=2-s2.0-85053228601&amp;partnerID=40&amp;md5=8710020ff4aa3239820cd5b5b0ca91ce</v>
          </cell>
          <cell r="AC172" t="str">
            <v>Department of Biomedical Informatics, Arizona State University, Scottsdale, AZ, United States; Department of Biostatistics, Epidemiology and Informatics, University of Pennsylvania, Philadelphia, PA, United States; Department of Biomedical Informatics, Stanford University, Stanford, CA, United States</v>
          </cell>
          <cell r="AD172" t="str">
            <v>Emadzadeh, E., Department of Biomedical Informatics, Arizona State University, Scottsdale, AZ, United States; Sarker, A., Department of Biostatistics, Epidemiology and Informatics, University of Pennsylvania, Philadelphia, PA, United States; Nikfarjam, A., Department of Biomedical Informatics, Stanford University, Stanford, CA, United States; Gonzalez, G., Department of Biostatistics, Epidemiology and Informatics, University of Pennsylvania, Philadelphia, PA, United States</v>
          </cell>
          <cell r="AP172" t="str">
            <v>NLM (Medline)</v>
          </cell>
          <cell r="AW172" t="str">
            <v>AMIA Annu Symp Proc</v>
          </cell>
          <cell r="AX172" t="str">
            <v>Final</v>
          </cell>
          <cell r="AY172" t="str">
            <v>2-s2.0-85053228601</v>
          </cell>
          <cell r="AZ172">
            <v>9</v>
          </cell>
          <cell r="BG172" t="str">
            <v>adverse drug reaction; algorithm; crowdsourcing; drug surveillance program; human; information retrieval; natural language processing; nomenclature; semantics; social media; software; Unified Medical Language System; Algorithms; Crowdsourcing; Drug-Related Side Effects and Adverse Reactions; Humans; Information Storage and Retrieval; Natural Language Processing; Pharmacovigilance; Semantics; Social Media; Software; Terminology as Topic; Unified Medical Language System</v>
          </cell>
          <cell r="BI172" t="str">
            <v>twitter|metamap|nlp</v>
          </cell>
          <cell r="BJ172" t="str">
            <v>social networks, such as twitter, have become important sources for active monitoring of user-reported adverse drug reactions (adrs). automatic extraction of adr information can be crucial for healthcare providers, drug manufacturers, and consumers. however, because of the non-standard nature of social media language, automatically extracted adr mentions need to be mapped to standard forms before they can be used by operational pharmacovigilance systems. we propose a modular natural language processing pipeline for mapping (normalizing) colloquial mentions of adrs to their corresponding standardized identifiers. we seek to accomplish this task and enable customization of the pipeline so that distinct unlabeled free text resources can be incorporated to use the system for other normalization tasks. our approach, which we call hybrid semantic analysis (hsa), sequentially employs rule-based and semantic matching algorithms for mapping user-generated mentions to concept ids in the unified medical language system vocabulary. the semantic matching component of hsa is adaptive in nature and uses a regression model to combine various measures of semantic relatedness and resources to optimize normalization performance on the selected data source. on a publicly available corpus, our normalization method achieves 0.502 recall and 0.823 precision (f-measure: 0.624). our proposed method outperforms a baseline based on latent semantic analysis and another that uses metamap.</v>
          </cell>
          <cell r="BK172" t="str">
            <v>Redes sociais, como o Twitter, tornaram-se fontes importantes para o monitoramento ativo de reações adversas a medicamentos (RAMs) relatadas por usuários. A extração automática de informações de ADR pode ser crucial para profissionais de saúde, fabricantes de medicamentos e consumidores. No entanto, devido à natureza não padronizada da linguagem da mídia social, as menções de ADR extraídas automaticamente precisam ser mapeadas para formulários padrão antes que possam ser usadas por sistemas operacionais de farmacovigilância. Propomos um pipeline de processamento de linguagem natural modular para mapear (normalizar) menções coloquiais de ADRs para seus identificadores padronizados correspondentes. Procuramos realizar essa tarefa e permitir a personalização do pipeline de modo que recursos de texto livre não rotulados distintos possam ser incorporados para usar o sistema para outras tarefas de normalização. Nossa abordagem, que chamamos de Análise Semântica Híbrida (HSA), emprega sequencialmente algoritmos de correspondência semântica e baseada em regras para mapear menções geradas pelo usuário para IDs de conceito no vocabulário do Sistema de Linguagem Médica Unificada. O componente de correspondência semântica de HSA é de natureza adaptativa e usa um modelo de regressão para combinar várias medidas de relação semântica e recursos para otimizar o desempenho de normalização na fonte de dados selecionada. Em um corpus disponível publicamente, nosso método de normalização atinge recordação de 0,502 e precisão de 0,823 (medida F: 0,624). Nosso método proposto supera uma linha de base com base na análise semântica latente e outra que usa MetaMap.</v>
          </cell>
          <cell r="BL172" t="str">
            <v xml:space="preserve">Redes sociais, como o Twitter, tornaram-se fontes importantes para monitoramento ativo de reações adversas reportadas pelo usuário (ADRs). A extração automática da informação ADR pode ser crucial para provedores de saúde, fabricantes de medicamentos e consumidores. No entanto, devido à natureza não padrão da linguagem de mídia social, extraíam automaticamente as menções ADR precisam ser mapeadas a formulários padrão antes de poderem ser usadas pelos sistemas operacionais de farmacovigilância. Propomos um pipeline de processamento de linguagem natural modular para mapeamento (normalizando) menções coloquiais de ADRs para seus identificadores padronizados correspondentes. Procuramos realizar essa tarefa e habilitar a personalização do pipeline para que os recursos de texto gratuitos distintos possam ser incorporados para usar o sistema para outras tarefas de normalização. Nossa abordagem, que chamamos de análise semântica híbrida (HSA), empreende os algoritmos de correspondência baseados em regras e semânticas para mapeamento de menções geradas pelo usuário aos IDs do conceito no vocabulário do sistema médico unificado. O componente de correspondência semântica da HSA é adaptativo na natureza e usa um modelo de regressão para combinar várias medidas de relação e recursos semânticos para otimizar o desempenho de normalização na fonte de dados selecionada. Em um corpo publicamente disponível, nosso método de normalização atinge 0,502 recordar e 0,823 precisão (F-Medida: 0,624). Nosso método proposto supera uma linha de base baseada em análise semântica latente e outra que usa metamap. </v>
          </cell>
          <cell r="BO172" t="str">
            <v>estranho, não em como baixar no Scopus, mas por fora com muita procura fopi possíve. Ler sim</v>
          </cell>
          <cell r="BP172">
            <v>1</v>
          </cell>
          <cell r="BQ172">
            <v>0</v>
          </cell>
          <cell r="BR172">
            <v>1</v>
          </cell>
          <cell r="BS172">
            <v>0</v>
          </cell>
          <cell r="BV172">
            <v>0</v>
          </cell>
          <cell r="BW172">
            <v>0</v>
          </cell>
          <cell r="BX172">
            <v>0</v>
          </cell>
          <cell r="BY172">
            <v>0</v>
          </cell>
          <cell r="BZ172">
            <v>0</v>
          </cell>
          <cell r="CA172">
            <v>0</v>
          </cell>
          <cell r="CB172">
            <v>0</v>
          </cell>
          <cell r="CC172">
            <v>0</v>
          </cell>
          <cell r="CE172" t="str">
            <v>Entra ou ñ para leitura: sim</v>
          </cell>
          <cell r="CF172" t="str">
            <v>Bom</v>
          </cell>
          <cell r="CI172">
            <v>1</v>
          </cell>
          <cell r="CK172">
            <v>0</v>
          </cell>
          <cell r="CL172">
            <v>0</v>
          </cell>
        </row>
        <row r="173">
          <cell r="C173" t="str">
            <v>effective mapping of biomedical text to the umls metathesaurus the metamap program</v>
          </cell>
          <cell r="D173" t="str">
            <v>Effective mapping of biomedical text to the UMLS Metathesaurus: the MetaMap program.</v>
          </cell>
          <cell r="E173" t="str">
            <v xml:space="preserve">Mapeamento efetivo de texto biomédico para os metatesuros UMLS: o programa de metamap. </v>
          </cell>
          <cell r="G173" t="str">
            <v xml:space="preserve">macho </v>
          </cell>
          <cell r="H173">
            <v>2001</v>
          </cell>
          <cell r="I173">
            <v>1194</v>
          </cell>
          <cell r="J173">
            <v>0</v>
          </cell>
          <cell r="K173">
            <v>0</v>
          </cell>
          <cell r="L173" t="str">
            <v>Scopus</v>
          </cell>
          <cell r="P173" t="str">
            <v>English</v>
          </cell>
          <cell r="Q173" t="str">
            <v>Article</v>
          </cell>
          <cell r="R173">
            <v>0</v>
          </cell>
          <cell r="T173" t="str">
            <v>Aronson A.R.</v>
          </cell>
          <cell r="U173" t="str">
            <v>Proceedings / AMIA ... Annual Symposium. AMIA Symposium</v>
          </cell>
          <cell r="AB173" t="str">
            <v>https://www.scopus.com/inward/record.uri?eid=2-s2.0-0035752429&amp;partnerID=40&amp;md5=a89973b5045d5703927165f9efa26d88</v>
          </cell>
          <cell r="AC173" t="str">
            <v>National Library of Medicine, National Institutes of Health, Bethesda, MD  20894, United States</v>
          </cell>
          <cell r="AD173" t="str">
            <v>Aronson, A.R., National Library of Medicine, National Institutes of Health, Bethesda, MD  20894, United States</v>
          </cell>
          <cell r="AM173" t="str">
            <v>Aronson, A.R.email: alan@nlm.nih.gov</v>
          </cell>
          <cell r="AW173" t="str">
            <v>Proc AMIA Symp</v>
          </cell>
          <cell r="AX173" t="str">
            <v>Final</v>
          </cell>
          <cell r="AY173" t="str">
            <v>2-s2.0-0035752429</v>
          </cell>
          <cell r="AZ173">
            <v>4</v>
          </cell>
          <cell r="BG173" t="str">
            <v>algorithm; article; documentation; information retrieval; linguistics; medical information system; methodology; natural language processing; Abstracting and Indexing; Algorithms; Information Storage and Retrieval; Natural Language Processing; Unified Medical Language System; Vocabulary, Controlled</v>
          </cell>
          <cell r="BH173" t="str">
            <v>twitter|metamap|nlp</v>
          </cell>
          <cell r="BI173" t="str">
            <v>twitter|metamap|nlp</v>
          </cell>
          <cell r="BJ173" t="str">
            <v>the umls metathesaurus, the largest thesaurus in the biomedical domain, provides a representation of biomedical knowledge consisting of concepts classified by semantic type and both hierarchical and non-hierarchical relationships among the concepts. this knowledge has proved useful for many applications including decision support systems, management of patient records, information retrieval (ir) and data mining. gaining effective access to the knowledge is critical to the success of these applications. this paper describes metamap, a program developed at the national library of medicine (nlm) to map biomedical text to the metathesaurus or, equivalently, to discover metathesaurus concepts referred to in text. metamap uses a knowledge intensive approach based on symbolic, natural language processing (nlp) and computational linguistic techniques. besides being applied for both ir and data mining applications, metamap is one of the foundations of nlm's indexing initiative system which is being applied to both semi-automatic and fully automatic indexing of the biomedical literature at the library.</v>
          </cell>
          <cell r="BL173" t="str">
            <v xml:space="preserve">O Metathesaurus da UMLs, o maior de dona do domínio biomédico, fornece uma representação do conhecimento biomédico que consiste em conceitos classificados por tipo semântico e relacionamentos hierárquicos e não hierárquicos entre os conceitos. Esse conhecimento provou ser útil para muitas aplicações, incluindo sistemas de apoio à decisão, gestão de registros do paciente, recuperação de informações (IR) e mineração de dados. Ganhar acesso efetivo ao conhecimento é fundamental para o sucesso dessas aplicações. Este artigo descreve o Metamap, um programa desenvolvido na Biblioteca Nacional de Medicina (NLM) para mapear texto biomédico para os metatesônimos ou, de forma equivalente, descobrir conceitos de metatesônimos referidos no texto. O Metamap usa uma abordagem intensiva do conhecimento com base em técnicas de processamento de linguagem natural simbólica (PNL) e lingüísticas computacionais. Além de serem aplicados para aplicações de mineração de dados, o Metamap é uma das fundações do sistema de iniciativa de indexação da NLM que está sendo aplicado tanto a indexação semi-automática quanto totalmente automática da literatura biomédica na biblioteca. </v>
          </cell>
          <cell r="BQ173">
            <v>0</v>
          </cell>
          <cell r="BR173">
            <v>0</v>
          </cell>
          <cell r="BS173">
            <v>0</v>
          </cell>
          <cell r="BV173">
            <v>0</v>
          </cell>
          <cell r="BW173">
            <v>0</v>
          </cell>
          <cell r="BX173">
            <v>0</v>
          </cell>
          <cell r="BY173">
            <v>0</v>
          </cell>
          <cell r="BZ173">
            <v>0</v>
          </cell>
          <cell r="CA173">
            <v>0</v>
          </cell>
          <cell r="CB173">
            <v>0</v>
          </cell>
          <cell r="CC173">
            <v>0</v>
          </cell>
          <cell r="CK173">
            <v>0</v>
          </cell>
          <cell r="CL173">
            <v>0</v>
          </cell>
        </row>
        <row r="174">
          <cell r="C174" t="str">
            <v>effectively processing medical term queries on the umls metathesaurus by layered dynamic programming</v>
          </cell>
          <cell r="D174" t="str">
            <v>Effectively processing medical term queries on the UMLS Metathesaurus by layered dynamic programming</v>
          </cell>
          <cell r="E174" t="str">
            <v xml:space="preserve">Processando efetivamente as consultas do termo médica sobre os metatesuros UMLS por programação dinâmica em camadas </v>
          </cell>
          <cell r="G174" t="str">
            <v xml:space="preserve">macho </v>
          </cell>
          <cell r="H174">
            <v>2014</v>
          </cell>
          <cell r="I174">
            <v>7</v>
          </cell>
          <cell r="J174">
            <v>0</v>
          </cell>
          <cell r="K174">
            <v>0</v>
          </cell>
          <cell r="L174" t="str">
            <v>Scopus</v>
          </cell>
          <cell r="P174" t="str">
            <v>English</v>
          </cell>
          <cell r="Q174" t="str">
            <v>Article</v>
          </cell>
          <cell r="R174">
            <v>0</v>
          </cell>
          <cell r="S174" t="str">
            <v>All Open Access, Gold, Green</v>
          </cell>
          <cell r="T174" t="str">
            <v>Ren K., Lai A.M., Mukhopadhyay A., Machiraju R., Huang K., Xiang Y.</v>
          </cell>
          <cell r="U174" t="str">
            <v>BMC Medical Genomics</v>
          </cell>
          <cell r="V174" t="str">
            <v>7</v>
          </cell>
          <cell r="W174" t="str">
            <v>SUPPL.1</v>
          </cell>
          <cell r="X174" t="str">
            <v xml:space="preserve"> S11</v>
          </cell>
          <cell r="Y174" t="str">
            <v>10.1186/1755-8794-7-s1-s11</v>
          </cell>
          <cell r="Z174" t="str">
            <v>10.1186/1755-8794-7-S1-S11</v>
          </cell>
          <cell r="AB174" t="str">
            <v>https://www.scopus.com/inward/record.uri?eid=2-s2.0-84900460214&amp;doi=10.1186%2f1755-8794-7-S1-S11&amp;partnerID=40&amp;md5=f0b026adc14ed107c93ada181c25c5cc</v>
          </cell>
          <cell r="AC174" t="str">
            <v>Department of Biomedical Informatics, Ohio State University, Columbus, OH 43210, United States; Department of Computer Science and Engineer, Ohio State University, Columbus, OH 43210, United States</v>
          </cell>
          <cell r="AD174" t="str">
            <v>Ren, K., Department of Biomedical Informatics, Ohio State University, Columbus, OH 43210, United States, Department of Computer Science and Engineer, Ohio State University, Columbus, OH 43210, United States; Lai, A.M., Department of Biomedical Informatics, Ohio State University, Columbus, OH 43210, United States; Mukhopadhyay, A., Department of Computer Science and Engineer, Ohio State University, Columbus, OH 43210, United States; Machiraju, R., Department of Computer Science and Engineer, Ohio State University, Columbus, OH 43210, United States; Huang, K., Department of Biomedical Informatics, Ohio State University, Columbus, OH 43210, United States; Xiang, Y., Department of Biomedical Informatics, Ohio State University, Columbus, OH 43210, United States</v>
          </cell>
          <cell r="AH174" t="str">
            <v>U.S. National Library of Medicine, NLM: R01LM011116</v>
          </cell>
          <cell r="AL174" t="str">
            <v>Aronson, A., Effective mapping of biomedical text to the UMLS Metathesaurus: The MetaMap program (2001) AMIA Symposium, 17. , 11825149; Savova, G., Masanz, J., Ogren, P., Zheng, J., Sohn, S., Kipper-Schuler, K., Chute, C., Mayo clinical Text Analysis and Knowledge Extraction System (cTAKES): Architecture, component evaluation and applications (2010) Journal of the American Medical Informatics Association, 17 (5), pp. 507-513. , 10.1136/jamia.2009.001560 20819853; Bodenreider, O., The unified medical language system (UMLS): Integrating biomedical terminology (2004) Nucleic Acids Res, 32 (DATABASE), pp. 4267-D270. , January 14681409; Xiang, Y., Lu, K., James, S., Borlawsky, T., Huang, K., Payne, P., K- neighborhood Decentralization: A Comprehensive Solution to Index the UMLS for Large Scale Knowledge Discovery (2012) Journal of Biomedical Informatics, 45 (2), pp. 323-336. , 10.1016/j.jbi.2011.11.012 22154838; Payne, P., Borlawsky, B., Lele, O., James, S., Greaves, A., The TOKEn project: Knowledge synthesis for in silico science (2011) Journal of the American Medical Informatics Association, 18 (SUPPL. 1), p. 9125. , 10.1136/amiajnl-2011-000434 21984589; Melton, G.B., Parsons, S., Morrison, F.P., Rothschild, A.S., Markatou, M., Hripcsak, G., Inter-patient distance metrics using SNOMED CT defining relationships (2006) Journal of Biomedical Informatics, 39 (6), pp. 697-705. , DOI 10.1016/j.jbi.2006.01.004, PII S1532046406000207; McInnes, B.T., Pedersen, T., Pakhomov, S.V.S., UMLS-Interface and UMLS-Similarity: Open source software for measuring paths and semantic similarity (2009) AMIA Annual Symposium Proceedings, p. 431. , 20351894; Ghali, W.A., Hall, R.E., Rosen, A.K., Ash, A.S., Moskowitz, M.A., Searching for an improved clinical comorbidity index for use with ICD-9-CM administrative data (1996) Journal of Clinical Epidemiology, 49 (3), pp. 273-278. , DOI 10.1016/0895-4356(95)00564-1; Denny, J., Mining Electronic Health Records in the Genomics Era (2012) PLoS Computational Biology, 8 (12), p. 51002823. , 10.1371/journal.pcbi.1002823 23300414; Levenstein, V., Binary codes capable of correcting spurious insertions and deletions of ones (1965) Problems of Information Transmission, 1 (1), pp. 8-17; Sankoff, D., Kruskal, J., (1983) Time Warps, String Edits, and Macromolecules: The Theory and Practice of Sequence Comparison; Needleman, S., Wunsch, C., A general method applicable to the search for similarities in the amino acid sequence of two proteins (1970) Journal of Molecular Biology, 48 (3), pp. 443-453. , 10.1016/0022-2836(70)90057-4 5420325; Apostolico, A., Guerra, C., Longest Common Subsequence Problem Revisited (1987) Algorithmica (New York), 2 (3), pp. 315-336; Navarro, G., A guided tour to approximate string matching (2001) ACM Computing Surveys, 33 (1), pp. 31-88; Cucerzan, S., Brill, E., Spelling correction as an iterative process that exploits the collective knowledge of web users (2004) Proceedings of EMNLP, 4, pp. 293-300; Ru, L., Wang, C., Wu, Y., Ma, S., Search Query Correction based on User Intent Analysis (2013) Journal of Computational Information Systems, 9 (6), pp. 2157-2166; West, D., (2001) Introduction to Graph Theory 2</v>
          </cell>
          <cell r="AM174" t="str">
            <v>Xiang, Y.; Department of Biomedical Informatics, Ohio State University, Columbus, OH 43210, United States; email: yxiang@bmi.osu.edu</v>
          </cell>
          <cell r="AP174" t="str">
            <v>BioMed Central Ltd.</v>
          </cell>
          <cell r="AW174" t="str">
            <v>BMC Med. Genomics</v>
          </cell>
          <cell r="AX174" t="str">
            <v>Final</v>
          </cell>
          <cell r="AY174" t="str">
            <v>2-s2.0-84900460214</v>
          </cell>
          <cell r="BG174" t="str">
            <v>article; biomedicine; computer program; emtree thesaurus; information processing; intermethod comparison; layered dynamic programming mapping approach; medical terminology; MetaMap; natural language processing; priority journal; UMLS Metathesaurus Browser; workflow; algorithm; data mining; medical informatics; nomenclature; procedures; time; Unified Medical Language System; Algorithms; Data Mining; Medical Informatics; Software; Terminology as Topic; Time Factors; Unified Medical Language System</v>
          </cell>
          <cell r="BI174" t="str">
            <v>twitter|metamap|nlp</v>
          </cell>
          <cell r="BJ174" t="str">
            <v>background: mapping medical terms to standardized umls concepts is a basic step for leveraging biomedical texts in data management and analysis. however, available methods and tools have major limitations in handling queries over the umls metathesaurus that contain inaccurate query terms, which frequently appear in real world applications. methods. to provide a practical solution for this task, we propose a layered dynamic programming mapping (ldpmap) approach, which can efficiently handle these queries. ldpmap uses indexing and two layers of dynamic programming techniques to efficiently map a biomedical term to a umls concept. results: our empirical study shows that ldpmap achieves much faster query speeds than lcs. in comparison to the umls metathesaurus browser and metamap, ldpmap is much more effective in querying the umls metathesaurus for inaccurately spelled medical terms, long medical terms, and medical terms with special characters. conclusions: these results demonstrate that ldpmap is an efficient and effective method for mapping medical terms to the umls metathesaurus. © 2014 ren et al.; licensee biomed central ltd.</v>
          </cell>
          <cell r="BL174" t="str">
            <v xml:space="preserve">Antecedentes: Mapeando termos médicos para os conceitos padronizados UMLS é um passo básico para alavancar os textos biomédicos na gestão e análise de dados. No entanto, os métodos e ferramentas disponíveis têm grandes limitações na manipulação de consultas sobre os metatesônimos UMLs que contêm termos de consulta imprecisos, que freqüentemente aparecem nas aplicações do mundo real. métodos. Para fornecer uma solução prática para esta tarefa, propomos uma abordagem de mapeamento de programação dinâmica em camadas (LDPMAP), que pode lidar com isso eficientemente essas consultas. A LDPMap usa indexação e duas camadas de técnicas de programação dinâmica para mapear eficientemente um termo biomédico para um conceito UMLS. RESULTADOS: Nosso estudo empírico mostra que o LDPMap alcança velocidades de consulta muito mais rápidas do que o LCS. Em comparação com o navegador e o metamap de metatesônimos UMLS, o LDPMap é muito mais eficaz em consultar os metatesuros UMLS para termos médicos imprecisamente soletrados, prazos médicos longos e termos médicos com caracteres especiais. CONCLUSÕES: Esses resultados demonstram que o LDPMap é um método eficiente e eficaz para mapear termos médicos para os metatesuros UMLS. © 2014 Ren et al.; Licenciado Biomed Central Ltd. </v>
          </cell>
          <cell r="BQ174">
            <v>0</v>
          </cell>
          <cell r="BR174">
            <v>0</v>
          </cell>
          <cell r="BS174">
            <v>0</v>
          </cell>
          <cell r="BV174">
            <v>0</v>
          </cell>
          <cell r="BW174">
            <v>0</v>
          </cell>
          <cell r="BX174">
            <v>0</v>
          </cell>
          <cell r="BY174">
            <v>0</v>
          </cell>
          <cell r="BZ174">
            <v>0</v>
          </cell>
          <cell r="CA174">
            <v>0</v>
          </cell>
          <cell r="CB174">
            <v>0</v>
          </cell>
          <cell r="CC174">
            <v>0</v>
          </cell>
          <cell r="CK174">
            <v>0</v>
          </cell>
          <cell r="CL174">
            <v>0</v>
          </cell>
        </row>
        <row r="175">
          <cell r="C175" t="str">
            <v>research on adverse drug reaction recognitions based on conditional random field</v>
          </cell>
          <cell r="D175" t="str">
            <v>Research on adverse drug reaction recognitions based on conditional random field</v>
          </cell>
          <cell r="E175" t="str">
            <v xml:space="preserve">Pesquisa em reconhecimentos adversos da reação medicamentosa com base no campo aleatório condicional </v>
          </cell>
          <cell r="G175" t="str">
            <v xml:space="preserve">macho </v>
          </cell>
          <cell r="H175">
            <v>2017</v>
          </cell>
          <cell r="I175">
            <v>1</v>
          </cell>
          <cell r="J175">
            <v>0</v>
          </cell>
          <cell r="K175">
            <v>1</v>
          </cell>
          <cell r="L175" t="str">
            <v>Scopus</v>
          </cell>
          <cell r="P175" t="str">
            <v>English</v>
          </cell>
          <cell r="Q175" t="str">
            <v>Conference Paper</v>
          </cell>
          <cell r="R175">
            <v>1</v>
          </cell>
          <cell r="T175" t="str">
            <v>Song Q., Li B., Xu Y.</v>
          </cell>
          <cell r="U175" t="str">
            <v>ACM International Conference Proceeding Series</v>
          </cell>
          <cell r="V175" t="str">
            <v>Part F131932</v>
          </cell>
          <cell r="Y175" t="str">
            <v>10.1145/3134271.3134275</v>
          </cell>
          <cell r="Z175" t="str">
            <v>10.1145/3134271.3134275</v>
          </cell>
          <cell r="AB175" t="str">
            <v>https://www.scopus.com/inward/record.uri?eid=2-s2.0-85038362625&amp;doi=10.1145%2f3134271.3134275&amp;partnerID=40&amp;md5=4ba478984e986be6d29c87639388cfa3</v>
          </cell>
          <cell r="AC175" t="str">
            <v>University of International Business and Economics Beijing, China; University of International Business and Economics Beijing, China; University of International Business and Economics Beijing, China</v>
          </cell>
          <cell r="AD175" t="str">
            <v>Song, Q., University of International Business and Economics Beijing, China; Li, B., University of International Business and Economics Beijing, China; Xu, Y., University of International Business and Economics Beijing, China</v>
          </cell>
          <cell r="AH175" t="str">
            <v>Natural Science Foundation of Beijing Municipality: 9142014</v>
          </cell>
          <cell r="AI175" t="str">
            <v>This paper is supported by Beijing Natural Science Foundation of China (No. 9142014) "The situational awareness research of multi-source information fusion based on Beijing public crisis"</v>
          </cell>
          <cell r="AL175" t="str">
            <v>(1972) International Drug Monitoring: The Role of National Centres, Report of A WHO Meeting, , World Health Organization. In Geneva from 20 to 25 September 1971; Yang, C.C., Jiang, L., Yang, H., Tang, X., Detecting signals of adverse drug reactions from health consumer contributed content in social media (2012) Proceedings of ACM SIGKDD Workshop on Health Informatics, , (August). In; Wang, Z., Chen, C., Guo, B., Yu, Z., Zhou, X., Internet plus in China (2016) IT Professional, 18 (3), pp. 5-8. , May; Wang, W., Haerian, K., Salmasian, H., Harpaz, R., Chase, H., Friedman, C., A drug-adverse event extraction algorithm to support pharmacovigilance knowledge mining from PubMed citations (2011) AMIA Annu Symp Proc., 2011, pp. 1464-1470. , (October). In; Leaman, R., Wojtulewicz, L., Sullivan, R., Skariah, A., Yang, J., Gonzalez, G., Towards internet-age pharmacovigilance: Extracting adverse drug reactions from user posts to health-related social networks (2010) Proceedings of The 2010 Workshop on Biomedical Natural Language Processing, pp. 117-125. , (July). In Association for Computational Linguistics; Chinchor, N., Robinson, P., MUC-7 named entity task definition (1997) Proceedings of The 7th Conference on Message Understanding, 29. , (September). In; Kazama, J.I., Torisawa, K., Exploiting Wikipedia as external knowledge for named entity recognition (2007) Proceedings of The 2007 Joint Conference on Empirical Methods in Natural Language Processing and Computational Natural Language Learning (EMNLP-CoNLL), pp. 698-707. , (June). In; Finkel, J., Dingare, S., Nguyen, H., Nissim, M., Manning, C., Sinclair, G., Exploiting context for biomedical entity recognition: From syntax to the web (2004) Proceedings of The International Joint Workshop on Natural Language Processing in Biomedicine and Its Applications, pp. 88-91. , (August). In Association for Computational Linguistics; Song, Y., Kim, E., Lee, G.G., Yi, B.K., POSBIOTM-NER: A trainable biomedical named-entity recognition system (2005) Bioinformatics, 21 (11), pp. 2794-2796; Chee, B.W., Berlin, R., Schatz, B., Predicting adverse drug events from personal health messages (2011) AMIA Annu Symp Proc., 2011, pp. 217-226. , (December). In; Xiao, C., Zhang, P., Chaovalitwongse, W.A., Hu, J., Wang, F., Adverse drug reaction prediction with symbolic latent Dirichlet allocation (2017) Thirty-First AAAI Conference on Artificial Intelligence, , (February). In; Jonnagaddala, J.I.T., Jue, T.R., Dai, H.J., Binary classification of Twitter posts for adverse drug reactions (2016) Proceedings of The Social Media Mining Shared Task Workshop at The Pacific Symposium on Biocomputing, pp. 4-8. , (January). In; Sampathkumar, H., Chen, X.W., Luo, B., Mining adverse drug reactions from online healthcare forums using hidden Markov model (2014) BMC Medical Informatics and Decision Making, 14 (1), p. 91; Sarker, A., Gonzalez, G., Portable automatic text classification for adverse drug reaction detection via multi-corpus training (2015) Journal of Biomedical Informatics, 53, pp. 196-207; Lafferty, J., McCallum, A., Pereira, F., Conditional random fields: Probabilistic models for segmenting and labeling sequence data (2001) Proceedings of The Eighteenth International Conference on Machine Learning, ICML, 1, pp. 282-289. , (June). In; Ginn, R., Pimpalkhute, P., Nikfarjam, A., Patki, A., O’Connor, K., Sarker, A., Gonzalez, G., Mining Twitter for adverse drug reaction mentions: A corpus and classification benchmark (2014) Proceedings of The Fourth Workshop on Building and Evaluating Resources for Health and Biomedical Text Processing, , (May). In; Stanford, P.O.S., (2010) Tagger; Okazaki, N., (2007) CRFsuite: A Fast Implementation of Conditional Random Fields, , CRFs; Bodenreider, O., The unified medical language system (UMLS): Integrating biomedical terminology (2004) Nucleic Acids Research, 32, pp. D267-D270; Liu, Y., He, J., Guo, M., Yang, Q., Zhang, X., An overview of big data industry in China (2014) China Communications, 11 (12), pp. 1-10; Smith, C.A., Wicks, P.J., PatientsLikeMe: Consumer health vocabulary as a folksonomy (2008) AMIA Annual Symposium Proceedings, 2008, p. 682. , In American Medical Informatics Association; Toutanova, K., Klein, D., Manning, C.D., Singer, Y., Feature-rich part-of-speech tagging with a cyclic dependency network (2003) Proceedings of The 2003 Conference of The North American Chapter of The Association for Computational Linguistics on Human Language Technology, 1, pp. 173-180. , (May). In). Association for Computational Linguistics</v>
          </cell>
          <cell r="AO175" t="str">
            <v>Beijing University of Technology</v>
          </cell>
          <cell r="AP175" t="str">
            <v>Association for Computing Machinery</v>
          </cell>
          <cell r="AQ175" t="str">
            <v>2017 International Conference on Business and Information Management, ICBIM 2017</v>
          </cell>
          <cell r="AR175" t="str">
            <v>23 July 2017 through 25 July 2017</v>
          </cell>
          <cell r="AT175">
            <v>131932</v>
          </cell>
          <cell r="AU175" t="str">
            <v>9781450352765</v>
          </cell>
          <cell r="AW175" t="str">
            <v>ACM Int. Conf. Proc. Ser.</v>
          </cell>
          <cell r="AX175" t="str">
            <v>Final</v>
          </cell>
          <cell r="AY175" t="str">
            <v>2-s2.0-85038362625</v>
          </cell>
          <cell r="AZ175">
            <v>4</v>
          </cell>
          <cell r="BF175" t="str">
            <v>Adverse Drug Reaction; Conditional Random Field; Named Entity Recognition</v>
          </cell>
          <cell r="BG175" t="str">
            <v>Character recognition; Data mining; Information management; Natural language processing systems; Random processes; Social networking (online); Text processing; Adverse drug reactions; Conditional random field; Discriminant models; Medical treatment; Monitoring costs; Named entity recognition; Recognition efficiency; Recognition mechanism; Pharmacodynamics</v>
          </cell>
          <cell r="BI175" t="str">
            <v>twitter|metamap|nlp</v>
          </cell>
          <cell r="BJ175" t="str">
            <v>with the advent of the information age and the development of internet plus medical treatment, how to utilize the existing information technology to improve the recognition efficiency of adverse drug reactions and reduce the monitoring costs is of great significance. this paper treats adverse drug reactions as named entities based on the discriminant model of conditional random field, and designs a recognition framework based on social media. in the experimental part, adverse drug reactions are identified by mining the user's tweets on the twitter, and seek to further improve the accuracy and normalization by mapping them to the existing dictionaries. the results show that the recognition mechanism provides a certain reference for medical text mining, which contributes to promoting the process of medical informatization. © 2017 association for computing machinery.</v>
          </cell>
          <cell r="BK175" t="str">
            <v>Com o advento da era da informação e o desenvolvimento da Internet mais o tratamento médico, é de grande importância como utilizar a tecnologia da informação existente para melhorar a eficiência do reconhecimento de reações adversas a medicamentos e reduzir os custos de monitoramento. Este artigo trata as reações adversas a medicamentos como entidades nomeadas com base no modelo discriminante do Conditional Random Field e projeta uma estrutura de reconhecimento com base na mídia social. Na parte experimental, as reações adversas a medicamentos são identificadas minerando os tweets do usuário no Twitter e buscam melhorar ainda mais a precisão e a normalização mapeando-os para os dicionários existentes. Os resultados mostram que o mecanismo de reconhecimento fornece uma certa referência para a mineração de textos médicos, o que contribui para promover o processo de informatização médica.</v>
          </cell>
          <cell r="BL175" t="str">
            <v xml:space="preserve">Com o advento da idade da informação e o desenvolvimento da internet mais tratamento médico, como utilizar a tecnologia de informação existente para melhorar a eficiência de reconhecimento de reações adversas de medicamentos e reduzir os custos de monitoramento é de grande importância. Este artigo trata reações adversas de medicamentos como entidades nomeadas com base no modelo discriminante de campo aleatório condicional, e projeta um quadro de reconhecimento baseado em mídias sociais. Na parte experimental, as reações adversas do medicamento são identificadas pela mineração dos tweets do usuário no Twitter, e buscam melhorar ainda mais a precisão e a normalização, mapeando-os para os dicionários existentes. Os resultados mostram que o mecanismo de reconhecimento fornece uma determinada referência para a mineração de texto médico, o que contribui para promover o processo de informatização médica. © 2017 Associação para máquinas de computação. </v>
          </cell>
          <cell r="BN175">
            <v>1</v>
          </cell>
          <cell r="BO175" t="str">
            <v>Leitura completa: sim</v>
          </cell>
          <cell r="BP175">
            <v>1</v>
          </cell>
          <cell r="BQ175">
            <v>0</v>
          </cell>
          <cell r="BR175">
            <v>1</v>
          </cell>
          <cell r="BS175">
            <v>0</v>
          </cell>
          <cell r="BU175">
            <v>0</v>
          </cell>
          <cell r="BV175">
            <v>0</v>
          </cell>
          <cell r="BW175">
            <v>0</v>
          </cell>
          <cell r="BX175">
            <v>0</v>
          </cell>
          <cell r="BY175">
            <v>0</v>
          </cell>
          <cell r="BZ175">
            <v>0</v>
          </cell>
          <cell r="CA175">
            <v>0</v>
          </cell>
          <cell r="CB175">
            <v>0</v>
          </cell>
          <cell r="CC175">
            <v>0</v>
          </cell>
          <cell r="CE175" t="str">
            <v>Entra ou ñ para leitura: sim</v>
          </cell>
          <cell r="CF175" t="str">
            <v>Excelente</v>
          </cell>
          <cell r="CG175">
            <v>44369</v>
          </cell>
          <cell r="CI175">
            <v>0</v>
          </cell>
          <cell r="CK175">
            <v>0</v>
          </cell>
          <cell r="CL175">
            <v>0</v>
          </cell>
        </row>
        <row r="176">
          <cell r="C176" t="str">
            <v>a deep learning based named entity recognition approach for adverse drug events identification and extraction in health social media</v>
          </cell>
          <cell r="D176" t="str">
            <v>A deep learning based named entity recognition approach for adverse drug events identification and extraction in health social media</v>
          </cell>
          <cell r="E176" t="str">
            <v xml:space="preserve">Uma profunda aprendizagem baseada em nomeação de reconhecimento de entidade para eventos adversos de drogas identificação e extração em mídias sociais de saúde </v>
          </cell>
          <cell r="G176" t="str">
            <v xml:space="preserve">macho </v>
          </cell>
          <cell r="H176">
            <v>2017</v>
          </cell>
          <cell r="I176">
            <v>6</v>
          </cell>
          <cell r="J176">
            <v>0</v>
          </cell>
          <cell r="K176">
            <v>1</v>
          </cell>
          <cell r="L176" t="str">
            <v>Scopus</v>
          </cell>
          <cell r="P176" t="str">
            <v>English</v>
          </cell>
          <cell r="Q176" t="str">
            <v>Conference Paper</v>
          </cell>
          <cell r="R176">
            <v>0</v>
          </cell>
          <cell r="T176" t="str">
            <v>Xia L., Wang G.A., Fan W.</v>
          </cell>
          <cell r="U176" t="str">
            <v>Lecture Notes in Computer Science (including subseries Lecture Notes in Artificial Intelligence and Lecture Notes in Bioinformatics)</v>
          </cell>
          <cell r="V176" t="str">
            <v>10347 LNCS</v>
          </cell>
          <cell r="Y176" t="str">
            <v>10.1007/978-3-319-67964-8_23</v>
          </cell>
          <cell r="Z176" t="str">
            <v>10.1007/978-3-319-67964-8_23</v>
          </cell>
          <cell r="AB176" t="str">
            <v>https://www.scopus.com/inward/record.uri?eid=2-s2.0-85033490328&amp;doi=10.1007%2f978-3-319-67964-8_23&amp;partnerID=40&amp;md5=17fa4c2f41db5e4db008928f82b896a8</v>
          </cell>
          <cell r="AC176" t="str">
            <v>Department of Business Information Technology, Pamplin College of Business, Virginia Tech, 1007 Pamplin Hall, Blacksburg, VA  24061, United States; Department of Accounting and Information Systems, Pamplin College of Business, Virginia Tech, 3007 Pamplin Hall, Blacksburg, VA  24061, United States</v>
          </cell>
          <cell r="AD176" t="str">
            <v>Xia, L., Department of Business Information Technology, Pamplin College of Business, Virginia Tech, 1007 Pamplin Hall, Blacksburg, VA  24061, United States; Wang, G.A., Department of Business Information Technology, Pamplin College of Business, Virginia Tech, 1007 Pamplin Hall, Blacksburg, VA  24061, United States; Fan, W., Department of Accounting and Information Systems, Pamplin College of Business, Virginia Tech, 3007 Pamplin Hall, Blacksburg, VA  24061, United States</v>
          </cell>
          <cell r="AL176" t="str">
            <v>Harpaz, R., Dumouchel, W., Shah, N.H., Madigan, D., Ryan, P., Friedman, C., Novel data-mining methodologies for adverse drug event discovery and analysis (2012) Clin. Pharmacol. Ther., 91, pp. 1010-1021; Hauben, M., Bate, A., Decision support methods for the detection of adverse events in post-marketing data (2009) Drug Discov. Today, 14, pp. 343-357; (2012) World Health Organization. the Importance of Pharmacovigilance; Bate, A., Evan, S., Quantitative signal detection using spontaneous ADR reporting (2009) Pharmacoepidemiol. Drug Saf., 18, pp. 427-436; Miller, A.R., Tucker, C., Active social media management: The case of health care. Inform (2013) Syst. Res, 24, pp. 52-70; Basch, E., The missing voice of patients in drug-safety reporting (2010) N. Engl. J. Med., 362, pp. 865-869; Liu, X., Chen, H., A research framework for pharmacovigilance in health social media: Identification and evaluation of patient adverse drug event reports (2015) J. Biomed. Inform., 58, pp. 268-279; Leaman, R., Wojtulewicz, L., Sullivan, R., Skariah, A., Yang, J., Gonzalez, G., Towards internet-age pharmacovigilance: extracting adverse drug reactions from user posts to health-related social networks (2010) In: Proceedings of the 2010 Workshop on Biomedical Natural Language Processing. Association for Computational Linguistics; Nikfarjam, A., Gonzalez, G.H., Pattern mining for extraction of mentions of adverse drug reactions from user comments (2011) AMIA Annual Symposium Proceedings; Benton, A., Ungar, L., Hill, S., Hennessy, S., Mao, J., Chung, A., Leonard, C.E., Holmes, J.H., Identifying potential adverse effects using the web: A new approach to medical hypothesis generation (2011) J. Biomed. Inform., 44, pp. 989-996; Wu, H., Fang, H., Stanhope, S.J., Exploiting online discussions to discover unrecognized drug side effects (2013) Methods Inf. Med., 52, pp. 152-159; Bian, J., Topaloglu, U., Yu, F., Towards large-scale twitter mining for drug-related adverse events (2012) In: Proceedings of the 2012 International Workshop on Smart Health and Wellbeing. ACM; Mikolov, T., Chen, K., Corrado, G.S., Dean, J., (2013) Efficient Estimation of Word Representations in Vector Space, , arXiv preprint arXiv:1301.3781; Mikolov, T., Sutskever, I., Chen, K., Corrado, G.S., Dean, J., Distributed representations of words and phrases and their compositionality (2013) In: Advances in Neural Information Processing Systems, , arXiv:1310.4546; Collobert, R., Weston, J., Bottou, L., Karlen, M., Kavukcuoglu, K., Kuksa, P., Natural language processing (Almost) from scratch (2011) J. Mach. Learn. Res., 12, pp. 2493-2537. , arXiv:1103.0398; Goller, C., Kuchler, A., Learning task-dependent distributed representations by backpropagation through structure (1996) Neural Networks IEEE International Conference. IEEE; Gers, F.A., Schmidhuber, J., Cummins, F., Learning to forget: Continual prediction with LSTM (2000) Neural Comput, 12, pp. 2451-2471; Graves, A., Mohamed, A., Hinton, G., Speech recognition with deep recurrent neural networks (2013) In: 2013 IEEE International Conference on Acoustics, Speech and Signal Processing (ICASSP). IEEE, , arXiv:1303.5778</v>
          </cell>
          <cell r="AM176" t="str">
            <v>Fan, W.; Department of Accounting and Information Systems, 3007 Pamplin Hall, United States; email: wfan@vt.edu</v>
          </cell>
          <cell r="AN176" t="str">
            <v>Karahanna E.Bardhan I.Chen H.Zeng D.D.</v>
          </cell>
          <cell r="AP176" t="str">
            <v>Springer Verlag</v>
          </cell>
          <cell r="AQ176" t="str">
            <v>International Conference on Smart Health, ICSH 2017</v>
          </cell>
          <cell r="AR176" t="str">
            <v>26 June 2017 through 27 June 2017</v>
          </cell>
          <cell r="AT176">
            <v>203189</v>
          </cell>
          <cell r="AU176" t="str">
            <v>9783319679631</v>
          </cell>
          <cell r="AW176" t="str">
            <v>Lect. Notes Comput. Sci.</v>
          </cell>
          <cell r="AX176" t="str">
            <v>Final</v>
          </cell>
          <cell r="AY176" t="str">
            <v>2-s2.0-85033490328</v>
          </cell>
          <cell r="AZ176">
            <v>11</v>
          </cell>
          <cell r="BF176" t="str">
            <v>Adverse drug events; Deep learning; Named entity extraction; Pharmacovigilance; Social media; Word embeddings</v>
          </cell>
          <cell r="BG176" t="str">
            <v>Decision making; Deep learning; Drug products; Extraction; Health; Natural language processing systems; Semantics; Adverse drug events; Embeddings; Named entity extraction; Pharmacovigilance; Social media; Social networking (online)</v>
          </cell>
          <cell r="BH176" t="str">
            <v>twitter|metamap|nlp</v>
          </cell>
          <cell r="BI176" t="str">
            <v>twitter|metamap|nlp</v>
          </cell>
          <cell r="BJ176" t="str">
            <v>drug safety surveillance plays a significant role in supporting medication decision-making by both healthcare providers and patients. extracting adverse drug events (ades) from social media provides a promising direction to addressing this challenging task. prior studies typically perform lexicon-based extraction using existing dictionaries or medical lexicons. while those approaches can capture ades and identify risky drugs from patient social media postings, they often fail to detect those ades whose descriptive words do not exist in medical lexicons and dictionaries. in addition, their performance is inferior when ade related social media content is expressed in an ambiguous manner. in this research, we propose a research framework using advanced natural language processing and deep learning for high-performance ade extraction. the framework consists of training the word embeddings using a large medical domain corpus to capture precise semantic and syntactic word relationships, and a deep learning based named entity recognition method for drug and ade entity identification and prediction. experimental results show that our framework significantly outperforms existing models when extracting ades from social media in different test beds. © 2017, springer international publishing ag.</v>
          </cell>
          <cell r="BK176" t="str">
            <v>A vigilância da segurança de medicamentos desempenha um papel significativo no apoio à tomada de decisão de medicamentos por profissionais de saúde e pacientes. A extração de eventos adversos a medicamentos (ADEs) da mídia social fornece uma direção promissora para lidar com essa tarefa desafiadora. Estudos anteriores normalmente realizam extração baseada em léxico usando dicionários existentes ou léxicos médicos. Embora essas abordagens possam capturar ADEs e identificar medicamentos de risco em publicações de pacientes nas redes sociais, muitas vezes falham em detectar aqueles ADEs cujas palavras descritivas não existem em dicionários e léxicos médicos. Além disso, seu desempenho é inferior quando o conteúdo de mídia social relacionado ao ADE é expresso de maneira ambígua. Nesta pesquisa, propomos uma estrutura de pesquisa usando processamento avançado de linguagem natural e aprendizado profundo para extração de ADE de alto desempenho. A estrutura consiste em treinar os embeddings de palavras usando um grande corpus de domínio médico para capturar relacionamentos de palavras semânticas e sintáticas precisas e um método de reconhecimento de entidade nomeada baseado em aprendizado profundo para identificação e previsão de entidades ADE e drogas. Os resultados experimentais mostram que nossa estrutura supera significativamente os modelos existentes ao extrair ADEs de mídia social em diferentes bancos de teste.</v>
          </cell>
          <cell r="BL176" t="str">
            <v xml:space="preserve">A vigilância da segurança medicamentosa desempenha um papel significativo no apoio à tomada de decisões de medicação por ambos os provedores de saúde e pacientes. Extração de eventos adversos (ADES) da mídia social fornece uma direção promissora para lidar com essa tarefa desafiadora. Estudos anteriores normalmente executam extração baseada em léxico usando dicionários existentes ou léxicos médicos. Enquanto essas abordagens podem capturar ades e identificar drogas arriscadas de postagens de mídia social do paciente, elas muitas vezes não detectam esses ades cujas palavras descritivas não existem em léxicos e dicionários médicos. Além disso, seu desempenho é inferior quando o conteúdo de mídia social relacionado a ADE é expresso de maneira ambígua. Nesta pesquisa, propomos uma estrutura de pesquisa usando processamento avançado de linguagem natural e aprendizado profundo para extração de ADE de alto desempenho. A estrutura consiste em treinar as incorporações de palavras usando um corpus de grande domínio médico para capturar relacionamentos precisos semânticos e sintáticos e uma profunda aprendizagem baseada em reconhecimento de entidade para identificação e previsão de entidade de drogas e ADE. Os resultados experimentais mostram que nossa estrutura supera significativamente os modelos existentes ao extrair os ADES de mídias sociais em diferentes leitos de teste. © 2017, Springer International Publishing AG. </v>
          </cell>
          <cell r="BQ176">
            <v>0</v>
          </cell>
          <cell r="BR176">
            <v>1</v>
          </cell>
          <cell r="BS176">
            <v>1</v>
          </cell>
          <cell r="BT176" t="str">
            <v>Neste estudo, desenvolvemos uma nova estrutura de pesquisa no contexto da extração de ADE
sem usar nenhum dicionário de léxico médico para fazer extração de entidades médicas, que
é distintamente diferente com os modelos anteriores baseados em léxico. Combinamos RNN profundo abordagem baseada em NER com grande corpus médico treinado embeddings de palavras para ADEs reconhecimento e extração, considerando as relações semânticas e sintáticas entre palavras capturadas por embeddings de palavras e dependências de curta e longa distância dentro de frases capturadas pelo modelo RNN profundo. A principal contribuição de nossa pesquisa é que aplicamos primeiro o que há de mais moderno técnica de NER baseada em RNN profunda para extração de ADE. Os resultados iniciais do nosso relacionamento uma abordagem não otimizada é bastante promissora, nossa abordagem melhorou significativamente o desempenho de extração de entidade ADEs em comparação com métodos de linha de base por um grande margem. A otimização adicional provavelmente resultará em um desempenho ainda melhor. Nosso quadro proposto é altamente eficiente e eficaz para identificar novos ou altamente específicos ADEs. Assim, nosso método pode alcançar vigilância dinamicamente em tempo real de ADEs em mídia social. Obtivemos um embeddings de palavras médicas no domínio treinado em um grande corpus médico que coletamos e confirmamos sua utilidade em uma tarefa de saúde. Nós também espera que os vetores de palavras de alta qualidade se tornem um bloco de construção importante para
aplicações futuras relacionadas à saúde, e as abordagens baseadas em aprendizagem podem gerar alizar para outras tarefas de saúde. Nossos trabalhos em andamento incluem a coleta de mais dados de ADEs para ajustar nosso modelo; estabelecer uma avaliação abrangente de métricas para medir o domínio médico embeddings de palavras; coletando mais e diversas fontes de corpus de saúde para estender o corpus de treinamento para melhorar a qualidade dos embeddings de palavras.</v>
          </cell>
          <cell r="BV176">
            <v>0</v>
          </cell>
          <cell r="BW176">
            <v>0</v>
          </cell>
          <cell r="BX176">
            <v>0</v>
          </cell>
          <cell r="BY176">
            <v>0</v>
          </cell>
          <cell r="BZ176">
            <v>0</v>
          </cell>
          <cell r="CA176">
            <v>0</v>
          </cell>
          <cell r="CB176">
            <v>0</v>
          </cell>
          <cell r="CC176">
            <v>0</v>
          </cell>
          <cell r="CE176" t="str">
            <v>Entra ou ñ para leitura: não - proposta de identificar ADE de outra forma.</v>
          </cell>
          <cell r="CF176" t="str">
            <v>Ruim</v>
          </cell>
          <cell r="CG176">
            <v>44369</v>
          </cell>
          <cell r="CI176">
            <v>0</v>
          </cell>
          <cell r="CK176">
            <v>0</v>
          </cell>
          <cell r="CL176">
            <v>0</v>
          </cell>
        </row>
        <row r="177">
          <cell r="C177" t="str">
            <v>a public health surveillance platform exploiting free text sources via natural language processing and linked data application in adverse drug reaction signal detection using pubmed and twitter</v>
          </cell>
          <cell r="D177" t="str">
            <v>A public health surveillance platform exploiting free-text sources via natural language processing and linked data: Application in adverse drug reaction signal detection using PubMed and Twitter</v>
          </cell>
          <cell r="E177" t="str">
            <v xml:space="preserve">Uma plataforma de vigilância de saúde pública Explorando fontes de texto livre por meio de processamento de linguagem natural e dados vinculados: aplicação na detecção de sinal de reação adversa usando o PubMed e o Twitter </v>
          </cell>
          <cell r="G177" t="str">
            <v xml:space="preserve">macho </v>
          </cell>
          <cell r="H177">
            <v>2017</v>
          </cell>
          <cell r="I177">
            <v>3</v>
          </cell>
          <cell r="J177">
            <v>0</v>
          </cell>
          <cell r="K177">
            <v>1</v>
          </cell>
          <cell r="L177" t="str">
            <v>Scopus</v>
          </cell>
          <cell r="P177" t="str">
            <v>English</v>
          </cell>
          <cell r="Q177" t="str">
            <v>Conference Paper</v>
          </cell>
          <cell r="R177">
            <v>0</v>
          </cell>
          <cell r="T177" t="str">
            <v>Natsiavas P., Maglaveras N., Koutkias V.</v>
          </cell>
          <cell r="U177" t="str">
            <v>Lecture Notes in Computer Science (including subseries Lecture Notes in Artificial Intelligence and Lecture Notes in Bioinformatics)</v>
          </cell>
          <cell r="V177" t="str">
            <v>10096 LNAI</v>
          </cell>
          <cell r="Y177" t="str">
            <v>10.1007/978-3-319-55014-5_4</v>
          </cell>
          <cell r="Z177" t="str">
            <v>10.1007/978-3-319-55014-5_4</v>
          </cell>
          <cell r="AB177" t="str">
            <v>https://www.scopus.com/inward/record.uri?eid=2-s2.0-85014889674&amp;doi=10.1007%2f978-3-319-55014-5_4&amp;partnerID=40&amp;md5=891702ff2f7c398c9368a7c9ecf4cd17</v>
          </cell>
          <cell r="AC177" t="str">
            <v>Lab of Computing and Medical Informatics, Department of Medicine, Aristotle University of Thessaloniki, Thessaloniki, Greece; Institute of Applied Biosciences, Centre for Research and Technology Hellas, Thermi, Thessaloniki, Greece</v>
          </cell>
          <cell r="AD177" t="str">
            <v>Natsiavas, P., Lab of Computing and Medical Informatics, Department of Medicine, Aristotle University of Thessaloniki, Thessaloniki, Greece, Institute of Applied Biosciences, Centre for Research and Technology Hellas, Thermi, Thessaloniki, Greece; Maglaveras, N., Lab of Computing and Medical Informatics, Department of Medicine, Aristotle University of Thessaloniki, Thessaloniki, Greece, Institute of Applied Biosciences, Centre for Research and Technology Hellas, Thermi, Thessaloniki, Greece; Koutkias, V., Lab of Computing and Medical Informatics, Department of Medicine, Aristotle University of Thessaloniki, Thessaloniki, Greece, Institute of Applied Biosciences, Centre for Research and Technology Hellas, Thermi, Thessaloniki, Greece</v>
          </cell>
          <cell r="AL177" t="str">
            <v>Harpaz, R., Callahan, A., Tamang, S., Low, Y., Odgers, D., Finlayson, S., Jung, K., Shah, N.H., Text mining for adverse drug events: The promise, challenges, and state of the art (2014) Drug Saf, 37, pp. 777-790; Bizer, C., The emerging web of Linked Data (2009) IEEE Intell. Syst, 24, pp. 87-92; Microservices, , http://martinfowler.com/articles/microservices.html; http://uima.apache.org/; Sarker, A., Ginn, R., Nikfarjam, A., O’Connor, K., Smith, K., Jayaraman, S., Upadhaya, T., Gonzalez, G., Utilizing social media data for pharmacovigilance: A review (2015) J. Biomed. Inform, 54, pp. 202-212; (2010) Practical Aspects of Signal Detection in Pharmacovigilance, , Council for International Organizations of Medical Sciences. Report of CIOMS Working Group VIII. CIOMS, Geneva; Klann, J.G., Buck, M.D., Brown, J., Hadley, M., Elmore, R., Weber, G.M., Murphy, S.N., Query Health: Standards-based, cross-platform population health surveillance (2014) J. Am. Med. Inform. Assoc, 21, pp. 650-656; Teodoro, D., Pasche, E., Gobeill, J., Emonet, S., Ruch, P., Lovis, C., Building a transnational biosurveillance network using Semantic Web technologies: Requirements, design, and preliminary evaluation (2012) J. Med. Internet Res, 14 (3); Daniulaityte, R., Chen, L., Lamy, F.R., Carlson, R.G., Thirunarayan, K., Sheth, A., When “Bad” is “Good”: Identifying personal communication and sentiment in drug-related tweets (2016) JMIR Public Heal. Surveill, 2; Huff, A.G., Breit, N., Allen, T., Whiting, K., Kiley, C., Evaluation and verification of the global rapid identification of threats system for infectious diseases in textual data sources (2016) Interdiscip. Perspect. Infect. Dis, 2016; Yang, M., Kiang, M., Shang, W., Filtering big data from social media – building an early warning system for adverse drug reactions (2015) J. Biomed. Inform, 54, pp. 230-240; Cameron, D., Smith, G.A., Daniulaityte, R., Sheth, A.P., Dave, D., Chen, L., Anand, G., Falck, R., PREDOSE: A Semantic Web platform for drug abuse epidemiology using social media (2013) J. Biomed. Inform, 46, pp. 985-997; Shang, N., Xu, H., Rindflesch, T.C., Cohen, T., Identifying plausible adverse drug reactions using knowledge extracted from the literature (2014) J. Biomed. Inform, 52, pp. 293-310; Freifeld, C.C., Brownstein, J.S., Menone, C.M., Bao, W., Filice, R., Kass-Hout, T., Dasgupta, N., Digital drug safety surveillance: Monitoring pharmaceutical products in Twitter (2014) Drug Saf, 37, pp. 343-350; Chew, C., Eysenbach, G., Pandemics in the age of Twitter: Content analysis of tweets during the 2009 H1N1 outbreak (2010) Plos ONE, 5; Ram, S., Zhang, W., Williams, M., Pengetnze, Y., Predicting asthma-related emergency department visits using big data (2015) IEEE J. Biomed. Heal. Inform, 19, pp. 1216-1223; Gesualdo, F., Stilo, G., D’Ambrosio, A., Carloni, E., Pandolfi, E., Velardi, P., Fiocchi, A., Tozzi, A.E., Can Twitter be a source of information on allergy? Correlation of pollen counts with tweets reporting symptoms of allergic rhinoconjunctivitis and names of antihistamine drugs (2015) Plos ONE, 10; Gittelman, S., Lange, V., Gotway Crawford, C.A., Okoro, C.A., Lieb, E., Dhingra, S.S., Trimarchi, E., A new source of data for public health surveillance: Facebook likes (2015) J. Med. Internet Res, 17 (4); Fullwood, M.D., Kecojevic, A., Basch, C.H., Examination of YouTube videos related to synthetic cannabinoids (2016) Int. J. Adolesc. Med. Health; Shin, S.-Y., Seo, D.-W., An, J., Kwak, H., Kim, S.-H., Gwack, J., Jo, M.-W., High correlation of Middle East respiratory syndrome spread with google search and Twitter trends in Korea (2016) Sci. Rep, 6; Santillana, M., Nguyen, A.T., Dredze, M., Paul, M.J., Nsoesie, E.O., Brownstein, J.S., Combining search, social media, and traditional data sources to improve influenza surveillance (2015) Plos Comput. Biol, 11; Koutkias, V., Lillo-Le Louët, A., Jaulent, M.C., Exploiting heterogeneous publicly available data sources for drug safety surveillance: Computational framework and case studies (2016) Expert Opin. Drug Saf, 16, pp. 113-124; Poulymenopoulou, M., Papakonstantinou, D., Malamateniou, F., Vassilacopoulos, G., A health analytics semantic ETL service for obesity surveillance (2015) Stud. Health Technol. Inform, 210, pp. 840-844; Chorianopoulos, K., Talvis, K., Flutrack.Org: Open-source and Linked Data for epidemiology (2015) Health Inform. J, 22 (4), pp. 962-974; Kato, Y., Izui, T., Murakawa, Y., Okabayashi, K., Ueki, M., Tsuchiya, Y., Narita, M., Research and development environments for robot services and its implementation (2011) 2011 IEEE/SICE International Symposium on System Integration (SII), pp. 306-311; Vögler, M., Schleicher, J., Inzinger, C., Nastic, S., Sehic, S., Dustdar, S., LEONORE – largescale provisioning of resource-constrained IoT deployments (2015) 9Th International Symposium on Service-Oriented System Engineering, pp. 78-87; Ono, K., Muetze, T., Kolishovski, G., Shannon, P., Demchak, B., CyREST: Turbocharging cytoscape access for external tools via a RESTful API (2015) F1000research, 4, p. 478; Fages, F., Soliman, S., (2005) PPSWR 2005. LNCS, 3703. , Springer, Heidelberg; Samwald, M., Jentzsch, A., Bouton, C., Kallesøe, C.S., Willighagen, E., Hajagos, J., Marshall, M.S., Stephens, S., Linked open drug data for pharmaceutical research and development (2011) J Cheminform, 3, p. 19; Callahan, A., Cruz-Toledo, J., Ansell, P., Dumontier, M., Bio2RDF release 2: Improved coverage, interoperability and provenance of life science Linked Data (2013) The Semantic Web: Semantics and Big Data, pp. 200-212. , Cimiano, P., Corcho, O., Presutti, V., Hollink, L., Rudolph, S. (eds.), Springer, Heidelberg; Salvadores, M., Alexander, P.R., Musen, M.A., Noy, N.F., BioPortal as a dataset of linked biomedical ontologies and terminologies in RDF (2013) Semant. Web, 4, pp. 277-284; Sneps-Sneppe, M., Namiot, D., Micro-service architecture for emerging telecom applications (2014) Int. J. Open Inf. Technol, 2, pp. 34-38; Fielding, R.T., Taylor, R.N., Principled design of the modern web architecture (2000) Proceedings of the 22Nd International Conference on Software Engineering, pp. 407-416. , ACM, New York; Savova, G.K., Masanz, J.J., Ogren, P.V., Zheng, J., Sohn, S., Kipper-Schuler, K.C., Chute, C.G., Mayo clinical text analysis and knowledge extraction system (CTAKES): Architecture, component evaluation and applications (2010) J. Am. Med. Inform. Assoc, 17, pp. 507-513; Lawley, M., SNOMED CT URI Standard, , http://ihtsdo.org/fileadmin/user_upload/doc/download/doc_UriStandard_Current-en-US_INT_20140527.pdf?ok; Koutkias, V.G., Jaulent, M.-C., Computational approaches for pharmacovigilance signal detection: Toward integrated and semantically-enriched frameworks (2015) Drug Saf, 38, pp. 219-232</v>
          </cell>
          <cell r="AM177" t="str">
            <v>Natsiavas, P.; Lab of Computing and Medical Informatics, Greece; email: pnatsiavas@med.auth.gr</v>
          </cell>
          <cell r="AN177" t="str">
            <v>Riano D.Reichert M.Lenz R.</v>
          </cell>
          <cell r="AP177" t="str">
            <v>Springer Verlag</v>
          </cell>
          <cell r="AQ177" t="str">
            <v>HEC International Joint Workshop on Knowledge Representation for Health Care, KR4HC/ProHealth 2016</v>
          </cell>
          <cell r="AR177" t="str">
            <v>2 September 2016 through 2 September 2016</v>
          </cell>
          <cell r="AT177">
            <v>189609</v>
          </cell>
          <cell r="AU177" t="str">
            <v>9783319550138</v>
          </cell>
          <cell r="AW177" t="str">
            <v>Lect. Notes Comput. Sci.</v>
          </cell>
          <cell r="AX177" t="str">
            <v>Final</v>
          </cell>
          <cell r="AY177" t="str">
            <v>2-s2.0-85014889674</v>
          </cell>
          <cell r="AZ177">
            <v>16</v>
          </cell>
          <cell r="BF177" t="str">
            <v>Adverse drug reactions; Linked data; Micro-services; Natural language processing; Public health surveillance; Semantic web</v>
          </cell>
          <cell r="BG177" t="str">
            <v>Data handling; Epidemiology; Health care; Knowledge representation; Monitoring; Natural language processing systems; Pharmacodynamics; Public health; Semantic Web; Signal detection; Social networking (online); Adverse drug reactions; Linked datum; Micro services; NAtural language processing; Public health surveillances; Information management</v>
          </cell>
          <cell r="BH177" t="str">
            <v>twitter|metamap|nlp</v>
          </cell>
          <cell r="BI177" t="str">
            <v>twitter|metamap|nlp</v>
          </cell>
          <cell r="BJ177" t="str">
            <v>this paper presents a platform enabling the systematic exploitation of diverse, free-text data sources for public health surveillance applications. the platform relies on natural language processing (nlp) and a micro-services architecture, utilizing linked data as a data representational formalism. in order to perform nlp in an extendable and modular fashion, the proposed platform employs the apache unstructured information management architecture (uima) and semantically annotates the results through a newly developed uima semantic common analysis structure consumer (scc). the scc output is a graph represented in the resource description framework (rdf) based on the w3c web annotation data model (wadm) and snomed-ct. we also present the use of the proposed platform through an exemplar application scenario concerning the detection of adverse drug reaction (adr) signals using data retrieved from pubmed and twitter. © springer international publishing ag 2017.</v>
          </cell>
          <cell r="BK177" t="str">
            <v>Este artigo apresenta uma plataforma que permite a exploração sistemática de diversas fontes de dados de texto livre para aplicações de vigilância em saúde pública. A plataforma conta com Processamento de Linguagem Natural (PNL) e uma arquitetura de microsserviços, utilizando Linked Data como formalismo de representação de dados. Para realizar a PNL de forma extensível e modular, a plataforma proposta emprega a Arquitetura de Gerenciamento de Informação Não Estruturada Apache (UIMA) e anota semanticamente os resultados por meio de um Consumidor de Estrutura de Análise Comum (SCC) UIMA recentemente desenvolvido. A saída SCC é um gráfico representado no Resource Description Framework (RDF) baseado no W3C Web Annotation Data Model (WADM) e SNOMED-CT. Também apresentamos o uso da plataforma proposta por meio de um cenário de aplicação exemplar relativo à detecção de sinais de reação adversa a medicamentos (ADR) usando dados recuperados do PubMed e do Twitter.</v>
          </cell>
          <cell r="BL177" t="str">
            <v xml:space="preserve">Este artigo apresenta uma plataforma que permite a exploração sistemática de diversas fontes de dados livre de texto para aplicações de vigilância de saúde pública. A plataforma depende do processamento de linguagem natural (NLP) e uma arquitetura de micro-serviços, utilizando dados vinculados como formalismo representacional de dados. A fim de realizar o PNL de forma extensível e modular, a plataforma proposta emprega a arquitetura de gerenciamento de informações do Apache não estruturado (UMAMA) e anota-se em semantica os resultados por meio de um consumidor de estrutura de análise comum semântico de Uima recém-desenvolvido (SCC). A saída SCC é um gráfico representado na estrutura de descrição do recurso (RDF) com base no modelo de dados de anotação da Web W3C (WADM) e Snomed-CT. Também apresentamos o uso da plataforma proposta por meio de um cenário de aplicação exemplar sobre a detecção de sinais de reação adversa (ADR) usando dados recuperados do PubMed e do Twitter. © Springer International Publishing AG 2017. </v>
          </cell>
          <cell r="BQ177">
            <v>0</v>
          </cell>
          <cell r="BR177">
            <v>1</v>
          </cell>
          <cell r="BS177">
            <v>0</v>
          </cell>
          <cell r="BV177">
            <v>0</v>
          </cell>
          <cell r="BW177">
            <v>0</v>
          </cell>
          <cell r="BX177">
            <v>0</v>
          </cell>
          <cell r="BY177">
            <v>0</v>
          </cell>
          <cell r="BZ177">
            <v>0</v>
          </cell>
          <cell r="CA177">
            <v>0</v>
          </cell>
          <cell r="CB177">
            <v>0</v>
          </cell>
          <cell r="CC177">
            <v>0</v>
          </cell>
          <cell r="CE177" t="str">
            <v>Entra ou ñ para leitura: talvez</v>
          </cell>
          <cell r="CF177" t="str">
            <v>Razoavel</v>
          </cell>
          <cell r="CG177">
            <v>44369</v>
          </cell>
          <cell r="CI177">
            <v>0</v>
          </cell>
          <cell r="CK177">
            <v>0</v>
          </cell>
          <cell r="CL177">
            <v>0</v>
          </cell>
        </row>
        <row r="178">
          <cell r="C178" t="str">
            <v>improving rnn with atention and embedding for adverse drug reactions</v>
          </cell>
          <cell r="D178" t="str">
            <v>Improving RNN with atention and embedding for adverse drug reactions</v>
          </cell>
          <cell r="E178" t="str">
            <v xml:space="preserve">Melhorar o RNN com atenção e incorporação para reações adversas de medicamentos </v>
          </cell>
          <cell r="G178" t="str">
            <v xml:space="preserve">macho </v>
          </cell>
          <cell r="H178">
            <v>2017</v>
          </cell>
          <cell r="I178">
            <v>11</v>
          </cell>
          <cell r="J178">
            <v>0</v>
          </cell>
          <cell r="K178">
            <v>0</v>
          </cell>
          <cell r="L178" t="str">
            <v>Scopus</v>
          </cell>
          <cell r="P178" t="str">
            <v>English</v>
          </cell>
          <cell r="Q178" t="str">
            <v>Conference Paper</v>
          </cell>
          <cell r="R178">
            <v>1</v>
          </cell>
          <cell r="T178" t="str">
            <v>Pandey C., Ibrahim Z., Wu H., Iqbal E., Dobson R.</v>
          </cell>
          <cell r="U178" t="str">
            <v>ACM International Conference Proceeding Series</v>
          </cell>
          <cell r="V178" t="str">
            <v>Part F128634</v>
          </cell>
          <cell r="Y178" t="str">
            <v>10.1145/3079452.3079501</v>
          </cell>
          <cell r="Z178" t="str">
            <v>10.1145/3079452.3079501</v>
          </cell>
          <cell r="AB178" t="str">
            <v>https://www.scopus.com/inward/record.uri?eid=2-s2.0-85025443946&amp;doi=10.1145%2f3079452.3079501&amp;partnerID=40&amp;md5=43776389473a0b5f35b7fe71007f564d</v>
          </cell>
          <cell r="AC178" t="str">
            <v>Kings College London, IoPPN Denmark Hill, London, SE5 8AF, United Kingdom</v>
          </cell>
          <cell r="AD178" t="str">
            <v>Pandey, C., Kings College London, IoPPN Denmark Hill, London, SE5 8AF, United Kingdom; Ibrahim, Z., Kings College London, IoPPN Denmark Hill, London, SE5 8AF, United Kingdom; Wu, H., Kings College London, IoPPN Denmark Hill, London, SE5 8AF, United Kingdom; Iqbal, E., Kings College London, IoPPN Denmark Hill, London, SE5 8AF, United Kingdom; Dobson, R., Kings College London, IoPPN Denmark Hill, London, SE5 8AF, United Kingdom</v>
          </cell>
          <cell r="AH178" t="str">
            <v>National Institute for Social Care and Health Research, NISCHR
Wellcome Trust, WT: MR/K006584/1
Medical Research Council, MRC
Engineering and Physical Sciences Research Council, EPSRC
National Institute for Health Research, NIHR
British Heart Foundation, BHF
Cancer Research UK, CRUK
Arthritis Research UK
Chief Scientist Office, CSO
UCLH Biomedical Research Centre, NIHR BRC</v>
          </cell>
          <cell r="AI178" t="str">
            <v>This research was funded by UCL BRC and supported by researchers at the National Institute for Health Research University College London Hospitals Biomedical Research Centre, and by awards establishing the Farr Institute of Health Informatics Research at UCLPartners,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v>
          </cell>
          <cell r="AL178" t="str">
            <v>Aronson, A.R., Effective mapping of biomedical text to the UMLS metathesaurus: The MetaMap program (2001) Proc AMIA Symp (2001), pp. 17-21. , http://view.ncbi.nlm.nih.gov/pubmed/11825149; Chorowski, J., Bahdanau, D., Cho, K., Bengio, Y., (2014) End-to-end Continuous Speech Recognition Using Attention-based Recurrent NN: First Results, , arXiv preprint arXiv:1412.1602 (2014); Duchi, J., Hazan, E., Singer, Y., Adaptive subgradient methods for online learning and stochastic optimization (2011) Journal of Machine Learning Research, 12, pp. 2121-2159. , Jul (2011); Friedman, C., A broad-coverage natural language processing system (2000) Proceedings of the AMIA Symposium, pp. 270-274. , (2000); Gurulingappa, H., Mateen-Rajpu, A., Toldo, L., Extraction of potential adverse drug events from medical case reports (2012) Journal of Biomedical Semantics, 3 (1), p. 15. , (2012); Henriksson, A., Kvist, M., Dalianis, H., Duneld, M., Identifying adverse drug event information in clinical notes with distributional semantic representations of context (2015) Journal of Biomedical Informatics, 57, pp. 333-349. , (2015); Hochreiter, S., Schmidhuber, J., Long short-term memory (1997) Neural Computation, 9 (8), pp. 1735-1780. , (1997); Huang, Z., Xu, W., Yu, K., Bidirectional LSTM-CRF models for sequence tagging (2015) CoRR, , http://arxiv.org/abs/1508.01991, (2015); Iqbal, E., Mallah, R., Jackson, R.G., Ball, M., Ibrahim, Z.M., Broadbent, M., Dzahini, O., Dobson, R.J.B., Identification of adverse drug events from free text electronic patient records and information in a large mental health case register (2015) PLoS One, 10 (8), p. e0134208. , (2015); Jagannatha, A.N., Yu, H., Structured prediction models for RNN based sequence labeling in clinical text (2016) Proceedings of the Conference on Empirical Methods in Natural Language Processing. Conference on Empirical Methods in Natural Language Processing, 2016. , NIH Public Access, 856; Kuhn, M., Campillos, M., Letunic, I., Jensen, L.J., Bork, P., A side effect resource to capture phenotypic effects of drugs (2010) Molecular Systems Biology, 6 (1), p. 343. , (2010); Lafferty, J., McCallum, A., Pereira, F., Conditional random fields: Probabilistic models for segmenting and labeling sequence data (2001) Proceedings of the Eighteenth International Conference on Machine Learning, ICML, 1, pp. 282-289. , others; Li, C., Song, R., Liakata, M., Vlachos, A., Seneff, S., Zhang, X., Using word embedding for bio-event extraction (2015) Proceedings of the 2015 Workshop on Biomedical Natural Language Processing (BioNLP 2015), pp. 121-126. , Stroudsburg, PA: Association for Computational Linguistics; Longhurst, C., Harrington, R., Shah, N., A green button for using aggregate patient data at the point of care (2014) Health Affairs, 33 (7), pp. 1229-1235. , (2014); Mikolov, T., Sutskever, I., Chen, K., Corrado, G.S., Dean, J., Distributed representations of words and phrases and their compositionality (2013) Advances in Neural Information Processing Systems, pp. 3111-3119; Nie, Y., Rong, W., Zhang, Y., Ouyang, Y., Xiong, Z., Embedding assisted prediction architecture for event trigger identification (2015) Journal of Bioinformatics and Computational Biology, 13 (3), p. 1541001. , (2015); Nikfarjam, A., Sarker, A., O'Connor, K., Ginn, R., Gonzalez, G., Pharmacovigilance from social media: Mining adverse drug reaction mentions using sequence labeling with word embedding cluster features (2015) Journal of the American Medical Informatics Association, p. ocu041. , (2015); Okazaki, N., (2007) CRFsuite: A Fast Implementation of Conditional Random Fields (CRFs), , (2007); Savova, G.K., Masanz, J.J., Ogren, P.V., Zheng, J., Sohn, S., Kipper-Schuler, K.C., Chute, C.G., Mayo clinical text analysis and knowledge extraction system (cTAKES): Architecture, component evaluation and applications (2010) Journal of the American Medical Informatics Association, 17 (5), pp. 507-513. , (2010)</v>
          </cell>
          <cell r="AP178" t="str">
            <v>Association for Computing Machinery</v>
          </cell>
          <cell r="AQ178" t="str">
            <v>7th International Conference on Digital Health, DH 2017</v>
          </cell>
          <cell r="AR178" t="str">
            <v>2 July 2017 through 5 July 2017</v>
          </cell>
          <cell r="AT178">
            <v>128634</v>
          </cell>
          <cell r="AU178" t="str">
            <v>9781450352499</v>
          </cell>
          <cell r="AW178" t="str">
            <v>ACM Int. Conf. Proc. Ser.</v>
          </cell>
          <cell r="AX178" t="str">
            <v>Final</v>
          </cell>
          <cell r="AY178" t="str">
            <v>2-s2.0-85025443946</v>
          </cell>
          <cell r="AZ178">
            <v>4</v>
          </cell>
          <cell r="BF178" t="str">
            <v>Adverse drug reactions; Named entity recognition; Recurrent neural networks</v>
          </cell>
          <cell r="BG178" t="str">
            <v>Chains; Evolutionary algorithms; Health; Learning algorithms; Long short-term memory; Natural language processing systems; Pharmacodynamics; Random processes; Recurrent neural networks; Adverse drug reaction (ADRs); Adverse drug reactions; Conditional random field; Electronic health record; Intelligent monitoring; Named entity recognition; Structured information; Unified medical language systems; Data mining</v>
          </cell>
          <cell r="BI178" t="str">
            <v>twitter|metamap|nlp</v>
          </cell>
          <cell r="BJ178" t="str">
            <v>electronic health records (ehr) narratives are a rich source of information, embedding high-resolution information of value to secondary research use. however, because the ehrs are mostly in natural language free-text and highly ambiguity-ridden, many natural language processing algorithms have been devised around them to extract meaningful structured information about clinical entities. the performance of the algorithms however, largely varies depending on the training dataset as well as the effectiveness of the use of background knowledge to steer the learning process. in this paper we study the impact of initializing the training of a neural network natural language processing algorithm with pre-defined clinical word embeddings to improve feature extraction and relationship classification between entities. we add our embedding framework to a bi-directional long short-term memory (bi-lstm) neural network, and further study the effect of using attention weights in neural networks for sequence labelling tasks to extract knowledge of adverse drug reactions (adrs). we incorporate unsupervised word embeddings using word2vec and glove from widely available medical resources such as multiparameter intelligent monitoring in intensive care (mimic) ii corpora, unified medical language system (umls) as well as embed pharmaco lexicon from available ehrs. our algorithm, implemented using two datasets, shows that our architecture outperforms baseline bi-lstm or bi-lstm networks using linear chain and skip-chain conditional random fields (crf). © 2017 association for computing machinery.</v>
          </cell>
          <cell r="BK178" t="str">
            <v>As narrativas dos registros eletrônicos de saúde (EHR) são uma fonte rica de informações, incorporando informações de alta resolução de valor para uso em pesquisas secundárias. No entanto, como os EHRs são em sua maioria em texto livre em linguagem natural e altamente dominados por ambigüidades, muitos algoritmos de processamento de linguagem natural foram desenvolvidos em torno deles para extrair informações estruturadas significativas sobre entidades clínicas. O desempenho dos algoritmos, entretanto, varia amplamente dependendo do conjunto de dados de treinamento, bem como da eficácia do uso do conhecimento de base para orientar o processo de aprendizagem. Neste artigo, estudamos o impacto da inicialização do treinamento de um algoritmo de processamento de linguagem natural de rede neural com embeddings de palavras clínicas predefinidas para melhorar a extração de recursos e a classificação de relacionamento entre entidades. Adicionamos nossa estrutura de incorporação a uma rede neural bidirecional de memória de curto prazo longa (Bi-LSTM) e estudamos ainda o efeito do uso de pesos de atenção em redes neurais para tarefas de marcação de sequência para extrair conhecimento de reações adversas a medicamentos (ADRs). Incorporamos embeddings de palavras não supervisionados usando Word2Vec e GloVe de recursos médicos amplamente disponíveis, como Multiparameter Intelligent Monitoring in Intensive Care (MIMIC) II corpora, Unified Medical Language System (UMLS), bem como farmaco léxico integrado de EHRs disponíveis. Nosso algoritmo, implementado usando dois conjuntos de dados, mostra que nossa arquitetura supera as redes Bi-LSTM ou Bi-LSTM de linha de base usando campos aleatórios condicionais de cadeia linear e Skip-Chain (CRF).</v>
          </cell>
          <cell r="BL178" t="str">
            <v xml:space="preserve">Narrativas de registros eletrônicos de saúde (EHR) são uma fonte rica de informações, incorporando informações de alta resolução de valor para o uso de pesquisa secundária. No entanto, porque os EHRs são principalmente em linguagem natural livre e altamente ambiguidade, muitos algoritmos de processamento de linguagem natural foram criados ao redor deles para extrair informações estruturadas significativas sobre entidades clínicas. O desempenho dos algoritmos, no entanto, varia em grande parte dependendo do conjunto de dados de treinamento, bem como a eficácia do uso de conhecimento de fundo para orientar o processo de aprendizagem. Neste artigo, estudamos o impacto da inicialização da formação de um algoritmo de processamento de linguagem natural da rede neural com incorporações de palavras clínicas pré-definidas para melhorar a extração de recursos e a classificação de relacionamento entre entidades. Adicionamos nossa estrutura de incorporação a uma rede neural de memória de curto prazo bidirecional (BI-LSTM) e estudo mais aprofundando o efeito de usar os pesos de atenção em redes neurais para tarefas de rotulagem de seqüência para extrair o conhecimento de reações adversas (ADRs). Incorporamos incorporações de palavras não supervisionadas usando o Word2VEC e luva de recursos médicos amplamente disponíveis, como monitoramento inteligente multiparâmetro em cuidados intensivos (mímica) II Corpora, sistema de idiomas médicas unificadas (UMLs), bem como incorporar a Pharmaco Lexicon de EHRs disponíveis. Nosso algoritmo, implementado usando dois conjuntos de dados, mostra que nossa arquitetura supera redes BI-LSTM ou BI-LSTM basal usando cadeia linear e campos aleatórios condicionais de cadeia de skip (CRF). © 2017 Associação para máquinas de computação. </v>
          </cell>
          <cell r="BO178" t="str">
            <v>Leitura talvez. Usa embedings para melhorar assertividade nos termos. . estranho, não em como baixar no Scopus, mas por fora com muita procura fopi possíve</v>
          </cell>
          <cell r="BP178">
            <v>1</v>
          </cell>
          <cell r="BQ178">
            <v>0</v>
          </cell>
          <cell r="BR178">
            <v>1</v>
          </cell>
          <cell r="BS178">
            <v>0</v>
          </cell>
          <cell r="BV178">
            <v>0</v>
          </cell>
          <cell r="BW178">
            <v>0</v>
          </cell>
          <cell r="BX178">
            <v>0</v>
          </cell>
          <cell r="BY178">
            <v>0</v>
          </cell>
          <cell r="BZ178">
            <v>0</v>
          </cell>
          <cell r="CA178">
            <v>0</v>
          </cell>
          <cell r="CB178">
            <v>0</v>
          </cell>
          <cell r="CC178">
            <v>0</v>
          </cell>
          <cell r="CE178" t="str">
            <v>Entra ou ñ para leitura: sim - bom</v>
          </cell>
          <cell r="CF178" t="str">
            <v>Bom</v>
          </cell>
          <cell r="CG178">
            <v>44373</v>
          </cell>
          <cell r="CI178">
            <v>0</v>
          </cell>
          <cell r="CK178">
            <v>0</v>
          </cell>
          <cell r="CL178">
            <v>0</v>
          </cell>
        </row>
        <row r="179">
          <cell r="C179" t="str">
            <v>combination of deep recurrent neural networks and conditional random fields for extracting adverse drug reactions from user reviews</v>
          </cell>
          <cell r="D179" t="str">
            <v>Combination of Deep Recurrent Neural Networks and Conditional Random Fields for Extracting Adverse Drug Reactions from User Reviews</v>
          </cell>
          <cell r="E179" t="str">
            <v xml:space="preserve">Combinação de redes neurais recorrentes profundas e campos aleatórios condicionais para extrair reações adversas de medicamentos dos comentários do usuário </v>
          </cell>
          <cell r="G179" t="str">
            <v xml:space="preserve">macho </v>
          </cell>
          <cell r="H179">
            <v>2017</v>
          </cell>
          <cell r="I179">
            <v>34</v>
          </cell>
          <cell r="J179">
            <v>0</v>
          </cell>
          <cell r="K179">
            <v>1</v>
          </cell>
          <cell r="L179" t="str">
            <v>Scopus</v>
          </cell>
          <cell r="P179" t="str">
            <v>English</v>
          </cell>
          <cell r="Q179" t="str">
            <v>Article</v>
          </cell>
          <cell r="R179">
            <v>0</v>
          </cell>
          <cell r="S179" t="str">
            <v>All Open Access, Gold, Green</v>
          </cell>
          <cell r="T179" t="str">
            <v>Tutubalina E., Nikolenko S.</v>
          </cell>
          <cell r="U179" t="str">
            <v>Journal of Healthcare Engineering</v>
          </cell>
          <cell r="V179" t="str">
            <v>2017</v>
          </cell>
          <cell r="X179" t="str">
            <v xml:space="preserve"> 9451342</v>
          </cell>
          <cell r="Y179" t="str">
            <v>10.1155/2017/9451342</v>
          </cell>
          <cell r="Z179" t="str">
            <v>10.1155/2017/9451342</v>
          </cell>
          <cell r="AB179" t="str">
            <v>https://www.scopus.com/inward/record.uri?eid=2-s2.0-85029668695&amp;doi=10.1155%2f2017%2f9451342&amp;partnerID=40&amp;md5=756985a3cb41cf9897dac67d4454c1e0</v>
          </cell>
          <cell r="AC179" t="str">
            <v>Kazan (Volga Region) Federal University, Kazan, Russian Federation; Steklov Institute of Mathematics, St.-Petersburg, Russian Federation</v>
          </cell>
          <cell r="AD179" t="str">
            <v>Tutubalina, E., Kazan (Volga Region) Federal University, Kazan, Russian Federation; Nikolenko, S., Kazan (Volga Region) Federal University, Kazan, Russian Federation, Steklov Institute of Mathematics, St.-Petersburg, Russian Federation</v>
          </cell>
          <cell r="AH179" t="str">
            <v>Russian Science Foundation, RSF: 15-11-10019</v>
          </cell>
          <cell r="AI179" t="str">
            <v>The work was supported by the Russian Science Foundation Grant no. 15-11-10019.</v>
          </cell>
          <cell r="AL179" t="str">
            <v>Segura-Bedmar, I., Martínez, P., Revert, R., Moreno-Schneider, J., Exploring Spanish health social media for detecting drug effects (2015) BMC Medical, 15, p. S6; Boguski, M.S., Mandl, K.D., Sukhatme, V.P., Repurposing with a difference (2009) Science, 324 (5933), pp. 1394-1395; Avillach, P., Dufour, J.-C., Diallo, G., Design and validation of an automated method to detect known adverse drug reactions in MEDLINE: A contribution from the EU-ADR project (2013) Journal of the American Medical Informatics Association, 20 (3), pp. 446-452; Miftahutdinov, Z.S., Tutubalina, E.V., Tropsha, A.E., Identifying disease-related expressions in reviews using conditional random fields (2017) Komp'juternaja Lingvistika i Intellektual'nye Tehnologii; Jagannatha, A.N., Yu, H., Bidirectional RNN for medical event detection in electronic health records (2016) Proceedings of the Conference Association for Computational Linguistics, 2016, pp. 473-482; Nikfarjam, A., Sarker, A., O'Connor, K., Ginn, R., Gonzalez, G., Pharmacovigilance from social media: Mining adverse drug reaction mentions using sequence labeling with word embedding cluster features (2015) Journal of the American Medical Informatics Association, 22 (3), pp. 671-681; Irsoy, O., Cardie, C., Opinion mining with deep recurrent neural networks (2014) Proceedings of the 2014 Conference on Empirical Methods in Natural Language Processing (EMNLP 2014): A Meeting of SIGDAT, A Special Interest Group of the ACL, pp. 720-728. , Doha, Qatar, October; Liu, P., Joty, S.R., Meng, H.M., Fine-grained Opinion Mining with Recurrent Neural Networks and Word Embeddings (2015) Proceedings of the 2015 Conference on Empirical Methods in Natural Language Processing (EMNLP 2015), pp. 1433-1443. , Lisbon, Portugal, September; Wang, W., Mining adverse drug reaction mentions in twitter with word embeddings (2016) Proceedings of the Social Media Mining Shared Task Workshop at the Pacific Symposium on Biocomputing; Lee, H.-C., Hsu, Y.-Y., Kao, H.-Y., An enhanced CRFbased system for disease name entity recognition and normalization on BioCreative v DNER task (2015) Proceedings of the Fifth BioCreative Challenge Evaluation Workshop, pp. 226-233. , http://www.biocreative.org; Wei, Q., Chen, T., Xu, R., He, Y., Gui, L., Disease named entity recognition by combining conditional random fields and bidirectional recurrent neural networks (2016) Database, 2016; Gareev, R., Tkachenko, M., Solovyev, V., (2013) Introducing Baselines for Russian Named Entity Recognition; Mozharova, V.A., Loukachevitch, N.V., Combining knowledge and CRF-based approach to named entity recognition in Russian (2016) Analysis of Images, Social Networks and Texts, pp. 185-195. , Springer, Cham; Huang, Z., Xu, W., Yu, K., (2015) Bidirectional LSTM-CRF Models for Sequence Tagging, , arXiv preprint arXiv:1508.01991; Chiu, J., Nichols, E., (2015) Named Entity Recognition with Bidirectional LSTM-CNNs, , arXiv preprint arXiv:1511.08308; Ma, X., Hovy, E., (2016) End-to-End Sequence Labeling Via Bi-Directional LSTM-CNNs-CRF, , arXiv [cs.LG]; Karimi, S., Metke-Jimenez, A., Kemp, M., Wang, C., Cadec: A corpus of adverse drug event annotations (2015) Journal of Biomedical Informatics, 55, pp. 73-81; Wei, C.-H., Peng, Y., Leaman, R., Overview of the BioCreative v chemical disease relation (CDR) task (2015) Proceedings of the Fifth BioCreative Challenge Evaluation Workshop, pp. 154-166. , http://www.biocreative.org; Gu, J., Qian, L., Zhou, G., Chemical-induced disease relation extraction with various linguistic features (2016) Database, 2016; Zhang, Z., Nie, J.-Y., Zhang, X., An ensemble method for binary classification of adverse drug reactions from social media Proceedings of the Social Media Mining Shared Task Workshop at the Pacific Symposium on Biocomputing; Spangler, S., Wilkins, A.D., Bachman, B.J., Automated hypothesis generation based on mining scientific literature (2014) Proceedings of the 20th ACM SIGKDD International Conference on Knowledge Discovery and Data Mining, pp. 1877-1886. , ACM, New York, NY, USA; Yom-Tov, E., Gabrilovich, E., Postmarket drug surveillance without trial costs: Discovery of adverse drug reactions through large-scale analysis of web search queries (2013) Journal of Medical Internet Research, 15 (6); Huang, C.-C., Lu, Z., Community challenges in biomedical text mining over 10 years: Success, failure and the future (2016) Briefings in Bioinformatics, 17 (1), pp. 132-144; Cohen, A.M., Hersh, W.R., A survey of current work in biomedical text mining (2005) Briefings in Bioinformatics, 6 (1), pp. 57-71; Ngo, D.L., Yamamoto, N., Tran, V.A., Application of word embedding to drug repositioning (2016) Journal of Biomedical Science and Engineering, 9, p. 7; Rastegar-Mojarad, M., Liu, H., Nambisan, P., Using social media data to identify potential candidates for drug repurposing: A feasibility study (2016) JMIR Research Protocols, 5 (2); Deftereos, S.N., Andronis, C., Friedla, E.J., Persidis, A., Persidis, A., Drug repurposing and adverse event prediction using high-throughput literature analysis (2011) Wiley Interdisciplinary Reviews: Systems Biology and Medicine, 3 (3), pp. 323-334; Carter, T.C., He, M.M., Challenges of identifying clinically actionable genetic variants for precision medicine (2016) Journal of Healthcare Engineering, 2016, p. 14; Helmer, A., Lipprandt, M., Frenken, T., Eichelberg, M., Hein, A., 3DLC: A comprehensive model for personal health records supporting new types of medical applications (2011) Journal of Healthcare Engineering, 2 (3), pp. 321-336; Saboor, S., Hoerbst, A., Ammenwerth, E., Quality of electronic health records-coverage of potential information weaknesses by major EHR quality seals (2011) Journal of Healthcare Engineering, 2 (3), pp. 365-388; Bian, J., Topaloglu, U., Yu, F., Towards large-scale twitter mining for drug-related adverse events (2012) Proceedings of the 2012 International Workshop on Smart Health and Wellbeing, pp. 25-32. , ACM, New York, NY, USA; Sarker, A., Nikfarjam, A., Gonzalez, G., Social media mining shared task workshop (2016) Pacific Symposium Biocomputing, 21, pp. 581-592; Metke-Jimenez, A., Karimi, S., (2015) Concept Extraction to Identify Adverse Drug Reactions in Medical Forums: A Comparison of Algorithms, , arXiv [cs.AI]; Reddy, C.K., Aggarwal, C.C., (2015) Healthcare Data Analytics, , CRC Press; Gupta, S., MacLean, D.L., Heer, J., Manning, C.D., Induced lexico-syntactic patterns improve information extraction from online medical forums (2014) Journal of the American Medical Informatics Association, 21, pp. 902-909; Benton, A., Ungar, L., Hill, S., Identifying potential adverse effects using the web: A new approach to medical hypothesis generation (2011) Journal of Biomedical Informatics, 44, pp. 989-996; Feldman, R., Netzer, O., Peretz, A., Rosenfeld, B., Utilizing text mining on online medical forums to predict label change due to adverse drug reactions (2015) Proceedings of the 21th ACM SIGKDD International Conference on Knowledge Discovery and Data Mining, pp. 1779-1788. , ACM, New York, NY, USA; Karimi, S., Wang, C., Metke-Jimenez, A., Gaire, R., Paris, C., Text and data mining techniques in adverse drug reaction detection (2015) ACM Computing Surveys, 47, pp. 561-5639; Sarker, A., Ginn, R., Nikfarjam, A., Utilizing social media data for pharmacovigilance: A review (2015) Journal of Biomedical Informatics, 54, pp. 202-212; Solovyev, V., Ivanov, V., Knowledge-driven event extraction in Russian: Corpus-based linguistic resources (2016) Computational Intelligence and Neuroscience, 2016, p. 11; Leaman, R., Wojtulewicz, L., Sullivan, R., Skariah, A., Yang, J., Gonzalez, G., Towards internet-age pharmacovigilance: Extracting adverse drug reactions from user posts to health-related social networks (2010) Proceedings of the 2010 Workshop on Biomedical Natural Language Processing, pp. 117-125. , Association for Computational Linguistics, Stroudsburg, PA, USA; Yang, C.C., Yang, H., Jiang, L., Zhang, M., Social media mining for drug safety signal detection (2012) Proceedings of the 2012 International Workshop on Smart Health and Wellbeing, pp. 33-40. , ACM, New York, NY, USA; Gupta, S., Manning, C.D., (2014) Improved Pattern Learning for Bootstrapped Entity Extraction, , CoNLL; Stanovsky, G., Gruhl, D., Mendes, P.N., (2017) Recognizing Mentions of Adverse Drug Reaction in Social Media Using Knowledge-Infused Recurrent Models, , EACL; Elman, J.L., Finding structure in time (1990) Cognitive Science, 14, pp. 179-211; Bengio, Y., Simard, P., Frasconi, P., Learning long-term dependencies with gradient descent is difficult (1994) IEEE Transactions on Neural Network, 5 (2), pp. 157-166; Greff, K., Srivastava, R.K., Koutnik, J., Steunebrink, B.R., Schmidhuber, J., LSTM: A search space odyssey (2016) IEEE Transactions on Neural Networks and Learning Systems; Cho, K., Van Merrienboer, B., Gulcehre, C., Learning phrase representations using RNN encoder-decoder for statistical machine translation (2014) Proceedings of the 2014 Conference on Empirical Methods in Natural Language Processing (EMNLP), pp. 1724-1734. , Association for Computational Linguistics, Stroudsburg, PA, USA; Schuster, M., Paliwal, K.K., Bidirectional recurrent neural networks (1997) IEEE Transactions on Signal Processing, 45, pp. 2673-2681; Graves, A., Fernández, S., Schmidhuber, J., Bidirectional LSTM networks for improved phoneme classification and recognition (2005) Artificial Neural Networks: Formal Models and Their Applications-ICANN 2005, pp. 799-804. , Springer, Berlin, Heidelberg; Graves, A., Schmidhuber, J., Framewise phoneme classification with bidirectional LSTM networks (2005) Proceedings 2005 IEEE International Joint Conference on Neural Networks, 4, pp. 2047-2052; Lafferty, J., McCallum, A., Pereira, F., Conditional random fields: Probabilistic models for segmenting and labeling sequence data Proceedings of the Eighteenth; Srivastava, N., Hinton, G.E., Krizhevsky, A., Sutskever, I., Salakhutdinov, R., Dropout: A simple way to prevent neural networks from overfitting (2014) Journal of Machine Learning Research, 15, pp. 1929-1958; Wiebe, J., Wilson, T., Cardie, C., Annotating expressions of opinions and emotions in language (2006) Language Resources and Evaluation, 39, pp. 165-210; Irsoy, O., Cardie, C., Opinion mining with deep recurrent neural networks (2014) Proceedings of the 2014 Conference on Empirical Methods in Natural Language Processing (EMNLP), pp. 720-728. , Association for Computational Linguistics, Stroudsburg, PA, USA; Loukachevitch, N., Blinov, P., Kotelnikov, E., Rubtsova, Y., Ivanov, V., Tutubalina, E., SentiRuEval: Testing objectoriented sentiment analysis systems in Russian (2015) Proceedings of International Conference Dialog, pp. 3-13; Tjong Kim Sang, E.F., De Meulder, F., Introduction to the CoNLL-2003 shared task: Language-independent named entity recognition (2003) Proceedings of the Seventh Conference on Natural Language Learning at HLT-NAACL 2003-Volume 4, pp. 142-147. , Association for Computational Linguistics, Stroudsburg, PA, USA; Kinga, D., Adam, J.B., A method for stochastic optimization International Conference on Learning Representations (ICLR); He, K., Zhang, X., Ren, S., Sun, J., Delving deep into rectifiers: Surpassing human-level performance on imagenet classification (2015) Proceedings of the IEEE International Conference on Computer Vision, pp. 1026-1034. , Santiago, Chile; Tutubalina, E., Nikolenko, S., Automated prediction of demographic information from medical user reviews (2016) International Conference on Mining Intelligence and Knowledge Exploration, pp. 1-11. , Springer</v>
          </cell>
          <cell r="AM179" t="str">
            <v>Tutubalina, E.; Kazan (Volga Region) Federal UniversityRussian Federation; email: tutubalinaev@gmail.com</v>
          </cell>
          <cell r="AP179" t="str">
            <v>Hindawi Limited</v>
          </cell>
          <cell r="AW179" t="str">
            <v>J. Healthc. Eng.</v>
          </cell>
          <cell r="AX179" t="str">
            <v>Final</v>
          </cell>
          <cell r="AY179" t="str">
            <v>2-s2.0-85029668695</v>
          </cell>
          <cell r="BG179" t="str">
            <v>Deep neural networks; Natural language processing systems; Pharmacodynamics; Random processes; Adverse drug reaction (ADRs); Adverse drug reactions; Conditional random field; Natural languages; Neural architectures; Policy decisions; State-of-the-art methods; User reviews; Recurrent neural networks; adverse drug reaction; Article; artificial neural network; conditional random field; drug surveillance program; human; natural language processing; qualitative analysis; recurrent neural network; social media; social network; statistical model; adult; algorithm; female; information retrieval; male; middle aged; procedures; young adult; Adult; Algorithms; Drug-Related Side Effects and Adverse Reactions; Female; Humans; Information Storage and Retrieval; Male; Middle Aged; Natural Language Processing; Neural Networks (Computer); Pharmacovigilance; Young Adult</v>
          </cell>
          <cell r="BI179" t="str">
            <v>twitter|metamap|nlp</v>
          </cell>
          <cell r="BJ179" t="str">
            <v>adverse drug reactions (adrs) are an essential part of the analysis of drug use, measuring drug use benefits, and making policy decisions. traditional channels for identifying adrs are reliable but very slow and only produce a small amount of data. text reviews, either on specialized web sites or in general-purpose social networks, may lead to a data source of unprecedented size, but identifying adrs in free-form text is a challenging natural language processing problem. in this work, we propose a novel model for this problem, uniting recurrent neural architectures and conditional random fields. we evaluate our model with a comprehensive experimental study, showing improvements over state-of-the-art methods of adr extraction. © 2017 elena tutubalina and sergey nikolenko.</v>
          </cell>
          <cell r="BK179" t="str">
            <v xml:space="preserve">As reações adversas a medicamentos (RAMs) são uma parte essencial da análise do uso de medicamentos, medindo os benefícios do uso de medicamentos e tomando decisões políticas. Os canais tradicionais para identificar ADRs são confiáveis, mas muito lentos e produzem apenas uma pequena quantidade de dados. As revisões de texto, seja em sites especializados ou em redes sociais de uso geral, podem levar a uma fonte de dados de tamanho sem precedentes, mas identificar ADRs em texto de formato livre é um problema desafiador de processamento de linguagem natural. Neste trabalho, propomos um novo modelo para este problema, unindo arquiteturas neurais recorrentes e campos aleatórios condicionais. Avaliamos nosso modelo com um estudo experimental abrangente, mostrando melhorias em relação aos métodos mais modernos de extração de ADR. </v>
          </cell>
          <cell r="BL179" t="str">
            <v xml:space="preserve">Reações adversas (ADRs) são uma parte essencial da análise do uso de drogas, medindo os benefícios de uso de drogas e tomando decisões de política. Canais tradicionais para identificar ADRs são confiáveis, mas muito lentos e produzem apenas uma pequena quantidade de dados. Revisões de texto, ou em sites especializados ou em redes sociais de uso geral, podem levar a uma fonte de dados de tamanho sem precedentes, mas identificar ADRs no texto de forma livre é um problema de processamento de linguagem natural desafiador. Neste trabalho, propomos um novo modelo para este problema, unindo arquiteturas neurais recorrentes e campos aleatórios condicionais. Avaliamos nosso modelo com um estudo experimental abrangente, mostrando melhorias em relação aos métodos de última geração da extração de ADR. © 2017 Elena Tutubalina e Sergey Nikolenko. </v>
          </cell>
          <cell r="BQ179">
            <v>0</v>
          </cell>
          <cell r="BR179">
            <v>1</v>
          </cell>
          <cell r="BS179">
            <v>0</v>
          </cell>
          <cell r="BV179">
            <v>0</v>
          </cell>
          <cell r="BW179">
            <v>0</v>
          </cell>
          <cell r="BX179">
            <v>0</v>
          </cell>
          <cell r="BY179">
            <v>0</v>
          </cell>
          <cell r="BZ179">
            <v>0</v>
          </cell>
          <cell r="CA179">
            <v>0</v>
          </cell>
          <cell r="CB179">
            <v>0</v>
          </cell>
          <cell r="CC179">
            <v>0</v>
          </cell>
          <cell r="CE179" t="str">
            <v>Entra ou ñ para leitura: não - extracao de ADR com redes neurais</v>
          </cell>
          <cell r="CF179" t="str">
            <v>Ruim</v>
          </cell>
          <cell r="CG179">
            <v>44369</v>
          </cell>
          <cell r="CI179">
            <v>0</v>
          </cell>
          <cell r="CK179">
            <v>0</v>
          </cell>
          <cell r="CL179">
            <v>0</v>
          </cell>
        </row>
        <row r="180">
          <cell r="C180" t="str">
            <v>deep gramulator improving precision in the classification of personal health experience tweets with deep learning</v>
          </cell>
          <cell r="D180" t="str">
            <v>Deep gramulator: Improving precision in the classification of personal health-experience tweets with deep learning</v>
          </cell>
          <cell r="E180" t="str">
            <v xml:space="preserve">Gramador profundo: melhorar a precisão na classificação de tweets de experiência em saúde pessoal com aprendizado profundo </v>
          </cell>
          <cell r="G180" t="str">
            <v xml:space="preserve">macho </v>
          </cell>
          <cell r="H180">
            <v>2017</v>
          </cell>
          <cell r="I180">
            <v>8</v>
          </cell>
          <cell r="J180">
            <v>0</v>
          </cell>
          <cell r="K180">
            <v>1</v>
          </cell>
          <cell r="L180" t="str">
            <v>Scopus</v>
          </cell>
          <cell r="P180" t="str">
            <v>English</v>
          </cell>
          <cell r="Q180" t="str">
            <v>Conference Paper</v>
          </cell>
          <cell r="R180">
            <v>0</v>
          </cell>
          <cell r="S180" t="str">
            <v>All Open Access, Green</v>
          </cell>
          <cell r="T180" t="str">
            <v>Calix R.A., Gupta R., Gupta M., Jiang K.</v>
          </cell>
          <cell r="U180" t="str">
            <v>Proceedings - 2017 IEEE International Conference on Bioinformatics and Biomedicine, BIBM 2017</v>
          </cell>
          <cell r="V180" t="str">
            <v>2017-January</v>
          </cell>
          <cell r="Y180" t="str">
            <v>10.1109/bibm.2017.8217820</v>
          </cell>
          <cell r="Z180" t="str">
            <v>10.1109/BIBM.2017.8217820</v>
          </cell>
          <cell r="AB180" t="str">
            <v>https://www.scopus.com/inward/record.uri?eid=2-s2.0-85046025920&amp;doi=10.1109%2fBIBM.2017.8217820&amp;partnerID=40&amp;md5=a3897a69ea7179a2f423530df190ec82</v>
          </cell>
          <cell r="AC180" t="str">
            <v>Purdue University Northwest, Hammond, IN, United States</v>
          </cell>
          <cell r="AD180" t="str">
            <v>Calix, R.A., Purdue University Northwest, Hammond, IN, United States; Gupta, R., Purdue University Northwest, Hammond, IN, United States; Gupta, M., Purdue University Northwest, Hammond, IN, United States; Jiang, K., Purdue University Northwest, Hammond, IN, United States</v>
          </cell>
          <cell r="AH180" t="str">
            <v>National Institutes of Health, NIH: 1R15LM011999-01</v>
          </cell>
          <cell r="AI180" t="str">
            <v>The authors wish to thank Dustin Franz for data collection, Bridget Swindell, Mary Stroud and Cecelia Lai for annotating the tweets, as well as Dr. Gordon Bernard for guidance. This work was supported in part by the National Institutes of Health grant 1R15LM011999-01.</v>
          </cell>
          <cell r="AL180" t="str">
            <v>Hazell, L., Shakir, S., Under-reporting of adverse drug reactions (2006) Drug Safety, 29, pp. 385-396; Nikfarjam, A., Sarker, A., O'Connor, K., Ginn, R., Gonzalez, G., Pharmacovigilance from social media: Mining adverse drug reaction mentions using sequence labeling with word embedding cluster features (2015) Journal of the American Medical Informatics Association, pp. 1-11. , 0; Jiang, K., Calix, R., Gupta, M., Construction of a personal experience tweet corpus for health surveillance (2016) Proceedings of the 15th Workshop on Biomedical Natural Language Processing, pp. 128-135. , Berlin, Germany, August 12, Association for Computational Linguistics; Turian, J., Ratinov, L., Bengio, Y., Word representations: A simple and general method for semi-supervised learning (2010) Proceedings of the 48th Annual Meeting of the Association for Computational Linguistics, pp. 384-394. , July; Ritter, A., Cherry, C., Dolan, B., Unsupervised modeling of twitter conversations (2010) Proceedings of HLT '10 Human Language Technologies: The 2010 Annual Conference of the North American Chapter of the Association for Computational Linguistics, pp. 172-180; Atefeh, F., Khreich, W., A survey of techniques for event detection in twitter (2013) Computational Intelligence; Weston, J., Chopra, S., Adams, K., #TagSpace: Semantic embeddings from hashtags (2014) Empirical Methods in Natural Language Processing (EMNLP), , Sept. 4; Panagiotou, N., Katakis, I., Gunopulos, D., Detecting events in online social networks: Definitions, trends and challenges (2016) Solving Large Scale Learning Tasks. Challenges and Algorithms, 9580, pp. 42-84. , of the series Lecture Notes in Computer Science, 03 July; Ginn, R., Pimpalkhute, P., Nikfarjam, A., Patki, A., O'Connor, K., Sarker, A., Smith, K., Gonzalez, G., Mining twitter for adverse drug reaction mentions: A corpus and classification benchmark (2014) Proceedings of the 4th Workshop on Building and Evaluating Resources for Health and Biomedical Text Processing, pp. 1-8; Zhou, D., Chen, L., He, Y., An unsupervised framework of exploring events on twitter: Filtering, extraction and categorization (2015) Proceedings of the Twenty-Ninth AAAI Conference on Artificial Intelligence, pp. 2468-2474; McCarthy, P., Watanabe, S., Lamkin, T., The gramulator: A tool to identify differential linguistic features of correlative text types (2012) IGI-Global; Mikolov, T., Chen, K., Corrado, G., Dean, J., Efficient estimation of word representations in vector space (2013) ICLR Workshop</v>
          </cell>
          <cell r="AN180" t="str">
            <v>Yoo I.Zheng J.H.Gong Y.Hu X.T.Shyu C.-R.Bromberg Y.Gao J.Korkin D.</v>
          </cell>
          <cell r="AO180" t="str">
            <v>IEEE;IEEE Computer Society;IEEE Technical Committee on Computational Life Science (TCCLS)</v>
          </cell>
          <cell r="AP180" t="str">
            <v>Institute of Electrical and Electronics Engineers Inc.</v>
          </cell>
          <cell r="AQ180" t="str">
            <v>2017 IEEE International Conference on Bioinformatics and Biomedicine, BIBM 2017</v>
          </cell>
          <cell r="AR180" t="str">
            <v>13 November 2017 through 16 November 2017</v>
          </cell>
          <cell r="AT180">
            <v>133962</v>
          </cell>
          <cell r="AU180" t="str">
            <v>9781509030491</v>
          </cell>
          <cell r="AW180" t="str">
            <v>Proc. - IEEE Int. Conf. Bioinform. Biomed., BIBM</v>
          </cell>
          <cell r="AX180" t="str">
            <v>Final</v>
          </cell>
          <cell r="AY180" t="str">
            <v>2-s2.0-85046025920</v>
          </cell>
          <cell r="AZ180">
            <v>5</v>
          </cell>
          <cell r="BF180" t="str">
            <v>deep learning; natural language processing</v>
          </cell>
          <cell r="BG180" t="str">
            <v>Bioinformatics; Deep learning; Drug interactions; Health; Learning algorithms; Natural language processing systems; Social networking (online); Deep neural nets; Health surveillances; Medical professionals; Personal experience; Personal health; Pharmaceutical products; Pharmacovigilance; Twitter datum; Deep neural networks</v>
          </cell>
          <cell r="BI180" t="str">
            <v>twitter|metamap|nlp</v>
          </cell>
          <cell r="BJ180" t="str">
            <v>health surveillance is an important task to track the happenings related to human health, and one of its areas is pharmacovigilance. pharmacovigilance tracks and monitors safe use of pharmaceutical products. pharmacovigilance involves tracking side effects that may be caused by medicines and other health related drugs. medical professionals have a difficult time collecting this information. it is anticipated that social media could help to collect this data and track side effects. twitter data can be used for this task given that users post their personal health related experiences on-line. one problem with twitter data, however, is that it contains a lot of noise. therefore, an approach is needed to remove the noise. in this paper, several machine learning algorithms including deep neural nets are used to build classifiers that can help to detect these personal experience tweets (pets). finally, we propose a method called the deep gramulator that improves results. results of the analysis are presented and discussed. © 2017 ieee.</v>
          </cell>
          <cell r="BK180" t="str">
            <v>A vigilância sanitária é uma importante tarefa para acompanhar os acontecimentos relacionados à saúde humana, e uma de suas áreas é a farmacovigilância. A farmacovigilância rastreia e monitora o uso seguro de produtos farmacêuticos. A farmacovigilância envolve o rastreamento dos efeitos colaterais que podem ser causados ​​por medicamentos e outros medicamentos relacionados à saúde. Os profissionais médicos têm dificuldade em coletar essas informações. Prevê-se que a mídia social pode ajudar a coletar esses dados e rastrear os efeitos colaterais. Os dados do Twitter podem ser usados ​​para essa tarefa, uma vez que os usuários postam suas experiências pessoais relacionadas à saúde on-line. Um problema com os dados do Twitter, no entanto, é que eles contêm muito ruído. Portanto, é necessária uma abordagem para remover o ruído. Neste artigo, vários algoritmos de aprendizado de máquina, incluindo redes neurais profundas, são usados ​​para construir classificadores que podem ajudar a detectar esses Tweets de Experiência Pessoal (PETs). Por fim, propomos um método denominado Deep Gramulator que melhora os resultados. Os resultados da análise são apresentados e discutidos.</v>
          </cell>
          <cell r="BL180" t="str">
            <v xml:space="preserve">A vigilância de saúde é uma tarefa importante para rastrear os acontecimentos relacionados à saúde humana, e uma de suas áreas é a farmacovigilância. Farmacovigilância faixas e monitora o uso seguro de produtos farmacêuticos. A farmacovigilância envolve efeitos colaterais de rastreamento que podem ser causados ​​por medicamentos e outras drogas relacionadas à saúde. Profissionais médicos têm dificuldade em coletar essas informações. Prevê-se que a mídia social poderia ajudar a coletar esses dados e rastrear efeitos colaterais. Os dados do Twitter podem ser usados ​​para esta tarefa, dado que os usuários publicam suas experiências relacionadas à saúde pessoal on-line. Um problema com os dados do Twitter, no entanto, é que ele contém muito ruído. Portanto, uma abordagem é necessária para remover o ruído. Neste artigo, vários algoritmos de aprendizagem de máquina, incluindo redes neurais profundas, são usados ​​para construir classificadores que podem ajudar a detectar esses tweets de experiência pessoal (animais de estimação). Finalmente, propomos um método chamado o Gramador Profundo que melhora os resultados. Os resultados da análise são apresentados e discutidos. © 2017 IEEE. </v>
          </cell>
          <cell r="BQ180">
            <v>0</v>
          </cell>
          <cell r="BR180">
            <v>1</v>
          </cell>
          <cell r="BS180">
            <v>0</v>
          </cell>
          <cell r="BV180">
            <v>0</v>
          </cell>
          <cell r="BW180">
            <v>0</v>
          </cell>
          <cell r="BX180">
            <v>0</v>
          </cell>
          <cell r="BY180">
            <v>0</v>
          </cell>
          <cell r="BZ180">
            <v>0</v>
          </cell>
          <cell r="CA180">
            <v>0</v>
          </cell>
          <cell r="CB180">
            <v>0</v>
          </cell>
          <cell r="CC180">
            <v>0</v>
          </cell>
          <cell r="CE180" t="str">
            <v>Entra ou ñ para leitura: não - rede neural para interpretar tweets</v>
          </cell>
          <cell r="CF180" t="str">
            <v>Ruim</v>
          </cell>
          <cell r="CG180">
            <v>44369</v>
          </cell>
          <cell r="CI180">
            <v>0</v>
          </cell>
          <cell r="CK180">
            <v>0</v>
          </cell>
          <cell r="CL180">
            <v>0</v>
          </cell>
        </row>
        <row r="181">
          <cell r="C181" t="str">
            <v>mining frequency of drug side effects over a large twitter dataset using apache spark</v>
          </cell>
          <cell r="D181" t="str">
            <v>Mining frequency of drug side effects over a large twitter dataset using apache spark</v>
          </cell>
          <cell r="E181" t="str">
            <v xml:space="preserve">Freqüência de mineração de efeitos colaterais de drogas sobre um grande conjunto de dados do Twitter usando o Apache faísca </v>
          </cell>
          <cell r="G181" t="str">
            <v xml:space="preserve">macho </v>
          </cell>
          <cell r="H181">
            <v>2017</v>
          </cell>
          <cell r="I181">
            <v>5</v>
          </cell>
          <cell r="J181">
            <v>0</v>
          </cell>
          <cell r="K181">
            <v>1</v>
          </cell>
          <cell r="L181" t="str">
            <v>Scopus</v>
          </cell>
          <cell r="P181" t="str">
            <v>English</v>
          </cell>
          <cell r="Q181" t="str">
            <v>Conference Paper</v>
          </cell>
          <cell r="R181">
            <v>0</v>
          </cell>
          <cell r="S181" t="str">
            <v>All Open Access, Green</v>
          </cell>
          <cell r="T181" t="str">
            <v>Hsu D., Moh M., Moh T.-S.</v>
          </cell>
          <cell r="U181" t="str">
            <v>Proceedings of the 2017 IEEE/ACM International Conference on Advances in Social Networks Analysis and Mining, ASONAM 2017</v>
          </cell>
          <cell r="Y181" t="str">
            <v>10.1145/3110025.3110110</v>
          </cell>
          <cell r="Z181" t="str">
            <v>10.1145/3110025.3110110</v>
          </cell>
          <cell r="AB181" t="str">
            <v>https://www.scopus.com/inward/record.uri?eid=2-s2.0-85040256180&amp;doi=10.1145%2f3110025.3110110&amp;partnerID=40&amp;md5=3154b0de22b1a9a5fb04bd39e14b1dfd</v>
          </cell>
          <cell r="AC181" t="str">
            <v>Department of Computer Science, San Jose State University, San Jose, CA, United States; Department of Computer Science, San Jose State University, San Jose, CA, United States; Department of Computer Science, San Jose State University, San Jose, CA, United States</v>
          </cell>
          <cell r="AD181" t="str">
            <v>Hsu, D., Department of Computer Science, San Jose State University, San Jose, CA, United States; Moh, M., Department of Computer Science, San Jose State University, San Jose, CA, United States; Moh, T.-S., Department of Computer Science, San Jose State University, San Jose, CA, United States</v>
          </cell>
          <cell r="AL181" t="str">
            <v>(2016) Last, , http://www.fda.gov/Drugs/GuidanceComplianceRegulatoryInformation/Surveillance/AdverseDrugEffects/default.htm, Retrieved on December 15th; Wu, L., Moh, T.-S., Khuri, N., Twitter opinion mining for adverse drug reactions (2015) Proceedings of The 2015 IEEE International Conference on Big Data (BigData), pp. 1570-1574. , Santa Clara, California, Oct; Yu, F., Moh, M., Moh, T.S., Towards extracting drug-effect relation from twitter: A supervised learning approach (2016) 2016 IEEE 2nd International Conference on Big Data Security on Cloud (BigDataSecurity), IEEE International Conference on High Performance and Smart Computing (HPSC), and IEEE International Conference on Intelligent Data and Security (IDS), pp. 339-344. , New York, NY; Peng, Y., Moh, M., Moh, T., Efficient adverse drug event extraction using twitter sentiment analysis (2016) Proceedings of The 8th IEEE/ACM International Conference on Advances in Social Networks Analysis and Mining (ASONAM), pp. 1101-11018. , San Francisco, California, Aug; Jiang, K., Zheng, Y., Mining twitter data for potential drug effects (2013) Advanced Data Mining and Applications, pp. 434-443. , Springer Berlin Heidelberg; Agarwal, A., Xie, B., Vovsha, I., Rambow, O., Passonneau, R., Sentiment analysis of twitter data (2011) Proceedings of The Workshop on Languages in Social Media (LSM '11), pp. 30-38. , Association for Computational Linguistics, Stroudsburg, PA, USA; Bates, D., Cullen, D., Laird, N., Petersen, L., Small, S., Servi, D., Incidence of adverse drug events and potential adverse drug events implications for prevention (1995) JAMA., 274 (1), pp. 29-34; Banerjee, R., Ramakrishnan, I.V., Henry, M., Perciavalle, M., Patient centered identification, attribution, and ranking of adverse drug events (2015) 2015 International Conference on Healthcare Informatics, pp. 18-27. , Dallas, TX; Zaharia, M., Chowdhury, M., Das, T., Dave, A., Ma, J., McCauley, M., Franklin, M.J., Stoica, I., Resilient distributed datasets: A fault-Tolerant abstraction for In-memory cluster computing (2012) NSDI 2012, , April; Aronson, A.R., Effective mapping of biomedical text to the UMLS metathesaurus: The MetaMap program (2001) Proc AMIA Symposium, pp. 17-21; Cavnar, W.B., Trenkle, J.M., N-Gram-based text categorization (1994) Proceedings of SDAIR-94, 3rd Annual Symposium on Document Analysis and Information Retrieval, pp. 161-175. , Las Vegas, NV; Harnie, D., Vapirev, A.E., Wegner, J.K., Gedich, A., Steijaert, M., Wuyts, R., Meuter, W.D., Scaling machine learning for target prediction in drug discovery using apache spark (2015) 2015 15th IEEE/ACM International Symposium on Cluster, Cloud and Grid Computing, pp. 871-879. , Shenzhen; An Easy-to-Use Python Library for Accessing The Twitter API, , http://www.tweepy.org, Last Retrieved on December 15, 2016; (2016) “Popular Drugs” from Drug Index A to Z, , https://wwwdrugscom/druginformationhtml, Last Retrieved on December 14; (2016) Last, , www.nltk.org, Retrieved on December 15; Baccianella, S., Esuli, A., Sebastiani, F., SENTIWORDNET 3.0: An enhanced lexical resource for sentiment analysis and opinion mining (2015) LREC Conference; Toutanova, K., Klein, D., Manning, C.D., Singer, Y., Feature-rich part-of-speech tagging with a cyclic dependency network (2003) Proceedings of The 2003 Conference of The North American Chapter of The Association for Computational Linguistics on Human Language Technology - Volume 1 (NAACL '03), 1, pp. 173-180. , Association for Computational Linguistics, Stroudsburg, PA, USA; Nielsen, F.Å., A new ANEW: Evaluation of a word list for sentiment analysis in microblogs (2011) Proceedings of The ESWC2011 Workshop on 'Making Sense of Microposts': Big Things Come in Small Packages 718 in CEUR Workshop Proceedings, pp. 93-98. , May; Deng, L., Wiebe, J., MPQA 3.0: An entity/Event-level sentiment corpus (2015) NAACL-HLT, , 2015; Liu, B., (2015) Sentiment Analysis: Mining Opinions, Sentiments, and Emotions, , https://www.cs.uic.edu/~liub/FBS/sentiment-analysis.html, Cambridge University Press, Last Retrieved on December 21, 2016; Tabassum, N., Ahmed, T., A theoretical study on classifier ensemble methods and its applications (2016) 2016 3rd International Conference on Computing for Sustainable Global Development (INDIACom), pp. 374-378. , New Delhi; Bodenreider, O., Hole, W.T., Betsy, H.L., Laura, R.A., Srinivasan, S., Customizing the UMLS metathesaurus for your applications (2002) Proc AMIA Symposium, , Nov; Pedregosa, F., Varoquaux, G., Gramfort, A., Michel, V., Thirion, B., Grisel, O., Scikit-learn: Machine learning in python (2011) JMLR, 12, pp. 2825-2830; Meng, X., Bradley, J., Yavuz, B., Sparks, E., Venkataraman, S., Liu, D., MLlib: Machine learning in apache spark (2016) J. Mach. Learn. Res., 17 (1), pp. 1235-1241. , January, 2016; (2016) Last, , http://spark.apache.org/docs/latest/api/python/index.html, Retrieved on December 21; Burges, C., A tutorial on support vector machines for pattern recognition (1998) Data Mining and Knowledge Discovery, 2, pp. 121-167</v>
          </cell>
          <cell r="AN181" t="str">
            <v>Diesner J.Ferrari E.Xu G.</v>
          </cell>
          <cell r="AO181" t="str">
            <v>ACM SIGMOD;Gemalto;IEEE Computer Society;IEEE TCDE;Springer Nature</v>
          </cell>
          <cell r="AP181" t="str">
            <v>Association for Computing Machinery, Inc</v>
          </cell>
          <cell r="AQ181" t="str">
            <v>9th IEEE/ACM International Conference on Advances in Social Networks Analysis and Mining, ASONAM 2017</v>
          </cell>
          <cell r="AR181" t="str">
            <v>31 July 2017 through 3 August 2017</v>
          </cell>
          <cell r="AT181">
            <v>131927</v>
          </cell>
          <cell r="AU181" t="str">
            <v>9781450349932</v>
          </cell>
          <cell r="AW181" t="str">
            <v>Proc. IEEE/ACM Int. Conf. Adv. Soc. Netw. Anal. Min., ASONAM</v>
          </cell>
          <cell r="AX181" t="str">
            <v>Final</v>
          </cell>
          <cell r="AY181" t="str">
            <v>2-s2.0-85040256180</v>
          </cell>
          <cell r="AZ181">
            <v>9</v>
          </cell>
          <cell r="BF181" t="str">
            <v>Adverse drug event; Apache spark; classification; Machine learning; Natural language processing; Opinion mining; Sentiment analysis; Supervised learning; Twitter</v>
          </cell>
          <cell r="BG181" t="str">
            <v>Batch data processing; Classification (of information); Data mining; Drug interactions; Learning algorithms; Learning systems; Natural language processing systems; Pipeline processing systems; Pipelines; Sentiment analysis; Social networking (online); Supervised learning; Adverse drug events; Drug side effects; Ensemble classifiers; Frequency counts; Online social medias; Pharmaceutical company; Reporting systems; Twitter; Big data</v>
          </cell>
          <cell r="BH181" t="str">
            <v>twitter|metamap|nlp</v>
          </cell>
          <cell r="BI181" t="str">
            <v>twitter|metamap|nlp</v>
          </cell>
          <cell r="BJ181" t="str">
            <v>despite clinical trials by pharmaceutical companies as well as current fda reporting systems, there are still drug side effects that have not been caught. to find a larger sample of reports, a possible way is to mine online social media. with its current widespread use, social media such as twitter has given rise to massive amounts of data, which can be used as reports for drug side effects. to process these large datasets, apache spark has become popular for fast, distributed batch processing. in this work, we have improved on previous pipelines in sentimental analysis-based mining, processing, and extracting tweets with drug-caused side effects. we have also added a new ensemble classifier using a combination of sentiment analysis features to increase the accuracy of identifying drug-caused side effects. in addition, the frequency count for the side effects is also provided. furthermore, we have also implemented the same pipeline in apache spark to improve the speed of processing of tweets by 2.5 times, as well as to support the process of large tweet datasets. as the frequency count of drug side effects opens a wide door for further analysis, we present a preliminary study on this issue, including the side effects of simultaneously using two drugs, and the potential danger of using less-common combination of drugs. we believe the pipeline design and the results present in this work would have great implication on studying drug side effects and on big data analysis in general. © 2017 association for computing machinery.</v>
          </cell>
          <cell r="BK181" t="str">
            <v xml:space="preserve">Apesar dos ensaios clínicos por empresas farmacêuticas, bem como dos atuais sistemas de relatórios da FDA, ainda existem efeitos colaterais dos medicamentos que não foram detectados. Para encontrar uma amostra maior de relatórios, uma maneira possível é explorar as mídias sociais online. Com seu uso amplamente difundido, as mídias sociais como o Twitter deram origem a grandes quantidades de dados, que podem ser usados ​​como relatórios de efeitos colaterais de drogas. Para processar esses grandes conjuntos de dados, o Apache Spark se tornou popular para processamento em lote rápido e distribuído. Neste trabalho, aprimoramos os pipelines anteriores de mineração, processamento e extração de tweets baseados em análise sentimental com efeitos colaterais causados ​​por drogas. Também adicionamos um novo classificador de conjunto usando uma combinação de recursos de análise de sentimento para aumentar a precisão da identificação de efeitos colaterais causados ​​por medicamentos. Além disso, a contagem de frequência para os efeitos colaterais também é fornecida. Além disso, também implementamos o mesmo pipeline no Apache Spark para melhorar a velocidade de processamento de tweets em 2,5 vezes, bem como para oferecer suporte ao processo de grandes conjuntos de dados de tweet. Como a contagem da frequência dos efeitos colaterais dos medicamentos abre uma porta ampla para análises adicionais, apresentamos um estudo preliminar sobre essa questão, incluindo os efeitos colaterais do uso simultâneo de dois medicamentos e o perigo potencial do uso de combinações menos comuns de medicamentos. Acreditamos que o projeto do pipeline e os resultados presentes neste trabalho teriam grande implicação no estudo dos efeitos colaterais dos medicamentos e na análise de big data em geral. </v>
          </cell>
          <cell r="BL181" t="str">
            <v xml:space="preserve">Apesar dos ensaios clínicos por empresas farmacêuticas, bem como sistemas atuais de relatórios da FDA, ainda existem efeitos colaterais de drogas que não foram capturados. Para encontrar uma amostra maior de relatórios, uma maneira possível é ministrar as mídias sociais on-line. Com o seu atual uso generalizado, a mídia social como o Twitter deu origem a quantidades massivas de dados, que podem ser usadas como relatórios para efeitos colaterais de drogas. Para processar esses grandes conjuntos de dados, o Apache Spark tornou-se popular para processamento em lote rápido e distribuído. Neste trabalho, melhoramos em pipelines anteriores em mineração, processamento e extração de tweets de análise sentimental com efeitos colaterais causados ​​por drogas. Também adicionamos um novo classificador de Ensemble usando uma combinação de características de análise de sentimentos para aumentar a precisão de identificar efeitos colaterais causados ​​por drogas. Além disso, a contagem de frequências para os efeitos colaterais também é fornecida. Além disso, também implementamos o mesmo gasoduto na faísca Apache para melhorar a velocidade do processamento de tweets em 2,5 vezes, bem como suportar o processo de grandes conjuntos de dados. Como a contagem de freqüência de efeitos colaterais de drogas abre uma porta ampla para análise posterior, apresentamos um estudo preliminar sobre esta questão, incluindo os efeitos colaterais de usar simultaneamente dois medicamentos e o perigo potencial de usar uma combinação menos comum de drogas. Acreditamos que o design do gasoduto e os resultados presentes neste trabalho teriam grande implicação em estudar efeitos colaterais de drogas e em grande análise de dados em geral. © 2017 Associação para máquinas de computação. </v>
          </cell>
          <cell r="BQ181">
            <v>0</v>
          </cell>
          <cell r="BR181">
            <v>1</v>
          </cell>
          <cell r="BS181">
            <v>0</v>
          </cell>
          <cell r="BV181">
            <v>0</v>
          </cell>
          <cell r="BW181">
            <v>0</v>
          </cell>
          <cell r="BX181">
            <v>0</v>
          </cell>
          <cell r="BY181">
            <v>0</v>
          </cell>
          <cell r="BZ181">
            <v>0</v>
          </cell>
          <cell r="CA181">
            <v>0</v>
          </cell>
          <cell r="CB181">
            <v>0</v>
          </cell>
          <cell r="CC181">
            <v>0</v>
          </cell>
          <cell r="CE181" t="str">
            <v>Entra ou ñ para leitura: talvez</v>
          </cell>
          <cell r="CF181" t="str">
            <v>Razoavel</v>
          </cell>
          <cell r="CG181">
            <v>44369</v>
          </cell>
          <cell r="CI181">
            <v>0</v>
          </cell>
          <cell r="CK181">
            <v>0</v>
          </cell>
          <cell r="CL181">
            <v>0</v>
          </cell>
        </row>
        <row r="182">
          <cell r="C182" t="str">
            <v>nrc canada at smm4h shared task classifying tweets mentioning adverse drug reactions and medication intake</v>
          </cell>
          <cell r="D182" t="str">
            <v>NRC-Canada at SMM4H shared task: Classifying tweets mentioning adverse drug reactions and medication intake</v>
          </cell>
          <cell r="E182" t="str">
            <v xml:space="preserve">NRC-Canada no SMM4H Tarefa compartilhada: Classificação de Tweets mencionando reações adversas de medicamentos e ingestão de medicação </v>
          </cell>
          <cell r="G182" t="str">
            <v xml:space="preserve">macho </v>
          </cell>
          <cell r="H182">
            <v>2017</v>
          </cell>
          <cell r="I182">
            <v>2</v>
          </cell>
          <cell r="J182">
            <v>0</v>
          </cell>
          <cell r="K182">
            <v>1</v>
          </cell>
          <cell r="L182" t="str">
            <v>Scopus</v>
          </cell>
          <cell r="P182" t="str">
            <v>English</v>
          </cell>
          <cell r="Q182" t="str">
            <v>Conference Paper</v>
          </cell>
          <cell r="R182">
            <v>0</v>
          </cell>
          <cell r="T182" t="str">
            <v>Kiritchenko S., Mohammad S.M., Morin J., De Bruijn B.</v>
          </cell>
          <cell r="U182" t="str">
            <v>CEUR Workshop Proceedings</v>
          </cell>
          <cell r="V182" t="str">
            <v>1996</v>
          </cell>
          <cell r="AB182" t="str">
            <v>https://www.scopus.com/inward/record.uri?eid=2-s2.0-85037037048&amp;partnerID=40&amp;md5=9b6fe404080d75b1414b93401da7be1c</v>
          </cell>
          <cell r="AC182" t="str">
            <v>National Research Council Canada, Ottawa, ON, Canada</v>
          </cell>
          <cell r="AD182" t="str">
            <v>Kiritchenko, S., National Research Council Canada, Ottawa, ON, Canada; Mohammad, S.M., National Research Council Canada, Ottawa, ON, Canada; Morin, J., National Research Council Canada, Ottawa, ON, Canada; De Bruijn, B., National Research Council Canada, Ottawa, ON, Canada</v>
          </cell>
          <cell r="AL182" t="str">
            <v>Lazarou, J., Pomeranz, B.H., Corey, P.N., Incidence of adverse drug reactions in hospitalized patients: A meta-analysis of prospective studies (1998) JAMA, 279 (15), pp. 1200-1205; Patrick, W., Harrison-Woolrych, M., Types and sources of data (2017) An Introduction to Pharmacovigilance, pp. 37-53. , John Wiley &amp; Sons, Ltd; Mittmann, N., Knowles, S.R., Gomez, M., Fish, J.S., Cartotto, R., Shear, N.H., Evaluation of the extent of underreporting of serious adverse drug reactions: The case of toxic epidermal necrolysis (2004) Drug, Safety, 27 (7), pp. 477-487; Tricco, A.C., Zarin, W., Lillie, E., Pham, B., Straus, S.E., Utility of social media and crowd-sourced data for pharmacovigilance: A scoping review protocol (2017) BMJ Open, 7 (1), p. e013474. , Jan; Mascolo, A., Scavone, C., Sessa, M., Mauro, G.D., Cimmaruta, D., Orlando, V., Rossi, F., Capuano, A., Can causality assessment fulfill the new European definition of adverse drug reaction? A review of methods used in spontaneous reporting (2017) Pharmacological Research, 123, pp. 122-129. , Sep; Naidu, R.P., Causality assessment: A brief insight into practices in pharmaceutical industry (2013) Perspectives in Clinical Research, 4 (4), pp. 233-236. , Oct; Lardon, J., Abdellaoui, R., Bellet, F., Asfari, H., Souvignet, J., Texier, N., Jaulent, M.C., Bousquet, C., Adverse drug reaction identification and extraction in social media: A scoping review (2015) Journal of Medical Internet Research, 17 (7), p. e171. , Jul; Sarker, A., Nikfarjam, A., Gonzalez, G., Social media mining shared task workshop (2016) Proceedings of the Pacific Symposium on Biocomputing; Rastegar-Mojarad, M., Elayavilli, R.K., Yu, Y., Liu, H., Detecting signals in noisy data - can ensemble classifiers help identify adverse drug reaction in tweets? (2016) Proceedings of the Social Media Mining Shared Task Workshop at the Pacific Symposium on Biocomputing; Egger, D., Uzdilli, F., Cieliebak, M., Adverse drug reaction detection using an adapted sentiment classifier (2016) Proceedings of the Social Media Mining Shared Task Workshop at PSB; Haixiang, G., Yijing, L., Shang, J., Mingyun, G., Yuanyue, H., Bing, G., Learning from classimbalanced data: Review of methods and applications (2017) Expert Systems with Applications, 73, pp. 220-239; Gimpel, K., Schneider, N., O'Connor, B., Das, D., Mills, D., Eisenstein, J., Heilman, M., Smith, N.A., Part-of-speech tagging for twitter: Annotation, features, and experiments (2011) Proceedings of the Annual Meeting of ACL; Sarker, A., Gonzalez, G., Portable automatic text classification for adverse drug reaction detection via multi-corpus training (2015) Journal of Biomedical Informatics, 53, pp. 196-207; Mohammad, S.M., Kiritchenko, S., Zhu, X., NRC-Canada: Building the state-of-the-art in sentiment analysis of tweets (2013) Proceedings of the International Workshop on Semantic Evaluation, , Atlanta, Georgia; Mohammad, S.M., Sobhani, P., Kiritchenko, S., Stance and sentiment in tweets (2017) ACM Transactions on Internet Technology, 17 (3); Speer, R., Chin, J., Havasi, C., ConceptNet 5.5: An open multilingual graph of general knowledge (2017) Proceedings of the AAAI Conference on Artificial Intelligence, pp. 4444-4451; Nikfarjam, A., Sarker, A., O'Connor, K., Ginn, R., Gonzalez, G., Pharmacovigilance from social media: Mining adverse drug reaction mentions using sequence labeling with word embedding cluster features (2015) Journal of the American Medical Informatics Association, 22 (3), pp. 671-681; Hu, M., Liu, B., Mining and summarizing customer reviews (2004) Proceedings of the 10th ACM SIGKDD International Conference on Knowledge Discovery and Data Mining (KDD), pp. 168-177. , USA; BethWarriner, A., Kuperman, V., Brysbaert, M., Norms of valence, arousal, and dominance for 13, 915 English lemmas (2013) Behavior Research Methods, 45 (4), pp. 1191-1207; Dodds, P.S., Harris, K.D., Kloumann, I.M., Bliss, C.A., Danforth, C.M., Temporal patterns of happiness and information in a global social network: Hedonometrics and Twitter (2011) PloS One, 6 (12), p. e26752; Kiritchenko, S., Zhu, X., Mohammad, S.M., Sentiment analysis of short informal texts (2014) Journal of Artificial Intelligence Research, 50, pp. 723-762; Mohammad, S.M., Turney, P.D., Crowdsourcing a word-emotion association lexicon (2013) Computational Intelligence, 29 (3), pp. 436-465; Emotional, T., Mohammad, S., (2012) Proceedings of the Conference on Lexical and Computational Semantics, pp. 246-255. , (∗Sem), Montŕeal, Canada, June</v>
          </cell>
          <cell r="AN182" t="str">
            <v>Sarker A.Gonzalez G.</v>
          </cell>
          <cell r="AP182" t="str">
            <v>CEUR-WS</v>
          </cell>
          <cell r="AQ182" t="str">
            <v>2nd Social Media Mining for Health Research and Applications Workshop, SMM4H 2017</v>
          </cell>
          <cell r="AR182" t="str">
            <v>4 November 2017</v>
          </cell>
          <cell r="AT182">
            <v>131897</v>
          </cell>
          <cell r="AW182" t="str">
            <v>CEUR Workshop Proc.</v>
          </cell>
          <cell r="AX182" t="str">
            <v>Final</v>
          </cell>
          <cell r="AY182" t="str">
            <v>2-s2.0-85037037048</v>
          </cell>
          <cell r="AZ182">
            <v>10</v>
          </cell>
          <cell r="BG182" t="str">
            <v>Health; Natural language processing systems; Social networking (online); Support vector machines; Adverse drug reactions; Class imbalance; Domain specific; Sentiment lexicons; Social media minings; Support vector machine classifiers; Surface forms; Under-sampling; Pharmacodynamics</v>
          </cell>
          <cell r="BI182" t="str">
            <v>twitter|metamap|nlp</v>
          </cell>
          <cell r="BJ182" t="str">
            <v>our team, nrc-canada, participated in two shared tasks at the amia-2017 workshop on social media mining for health applications (smm4h): task 1 - classification of tweets mentioning adverse drug reactions, and task 2 - classification of tweets describing personal medication intake. for both tasks, we trained support vector machine classifiers using a variety of surface-form, sentiment, and domain-specific features. with nine teams participating in each task, our submissions ranked first on task 1 and third on task 2. handling considerable class imbalance proved crucial for task 1. we applied an under-sampling technique to reduce class imbalance (from about 1:10 to 1:2). standard n-gram features, n-grams generalized over domain terms, as well as general-domain and domain-specific word embeddings had a substantial impact on the overall performance in both tasks. on the other hand, including sentiment lexicon features did not result in any improvement.</v>
          </cell>
          <cell r="BK182" t="str">
            <v>Nossa equipe, NRC-Canadá, participou de duas tarefas compartilhadas no Workshop AMIA-2017 sobre Mineração de Mídia Social para Aplicativos de Saúde (SMM4H): Tarefa 1 - classificação de tweets que mencionam reações adversas a medicamentos e Tarefa 2 - classificação de tweets que descrevem medicamentos pessoais ingestão. Para ambas as tarefas, treinamos classificadores de Support Vector Machine usando uma variedade de recursos de forma de superfície, sentimento e específicos de domínio. Com nove equipes participando de cada tarefa, nossas submissões foram classificadas em primeiro lugar na Tarefa 1 e em terceiro na Tarefa 2. Lidar com um desequilíbrio de classe considerável provou-se crucial para a Tarefa 1. Aplicamos uma técnica de subamostragem para reduzir o desequilíbrio de classe (de cerca de 1:10 para 1 : 2). Os recursos de n-gram padrão, n-gramas generalizados sobre termos de domínio, bem como embeddings de palavras de domínio geral e específico de domínio tiveram um impacto substancial no desempenho geral em ambas as tarefas. Por outro lado, incluir os recursos do léxico de sentimento não resultou em nenhuma melhoria.</v>
          </cell>
          <cell r="BL182" t="str">
            <v xml:space="preserve">Nossa equipe, NRC-Canada, participou de duas tarefas compartilhadas no Workshop AMIA-2017 em Mineração de Mídia Social para Aplicativos de Saúde (SMM4h): Tarefa 1 - Classificação de Tweets mencionando reações de medicamentos adversos e tarefa 2 - Classificação de tweets descrevendo medicação pessoal ingestão. Para ambas as tarefas, treinamos classificadores de máquina de suporte de suporte usando uma variedade de características de forma de superfície, sentimento e domínio específicas. Com nove equipes participando de cada tarefa, nossas submissões classificadas primeiro na Tarefa 1 e terceiro na Tarefa 2. Manipulando considerável desequilíbrio de classe provou ser crucial para a tarefa 1. Aplicamos uma técnica de submerso para reduzir o desequilíbrio da classe (de cerca de 1:10 a 1 : 2). Recursos padrão N-Gram, N-Grams generalizados sobre os termos de domínio, bem como incorporações de palavras específicas de domínio e domínio, tiveram um impacto substancial no desempenho geral em ambas as tarefas. Por outro lado, incluindo os recursos do sentimento Lexicon não resultaram em nenhuma melhoria. </v>
          </cell>
          <cell r="BQ182">
            <v>0</v>
          </cell>
          <cell r="BR182">
            <v>1</v>
          </cell>
          <cell r="BS182">
            <v>0</v>
          </cell>
          <cell r="BV182">
            <v>0</v>
          </cell>
          <cell r="BW182">
            <v>0</v>
          </cell>
          <cell r="BX182">
            <v>0</v>
          </cell>
          <cell r="BY182">
            <v>0</v>
          </cell>
          <cell r="BZ182">
            <v>0</v>
          </cell>
          <cell r="CA182">
            <v>0</v>
          </cell>
          <cell r="CB182">
            <v>0</v>
          </cell>
          <cell r="CC182">
            <v>0</v>
          </cell>
          <cell r="CE182" t="str">
            <v>Entra ou ñ para leitura: talvez</v>
          </cell>
          <cell r="CF182" t="str">
            <v>Razoavel</v>
          </cell>
          <cell r="CG182">
            <v>44369</v>
          </cell>
          <cell r="CI182">
            <v>0</v>
          </cell>
          <cell r="CK182">
            <v>0</v>
          </cell>
          <cell r="CL182">
            <v>0</v>
          </cell>
        </row>
        <row r="183">
          <cell r="C183" t="str">
            <v>overview of the second social media mining for health (smm4h) shared tasks at amia 2017</v>
          </cell>
          <cell r="D183" t="str">
            <v>Overview of the second social media mining for health (SMM4H) shared tasks at AMIA 2017</v>
          </cell>
          <cell r="E183" t="str">
            <v xml:space="preserve">Visão geral da segunda mineração de mídia social para a saúde (SMM4H) Tarefas compartilhadas na Amia 2017 </v>
          </cell>
          <cell r="G183" t="str">
            <v xml:space="preserve">macho </v>
          </cell>
          <cell r="H183">
            <v>2017</v>
          </cell>
          <cell r="I183">
            <v>10</v>
          </cell>
          <cell r="J183">
            <v>0</v>
          </cell>
          <cell r="K183">
            <v>1</v>
          </cell>
          <cell r="L183" t="str">
            <v>Scopus</v>
          </cell>
          <cell r="P183" t="str">
            <v>English</v>
          </cell>
          <cell r="Q183" t="str">
            <v>Conference Paper</v>
          </cell>
          <cell r="R183">
            <v>0</v>
          </cell>
          <cell r="T183" t="str">
            <v>Sarker A., Gonzalez-Hernandez G.</v>
          </cell>
          <cell r="U183" t="str">
            <v>CEUR Workshop Proceedings</v>
          </cell>
          <cell r="V183" t="str">
            <v>1996</v>
          </cell>
          <cell r="AB183" t="str">
            <v>https://www.scopus.com/inward/record.uri?eid=2-s2.0-85037039041&amp;partnerID=40&amp;md5=5c1f535419c527670e370a376d431c8b</v>
          </cell>
          <cell r="AC183" t="str">
            <v>Health Language Processing Laboratory, Department of Biostatistics Epidemiology and Informatics, Perelman School of Medicine, University of Pennsylvania, Philadelphia, PA, United States</v>
          </cell>
          <cell r="AD183" t="str">
            <v>Sarker, A., Health Language Processing Laboratory, Department of Biostatistics Epidemiology and Informatics, Perelman School of Medicine, University of Pennsylvania, Philadelphia, PA, United States; Gonzalez-Hernandez, G., Health Language Processing Laboratory, Department of Biostatistics Epidemiology and Informatics, Perelman School of Medicine, University of Pennsylvania, Philadelphia, PA, United States</v>
          </cell>
          <cell r="AH183" t="str">
            <v>National Institutes of Health, NIH
U.S. National Library of Medicine, NLM: NLM 5R01LM011176</v>
          </cell>
          <cell r="AI183" t="str">
            <v>This work was supported by National Institutes of Health (NIH) National Library of Medicine (NLM) grant number NIH NLM 5R01LM011176. The content is solely the responsibility of the authors and does not necessarily represent thefoficial viewsoftheNLMorNIH.</v>
          </cell>
          <cell r="AL183" t="str">
            <v>Sarker, A., Nikfarjam, A., Gonzalez, G., Social media mining shared task workshop (2016) Pac Symp Biocomput, 21, pp. 581-592. , http://www.ncbi.nlm.nih.gov/pubmed/26776221, Accessed January 5, 2017; https://developer.twitter.com/en/docs, Twitter. Twitter Public Streaming API; Sarker, A., Gonzalez, G., Portable automatic text classification for adverse drug reaction detection via multicorpus training (2014) J Biomed Inform, 53, pp. 196-207; Klein, A., Sarker, A., Rouhizadeh, M., O'Connor, K., Gonzalez, G., Detecting personal medication intake in twitter: An Annotated corpus and baseline classification system Proceedings of the BioNLP 2017 Workshop, pp. 136-142. , Vancouver, BC, Canada; Kiritchenko, S., Mohammad, S.M., Morin, J., De Bruijn, B., NRC-Canada at smm4h shared task: Classifying tweets mentioning adverse drug Reactions and Medication Intake (2017) Proceedings of the Second Workshop on Social Media Mining for Health Applications (SMM4H), , Health Language Processing Laboratory; Friedrichs, J., Mahata, D., Gupta, S., InfyNLP at SMM4H task 2: Stacked ensemble of shallow convolutional neural networks for identifying personal medication intake from twitter (2017) Proceedings of the Second Workshop on Social Media Mining for Health Applications (SMM4H), , Health Language Processing Laboratory; Belousov, M., Dixon, W., Nenadic, G., Using an ensemble of linear and deep learning models in the SMM4H 2017 medical concept normalisation task (2017) Proceedings of the Second Workshop on Social Media Mining for Health Applications (SMM4H), , Health Language Processing Laboratory</v>
          </cell>
          <cell r="AN183" t="str">
            <v>Sarker A.Gonzalez G.</v>
          </cell>
          <cell r="AP183" t="str">
            <v>CEUR-WS</v>
          </cell>
          <cell r="AQ183" t="str">
            <v>2nd Social Media Mining for Health Research and Applications Workshop, SMM4H 2017</v>
          </cell>
          <cell r="AR183" t="str">
            <v>4 November 2017</v>
          </cell>
          <cell r="AT183">
            <v>131897</v>
          </cell>
          <cell r="AW183" t="str">
            <v>CEUR Workshop Proc.</v>
          </cell>
          <cell r="AX183" t="str">
            <v>Final</v>
          </cell>
          <cell r="AY183" t="str">
            <v>2-s2.0-85037039041</v>
          </cell>
          <cell r="AZ183">
            <v>5</v>
          </cell>
          <cell r="BG183" t="str">
            <v>Data handling; Data mining; Health; Learning algorithms; Learning systems; Pharmacodynamics; Social networking (online); Adverse drug reactions; Automatic classification; Automatic normalization; Data mining system; Effective systems; Research communities; Social media minings; State-of-the-art system; Natural language processing systems</v>
          </cell>
          <cell r="BH183" t="str">
            <v>twitter|metamap|nlp</v>
          </cell>
          <cell r="BI183" t="str">
            <v>twitter|metamap|nlp</v>
          </cell>
          <cell r="BJ183" t="str">
            <v>the volume of data encapsulated within social media continues to grow, and, consequently, there is a growing interest in developing effective systems that can convert this data into usable knowledge. over recent years, initiatives have been taken to enable and promote the utilization of knowledge derived from social media to perform health related tasks. these initiatives include the development of data mining systems and the preparation of datasets that can be used to train such systems. the overarching focus of the smm4h shared tasks is to release annotated social media based health related datasets to the research community, and to compare the performances of distinct natural language processing and machine learning systems on tasks involving these datasets. the second execution of the smm4h shared tasks comprised of three subtasks involving annotated user posts from twitter (tweets): (i) automatic classification of tweets mentioning an adverse drug reaction (adr) (ii) automatic classification of tweets containing reports of first-person medication intake, and (iii) automatic normalization of adr mentions to meddra concepts. a total of 15 teams participated and 55 system runs were submitted. the best performing systems for tasks 2 and 3 outperformed the current state of the art systems.</v>
          </cell>
          <cell r="BK183" t="str">
            <v>O volume de dados encapsulados nas redes sociais continua a crescer e, consequentemente, há um interesse crescente em desenvolver sistemas eficazes que possam converter esses dados em conhecimento utilizável. Nos últimos anos, iniciativas têm sido tomadas para permitir e promover a utilização do conhecimento derivado das mídias sociais para realizar tarefas relacionadas à saúde. Essas iniciativas incluem o desenvolvimento de sistemas de mineração de dados e a preparação de conjuntos de dados que podem ser usados ​​para treinar tais sistemas. O foco abrangente das tarefas compartilhadas SMM4H é liberar conjuntos de dados relacionados à saúde baseados em mídia social anotados para a comunidade de pesquisa e comparar os desempenhos de sistemas distintos de processamento de linguagem natural e aprendizado de máquina em tarefas envolvendo esses conjuntos de dados. A segunda execução do SMM4H compartilhou tarefas compostas por três subtarefas envolvendo postagens de usuários anotadas do Twitter (tweets): (i) classificação automática de tweets que mencionam uma reação adversa a medicamentos (ADR) (ii) classificação automática de tweets contendo relatórios de primeira pessoa ingestão de medicamentos e (iii) normalização automática das menções ADR aos conceitos MedDRA. Um total de 15 equipes participaram e 55 execuções de sistema foram enviadas. Os sistemas de melhor desempenho para as tarefas 2 e 3 superaram os sistemas atuais de última geração.</v>
          </cell>
          <cell r="BL183" t="str">
            <v xml:space="preserve">O volume de dados encapsulados na mídia social continua a crescer e, consequentemente, há um interesse crescente no desenvolvimento de sistemas eficazes que podem converter esses dados em conhecimento utilizável. Nos últimos anos, foram tomadas iniciativas para permitir e promover a utilização do conhecimento derivada de mídias sociais para realizar tarefas relacionadas à saúde. Essas iniciativas incluem o desenvolvimento de sistemas de mineração de dados e a preparação de conjuntos de dados que podem ser usados ​​para treinar esses sistemas. O foco geral das tarefas compartilhadas SMM4H é lançar conjuntos de dados relacionados à saúde social anotados para a comunidade de pesquisa e comparar os desempenhos de sistemas de processamento de linguagem natural distinta e sistemas de aprendizagem de máquinas em tarefas envolvendo esses conjuntos de dados. A segunda execução das tarefas compartilhadas SMM4H composta de três subtarefas envolvendo posts de usuário anotados do Twitter (Tweets): (i) Classificação automática de tweets mencionando uma reação adversa (ADR) (II) Classificação automática de tweets contendo relatórios de primeira pessoa ingestão de medicação e (iii) normalização automática de ADR menciona para conceitos meddra. Um total de 15 equipes participou e 55 funcionamentos do sistema foram submetidos. Os melhores sistemas de desempenho para tarefas 2 e 3 superaram o estado atual dos sistemas de arte. </v>
          </cell>
          <cell r="BQ183">
            <v>0</v>
          </cell>
          <cell r="BR183">
            <v>1</v>
          </cell>
          <cell r="BS183">
            <v>0</v>
          </cell>
          <cell r="BV183">
            <v>0</v>
          </cell>
          <cell r="BW183">
            <v>0</v>
          </cell>
          <cell r="BX183">
            <v>0</v>
          </cell>
          <cell r="BY183">
            <v>0</v>
          </cell>
          <cell r="BZ183">
            <v>0</v>
          </cell>
          <cell r="CA183">
            <v>0</v>
          </cell>
          <cell r="CB183">
            <v>0</v>
          </cell>
          <cell r="CC183">
            <v>0</v>
          </cell>
          <cell r="CE183" t="str">
            <v>Entra ou ñ para leitura: talvez</v>
          </cell>
          <cell r="CF183" t="str">
            <v>Razoavel</v>
          </cell>
          <cell r="CG183">
            <v>44369</v>
          </cell>
          <cell r="CI183">
            <v>0</v>
          </cell>
          <cell r="CK183">
            <v>0</v>
          </cell>
          <cell r="CL183">
            <v>0</v>
          </cell>
        </row>
        <row r="184">
          <cell r="C184" t="str">
            <v>patient understanding of the risks and benefits of biologic therapies in inflammatory bowel disease insights from a large scale analysis of social media platforms</v>
          </cell>
          <cell r="D184" t="str">
            <v>Patient Understanding of the Risks and Benefits of Biologic Therapies in Inflammatory Bowel Disease: Insights from a Large-scale Analysis of Social Media Platforms</v>
          </cell>
          <cell r="E184" t="str">
            <v xml:space="preserve">Compreensão do paciente dos riscos e benefícios das terapias biológicas na doença intestinal inflamatória: insights de uma análise de grande escala de plataformas de mídia social </v>
          </cell>
          <cell r="G184" t="str">
            <v xml:space="preserve">macho </v>
          </cell>
          <cell r="H184">
            <v>2017</v>
          </cell>
          <cell r="I184">
            <v>22</v>
          </cell>
          <cell r="J184">
            <v>0</v>
          </cell>
          <cell r="K184">
            <v>1</v>
          </cell>
          <cell r="L184" t="str">
            <v>Scopus</v>
          </cell>
          <cell r="P184" t="str">
            <v>English</v>
          </cell>
          <cell r="Q184" t="str">
            <v>Article</v>
          </cell>
          <cell r="R184">
            <v>0</v>
          </cell>
          <cell r="S184" t="str">
            <v>All Open Access, Bronze</v>
          </cell>
          <cell r="T184" t="str">
            <v>Martinez B., Dailey F., Almario C.V., Keller M.S., Desai M., Dupuy T., Mosadeghi S., Whitman C., Lasch K., Ursos L., Spiegel B.M.R.</v>
          </cell>
          <cell r="U184" t="str">
            <v>Inflammatory Bowel Diseases</v>
          </cell>
          <cell r="V184" t="str">
            <v>23</v>
          </cell>
          <cell r="W184" t="str">
            <v>7</v>
          </cell>
          <cell r="Y184" t="str">
            <v>10.1097/mib.0000000000001110</v>
          </cell>
          <cell r="Z184" t="str">
            <v>10.1097/MIB.0000000000001110</v>
          </cell>
          <cell r="AB184" t="str">
            <v>https://www.scopus.com/inward/record.uri?eid=2-s2.0-85021267952&amp;doi=10.1097%2fMIB.0000000000001110&amp;partnerID=40&amp;md5=fe0a052d881cc3d7dc53ad5d574eb5fe</v>
          </cell>
          <cell r="AC184" t="str">
            <v>Cedars-Sinai Center for Outcomes Research and Education (CS-CORE), Los Angeles, CA, United States; Department of Medicine, Cedars-Sinai Medical Center, Los Angeles, CA, United States; Department of Medicine, Division of Digestive and Liver Diseases, Cedars-Sinai Medical Center, Los Angeles, CA, United States; Department of Medicine, Division of Health Services Research, Cedars-Sinai Medical Center, Los Angeles, CA, United States; Takeda Pharmaceuticals U.S.A., Inc., 116 North Robertson Boulevard, Deerfield, CA  90048, United States</v>
          </cell>
          <cell r="AD184" t="str">
            <v>Martinez, B., Cedars-Sinai Center for Outcomes Research and Education (CS-CORE), Los Angeles, CA, United States; Dailey, F., Cedars-Sinai Center for Outcomes Research and Education (CS-CORE), Los Angeles, CA, United States, Department of Medicine, Cedars-Sinai Medical Center, Los Angeles, CA, United States; Almario, C.V., Cedars-Sinai Center for Outcomes Research and Education (CS-CORE), Los Angeles, CA, United States, Department of Medicine, Cedars-Sinai Medical Center, Los Angeles, CA, United States, Department of Medicine, Division of Digestive and Liver Diseases, Cedars-Sinai Medical Center, Los Angeles, CA, United States, Department of Medicine, Division of Health Services Research, Cedars-Sinai Medical Center, Los Angeles, CA, United States; Keller, M.S., Cedars-Sinai Center for Outcomes Research and Education (CS-CORE), Los Angeles, CA, United States; Desai, M., Cedars-Sinai Center for Outcomes Research and Education (CS-CORE), Los Angeles, CA, United States; Dupuy, T., Cedars-Sinai Center for Outcomes Research and Education (CS-CORE), Los Angeles, CA, United States; Mosadeghi, S., Cedars-Sinai Center for Outcomes Research and Education (CS-CORE), Los Angeles, CA, United States; Whitman, C., Cedars-Sinai Center for Outcomes Research and Education (CS-CORE), Los Angeles, CA, United States; Lasch, K., Takeda Pharmaceuticals U.S.A., Inc., 116 North Robertson Boulevard, Deerfield, CA  90048, United States; Ursos, L., Takeda Pharmaceuticals U.S.A., Inc., 116 North Robertson Boulevard, Deerfield, CA  90048, United States; Spiegel, B.M.R., Cedars-Sinai Center for Outcomes Research and Education (CS-CORE), Los Angeles, CA, United States, Department of Medicine, Cedars-Sinai Medical Center, Los Angeles, CA, United States, Department of Medicine, Division of Digestive and Liver Diseases, Cedars-Sinai Medical Center, Los Angeles, CA, United States, Department of Medicine, Division of Health Services Research, Cedars-Sinai Medical Center, Los Angeles, CA, United States</v>
          </cell>
          <cell r="AG184" t="str">
            <v>adalimumab, 331731-18-1; aminosalicylic acid, 133-10-8, 133-15-3, 28088-64-4, 51540-64-8, 65-49-6, 80702-32-5, 133-09-5; azathioprine, 446-86-6; balsalazide, 82101-18-6; certolizumab pegol, 428863-50-7; ciprofloxacin, 85721-33-1; etrolizumab, 1044758-60-2; golimumab, 476181-74-5; infliximab, 170277-31-3; mercaptopurine, 31441-78-8, 50-44-2, 6112-76-1; mesalazine, 89-57-6; methotrexate, 15475-56-6, 59-05-2, 7413-34-5; metronidazole, 39322-38-8, 443-48-1; mongersen, 1443994-46-4, 1443994-98-6; natalizumab, 189261-10-7; olsalazine, 6054-98-4; phosphatidylcholine, 55128-59-1, 8002-43-5; rapamycin, 53123-88-9; salazosulfapyridine, 599-79-1; tacrolimus, 104987-11-3; tofacitinib, 477600-75-2, 540737-29-9; ustekinumab, 815610-63-0, 949907-93-1; vedolizumab, 943609-66-3; Biological Products</v>
          </cell>
          <cell r="AL184" t="str">
            <v>Floyd, D.N., Langham, S., Severac, H.C., The economic and quality-oflife burden of Crohn's disease in Europe and the United States, 2000 to 2013: A systematic review (2015) Dig Dis Sci., 60, pp. 299-312; Bernklev, T., Jahnsen, J., Schulz, T., Course of disease, drug treatment and health-related quality of life in patients with inflammatory bowel disease 5 years after initial diagnosis (2005) Eur J Gastroenterol Hepatol, 17, pp. 1037-1045; Mehta, F., Report: Economic implications of inflammatory bowel disease and its management (2016) Am J Manag Care, 22 (3), pp. s51-s60; Kornbluth, A., Sachar, D.B., Ulcerative colitis practice guidelines in adults: American College of Gastroenterology, Practice Parameters Committee (2010) Am J Gastroenterol, 105, pp. 501-523. , Quiz 24; Lichtenstein, G.R., Hanauer, S.B., Sandborn, W.J., Management of Crohn's disease in adults (2009) Am J Gastroenterol, 104, pp. 465-483. , Quiz 4, 84; Clark, M., Colombel, J.F., Feagan, B.C., American gastroenterological association consensus development conference on the use of biologics in the treatment of inflammatory bowel disease, June 21-23, 2006 (2007) Gastroenterology, 133, pp. 312-339; D'Haens, G., Risks and benefits of biologic therapy for inflammatory bowel diseases (2007) Gut, 56, pp. 725-732; Siegel, C.A., Levy, L.C., MacKenzie, T.A., Patient perceptions of the risks and benefits of infliximab for the treatment of inflammatory bowel disease (2008) Inflamm Bowel Dis, 14, pp. 1-6; Cullen, G., Donnellan, F., Long, S., Perceptions of medication safety among patients with inflammatory bowel disease (2010) Scand J Gastroenterol, 45, pp. 1076-1083; Bowler, G.M., Netnography: A method specifically designed to study cultures and communities online (2010) Qual Rep., 15, pp. 1270-1275; Whitman, C.B., Reid, M.W., Arnold, C., Balancing opioid-induced gastrointestinal side effects with pain management: Insights from the online community (2015) J Opioid Manag, 11, pp. 383-391; Glaser, B.G., Strauss, A.L., (2009) The Discovery of Grounded Theory: Strategies for Qualitative Research, , New Brunswick, NJ: Transaction Publishers; Fung, I.C., Hao, Y., Cai, J., Chinese social media reaction to information about 42 notifiable infectious diseases (2015) PLoS One, 10, p. e0126092; Gibson, F., Hibbins, S., Grew, T., How young people describe the impact of living with and beyond a cancer diagnosis: Feasibility of using social media as a research method (2016) Psychooncology, 25, pp. 1317-1323; Kent, E.E., Prestin, A., Gaysynsky, A., Obesity is the new major cause of cancer": Connections between obesity and cancer on Facebook and Twitter (2016) J Cancer Educ, 31, pp. 453-459; Krauss, M.J., Grucza, R.A., Bierut, L.J., Get drunk Smoke weed Have fun.": A content analysis of tweets about marijuana and alcohol (2015) Am J Health Promot, , [published online ahead of print November 11, ]; Perrin, A., Social media usage: 2005-2015 (2015) Pew Research Center; Bridges, J.F., Hauber, A.B., Marshall, D., Conjoint analysis applications in health-A checklist: A report of the ISPOR Good Research Practices for Conjoint Analysis Task Force (2011) Value Health, 14, pp. 403-413; Bernard, A., Langille, M., Hughes, S., A systematic review of patient inflammatory bowel disease information resources on the World Wide Web (2007) Am J Gastroenterol, 102, pp. 2070-2077; Langille, M., Bernard, A., Rodgers, C., Systematic review of the quality of patient information on the internet regarding inflammatory bowel disease treatments (2010) Clin Gastroenterol Hepatol, 8, pp. 322-328; Mukewar, S., Mani, P., Wu, X., YouTube and inflammatory bowel disease (2013) J Crohns Colitis, 7, pp. 392-402; Promislow, S., Walker, J.R., Taheri, M., How well does the Internet answer patients' questions about inflammatory bowel disease? (2010) Can J Gastroenterol, 24, pp. 671-677; Vander Marel, S., Duijvestein, M., Hardwick, J.C., Quality of web-based information on inflammatory bowel diseases (2009) Inflamm Bowel Dis, 15, pp. 1891-1896; Guo, L., Reich, J., Groshek, J., Social media use in patients with inflammatory bowel disease (2016) Inflamm Bowel Dis, 22, pp. 1231-1238; Barisic, A., Glendon, G., Weerasooriya, N., Accuracy of self-reported breast cancer information among women from the Ontario site of the Breast Cancer Family Registry (2012) J Cancer Epidemiol, 2012, p. 310804; Gupta, V., Gu, K., Chen, Z., Concordance of self-reported and medical chart information on cancer diagnosis and treatment (2011) BMC Med Res Methodol, 11, p. 72; Irving, S.A., Donahue, J.G., Shay, D.K., Evaluation of self-reported and registry-based influenza vaccination status in a Wisconsin cohort (2009) Vaccine, 27, pp. 6546-6549; Klein, B.E., Lee, K.E., Moss, S.E., Self-and registry-reported cancer in a population-based longitudinal study (2010) WMJ, 109, pp. 261-266; McCarthy, A.M., McGuire, E., Bristol, M., Agreement of self-reported hormone receptor status with cancer registry data in young breast cancer patients (2013) Cancer Epidemiol, 37, pp. 601-605; Overbeek, A., Vanden Berg, M.H., Hukkelhoven, C.W., Validity of selfreported data on pregnancies for childhood cancer survivors: A comparison with data from a nationwide population-based registry (2013) Hum Reprod, 28, pp. 819-827</v>
          </cell>
          <cell r="AM184" t="str">
            <v>Spiegel, B.M.R.; Cedars-Sinai Center for Outcomes Research and Education (CS-CORE)United States; email: Brennan.Spiegel@cshs.org</v>
          </cell>
          <cell r="AP184" t="str">
            <v>Lippincott Williams and Wilkins</v>
          </cell>
          <cell r="AV184" t="str">
            <v>IBDNB</v>
          </cell>
          <cell r="AW184" t="str">
            <v>Inflammatory Bowel Dis.</v>
          </cell>
          <cell r="AX184" t="str">
            <v>Final</v>
          </cell>
          <cell r="AY184" t="str">
            <v>2-s2.0-85021267952</v>
          </cell>
          <cell r="AZ184">
            <v>7</v>
          </cell>
          <cell r="BF184" t="str">
            <v>biologic medications; inflammatory bowel disease; social netnography</v>
          </cell>
          <cell r="BG184" t="str">
            <v>adalimumab; aminosalicylic acid; azathioprine; balsalazide; certolizumab pegol; ciprofloxacin; corticosteroid; cyclosporin; cyclosporin A; etrolizumab; golimumab; immunomodulating agent; infliximab; infliximab dyyb; mercaptopurine; mesalazine; methotrexate; metronidazole; mongersen; natalizumab; olsalazine; phosphatidylcholine; rapamycin; salazosulfapyridine; tacrolimus; tofacitinib; ustekinumab; vedolizumab; biological product; Article; cancer risk; clinical decision making; cost benefit analysis; fatigue; hair loss; headache; health belief; human; infection; inflammatory bowel disease; natural language processing; online community; online survey; online system; patient attitude; patient education; patient understanding; pregnancy; priority journal; qualitative analysis; rash; remission; risk benefit analysis; risk factor; social media; ulcerative colitis; adverse drug reaction; biological therapy; decision making; inflammatory bowel disease; patient attitude; risk assessment; social media; utilization; Biological Products; Biological Therapy; Decision Making; Drug-Related Side Effects and Adverse Reactions; Humans; Inflammatory Bowel Diseases; Patient Acceptance of Health Care; Risk Assessment; Social Media</v>
          </cell>
          <cell r="BH184" t="str">
            <v>twitter|metamap|nlp</v>
          </cell>
          <cell r="BI184" t="str">
            <v>twitter|metamap|nlp</v>
          </cell>
          <cell r="BJ184" t="str">
            <v>background: few studies have examined inflammatory bowel disease (ibd) patients' knowledge and understanding of biologic therapies outside traditional surveys. here, we used social media data to examine ibd patients' understanding of the risks and benefits associated with biologic therapies and how this affects decision-making. methods: we collected posts from twitter and e-forum discussions from &gt;3000 social media sites posted between june 27, 2012 and june 27, 2015. guided by natural language processing, we identified posts with specific ibd keywords that discussed the risks and/or benefits of biologics. we then manually coded the resulting posts and performed qualitative analysis using atlas.ti software. a hierarchical coding structure was developed based on the keyword list and relevant themes were identified through manual coding. results: we examined 1598 ibd-related posts, of which 452 (28.3%) centered on the risks and/or benefits of biologics. there were 5 main themes: negative experiences and concerns with biologics (n = 247; 54.6%), decision-making surrounding biologic use (n = 169; 37.4%), positive experiences with biologics (n = 168; 37.2%), information seeking from peers (n = 125; 27.7%), and cost (n = 38; 8.4%). posts describing negative experiences primarily commented on side effects from biologics, concerns about potential side effects and increased cancer risk, and pregnancy safety concerns. posts on decision-making focused on nonbiologic treatment options, hesitation to initiate biologics, and concerns about changing or discontinuing regimens. conclusions: social media reveals a wide range of themes governing patients' experience and choice with ibd biologics. the complexity of navigating their risk-benefit profiles suggests merit in creating online tailored decision tools to support ibd patients' decision-making with biologic therapies. copyright © 2017 crohn's &amp; colitis foundation.</v>
          </cell>
          <cell r="BK184" t="str">
            <v>Antecedentes: Poucos estudos examinaram o conhecimento e a compreensão dos pacientes com doenças inflamatórias intestinais (DII) sobre terapias biológicas fora dos estudos tradicionais. Aqui, usamos dados de mídia social para examinar a compreensão dos pacientes com DII sobre os riscos e benefícios associados às terapias biológicas e como isso afeta a tomada de decisão. Métodos: Coletamos postagens de discussões no Twitter e em fóruns eletrônicos de mais de 3.000 sites de mídia social postadas entre 27 de junho de 2012 e 27 de junho de 2015. Guiados pelo processamento de linguagem natural, identificamos postagens com palavras-chave IBD específicas que discutiam os riscos e / ou benefícios dos produtos biológicos. Em seguida, codificamos manualmente as postagens resultantes e realizamos uma análise qualitativa usando o software ATLAS.ti. Uma estrutura de codificação hierárquica foi desenvolvida com base na lista de palavras-chave e os temas relevantes foram identificados por meio da codificação manual. Resultados: Foram examinados 1.598 posts relacionados ao IBD, dos quais 452 (28,3%) centrados nos riscos e / ou benefícios dos produtos biológicos. Havia 5 temas principais: experiências negativas e preocupações com produtos biológicos (n = 247; 54,6%), tomada de decisão em torno do uso de produtos biológicos (n = 169; 37,4%), experiências positivas com produtos biológicos (n = 168; 37,2%), informações busca de pares (n = 125; 27,7%) e custo (n = 38; 8,4%). Postagens que descrevem experiências negativas comentam principalmente sobre os efeitos colaterais de produtos biológicos, preocupações sobre potenciais efeitos colaterais e aumento do risco de câncer e questões de segurança na gravidez. Postagens sobre tomada de decisão focaram em opções de tratamento não biológico, hesitação em iniciar biológicos e preocupações sobre mudança ou descontinuação de regimes. Conclusões: A mídia social revela uma ampla gama de temas que regem a experiência e a escolha dos pacientes com os produtos biológicos DII. A complexidade de navegar em seus perfis de risco-benefício sugere mérito na criação de ferramentas de decisão personalizadas on-line para apoiar a tomada de decisão de pacientes com DII com terapias biológicas.</v>
          </cell>
          <cell r="BL184" t="str">
            <v xml:space="preserve">Antecedentes: Poucos estudos examinaram a doença inflamatória do intestino (IBD) o conhecimento dos pacientes e a compreensão das terapias biológicas fora das pesquisas tradicionais. Aqui, usamos dados de mídia social para examinar a compreensão dos riscos e benefícios do IBD dos riscos associados às terapias biológicas e como isso afeta a tomada de decisões. Métodos: Coletamos posts de discussões do Twitter e do Fórum eletrônicos de&gt; 3000 Sites de mídia social publicados entre 27 de junho de 2012 e 27 de junho de 2015. Guiado por processamento de linguagem natural, identificamos postagens com palavras-chave específicas do IBD que discutiram os riscos e / ou Benefícios da biologia. Em seguida, codificamos manualmente os posts resultantes e realizamos análise qualitativa usando o software Atlas.ti. Uma estrutura de codificação hierárquica foi desenvolvida com base na lista de palavras-chave e temas relevantes foram identificadas por meio de codificação manual. Resultados: Examinamos 1598 posts relacionados ao IBD, dos quais 452 (28,3%) centrados nos riscos e / ou benefícios da biológica. Havia 5 temas principais: experiências negativas e preocupações com biológicos (n = 247; 54,6%), decisões em torno de uso biológico (n = 169; 37,4%), experiências positivas com biológicas (n = 168; 37,2%), buscando entre os pares (n = 125; 27,7%) e custo (n = 38; 8,4%). As postagens que descrevem experiências negativas comentadas principalmente nos efeitos colaterais da biológica, preocupações com potenciais efeitos colaterais e aumento do risco de câncer e preocupações de segurança da gravidez. Posts na tomada de decisões focadas em opções de tratamento não-biológico, hesitação para iniciar biológicas e preocupações sobre a mudança ou descontinuação dos regimes. CONCLUSÕES: A mídia social revela uma ampla gama de temas que governam a experiência e a escolha dos pacientes com a Biologics IBD. A complexidade de navegar em seus perfis de benefícios de risco sugere mérito na criação de ferramentas de decisão sob medida on-line para apoiar a tomada de decisão dos pacientes IBD com terapias biológicas. Copyright © 2017 Crohn's &amp; Colitis Foundation. </v>
          </cell>
          <cell r="BQ184">
            <v>0</v>
          </cell>
          <cell r="BR184">
            <v>1</v>
          </cell>
          <cell r="BS184">
            <v>0</v>
          </cell>
          <cell r="BV184">
            <v>0</v>
          </cell>
          <cell r="BW184">
            <v>0</v>
          </cell>
          <cell r="BX184">
            <v>0</v>
          </cell>
          <cell r="BY184">
            <v>0</v>
          </cell>
          <cell r="BZ184">
            <v>0</v>
          </cell>
          <cell r="CA184">
            <v>0</v>
          </cell>
          <cell r="CB184">
            <v>0</v>
          </cell>
          <cell r="CC184">
            <v>0</v>
          </cell>
          <cell r="CE184" t="str">
            <v>Entra ou ñ para leitura: não</v>
          </cell>
          <cell r="CF184" t="str">
            <v>Ruim</v>
          </cell>
          <cell r="CG184">
            <v>44369</v>
          </cell>
          <cell r="CI184">
            <v>0</v>
          </cell>
          <cell r="CK184">
            <v>0</v>
          </cell>
          <cell r="CL184">
            <v>0</v>
          </cell>
        </row>
        <row r="185">
          <cell r="C185" t="str">
            <v>evaluation of medical problem extraction from electronic clinical documents using metamap transfer (mmtx)</v>
          </cell>
          <cell r="D185" t="str">
            <v>Evaluation of medical problem extraction from electronic clinical documents using metamap transfer (MMTx)</v>
          </cell>
          <cell r="E185" t="str">
            <v xml:space="preserve">Avaliação da extração de problemas médicos de documentos clínicos eletrônicos usando transferência de metamap (MMTX) </v>
          </cell>
          <cell r="G185" t="str">
            <v xml:space="preserve">macho </v>
          </cell>
          <cell r="H185">
            <v>2005</v>
          </cell>
          <cell r="I185">
            <v>23</v>
          </cell>
          <cell r="J185">
            <v>0</v>
          </cell>
          <cell r="K185">
            <v>0</v>
          </cell>
          <cell r="L185" t="str">
            <v>Scopus</v>
          </cell>
          <cell r="P185" t="str">
            <v>English</v>
          </cell>
          <cell r="Q185" t="str">
            <v>Conference Paper</v>
          </cell>
          <cell r="R185">
            <v>0</v>
          </cell>
          <cell r="T185" t="str">
            <v>Meystre S., Haug P.J.</v>
          </cell>
          <cell r="U185" t="str">
            <v>Studies in Health Technology and Informatics</v>
          </cell>
          <cell r="V185" t="str">
            <v>116</v>
          </cell>
          <cell r="AB185" t="str">
            <v>https://www.scopus.com/inward/record.uri?eid=2-s2.0-33748073236&amp;partnerID=40&amp;md5=62b41ec57492fdf1850d6c4eb3fbf983</v>
          </cell>
          <cell r="AC185" t="str">
            <v>Department of Medical Informatics, University of Utah School of Medicine, Salt Lake City, Utah, US, United States</v>
          </cell>
          <cell r="AD185" t="str">
            <v>Meystre, S., Department of Medical Informatics, University of Utah School of Medicine, Salt Lake City, Utah, US, United States; Haug, P.J., Department of Medical Informatics, University of Utah School of Medicine, Salt Lake City, Utah, US, United States</v>
          </cell>
          <cell r="AL185" t="str">
            <v>Bayegan, E., Tu, S., The helpful patient record system: Problem oriented and knowledge based (2002) Proc AMIA Symp, pp. 36-40; Elkin, P.L., Mohr, D.N., Tuttle, M.S., Cole, W.G., Atkin, G.E., Keck, K., Standardized problem list generation, utilizing the mayo canonical vocabulary embedded within the unified medical language system (1997) Proc AMIA Annu Fall Symp, pp. 500-504; Aronson, A.R., Effective mapping of biomedical text to the UMLS metathesaurus: The metamap program (2001) Proc AMIA Symp, pp. 17-21; Zou, Q., Chu, W.W., Morioka, C., Leazer, G.H., Kangarloo, H., Index finder: A method of extracting key concepts from clinical texts for indexing (2003) Proc AMIA Symp, pp. 763-767; Pratt, W., Yetisgen-Yildiz, M., A study of biomedical concept identification: Meta map vs. People (2003) Proc AMIA Symp, pp. 529-533; Weeber, M., Klein, H., Aronson, A.R., Mork, J.G., De Jong-Van Den Berg, L.T., Vos, R., Text-based discovery in biomedicine: The architecture of the dad-system (2000) Proc AMIA Symp, pp. 903-907; Shadow, G., McDonald, C., Extracting structured information from free text pathology reports (2003) Proc AMIA Symp, pp. 584-588; Chapman, W.W., Bridewell, W., Hanbury, P., Cooper, G.F., Buchanan, B.G., A simple algorithm for identifying negated findings and diseases in discharge summaries (2001) J Biomed Inform, 34 (5), pp. 301-310; Mutalik, P.G., Deshpande, A., Nadkarni, P.M., Use of general-purpose negation detection to augment concept indexing of medical documents: A quantitative study using the UMLS (2001) J Am Med Inform Assoc, 8 (6), pp. 598-609; Meystre, S., Haug, P.J., Medical problem and document model for natural language understanding (2003) Proc AMIA Symp, pp. 455-459; Ashton, C.M., Kuykendall, D.H., Johnson, M.L., Wray, N.P., An empirical assessment of the validity of explicit and implicit process-of-care criteria for quality assessment (1999) Med Care, 37 (8), pp. 798-808; Friedman, C., Hripcsak, G., Evaluating natural language processors in the clinical domain (1998) Methods Inf Med, 37 (4-5), pp. 334-344; Divita, G., Tse, T., Roth, L., Failure analysis of metamap transfer (MMTX) (2004) Medinfo 2004, pp. 763-767; Friedman, C., Shagina, L., Lussier, Y., Hripcsak, G., Automated encoding of clinical documents based on natural language processing (2004) J Am Med Inform Assoc</v>
          </cell>
          <cell r="AP185" t="str">
            <v>IOS Press</v>
          </cell>
          <cell r="AQ185" t="str">
            <v>19th International Congress of the European Federation for Medical Informatics, MIE 2005</v>
          </cell>
          <cell r="AR185" t="str">
            <v>28 August 2005 through 1 September 2005</v>
          </cell>
          <cell r="AS185" t="str">
            <v>Geneva</v>
          </cell>
          <cell r="AU185" t="str">
            <v>1586035495; 9781586035495</v>
          </cell>
          <cell r="AW185" t="str">
            <v>Stud. Health Technol. Informatics</v>
          </cell>
          <cell r="AX185" t="str">
            <v>Final</v>
          </cell>
          <cell r="AY185" t="str">
            <v>2-s2.0-33748073236</v>
          </cell>
          <cell r="AZ185">
            <v>5</v>
          </cell>
          <cell r="BF185" t="str">
            <v>Medical records; Natural language processing; Problem-oriented; Program evaluation</v>
          </cell>
          <cell r="BG185" t="str">
            <v>Electronic document exchange; List processing languages; Medical problems; Data set; Detection algorithm; Free texts; Key parts; Medical record; National library of medicines; Problem-oriented; Program evaluation; Natural language processing systems; algorithm; human; medical record; natural language processing; Unified Medical Language System; United States; Algorithms; Humans; Medical Records; Medical Records, Problem-Oriented; Natural Language Processing; Unified Medical Language System; Utah</v>
          </cell>
          <cell r="BH185" t="str">
            <v>twitter|metamap|nlp</v>
          </cell>
          <cell r="BI185" t="str">
            <v>twitter|metamap|nlp</v>
          </cell>
          <cell r="BJ185" t="str">
            <v>to improve the use and quality of the electronic problem list, which is at the heart of the problem-oriented medical record in development in our institution (intermountain health care, utah, u.s.), we developed an automated problem list system using natural language processing (nlp) technologies. a key part of this system is a module that automatically extracts potential medical problems from free-text clinical documents. the nlp module uses mmtx, developed at the u.s. national library of medicine. negation detection was added to this application by adapting a negation detection algorithm called negex. to evaluate the adequacy of the performance of the nlp module for our automated problem list system, we evaluated it with 160 electronic clinical documents of different types. two different data sets for mmtx were used: the default full umls data set and a customised subset adapted to detect the set of 80 medical problems we are interested in. with the default data set, we measured a recall of 0.74 (95% ci 0.68-0.8) and a precision of 0.76 (0.69-0.82). the customised subset had a significantly better recall of 0.9 (0.85-0.94), and a non-significantly different precision of 0.69 (0.63-0.75).</v>
          </cell>
          <cell r="BL185" t="str">
            <v xml:space="preserve">Para melhorar o uso e a qualidade da lista de problemas eletrônicos, que está no coração do registro médico orientado a problemas no desenvolvimento em nossa instituição (Intermountain Health Care, Utah, EUA), desenvolvemos um sistema de lista de problemas automatizado usando o processamento de linguagem natural (NLP) Technologies. Uma parte fundamental deste sistema é um módulo que extrai automaticamente potenciais problemas médicos de documentos clínicos de texto livre. O módulo NLP usa mmtx, desenvolvido no U.S. Biblioteca Nacional de Medicina. A detecção de negação foi adicionada a este aplicativo, adaptando um algoritmo de detecção de negação chamado NEGEX. Para avaliar a adequação do desempenho do módulo NLP para o nosso sistema automatizado de lista de problemas, avaliamos com 160 documentos clínicos eletrônicos de diferentes tipos. Dois conjuntos de dados diferentes para MMTX foram utilizados: o conjunto de dados UMLs completo padrão e um subconjunto personalizado adaptado para detectar o conjunto de 80 problemas médicos que estamos interessados. Com o conjunto de dados padrão, medimos uma recordação de 0,74 (IC 95% 0,68 -0.8) e uma precisão de 0,76 (0,69-0,82). O subconjunto personalizado teve uma recuperação significativamente melhor de 0,9 (0,85-0,94) e uma precisão não significativamente diferente de 0,69 (0,63-0,75). </v>
          </cell>
          <cell r="BQ185">
            <v>0</v>
          </cell>
          <cell r="BR185">
            <v>0</v>
          </cell>
          <cell r="BS185">
            <v>0</v>
          </cell>
          <cell r="BV185">
            <v>0</v>
          </cell>
          <cell r="BW185">
            <v>0</v>
          </cell>
          <cell r="BX185">
            <v>0</v>
          </cell>
          <cell r="BY185">
            <v>0</v>
          </cell>
          <cell r="BZ185">
            <v>0</v>
          </cell>
          <cell r="CA185">
            <v>0</v>
          </cell>
          <cell r="CB185">
            <v>0</v>
          </cell>
          <cell r="CC185">
            <v>0</v>
          </cell>
          <cell r="CK185">
            <v>0</v>
          </cell>
          <cell r="CL185">
            <v>0</v>
          </cell>
        </row>
        <row r="186">
          <cell r="C186" t="str">
            <v>identifying plausible adverse drug reactions using knowledge extracted from the literature</v>
          </cell>
          <cell r="D186" t="str">
            <v>Identifying plausible adverse drug reactions using knowledge extracted from the literature</v>
          </cell>
          <cell r="E186" t="str">
            <v xml:space="preserve">Identificando reações de medicamentos adversos plausíveis usando o conhecimento extraído da literatura </v>
          </cell>
          <cell r="G186" t="str">
            <v xml:space="preserve">macho </v>
          </cell>
          <cell r="H186">
            <v>2014</v>
          </cell>
          <cell r="I186">
            <v>39</v>
          </cell>
          <cell r="J186">
            <v>1</v>
          </cell>
          <cell r="K186">
            <v>0</v>
          </cell>
          <cell r="L186" t="str">
            <v>Scopus</v>
          </cell>
          <cell r="P186" t="str">
            <v>English</v>
          </cell>
          <cell r="Q186" t="str">
            <v>Article</v>
          </cell>
          <cell r="R186">
            <v>1</v>
          </cell>
          <cell r="S186" t="str">
            <v>All Open Access, Bronze, Green</v>
          </cell>
          <cell r="T186" t="str">
            <v>Shang N., Xu H., Rindflesch T.C., Cohen T.</v>
          </cell>
          <cell r="U186" t="str">
            <v>Journal of Biomedical Informatics</v>
          </cell>
          <cell r="V186" t="str">
            <v>52</v>
          </cell>
          <cell r="Y186" t="str">
            <v>10.1016/j.jbi.2014.07.011</v>
          </cell>
          <cell r="Z186" t="str">
            <v>10.1016/j.jbi.2014.07.011</v>
          </cell>
          <cell r="AB186" t="str">
            <v>https://www.scopus.com/inward/record.uri?eid=2-s2.0-84919846618&amp;doi=10.1016%2fj.jbi.2014.07.011&amp;partnerID=40&amp;md5=1b62298857d26e21a8e00cc061064c71</v>
          </cell>
          <cell r="AC186" t="str">
            <v>School of Biomedical Informatics, The University of Texas Health Science Center, Houston, TX, United States; National Library of Medicine, Bethesda, MD, United States</v>
          </cell>
          <cell r="AD186" t="str">
            <v>Shang, N., School of Biomedical Informatics, The University of Texas Health Science Center, Houston, TX, United States; Xu, H., School of Biomedical Informatics, The University of Texas Health Science Center, Houston, TX, United States; Rindflesch, T.C., National Library of Medicine, Bethesda, MD, United States; Cohen, T., School of Biomedical Informatics, The University of Texas Health Science Center, Houston, TX, United States</v>
          </cell>
          <cell r="AG186" t="str">
            <v>rosiglitazone, 122320-73-4, 155141-29-0</v>
          </cell>
          <cell r="AH186" t="str">
            <v>National Institutes of Health, NIH
U.S. National Library of Medicine, NLM: R01LM011563</v>
          </cell>
          <cell r="AI186" t="str">
            <v>The work was supported by the U.S. National Library of Medicine Grant ( 1R01LM011563 ), Using Biomedical Knowledge to Identify Plausible Signals for Pharmacovigilance. This work was also supported in part by the Intramural Research Program of the U.S. National Institutes of Health, National Library of Medicine. The authors would like to thank Peter Davies for his comments on the paper, and for discussions regarding the implications of these methods for the evaluation of potential ADRs.</v>
          </cell>
          <cell r="AL186" t="str">
            <v>Edwards, I.R., Aronson, J.K., Adverse drug reactions: definitions, diagnosis, and management (2000) Lancet, 356 (9237), pp. 1255-1259; Lazarou, J., Pomeranz, B., Corey, P., Incidence of adverse drug reactions in hospitalized patients (1998) JAMA: J Amer Med Assoc, 279 (15), pp. 1200-1205; Hamilton, R.A., Briceland, L.L., Andritz, M.H., Frequency of hospitalization after exposure to known drug-drug interactions in a medicaid population (1998) Pharmacother: J Human Pharmacol Drug Ther, 18 (5), pp. 1112-1120; Baker, G.R., Norton, P.G., Flintoft, V., Blais, R., Brown, A., Cox, J., The Canadian adverse events study: the incidence of adverse events among hospital patients in Canada (2004) Can Med Assoc J, 170 (11), pp. 1678-1686; Bourgeois, F.T., Mandl, K.D., Valim, C., Shannon, M.W., Pediatric adverse drug events in the outpatient setting: an 11-year national analysis (2009) Pediatrics, 124 (4), pp. e744-e750; DiMasi, J.A., Hansen, R.W., Grabowski, H.G., The price of innovation: new estimates of drug development costs (2003) J Health Econ, 22 (2), pp. 151-185; Rawlins, M.D., Spontaneous reporting of adverse drug reactions. I: The data (1988) Brit J Clin Pharmacol, 26 (1), pp. 1-5; Rawlins, M.D., Spontaneous reporting of adverse drug reactions. II:, Uses (1988) Brit J Clin Pharmacol, 26 (1), pp. 7-11; Van Puijenbroek, E.P., Diemont, W.L., van Grootheest, K., Application of quantitative signal detection in the Dutch spontaneous reporting system for adverse drug reactions (2003) Drug Saf, 26 (5), pp. 293-301; Hasford, J., Goettler, M., Munter, K.-H., Müller-Oerlinghausen, B., Physicians' knowledge and attitudes regarding the spontaneous reporting system for adverse drug reactions (2002) J Clin Epidemiol, 55 (9), pp. 945-950; Alvarez-Requejo, A., Carvajal, A., Begaud, B., Moride, Y., Vega, T., Arias, L.M., Under-reporting of adverse drug reactions estimate based on a spontaneous reporting scheme and a sentinel system (1998) Europ J Clin Pharmacol, 54 (6), pp. 483-488; Wang, X., Hripcsak, G., Markatou, M., Friedman, C., Active computerized pharmacovigilance using natural language processing, statistics, and electronic health records: a feasibility study (2009) J Amer Med Info Assoc, 16 (3), pp. 328-337; Trifirò, G., Pariente, A., Coloma, P.M., Kors, J.A., Polimeni, G., Miremont-Salamé, G., Data mining on electronic health record databases for signal detection in pharmacovigilance: which events to monitor? (2009) Pharmacoepidemiol Drug Saf, 18 (12), pp. 1176-1184; Haerian, K., Varn, D., Vaidya, S., Ena, L., Chase, H.S., Friedman, C., Detection of pharmacovigilance-related adverse events using electronic health records and automated methods (2012) Clin Pharmacol Ther, 92 (2), pp. 228-234; Harpaz, R., Vilar, S., DuMouchel, W., Salmasian, H., Haerian, K., Shah, N.H., Combing signals from spontaneous reports and electronic health records for detection of adverse drug reactions (2013) J Amer Med Info Assoc, 20 (3), pp. 413-419; Friedman, C., Discovering novel adverse drug events using natural language processing and mining of the electronic health record (2009) Lecture notes in computer science, 5651, pp. 1-5. , Springer, Berlin Heidelberg, C. Combi, Y. Shahar, A. Abu-Hanna (Eds.) Artificial intelligence in medicine; Oliveira, J.L., Lopes, P., Nunes, T., Campos, D., Boyer, S., Ahlberg, E., The EU-ADR web platform: delivering advanced pharmacovigilance tools (2013) Pharmacoepidemiol Drug Saf, 22 (5), pp. 459-467; Deftereos, S.N., Andronis, C., Friedla, E.J., Persidis, A., Persidis, A., Drug repurposing and adverse event prediction using high-throughput literature analysis (2011) Wiley Interdisciplinary Rev: Systems Biol Med, 3 (3), pp. 323-334; Bauer-Mehren, A., van Mullingen, E.M., Avillach, P., del Carmen Carrascosa, M., Garcia-Serna, R., Piñero, J., Automatic filtering and substantiation of drug safety signals (2012) PLoS Comput Biol, 8 (4), p. e1002457; Shetty, K.D., Dalal, S.R., Using information mining of the medical literature to improve drug safety (2011) J Amer Med Info Assoc, 18 (5), pp. 668-674; (2004), http://www.merck.com/newsroom/vioxx/pdf/vioxx_press_release_final.pdf; (2010) European medicines agency recommends suspension of Avandia, , Avandamet and Avaglim, Press release; Ye, J.-P., Challenges in drug discovery for thiazolidinedione substitute (2011) Acta Pharmaceut Sinica B, 1 (3), pp. 137-142; Blind, E., Dunder, K., De Graeff, P., Abadie, E., Rosiglitazone: a European regulatory perspective (2010) Diabetologia, 54 (2), pp. 213-218; Anderson, N., Borlak, J., Correlation versus Causation? Pharmacovigilance of the analgesic flupirtine exemplifies the need for refined spontaneous ADR reporting (2011) PLoS ONE, 6 (10), p. e25221; (2010), http://www.who.int/medicines/areas/quality_safety/safety_efficacy/pharmvigi/en/index.html, Pharmacovigilance; Ahmad, S.R., Adverse drug event monitoring at the food and drug administration (2003) J Gener Intern Med, 18 (1), pp. 57-60; Kessler, D.A., Natanblut, S., Kennedy, D., Lazar, E., Rheinstein, P., Anello, C., Introducing MEDWatch: a new approach to reporting medication and device adverse effects and product problems (1993) JAMA: J Amer Med Assoc, 269 (21), pp. 2765-2768; Wysowski, D.K., Swartz, L., Adverse drug event surveillance and drug withdrawals in the United States, 1969-2002: the importance of reporting suspected reactions (2005) Arch Intern Med, 165 (12), p. 1363; Edwards, I.R., The WHO Database - I (1992) Drug Info J, 26 (4), pp. 477-480; Bate, A., The use of Bayesian confidence propagation neural network in pharmacovigilance (2003), Dissertation, Umea University; Edwards, I.R., Biriell, C., Harmonisation in pharmacovigilance (1994) Drug Saf, 10 (2), pp. 93-102; Collins, F.S., Reengineering translational science: the time is right (2011) Sci Transl Med, 3 (90). , 90cm17; Bate, A., Lindquist, M., Edwards, I., Olsson, S., Orre, R., Lansner, A., A Bayesian neural network method for adverse drug reaction signal generation (1998) Europ J Clin Pharmacol, 54 (4), pp. 315-321; Lindquist, M., Edwards, I.R., Bate, A., Fucik, H., Nunes, A.M., Ståhl, M., From association to alert - a revised approach to international signal analysis (1999) Pharmacoepidemiol Drug Saf, 8, pp. S15-25; Noren, G.N., Bate, A., Orre, R., Edwards, I.R., Extending the methods used to screen the WHO drug safety database towards analysis of complex associations and improved accuracy for rare events (2006) Statist Med, 25 (21), pp. 3740-3757; Lindquist, M., Ståhl, M., Bate, A., Edwards, I.R., Meyboom, R.H., A retrospective evaluation of a data mining approach to aid finding new adverse drug reaction signals in the WHO international database (2000) Drug Saf, 23 (6), pp. 533-542; DuMouchel, W., Bayesian data mining in large frequency tables, with an application to the FDA spontaneous reporting system (1999) Amer Statist, 53 (3), pp. 177-190; DuMouchel, W., Pregibon, D., Empirical Bayes screening for multi-item associations (2001) Proceedings of the seventh ACM SIGKDD international conference on knowledge discovery and data mining, pp. 67-76. , ACM; Shakir, S.A., Layton, D., Causal association in pharmacovigilance and pharmacoepidemiology: thoughts on the application of the Austin Bradford-Hill criteria (2002) Drug Saf, 25 (6), pp. 467-471; Hill, A.B., The environment and disease: association or causation? (1965) Proceed Roy Society Med, 58 (5), p. 295; Doll, R., Austin Bradford Hill. 8 July 1897-18 April 1991 (1994) Biogr Mem Fellows Roy Society, 40, pp. 128-140; Ward, A.C., The role of causal criteria in causal inferences: Bradford Hill's "aspects of association" (2009) Epidemiol Perspect Innov, 6 (1), p. 2; Kleinberg, S., Hripcsak, G., A review of causal inference for biomedical informatics (2011) J Biomed Info, 44 (6), pp. 1102-1112; Perrio, M., Voss, S., Shakir, S.A., Application of the Bradford Hill criteria to assess the causality of cisapride-induced arrhythmia: a model for assessing causal association in pharmacovigilance (2007) Drug Saf, 30 (4), pp. 333-346; Swanson, D.R., Undiscovered public knowledge (1986) Libr Quart, pp. 103-118; Swanson, D.R., Two medical literatures that are logically but not bibliographically connected (1987) J Amer Society Info Sci, 38 (4), pp. 228-233; Weeber, M., Klein, H., de Jong-van den Berg, L., Vos, R., Using concepts in literature-based discovery: simulating Swanson's Raynaud-fish oil and migraine-magnesium discoveries (2001) J Amer Society Info Sci Tech, 52 (7), pp. 548-557; Bruza, P.D., Weeber, M., (2008) Literature-based discovery, , Springer; Swanson, D.R., Fish oil, Raynaud's syndrome, and undiscovered public knowledge (1986) Perspect Biol Med, 30 (1), p. 7; Swanson, D.R., Migraine and magnesium: eleven neglected connections (1988) Perspect Biol Med, 31 (4), pp. 526-557; Smalheiser, N.R., Swanson, D.R., Linking estrogen to Alzheimer's disease: an informatics approach (1996) Neurology, 47 (3), pp. 809-810; Srinivasan, P., Rindflesch, T.C., Exploring text mining from MEDLINE (2002) Proceedings of the AMIA symposium, pp. 722-726; Hristovski, D., Friedman, C., Rindflesch, T.C., Peterlin, B., Exploiting semantic relations for literature-based discovery (2006) AMIA annual symposium proceeding, 2006, pp. 349-353; Yetisgen-Yildiz, M., Pratt, W., Using statistical and knowledge-based approaches for literature-based discovery (2006) J Biomed Info, 39 (6), pp. 600-611; Sehgal, A.K., Qiu, X.Y., Srinivasan, P., Analyzing LBD methods using a general framework (2008) Literature-based discovery, pp. 75-100. , Springer; Yetisgen-Yildiz, M., Pratt, W., A new evaluation methodology for literature-based discovery systems (2009) J Biomed Info, 42 (4), pp. 633-643; Rindflesch, T.C., Fiszman, M., The interaction of domain knowledge and linguistic structure in natural language processing: interpreting hypernymic propositions in biomedical text (2003) J Biomed Info, 36 (6), pp. 462-477; Chen, L., Friedman, C., Extracting phenotypic information from the literature via natural language processing (2004) Stud Health Tech Info, 107, pp. 758-762; Hristovski, D., Friedman, C., Rindflesch, T.C., Peterlin, B., Literature-based knowledge discovery using natural language processing (2008) Literature-based discovery, no. 15 in information science and knowledge management, pp. 133-152. , Springer, Berlin Heidelberg, P. Bruza, M. Weeber (Eds.); Ahlers, C.B., Hristovski, D., Kilicoglu, H., Rindflesch, T.C., Using the literature-based discovery paradigm to investigate drug mechanisms (2007) AMIA, Annual Symposium Proceedings, 2007, pp. 6-10; Hristovski, D., Burgun-Parenthoine, A., Avillach, P., Rindflesch, T.C., Towards using literature-based discovery to explain drug adverse effects (2012) Quality of life through quality of information, , MIE2012; Hristovski, D., Burgun-Parenthoine, A., Avillach, P., Rindflesch, T.C., Using literature-based discovery to explain drug adverse effects (2012) AMIA, annual symposium proceedings, 1779; Aronson, A.R., Effective mapping of biomedical text to the UMLS metathesaurus: the MetaMap program (2001) Proceedings of the AMIA symposium, pp. 17-21; Aronson, A.R., Lang, F.-M., An overview of MetaMap: historical perspective and recent advances (2010) J Amer Med Info Assoc, 17 (3), pp. 229-236; Rindflesch, T.C., Fiszman, M., Libbus, B., Semantic interpretation for the biomedical research literature (2005) Medical informatics, no. 8 in integrated series in information systems, pp. 399-422. , Springer, US, H. Chen, S.S. Fuller, C. Friedman, W. Hersh (Eds.); Aronson, A.R., Rindflesch, T.C., Semantic knowledge representation project (1998) A report to the Board of Scientific Counselors; Rindflesch, T.C., Aronson, A.R., Semantic processing for enhanced access to biomedical knowledge (2002) Real World Semantic Web Appl, pp. 157-172; Kilicoglu, H., Fiszman, M., Rosemblat, G., Marimpietri, S., Rindflesch, T.C., Arguments of nominals in semantic interpretation of biomedical text (2010) Proceedings of the 2010 workshop on biomedical natural language processing, pp. 46-54; Lindsay, R.K., Gordon, M.D., Literature-based discovery by lexical statistics (1999) J Amer Society Info Sci, 50 (7), pp. 574-587; Cohen, T., Widdows, D., Empirical distributional semantics: methods and biomedical applications (2009) J Biomed Info, 42 (2), pp. 390-405; Cole, R.J., Bruza, P.D., A bare bones approach to literature-based discovery: an analysis of the Raynaud's/fish-oil and migraine-magnesium discoveries in semantic space (2005) Lecture notes in computer science, 3735, pp. 84-98. , Springer, Berlin/Heidelberg, A. Hoffmann, H. Motoda, T. Scheffer (Eds.) Discovery science; Gordon, M.D., Dumais, S., Using latent semantic indexing for literature based discovery (1998) J Amer Society Info Sci, 49 (8), pp. 674-685; Cohen, T., Schvaneveldt, R., Widdows, D., Reflective random indexing and indirect inference: a scalable method for discovery of implicit connections (2010) J Biomed Info, 43 (2), pp. 240-256; Kanerva, P., Kristofersson, J., Holst, A., Random indexing of text samples for latent semantic analysis (2000) Proceedings of the 22nd annual conference of the cognitive science society, 1036, pp. 1036-1037; Kanerva, P., What we mean when we say "What's, the dollar of mexico?: prototypes and mapping in concept space" (2010) Proc AAAI, fall symp on quantum informatics for cognitive, , social, and semantic processes; Cohen, T., Widdows, D., Schvaneveldt, R.W., Davies, P., Rindflesch, T.C., Discovering discovery patterns with predication-based semantic indexing (2012) J Biomed Info, 45 (6), pp. 1049-1065; Landauer, T.K., Dumais, S.T., A solution to Plato's problem: the latent semantic analysis theory of acquisition, induction, and representation of knowledge (1997) Psych Rev, 104 (2), p. 211; Kuhn, M., Campillos, M., Letunic, I., Jensen, L.J., Bork, P., A side effect resource to capture phenotypic effects of drugs (2010) Mol Systems Biol, 6, p. 343; (2012), http://uts.nlm.nih.gov/metathesaurus.html, National Institutes of Health, UMLS Terminology Services (UTS) API 2.0; Wei, W.-Q., Cronin, R.M., Xu, H., Lasko, T.A., Bastarache, L., Denny, J.C., Development and evaluation of an ensemble resource linking medications to their indications (2013) J Amer Med Info Assoc, 20 (5), pp. 954-961; Kanerva, P., Hyperdimensional computing: an introduction to computing in distributed representation with high-dimensional random vectors (2009) Cognitive Computat, 1 (2), pp. 139-159; Widdows, D., Cohen, T., Real, complex, and binary semantic vectors (2012) Proc sixth intl symp on quantum interactions, pp. 24-35. , Springer, Paris, France; Kanerva, P., The spatter code for encoding concepts at many levels (1994) ICANN'94, pp. 226-229. , Springer; Plate, T.A., Holographic reduced representations (1995) IEEE Trans Neural Networks, 6 (3), pp. 623-641; Kanerva, P., Binary spatter-coding of ordered K-tuples (1996) Artificial neural networks - ICANN 96, pp. 869-873. , Springer; Gayler, R.W., Vector symbolic architectures answer Jackendoff's challenges for cognitive neuroscience arXiv preprint cs/0412059; Wahle, M., Widdows, D., Herskovic, J.R., Bernstam, E.V., Cohen, T., Deterministic binary vectors for efficient automated indexing of MEDLINE/PubMed abstracts (2012) AMIA annual symposium proceedings, 2012. , American Medical Informatics Association, 940; Dumais, S.T., Improving the retrieval of information from external sources (1991) Behav Res Methods Instruments Computer, 23 (2), pp. 229-236; Cohen, T., Widdows, D., Schvaneveldt, R.W., Rindflesch, T.C., Discovery at a distance: farther journeys in predication space. In: Bioinformatics and biomedicine workshops (BIBMW) (2012) 2012 IEEE international conference on, pp. 218-225; Birkhoff, G., Von Neumann, J., The logic of quantum mechanics (1936) Ann Math, pp. 823-843; Widdows, D., Peters, S., Word vectors and quantum logic: experiments with negation and disjunction (2003) Math Lang, 8 (141); Cohen, T., Widdows, D., De Vine, L., Schvaneveldt, R., Rindflesch, T.C., Many paths lead to discovery: analogical retrieval of cancer therapies (2012) Quantum interaction, pp. 90-101. , Springer; Golub, G.H., Van Loan, C.F., (2012) Matrix computations, 3. , JHU Press; (2009), http://www.ncbi.nlm.nih.gov/books/NBK9685/, U.S. National Library of Medicine 8600 Rockville Pike, Bethesda MD, 20894 Usa, Metathesaurus - Rich Release Format (RRF); (2013), http://rxnav.nlm.nih.gov/RxNormAPI.html, National Institutes of Health, RxNorm API; Salton, G., Fox, E.A., Wu, H., Extended Boolean information retrieval (1983) Communications ACM, 26 (11), pp. 1022-1036; Manning, C.D., Raghavan, P., Schütze, H., (2008) Introduction to information retrieval, 1. , Cambridge University Press, Cambridge; Davis, J., Goadrich, M., The relationship between precision-recall and ROC curves (2006) Proceedings of the 23rd international conference on Machine learning, pp. 233-240; Akbani, R., Kwek, S., Japkowicz, N., Applying support vector machines to imbalanced datasets (2004) Machine learning: ECML 2004, pp. 39-50. , Springer; Liu, M., Wu, Y., Chen, Y., Sun, J., Zhao, Z., Chen, X.-W., Large-scale prediction of adverse drug reactions using chemical, biological, and phenotypic properties of drugs (2012) J Amer Med Info Assoc, 19 (E1), pp. e28-e35; Hamblin, M., Chang, L., Fan, Y., Zhang, J., Chen, Y.E., PPARs and the cardiovascular system (2009) Antioxidants Redox Signaling, 11 (6), pp. 1415-1452; Cheung, B.M., Behind the rosiglitazone controversy (2010) Exper Rev Clin Pharmacol, 3 (6), pp. 723-725; Lygate, C.A., Hulbert, K., Monfared, M., Cole, M.A., Clarke, K., Neubauer, S., The PPARγ-activator rosiglitazone does not alter remodeling but increases mortality in rats post-myocardial infarction (2003) Cardiov Res, 58 (3), pp. 632-637; Shah, N.D., Montori, V.M., Krumholz, H.M., Tu, K., Alexander, G.C., Jackevicius, C.A., Responding to an FDA, warning - geographic variation in the use of rosiglitazone (2010) New England J Med, 363 (22), pp. 2081-2084; Nissen, S.E., Wolski, K., Effect of rosiglitazone on the risk of myocardial infarction and death from cardiovascular causes (2007) New England J Med, 356, pp. 2457-2471; Berthet, S., Olivier, P., Montastruc, J.-L., Lapeyre-Mestre, M., Drug safety of rosiglitazone and pioglitazone in France: a study using the French PharmacoVigilance database (2011) BMC Pharmacol Toxicol, 11 (1), p. 5; (2013), http://www.fda.gov/NewsEvents/Newsroom/PressAnnouncements/ucm376516.htm, Press announcements - FDA, requires removal of certain restrictions on the diabetes drug Avandia; Loke, Y.K., Kwok, C.S., Singh, S., Comparative cardiovascular effects of thiazolidinediones: systematic review and meta-analysis of observational studies (2011) BMJ: Brit Med J, 342 (7), p. d1309; Goldberg, R.B., Kendall, D.M., Deeg, M.A., Buse, J.B., Zagar, A.J., Pinaire, J.A., A comparison of lipid and glycemic effects of pioglitazone and rosiglitazone in patients with type 2 diabetes and dyslipidemia (2005) Diabetes Care, 28 (7), pp. 1547-1554; Khanderia, U., Pop-Busui, R., Eagle, K.A., Thiazolidinediones in type 2 diabetes: a cardiology perspective (2008) Ann Pharmacother, 42 (10), pp. 1466-1474; Bourg, C.A., Phillips, B.B., Rosiglitazone, myocardial ischemic risk, and recent regulatory actions (2012) Ann Pharmacother, 46 (2), pp. 282-289; Bodenreider, O., McCray, A.T., Exploring semantic groups through visual approaches (2003) J Biomed Info, 36 (6), pp. 414-432; Brackenridge, A.L., Jackson, N., Jefferson, W., Stolinski, M., Shojaee-Moradie, F., Hovorka, R., Effects of rosiglitazone and pioglitazone on lipoprotein metabolism in patients with Type 2 diabetes and normal lipids (2009) Diabetic Med: J Brit Diabetic Assoc, 26 (5), pp. 532-539; Sarafidis, P.A., Lasaridis, A.N., Nilsson, P.M., Mouslech, T.F., Hitoglou-Makedou, A.D., Stafylas, P.C., The effect of rosiglitazone on novel atherosclerotic risk factors in patients with type 2 diabetes mellitus and hypertension. An open-label observational study (2005) Meta: Clin Exp, 54 (9), pp. 1236-1242; Vessby, B., Kostner, G., Lithell, H., Thomis, J., Diverging effects of cholestyramine on apolipoprotein B and lipoprotein Lp(a). A dose-response study of the effects of cholestyramine in hypercholesterolaemia (1982) Atherosclerosis, 44 (1), pp. 61-71; van Wijk, J., Coll, B., Cabezas, M.C., Koning, E., Camps, J., Mackness, B., Rosiglitazone modulates fasting and post-prandial paraoxonase 1 activity in type 2 diabetic patients (2006) Clin Exper Pharmacol Physiol, 33 (12), pp. 1134-1137; Gupta, N., Singh, S., Maturu, V.N., Sharma, Y.P., Gill, K.D., Paraoxonase 1 (PON1), polymorphisms, haplotypes and activity in predicting CAD, risk in North-West Indian Punjabis (2011) PLoS One, 6 (5), p. e17805; Yoshida, T., Kato, K., Yokoi, K., Oguri, M., Watanabe, S., Metoki, N., Association of genetic variants with myocardial infarction in Japanese individuals with different lipid profiles (2010) Int J Mol Med, 25 (4), pp. 607-616; Phillips, G.B., Relationship between serum sex hormones and glucose, insulin and lipid abnormalities in men with myocardial infarction (1977) Proceed Natl Acad Sci, 74 (4), pp. 1729-1733; Kuller, L., Arnold, A., Tracy, R., Otvos, J., Burke, G., Psaty, B., Nuclear magnetic resonance spectroscopy of lipoproteins and risk of coronary heart disease in the cardiovascular health study (2002) Arterioscler Throm Vas Biol, 22 (7), pp. 1175-1180; Friis-Moller, N., Sabin, C.A., Weber, R., d'Arminio Monforte, A., El-Sadr, W.M., Reiss, P., Combination antiretroviral therapy and the risk of myocardial infarction (2003) New England J Med, 349 (21), pp. 1993-2003; Lekhal, S., Børvik, T., Brodin, E., Nordøy, A., Hansen, J.-B., Tissue factor-induced thrombin generation in the fasting and postprandial state among elderly survivors of myocardial infarction (2010) Thromb Res, 126 (4), pp. 353-359; De Caterina, R., Talmud, P.J., Merlini, P.A., Foco, L., Pastorino, R., Altshuler, D., Strong association of the APOA5-1131T&gt;C gene variant and early-onset acute myocardial infarction (2011) Atherosclerosis, 214 (2), pp. 397-403; Chao, L., Marcus-Samuels, B., Mason, M.M., Moitra, J., Vinson, C., Arioglu, E., Adipose tissue is required for the antidiabetic, but not for the hypolipidemic, effect of thiazolidinediones (2000) J Clin Invest, 106 (10), pp. 1221-1228; Nadeau, K.J., Ehlers, L.B., Aguirre, L.E., Reusch, J.E.B., Draznin, B., Discordance between intramuscular triglyceride and insulin sensitivity in skeletal muscle of Zucker diabetic rats after treatment with fenofibrate and rosiglitazone (2007) Diabetes Obe Metab, 9 (5), pp. 714-723; Suzuki, S., Suzuki, M., Sembon, S., Fuchimoto, D., Onishi, A., Characterization of actions of octanoate on porcine preadipocytes and adipocytes differentiated in vitro (2013) Biochem Biophys Res Communications, 432 (1), pp. 92-98; Im, M.J., Hoopes, J.E., Increases in dihydronicotinamide adenine dinucleotide (NADH) content and alpha-glycerophosphate dehydrogenase activity in epidermal wound healing (1983) Proceedings of the society for experimental biology and medicine, 173 (1), pp. 17-20. , Society for Experimental Biology and Medicine (New York, NY); Johnson, B.A., Wilson, E.M., Li, Y., Moller, D.E., Smith, R.G., Zhou, G., Ligand-induced stabilization of PPARş monitored by NMR spectroscopy: implications for nuclear receptor activation (2000) J Mol Biol, 298 (2), pp. 187-194; Risérus, U., Tan, G.D., Fielding, B.A., Neville, M.J., Currie, J., Savage, D.B., Rosiglitazone increases indexes of stearoyl-CoA desaturase activity in humans link to insulin sensitization and the role of dominant-negative mutation in peroxisome proliferator-activated receptor-γ (2005) Diabetes, 54 (5), pp. 1379-1384; Otake, K., Azukizawa, S., Fukui, M., Shibabayashi, M., Kamemoto, H., Miike, T., 4-tetrahydroisoquinoline-3-carboxylic acids: peroxisome proliferator-activated receptor α/γ dual agonists with protein-tyrosine phosphatase 1B inhibitory activity (2010) Chem Pharmaceut Bull, 59 (10), pp. 1233-1242; Egerod, F.L., Svendsen, J.E., Hinley, J., Southgate, J., Bartels, A., Brünner, N., PPARα and PPARγ coactivation rapidly induces Egr-1 in the nuclei of the dorsal and ventral urinary bladder and kidney pelvis urothelium of rats (2009) Toxicol Pathol, 37 (7), pp. 947-958; Fliegner, D., Westermann, D., Riad, A., Schubert, C., Becher, E., Fielitz, J., Up-regulation of PPARγ in myocardial infarction (2008) Europ J Heart Fail, 10 (1), pp. 30-38; Lee, C.-H., Olson, P., Evans, R.M., Minireview: lipid metabolism, metabolic diseases, and peroxisome proliferator-activated receptors (2003) Endocrinology, 144 (6), pp. 2201-2207; Gao, D.-F., Niu, X.-L., Hao, G.-H., Peng, N., Wei, J., Ning, N., Rosiglitazone inhibits angiotensin II-induced CTGF expression in vascular smooth muscle cells - role of PPAR-γ in vascular fibrosis (2007) Biochem Pharmacol, 73 (2), pp. 185-197; Tzameli, I., Fang, H., Ollero, M., Shi, H., Hamm, J.K., Kievit, P., Regulated production of a peroxisome proliferator-activated receptor-γ ligand during an early phase of adipocyte differentiation in 3T3-L1 adipocytes (2004) J Biol Chem, 279 (34), pp. 36093-36102; Tsukahara, T., Tsukahara, R., Yasuda, S., Makarova, N., Valentine, W.J., Allison, P., Different residues mediate recognition of 1-O-oleyllysophosphatidic acid and rosiglitazone in the ligand binding domain of peroxisome proliferator-activated receptor (2005) J Biol Chem, 281 (6), pp. 3398-3407; Kim, K.Y., Cheon, H.G., Antiangiogenic effect of rosiglitazone is mediated via peroxisome proliferator-activated receptor-activated Maxi-K channel opening in human umbilical vein endothelial cells (2006) J Biol Chem, 281 (19), pp. 13503-13512; Muhlhausler, B.S., Duffield, J.A., McMillen, I.C., Increased maternal nutrition increases leptin expression in perirenal and subcutaneous adipose tissue in the postnatal lamb (2007) Endocrinology, 148 (12), pp. 6157-6163; Ding, J., Nagai, K., Woo, J.-T., Insulin-dependent adipogenesis in stromal ST2 cells derived from murine bone marrow (2003) Biosci Biotech Biochem, 67 (2), pp. 314-321; Jung, H.S., Youn, B.-S., Cho, Y.M., Yu, K.-Y., Park, H.J., Shin, C.S., The effects of rosiglitazone and metformin on the plasma concentrations of resistin in patients with type 2 diabetes mellitus (2005) Metab: Clin Exper, 54 (3), pp. 314-320; Patel, L., Buckels, A.C., Kinghorn, I.J., Murdock, P.R., Holbrook, J.D., Plumpton, C., Resistin is expressed in human macrophages and directly regulated by PPAR gamma activators (2003) Biochem Biophys Res Communications, 300 (2), pp. 472-476; Boyle, P.J., King, A.B., Olansky, L., Marchetti, A., Lau, H., Magar, R., Effects of pioglitazone and rosiglitazone on blood lipid levels and glycemic control in patients with type 2 diabetes mellitus: a retrospective review of randomly selected medical records (2002) Clin Ther, 24 (3), pp. 378-396; Chen, B., Wild, D., Guha, R., PubChem as a source of polypharmacology (2009) J Chem Info Model, 49 (9), pp. 2044-2055; Pauwels, E., Stoven, V., Yamanishi, Y., Predicting drug side-effect profiles: a chemical fragment-based approach (2011) BMC Bioinfo, 12 (1), p. 169; Knox, C., Law, V., Jewison, T., Liu, P., Ly, S., Frolkis, A., DrugBank 3.0: a comprehensive resource for 'omics' research on drugs (2011) Nucl Acids Res, 39, pp. D1035-D1041; Kanehisa, M., Goto, S., KEGG: kyoto encyclopedia of genes and genomes (2000) Nucl Acids Res, 28 (1), pp. 27-30; Huang, L.-C., Wu, X., Chen, J.Y., Predicting adverse side effects of drugs (2011) BMC Genom, 12, p. S11; Tatonetti, N.P., Patrick, P.Y., Daneshjou, R., Altman, R.B., Data-driven prediction of drug effects and interactions (2012) Sci Transl Med, 4 (125). , 125ra31; Kuhn, M., Al Banchaabouchi, M., Campillos, M., Jensen, L.J., Gross, C., Gavin, A.-C., Systematic identification of proteins that elicit drug side effects (2013) Mol Syst Biol, 9 (1); Kilicoglu, H., Fiszman, M., Rodriguez, A., Shin, D., Ripple, A., Rindflesch, T.C., Semantic MEDLINE: a web application for managing the results of PubMed Searches (2008) Proceedings of the third international symposium for semantic mining in biomedicine, 2008, pp. 69-76; Ahlers, C.B., Fiszman, M., Demner-Fushman, D., Lang, F.-M., Rindflesch, T.C., Extracting semantic predications from Medline citations for pharmacogenomics (2006) Pac symp biocomput, 12, pp. 209-220; (2007), http://www.fda.gov/NewsEvents/Newsroom/PressAnnouncements/2007/ucm109026.htm, FDA Adds Boxed Warning for Heart-related Risks to Anti-Diabetes Drug Avandia; 2007-11-14; Mahaffey, K.W., Hafley, G., Dickerson, S., Burns, S., Tourt-Uhlig, S., White, J., Results of a reevaluation of cardiovascular outcomes in the RECORD trial (2013) Amer Heart J, 166 (2), pp. 240-249; Lopes, R.D., Dickerson, S., Hafley, G., Burns, S., Tourt-Uhlig, S., White, J., Methodology of a reevaluation of cardiovascular outcomes in the RECORD, trial: study design and conduct (2013) Amer Heart J, 166 (2). , 208-216.e28; Thompson, D., (2013), http://health.usnews.com/health-news/news/articles/2013/11/25/fda-to-lift-restrictions-on-diabetes-drug-avandia, FDA to lift restrictions on diabetes drug Avandia; Herskovic, J.R., Bernstam, E.V., Using incomplete citation data for MEDLINE, results ranking (2005) AMIA, annual symposium proceedings, 2005, pp. 316-320</v>
          </cell>
          <cell r="AM186" t="str">
            <v>Shang, N.; School of Biomedical Informatics, The University of Texas Health Science CenterUnited States</v>
          </cell>
          <cell r="AP186" t="str">
            <v>Academic Press Inc.</v>
          </cell>
          <cell r="AV186" t="str">
            <v>JBIOB</v>
          </cell>
          <cell r="AW186" t="str">
            <v>J. Biomed. Informatics</v>
          </cell>
          <cell r="AX186" t="str">
            <v>Final</v>
          </cell>
          <cell r="AY186" t="str">
            <v>2-s2.0-84919846618</v>
          </cell>
          <cell r="AZ186">
            <v>17</v>
          </cell>
          <cell r="BF186" t="str">
            <v>Distributional semantics; Literature-based discovery; Pharmacovigilance; Predication-based semantic indexing; Reflective random indexing</v>
          </cell>
          <cell r="BG186" t="str">
            <v>Algorithms; Drug interactions; Indexing (of information); Semantics; Distributional semantics; Literature-based discoveries; Pharmacovigilance; Random indexing; Semantic indexing; Natural language processing systems; low density lipoprotein cholesterol; rosiglitazone; triacylglycerol; adverse drug reaction; Article; data base; drug indication; drug surveillance program; electronic medical record; heart infarction; human; information retrieval; Medline; natural language processing; algorithm; data mining; medical research; natural language processing; procedures; receiver operating characteristic; semantics; Adverse Drug Reaction Reporting Systems; Algorithms; Biomedical Research; Data Mining; Drug-Related Side Effects and Adverse Reactions; Humans; MEDLINE; Natural Language Processing; ROC Curve; Semantics</v>
          </cell>
          <cell r="BI186" t="str">
            <v>twitter|metamap|nlp</v>
          </cell>
          <cell r="BJ186" t="str">
            <v>pharmacovigilance involves continually monitoring drug safety after drugs are put to market. to aid this process; algorithms for the identification of strongly correlated drug/adverse drug reaction (adr) pairs from data sources such as adverse event reporting systems or electronic health records have been developed. these methods are generally statistical in nature, and do not draw upon the large volumes of knowledge embedded in the biomedical literature. in this paper, we investigate the ability of scalable literature based discovery (lbd) methods to identify side effects of pharmaceutical agents. the advantage of lbd methods is that they can provide evidence from the literature to support the plausibility of a drug/adr association, thereby assisting human review to validate the signal, which is an essential component of pharmacovigilance. to do so, we draw upon vast repositories of knowledge that has been extracted from the biomedical literature by two natural language processing tools, metamap and semrep. we evaluate two lbd methods that scale comfortably to the volume of knowledge available in these repositories. specifically, we evaluate reflective random indexing (rri), a model based on concept-level co-occurrence, and predication-based semantic indexing (psi), a model that encodes the nature of the relationship between concepts to support reasoning analogically about drug-effect relationships. an evaluation set was constructed from the side effect resource 2 (sider2), which contains known drug/adr relations, and models were evaluated for their ability to "rediscover" these relations. in this paper, we demonstrate that both rri and psi can recover known drug-adverse event associations. however, psi performed better overall, and has the additional advantage of being able to recover the literature underlying the reasoning pathways it used to make its predictions. © 2014 elsevier inc.</v>
          </cell>
          <cell r="BK186" t="str">
            <v>As reações adversas a medicamentos se tornaram uma das principais causas de mortes. Para a vigilância de eventos adversos a medicamentos, os pacientes gradualmente se envolveram no relato de suas experiências com medicamentos por meio do uso de sistemas dedicados e estruturados. O surgimento das redes sociais oferece aos pacientes uma maneira de descrever suas experiências com medicamentos on-line em um formato de texto livre menos estruturado.</v>
          </cell>
          <cell r="BL186" t="str">
            <v xml:space="preserve">A farmacovigilância envolve monitorar continuamente a segurança dos medicamentos após as drogas são colocadas no mercado. Para ajudar este processo; Algoritmos para a identificação de pares de reação medicamentosa / adversos fortemente correlacionados (ADR) de fontes de dados, como sistemas de relatórios de eventos adversos ou registros eletrônicos de saúde. Esses métodos são geralmente de natureza estatísticos, e não se baseam nos grandes volumes de conhecimento incorporados na literatura biomédica. Neste artigo, investigamos a capacidade de métodos de descoberta de literatura de literatura escalável (LBD) para identificar os efeitos colaterais dos agentes farmacêuticos. A vantagem dos métodos de LBD é que eles podem fornecer evidências da literatura para apoiar a plausibilidade de uma associação de drogas / adr, assistindo assim a revisão humana a validar o sinal, que é um componente essencial da farmacovigilância. Para fazer isso, elaboramos vastos repositórios de conhecimento que foi extraído da literatura biomédica por duas ferramentas de processamento de linguagem natural, Metamap e Semrep. Avaliamos dois métodos de LBD que escalam confortavelmente ao volume de conhecimento disponível nesses repositórios. Especificamente, avaliamos a indexação aleatória reflexiva (RRI), um modelo baseado na co-ocorrência de nível conceitual e na indexação semântica de predicação (PSI), um modelo que codifica a natureza da relação entre os conceitos para apoiar o raciocínio analógico Relacionamentos de efeito. Um conjunto de avaliação foi construído a partir do recurso de efeito colateral 2 (sider2), que contém relações de drogas / adr conhecidas e modelos foram avaliados por sua capacidade de "redescobrir" essas relações. Neste artigo, demonstramos que tanto o RRI quanto o PSI podem recuperar associações de eventos adversas com drogas conhecidas. No entanto, o PSI se apresentou melhor no geral e tem a vantagem adicional de poder recuperar a literatura subjacente às vias de raciocínio que costumava fazer suas previsões. © 2014 Elsevier Inc. </v>
          </cell>
          <cell r="BQ186">
            <v>0</v>
          </cell>
          <cell r="BR186">
            <v>1</v>
          </cell>
          <cell r="BS186">
            <v>1</v>
          </cell>
          <cell r="BT186" t="str">
            <v>A farmacovigilância envolve o monitoramento contínuo da segurança dos medicamentos após sua colocação no mercado. Para auxiliar neste processo; foram desenvolvidos algoritmos para a identificação de pares de drogas / reações adversas a drogas (ADR) fortemente correlacionadas a partir de fontes de dados, como sistemas de notificação de eventos adversos ou registros eletrônicos de saúde. Esses métodos são geralmente de natureza estatística e não se baseiam nos grandes volumes de conhecimento embutidos na literatura biomédica.</v>
          </cell>
          <cell r="BU186" t="str">
            <v>Nesta pesquisa, um método emergente e escalonável de LBD que usa estatísticas de distribuição para inferir e aplicar padrões de descoberta foram N. Shang et al. / Journal of Biomedical Informatics 52 (2014) 293–310</v>
          </cell>
          <cell r="BV186">
            <v>0</v>
          </cell>
          <cell r="BW186">
            <v>0</v>
          </cell>
          <cell r="BX186">
            <v>0</v>
          </cell>
          <cell r="BY186">
            <v>0</v>
          </cell>
          <cell r="BZ186">
            <v>0</v>
          </cell>
          <cell r="CA186">
            <v>0</v>
          </cell>
          <cell r="CB186">
            <v>0</v>
          </cell>
          <cell r="CC186">
            <v>0</v>
          </cell>
          <cell r="CE186" t="str">
            <v>Entra ou ñ para leitura: talvez</v>
          </cell>
          <cell r="CF186" t="str">
            <v>Razoavel</v>
          </cell>
          <cell r="CI186">
            <v>1</v>
          </cell>
          <cell r="CK186">
            <v>0</v>
          </cell>
          <cell r="CL186">
            <v>0</v>
          </cell>
        </row>
        <row r="187">
          <cell r="C187" t="str">
            <v>twimed twitter and pubmed comparable corpus of drugs diseases symptoms and their relations</v>
          </cell>
          <cell r="D187" t="str">
            <v>TwiMed: Twitter and PubMed comparable corpus of drugs, diseases, symptoms, and their relations</v>
          </cell>
          <cell r="E187" t="str">
            <v xml:space="preserve">Twime: Twitter e Pubmed corpus comparável de drogas, doenças, sintomas e suas relações </v>
          </cell>
          <cell r="G187" t="str">
            <v xml:space="preserve">macho </v>
          </cell>
          <cell r="H187">
            <v>2017</v>
          </cell>
          <cell r="I187">
            <v>22</v>
          </cell>
          <cell r="J187">
            <v>0</v>
          </cell>
          <cell r="K187">
            <v>1</v>
          </cell>
          <cell r="L187" t="str">
            <v>Scopus</v>
          </cell>
          <cell r="P187" t="str">
            <v>English</v>
          </cell>
          <cell r="Q187" t="str">
            <v>Article</v>
          </cell>
          <cell r="R187">
            <v>0</v>
          </cell>
          <cell r="S187" t="str">
            <v>All Open Access, Gold, Green</v>
          </cell>
          <cell r="T187" t="str">
            <v>Alvaro N., Miyao Y., Collier N.</v>
          </cell>
          <cell r="U187" t="str">
            <v>JMIR Public Health and Surveillance</v>
          </cell>
          <cell r="V187" t="str">
            <v>3</v>
          </cell>
          <cell r="W187" t="str">
            <v>2</v>
          </cell>
          <cell r="X187" t="str">
            <v xml:space="preserve"> e24</v>
          </cell>
          <cell r="Y187" t="str">
            <v>10.2196/publichealth.6396</v>
          </cell>
          <cell r="Z187" t="str">
            <v>10.2196/publichealth.6396</v>
          </cell>
          <cell r="AB187" t="str">
            <v>https://www.scopus.com/inward/record.uri?eid=2-s2.0-85042426155&amp;doi=10.2196%2fpublichealth.6396&amp;partnerID=40&amp;md5=654c06b0ad2b4e4f35f90378d89ac92c</v>
          </cell>
          <cell r="AC187" t="str">
            <v>National Institute of Informatics, Department of Informatics, Tokyo, Japan; Graduate University for Advanced Studies (SOKENDAI), Kanagawa, Japan; Faculty of Modern and Medieval Languages, Department of Theoretical and Applied Linguistics, University of Cambridge, Cambridge, United Kingdom</v>
          </cell>
          <cell r="AD187" t="str">
            <v>Alvaro, N., National Institute of Informatics, Department of Informatics, Tokyo, Japan, Graduate University for Advanced Studies (SOKENDAI), Kanagawa, Japan; Miyao, Y., National Institute of Informatics, Department of Informatics, Tokyo, Japan, Graduate University for Advanced Studies (SOKENDAI), Kanagawa, Japan; Collier, N., Faculty of Modern and Medieval Languages, Department of Theoretical and Applied Linguistics, University of Cambridge, Cambridge, United Kingdom</v>
          </cell>
          <cell r="AH187" t="str">
            <v>Ministry of Education, Culture, Sports, Science and Technology, Monbusho</v>
          </cell>
          <cell r="AI187" t="str">
            <v>This research project was supported by a grant from the Japanese Ministry of Education, Culture, Sports, Science and Technology (MEXT). We would also like to thank Ana Salto Hurtado and Marta G?mez M?rquez de Prado for their help in annotating the sentences. We want to thank Ramiro Aparicio Gallardo for his technical support. Finally, we also want to thank Dr Nut Limsopatham and Dr Yuka Tateisi for their suggestions while developing the guidelines.</v>
          </cell>
          <cell r="AL187" t="str">
            <v>Hakala, K, Van Landeghem, S, Salakoski, T, Van de Peer, Y, Ginter, F., Application of the EVEX resource to event extraction and network construction: Shared Task entry and result analysis BMC Bioinformatics. 2015 Presented at: BioNLP Shared Task 2013, p. S3. , https://bmcbioinformatics.biomedcentral.com/articles/10.1186/1471-2105-16-S16-S3, August 9, 2013; Sofia, Bulgaria [doi]; Freifeld, CC, Brownstein, JS, Menone, CM, Bao, W, Filice, R, Kass-Hout, T, Digital drug safety surveillance: monitoring pharmaceutical products in twitter (2014) Drug Safety, pp. 343-350. , New York, NY: Springer; Bian, J, Topaloglu, U, Yu, F., Towards large-scale twitter mining for drug-related adverse events (2012) 2012 Presented at: Proceedings of the 2012 international workshop on Smart health and wellbeing, pp. 25-32. , October 29, Maui, HI [doi]; Sarker, A, Ginn, R, Nikfarjam, A, O'Connor, K, Smith, K, Jayaraman, S, Utilizing social media data for pharmacovigilance: a review (2015) J Biomed Inform, 54, pp. 202-212. , Apr;: [FREE Full text] [doi] [Medline: 25720841]; Nikfarjam, A, Sarker, A, O'Connor, K, Ginn, R, Gonzalez, G., Pharmacovigilance from social media: mining adverse drug reaction mentions using sequence labeling with word embedding cluster features (2015) J Am Med Inform Assoc, 22 (3), pp. 671-681. , May; [FREE Full text] [doi] [Medline: 25755127]; Björne, J, Salakoski, T., Biomedical Event Extraction for Diverse Corpora (2015) BMC Bioinformatics, 16, p. S4. , (Suppl 16):. [doi]; Miwa, M, Thompson, P, McNaught, J, Kell, DB, Ananiadou, S., Extracting semantically enriched events from biomedical literature (2012) BMC Bioinformatics, 13, p. 108. , May 23;: [FREE Full text] [doi]; Miwa, M, Ananiadou, S., NaCTeM EventMine for BioNLP 2013 CG and PC tasks (2013) 2013 Presented at: Proceedings of the BioNLP Shared Task 2013 Workshop, pp. 94-98. , Sofia, Bulgaria; Herrero-Zazo, M, Segura-Bedmar, I, Martínez, P, Declerck, T., The DDI corpus: an annotated corpus with pharmacological substances and drug-drug interactions (2013) J Biomed Inform, 46 (5), pp. 914-920. , Oct; [FREE Full text] [doi] [Medline: 23906817]; Gurulingappa, H, Rajput, AM, Roberts, A, Fluck, J, Hofmann-Apitius, M, Toldo, L., Development of a benchmark corpus to support the automatic extraction of drug-related adverse effects from medical case reports (2012) J Biomed Inform, 45 (5), pp. 885-892. , Oct; [FREE Full text] [doi] [Medline: 22554702]; Nawaz, R, Thompson, P, McNaught, J, Ananiadou, S., Meta-knowledge annotation of bio-events (2010) 2010 Presented at: Proceedings of the Seventh International Conference on Language Resources and Evaluation (LREC 2010), pp. 2498-2505. , May 17-23, Valletta, Malta; Elhadad, N, Chapman, W, Savova, G., CHPC. ShARe/CLEF eHealth 2013 shared task: guidelines for the annotation of disorders in clinical notes, , http://blulab.chpc.utah.edu/sites/default/files/ShARe_Guidelines_CLEF_2013.pdf, [accessed 2017-04-24] [WebCite Cache ID 6pxg52DD9]; Baldwin, T, Cook, P, Lui, M, MacKinlay, A, Wang, L., how noisy social media text, how diffrnt social media sourcess? (2013) International Joint Conference on Natural Language Processing, pp. 356-364. , 2013 Presented at: October 14-18, Nagoya, Japan; Lippincott, T, Séaghdha, D, Korhonen, A., Exploring subdomain variation in biomedical language (2011) BMC Bioinformatics, 12, p. 212. , May 27;: [FREE Full text] [doi] [Medline: 21619603]; Wang, W, Haerian, K, Salmasian, H, Harpaz, R, Chase, H, Friedman, C., A drug-adverse event extraction algorithm to support pharmacovigilance knowledge mining from PubMed citations (2011) AMIA Annu Symp Proc, 2011, pp. 1464-1470. , [FREE Full text] [Medline: 22195210]; Kim, J, Ohta, T, Tateisi, Y, Tsujii, J., GENIA corpus-a semantically annotated corpus for bio-textmining (2003) Bioinformatics, 19, pp. i180-i182. , Jul 10;(Suppl 1): [doi]; Khresmoi - medical information analysis and retrieval, , http://www.khresmoi.eu, Khresmoi. [accessed 2011-11-06] [WebCite Cache ID 62zteCKmX]; Goeuriot, L, Kelly, L, Jones, G, Zuccon, G, Suominen, H, Hanbury, A, Creation of a new evaluation benchmark for information retrieval targeting patient information needs (2013) 2013 Presented at: The Fifth International Workshop on Evaluating Information Access, , June 18, Tokyo, Japan; Frost, J, Okun, S, Vaughan, T, Heywood, J, Wicks, P., Patient-reported outcomes as a source of evidence in off-label prescribing: analysis of data from PatientsLikeMe (2011) J Med Internet Res, 13 (1), p. e6. , Jan 21; [FREE Full text] [doi] [Medline: 21252034]; Benton, A, Ungar, L, Hill, S, Hennessy, S, Mao, J, Chung, A, Identifying potential adverse effects using the web: a new approach to medical hypothesis generation (2011) J Biomed Inform, 44 (6), pp. 989-996. , Dec; [FREE Full text] [doi] [Medline: 21820083]; Alvaro, N, Conway, M, Doan, S, Lofi, C, Overington, J, Collier, N., Crowdsourcing Twitter annotations to identify first-hand experiences of prescription drug use (2015) J Biomed Inform, 58, pp. 280-287. , Dec;: [FREE Full text] [doi] [Medline: 26556646]; Yin, Z, Fabbri, D, Rosenbloom, ST, Malin, B., A scalable framework to detect personal health mentions on twitter (2015) J Med Internet Res, 17 (6), p. e138. , Jun 05; [FREE Full text] [doi] [Medline: 26048075]; http://about.twitter.com/company, Twitter. About company [accessed 2015-04-28] [WebCite Cache ID 6Y8Gpanwp]; Twitter usage statistics, , http://www.internetlivestats.com/twitter-statistics/, Internet-Live-Stats. [accessed 2016-10-13] [WebCite Cache ID 6lEjp8QRn]; Williams, SA, Terras, M, Warwick, C., How twitter is studied in the medical professions: a classification of twitter papers indexed in PubMed (2013) Med 2 0, 2 (2), p. e2. , [FREE Full text] [doi] [Medline: 25075237]; Hanson, CL, Burton, SH, Giraud-Carrier, C, West, JH, Barnes, MD, Hansen, B., Tweaking and tweeting: exploring Twitter for nonmedical use of a psychostimulant drug (Adderall) among college students (2013) J Med Internet Res, 15 (4), p. e62. , Apr 17; [FREE Full text] [doi] [Medline: 23594933]; Sarker, A, O?Connor, K, Ginn, R, Scotch, M, Smith, K, Malone, D, Social media mining for toxicovigilance: automatic monitoring of prescription medication abuse from twitter (2016) Drug safety, pp. 231-240. , [doi]; Plachouras, V, Leidner, JL, Garrow, AG., Quantifying self-reported adverse drug events on twitter: signal and topic analysis (2016) 2016 Presented at: International Conference on Social Media &amp; Society, , London. [doi]; Rastegar-Mojarad, M, Ye, Z, Wall, D, Murali, N, Lin, S., Collecting and analyzing patient experiences of health care from social media (2015) J Med Internet Res, 4 (3), p. e78. , Jul 02; [FREE Full text] [doi] [Medline: 26137885]; Weeg, C, Schwartz, HA, Hill, S, Merchant, RM, Arango, C, Ungar, L., Using twitter to measure public discussion of diseases: a case study (2015) JMIR Public Health Surveill, 1 (1), p. e6. , Jun 26; [doi]; Du, L, Rachul, C, Guo, Z., Gordie Howe's “Miraculous Treatment”: case study of twitter users' reactions to a sport celebrity's stem cell treatment (2016) JMIR Public Health Surveill, 2 (1), p. e8. , [doi]; Segura-Bedmar, I, Martínez, P, Revert, R, Moreno-Schneider, J., Exploring Spanish health social media for detecting drug effects (2015) BMC Med Inform Decis Mak, 15, p. S6. , Jun; Suppl 2: [FREE Full text] [doi] [Medline: 26100267]; Deléger, L, Grouin, C, Zweigenbaum, P., Extracting medication information from French clinical texts (2010) Stud Health Technol Inform, 160, pp. 949-953. , (Pt 2): [Medline: 20841824]; Polepalli, RB, Belknap, SM, Li, Z, Frid, N, West, DP, Yu, H., Automatically recognizing medication and adverse event information from food and drug administration's adverse event reporting system narratives (2014) JMIR Med Inform, 2 (1), p. e10. , Jun 27; [FREE Full text] [doi] [Medline: 25600332]; Hoffman, KB, Dimbil, M, Tatonetti, NP, Kyle, RF., A pharmacovigilance signaling system based on FDA regulatory action and post-marketing adverse event reports (2016) Drug safety, 39 (6), pp. 561-575. , Jun; [doi] [Medline: 26946292]; Wongchaisuwat, P, Klabjan, D, Jonnalagadda, SR., A semi-supervised learning approach to enhance health care community-based question answering: a case study in alcoholism (2016) JMIR Med Inform, 4 (3), p. e24. , Aug 02; [FREE Full text] [doi] [Medline: 27485666]; Abacha, AB, Zweigenbaum, P., MEANS: A medical question-answering system combining NLP techniques and semantic Web technologies (2015) Inf Process Manage, pp. 570-594. , [doi]; Leaman, R, Wojtulewicz, L, Sullivan, R, Skariah, A, Yang, J, Gonzalez, G., Towards internet-age pharmacovigilance: extracting adverse drug reactions from user posts to health-related social networks (2010) 2010 Presented at: Proceedings of the 2010 Workshop on Biomedical Natural Language Processing, pp. 117-125. , July 15, Uppsala, Sweden; Sampathkumar, H, Chen, X, Luo, B., Mining adverse drug reactions from online healthcare forums using hidden Markov model (2014) BMC Med Inform Decis Mak, 14, p. 91. , Oct 23;: [FREE Full text] [doi] [Medline: 25341686]; RESTful Web Service, , http://europepmc.org/RestfulWebService, Europe PMC. [accessed 2017-04-24] [WebCite Cache ID 6pxubKVDG]; Arizona Disease Corpus Annotation Guidelines, , http://diego.asu.edu/downloads/AZDCAnnotationGuidelines_v013.pdf, ASU. [accessed 2017-04-24] [WebCite Cache ID 6pxufeemu]; Stenetorp, P, Pyysalo, S, Topic, G, Ohta, T, Ananiadou, S, Tsujii, J., BRAT: a web-based tool for NLP-assisted text annotation (2012) 2012 Presented at: Conference of the European Chapter of the Association for Computational Linguistics, pp. 102-107. , April 23-27, Avignon, France; Ogren, PV., Knowtator: a plug-in for creating training and evaluation data sets for biomedical natural language systems (2006) 2006 Presented at: International Protégé Conference, pp. 73-76. , July 23-26, Stanford, California; SIDER Side Effect Resource, , http://sideeffects.embl.de, SIDER. [accessed 2013-01-23] [WebCite Cache ID 6DsJnvdbl]; Medical dictionary for regulatory activities, , http://bioportal.bioontology.org/ontologies/MEDDRA, BioPortal. [accessed 2017-04-24] [WebCite Cache ID 6pxvIyd8g]; Dhombres, F, Bodenreider, O., Interoperability between phenotypes in research and healthcare terminologies-investigating partial mappings between HPO and SNOMED CT (2016) J Biomed Semantics, 7, p. 3. , [FREE Full text] [doi] [Medline: 26865946]; Mizuno, S, Ogishima, S, Nishigori, H, Jamieson, DG, Verspoor, K, Tanaka, H, The pre-eclampsia ontology: a disease ontology representing the domain knowledge specific to pre-eclampsia (2016) PLoS One, 11 (10), p. e0162828. , [FREE Full text] [doi] [Medline: 27788142]; Roberts, A, Gaizauskas, R, Hepple, M, Demetriou, G, Guo, Y, Setzer, A, Semantic annotation of clinical text: the CLEF corpus (2008) 2008 Presented at: LREC, pp. 19-26. , May 26, Marrakech, Morocco; Hripcsak, G, Rothschild, AS., Agreement, the f-measure, and reliability in information retrieval (2005) J Am Med Inform Assoc, 12 (3), pp. 296-298. , Jan; [FREE Full text] [doi] [Medline: 15684123]; Tamminga, CA, Carlsson, A., Partial dopamine agonists and dopaminergic stabilizers, in the treatment of psychosis (2002) Curr Drug Targets CNS Neurol Disord, 1 (2), pp. 141-147. , Apr; [Medline: 12769623]; Hunter, A, Grealish, A, Dowling, M., Improving quality of life for adolescents with psychosis (2010) Mental Health Practice, pp. 32-35. , [doi]; Perlman, G, Kotov, R, Fu, J, Bromet, EJ, Fochtmann, LJ, Medeiros, H, Genomic Psychiatry Cohort Consortium, et al. Symptoms of psychosis in schizophrenia, schizoaffective disorder, and bipolar disorder: a comparison of African Americans and Caucasians in the Genomic Psychiatry Cohort (2016) Am J Med Genet B Neuropsychiatr Genet, 171 (4), pp. 546-555. , Jun; [doi] [Medline: 26663585]; Khaodhiar, L, McCowen, KC, Blackburn, GL., Obesity and its comorbid conditions (1999) Clin Cornerstone, 2 (3), pp. 17-31. , [Medline: 10696282]; Duggan, M., (2015) Pew Research Center. Mobile messaging and social media, , http://www.pewinternet.org/2015/08/19/mobile-messaging-and-social-media-2015/, [accessed 2016-03-22] [WebCite Cache ID 6gCZOB0Lz]; Twitter Developer Documentation, , https://dev.twitter.com/overview/terms/agreement-and-policy, Twitter. [accessed 2016-10-04] [WebCite Cache ID 6l0jyN5el]</v>
          </cell>
          <cell r="AM187" t="str">
            <v>Alvaro, N.; National Institute of Informatics, 2-1-2 Hitotsubashi, Japan; email: nestoralvaro@gmail.com</v>
          </cell>
          <cell r="AP187" t="str">
            <v>JMIR Publications Inc.</v>
          </cell>
          <cell r="AW187" t="str">
            <v>JMIR Publ. Heal. Surveil.</v>
          </cell>
          <cell r="AX187" t="str">
            <v>Final</v>
          </cell>
          <cell r="AY187" t="str">
            <v>2-s2.0-85042426155</v>
          </cell>
          <cell r="BF187" t="str">
            <v>Annotation; Corpus; Natural language processing; Pharmacovigilance; PubMed; Text mining; Twitter</v>
          </cell>
          <cell r="BH187" t="str">
            <v>twitter|metamap|nlp</v>
          </cell>
          <cell r="BI187" t="str">
            <v>twitter|metamap|nlp</v>
          </cell>
          <cell r="BJ187" t="str">
            <v>background: work on pharmacovigilance systems using texts from pubmed and twitter typically target at different elements and use different annotation guidelines resulting in a scenario where there is no comparable set of documents from both twitter and pubmed annotated in the same manner. objective: this study aimed to provide a comparable corpus of texts from pubmed and twitter that can be used to study drug reports from these two sources of information, allowing researchers in the area of pharmacovigilance using natural language processing (nlp) to perform experiments to better understand the similarities and differences between drug reports in twitter and pubmed. methods: we produced a corpus comprising 1000 tweets and 1000 pubmed sentences selected using the same strategy and annotated at entity level by the same experts (pharmacists) using the same set of guidelines. results: the resulting corpus, annotated by two pharmacists, comprises semantically correct annotations for a set of drugs, diseases, and symptoms. this corpus contains the annotations for 3144 entities, 2749 relations, and 5003 attributes. conclusions: we present a corpus that is unique in its characteristics as this is the first corpus for pharmacovigilance curated from twitter messages and pubmed sentences using the same data selection and annotation strategies. we believe this corpus will be of particular interest for researchers willing to compare results from pharmacovigilance systems (eg, classifiers and named entity recognition systems) when using data from twitter and from pubmed. we hope that given the comprehensive set of drug names and the annotated entities and relations, this corpus becomes a standard resource to compare results from different pharmacovigilance studies in the area of nlp. © nestor alvaro, yusuke miyao, nigel collier. originally published in jmir public health and surveillance (http://publichealth.jmir.org), 03.05.2017. this is an open-access article distributed under the terms of the creative commons attribution license (http://creativecommons.org/licenses/by/2.0/)</v>
          </cell>
          <cell r="BK187" t="str">
            <v>Background: Trabalhe em sistemas de farmacovigilância usando textos do PubMed e do Twitter normalmente direcionados a elementos diferentes e use diretrizes de anotação diferentes, resultando em um cenário onde não há um conjunto comparável de documentos do Twitter e do PubMed anotados da mesma maneira. Objetivo: Este estudo teve como objetivo fornecer um corpus comparável de textos do PubMed e do Twitter que podem ser usados ​​para estudar relatórios de medicamentos dessas duas fontes de informação, permitindo que pesquisadores da área de farmacovigilância usando processamento de linguagem natural (PNL) realizem experimentos para melhor compreender as semelhanças e diferenças entre relatórios de drogas no Twitter e PubMed. Métodos: Produzimos um corpus composto por 1000 tweets e 1000 frases PubMed selecionadas usando a mesma estratégia e anotadas em nível de entidade pelos mesmos especialistas (farmacêuticos) usando o mesmo conjunto de diretrizes. Resultados: o corpus resultante, anotado por dois farmacêuticos, compreende anotações semanticamente corretas para um conjunto de medicamentos, doenças e sintomas. Este corpus contém as anotações para 3144 entidades, 2749 relações e 5003 atributos. Conclusões: Apresentamos um corpus que é único em suas características, pois este é o primeiro corpus para farmacovigilância com curadoria de mensagens do Twitter e frases PubMed usando a mesma seleção de dados e estratégias de anotação. Acreditamos que este corpus será de particular interesse para pesquisadores que desejam comparar resultados de sistemas de farmacovigilância (por exemplo, classificadores e sistemas de reconhecimento de entidades nomeadas) ao usar dados do Twitter e do PubMed. Esperamos que, dado o conjunto abrangente de nomes de medicamentos e as entidades e relações anotadas, este corpus se torne um recurso padrão para comparar resultados de diferentes estudos de farmacovigilância na área de PNL.</v>
          </cell>
          <cell r="BL187" t="str">
            <v xml:space="preserve">Antecedentes: Trabalhe em sistemas de farmacovigilância usando textos de PubMed e Twitter tipicamente alvo em diferentes elementos e use diferentes diretrizes de anotação, resultando em um cenário onde não há conjunto comparável de documentos do Twitter e do PubMed anotado da mesma maneira. OBJETIVO: Este estudo teve como objetivo fornecer um corpus comparável de textos do PubMed e o Twitter que pode ser usado para estudar relatórios de medicamentos dessas duas fontes de informação, permitindo aos pesquisadores na área de farmacovigilância usando o processamento de linguagem natural (PNL) para melhorar os experimentos Entenda as semelhanças e diferenças entre os relatórios de drogas no Twitter e do PubMed. MÉTODOS: Produzimos um corpus compreendendo 1000 tweets e 1000 frases Pubmed selecionadas usando a mesma estratégia e anotados no nível de entidade pelos mesmos especialistas (farmacêuticos) usando o mesmo conjunto de diretrizes. Resultados: O corpus resultante, anotado por dois farmacêuticos, compreende anotação semanticamente correta para um conjunto de drogas, doenças e sintomas. Este corpus contém as anotações para 3144 entidades, 2749 relações e 5003 atributos. CONCLUSÕES: Apresentamos um corpus que é único em suas características, pois este é o primeiro corpus para farmacovigilância curada de mensagens do Twitter e frases do PubMed usando as mesmas estratégias de seleção de dados e anotação. Acreditamos que este corpus será de particular interesse para pesquisadores dispostos a comparar os resultados de sistemas de farmacovigilância (por exemplo, classificadores e sistemas de reconhecimento de entidade nomeados) ao usar dados do Twitter e do PubMed. Esperamos que, dado o conjunto abrangente de nomes de drogas e as entidades e relações anotadas, este corpus se torna um recurso padrão para comparar resultados de diferentes estudos de farmacovigilância na área da PNL. © Nestor Alvaro, Yusuke Miyao, Nigel Collier. Originalmente publicado em JMIR Public Health and Surveillance (http://publichealth.jmir.org), 03.05.2017. Este é um artigo de acesso aberto distribuído sob os termos da Licença Creative Commons Attribution (http://creativecommons.org/licenses/by/2.0/) </v>
          </cell>
          <cell r="BQ187">
            <v>0</v>
          </cell>
          <cell r="BR187">
            <v>1</v>
          </cell>
          <cell r="BS187">
            <v>0</v>
          </cell>
          <cell r="BV187">
            <v>0</v>
          </cell>
          <cell r="BW187">
            <v>0</v>
          </cell>
          <cell r="BX187">
            <v>0</v>
          </cell>
          <cell r="BY187">
            <v>0</v>
          </cell>
          <cell r="BZ187">
            <v>0</v>
          </cell>
          <cell r="CA187">
            <v>0</v>
          </cell>
          <cell r="CB187">
            <v>0</v>
          </cell>
          <cell r="CC187">
            <v>0</v>
          </cell>
          <cell r="CE187" t="str">
            <v>Entra ou ñ para leitura: talvez</v>
          </cell>
          <cell r="CF187" t="str">
            <v>Razoavel</v>
          </cell>
          <cell r="CG187">
            <v>44369</v>
          </cell>
          <cell r="CI187">
            <v>0</v>
          </cell>
          <cell r="CK187">
            <v>0</v>
          </cell>
          <cell r="CL187">
            <v>0</v>
          </cell>
        </row>
        <row r="188">
          <cell r="C188" t="str">
            <v>using social listening data to monitor misuse and nonmedical use of bupropion a content analysis</v>
          </cell>
          <cell r="D188" t="str">
            <v>Using social listening data to monitor misuse and nonmedical use of bupropion: A content analysis</v>
          </cell>
          <cell r="E188" t="str">
            <v xml:space="preserve">Usando dados de escuta social para monitorar uso indevido e uso não médio de Bupropion: uma análise de conteúdo </v>
          </cell>
          <cell r="G188" t="str">
            <v xml:space="preserve">macho </v>
          </cell>
          <cell r="H188">
            <v>2017</v>
          </cell>
          <cell r="I188">
            <v>30</v>
          </cell>
          <cell r="J188">
            <v>0</v>
          </cell>
          <cell r="K188">
            <v>1</v>
          </cell>
          <cell r="L188" t="str">
            <v>Scopus</v>
          </cell>
          <cell r="P188" t="str">
            <v>English</v>
          </cell>
          <cell r="Q188" t="str">
            <v>Article</v>
          </cell>
          <cell r="R188">
            <v>0</v>
          </cell>
          <cell r="S188" t="str">
            <v>All Open Access, Gold, Green</v>
          </cell>
          <cell r="T188" t="str">
            <v>Anderson L.S., Bell H.G., Gilbert M., Davidson J.E., Winter C., Barratt M.J., Win B., Painter J.L., Menone C., Sayegh J., Dasgupta N.</v>
          </cell>
          <cell r="U188" t="str">
            <v>JMIR Public Health and Surveillance</v>
          </cell>
          <cell r="V188" t="str">
            <v>3</v>
          </cell>
          <cell r="W188" t="str">
            <v>1</v>
          </cell>
          <cell r="X188" t="str">
            <v xml:space="preserve"> e6</v>
          </cell>
          <cell r="Y188" t="str">
            <v>10.2196/publichealth.6174</v>
          </cell>
          <cell r="Z188" t="str">
            <v>10.2196/publichealth.6174</v>
          </cell>
          <cell r="AB188" t="str">
            <v>https://www.scopus.com/inward/record.uri?eid=2-s2.0-85030536579&amp;doi=10.2196%2fpublichealth.6174&amp;partnerID=40&amp;md5=be7b357e2ce5dbec0ead4a9052e39ffd</v>
          </cell>
          <cell r="AC188" t="str">
            <v>GlaxoSmithKline, Research Triangle Park, NC, United States; Gyra MediPharm Consulting, Research Triangle Park, NC, United States; Epidemico, Inc, Boston, MA, United States; GlaxoSmithKline, Stockley Park, Middlesex, United Kingdom; National Drug and Alcohol Research Centre, UNSW Australia, Randwick, Australia; Bluelight.org, Dover, DE, United States; Kadiant Analytics, Boston, MA, United States</v>
          </cell>
          <cell r="AD188" t="str">
            <v>Anderson, L.S., GlaxoSmithKline, Research Triangle Park, NC, United States; Bell, H.G., Gyra MediPharm Consulting, Research Triangle Park, NC, United States; Gilbert, M., Epidemico, Inc, Boston, MA, United States; Davidson, J.E., GlaxoSmithKline, Stockley Park, Middlesex, United Kingdom; Winter, C., GlaxoSmithKline, Stockley Park, Middlesex, United Kingdom; Barratt, M.J., National Drug and Alcohol Research Centre, UNSW Australia, Randwick, Australia, Bluelight.org, Dover, DE, United States, Kadiant Analytics, Boston, MA, United States; Win, B., GlaxoSmithKline, Stockley Park, Middlesex, United Kingdom; Painter, J.L., GlaxoSmithKline, Research Triangle Park, NC, United States; Menone, C., Epidemico, Inc, Boston, MA, United States; Sayegh, J., Kadiant Analytics, Boston, MA, United States; Dasgupta, N., Epidemico, Inc, Boston, MA, United States</v>
          </cell>
          <cell r="AH188" t="str">
            <v>GlaxoSmithKline, GSK
Australian Government
National Health and Medical Research Council, NHMRC: APP1070140
National Drug and Alcohol Research Centre, NDARC</v>
          </cell>
          <cell r="AI188" t="str">
            <v>The authors thank colleagues who provided review and insights, including Harry Seifert, John Ascher, Greg Powell, Sanman Ghorpade, Kalpesh Joshi, Bill Christopher, Lorrie Schifano, Mary Wheeler, Eric Smith, and Eric Struth. The authors also thank Anna Torrence and Christine Durst at 23K Studios and James Andrews and Clare Slater from Fishawack for formatting the manuscript for submission. Their work was funded by GlaxoSmithKline. Research was funded by GlaxoSmithKline. The data from Bluelight was purchased by GlaxoSmithKline. All analyses and manuscript development were conducted by the authors listed. Ongoing and continuous development of the social listening platform is supported by Epidemico, Inc. through government contracts and commercial engagement, but these resources were not used to directly support the specific content of this research. This material is based on datasets obtained from Bluelight and Opiophile. Bluelight is a nonprofit Web-based community dedicated to reducing drug-related harm. This work was conducted with support from Bluelight. The content is solely the responsibility of the authors and does not necessarily represent the official views of Bluelight or Opiophile. Monica Barratt is supported by an Australian National Health &amp; Medical Research Council Early Career Researcher Fellowship (APP1070140). The National Drug and Alcohol Research Centre is supported by funding from the Australian Government under the Substance Misuse Prevention and Service Improvement Grants Fund.</v>
          </cell>
          <cell r="AL188" t="str">
            <v>(2011) Epidemic: Responding to America's Prescription Drug Abuse Crisis, , https://www.whitehouse.gov/sites/default/files/ondcp/issues-content/prescription-drugs/rx_abuse_plan.pdf, Whitehouse. [accessed 2017-01-16] [WebCite Cache ID 6nYyzSftn]; (2015) Behavioral health trends in the United States: Results from the 2014 National Survey on Drug Use and Health (HHS Publication No SMA 15-4927, NSDUH Series H-50), , https://www.samhsa.gov/data/sites/default/files/NSDUH-FRR1-2014/NSDUH-FRR1-2014.pdf, SAMHSA. [accessed 2017-01-16] [WebCite Cache ID 6nZ0WkjVC]; Evans, EA, Sullivan, MA., Abuse and misuse of antidepressants (2014) Subst Abuse Rehabil, 5, pp. 107-120. , [FREE Full text] [doi] [Medline: 25187753]; Bergman, J, Madras, BK, Johnson, SE, Spealman, RD., Effects of cocaine and related drugs in nonhuman primates. III. Self-administration by squirrel monkeys (1989) J Pharmacol Exp Ther, 251 (1), pp. 150-155. , Oct; [Medline: 2529365]; de la Garza, R, Johanson, CE., Discriminative stimulus properties of intragastrically administered d-amphetamine and pentobarbital in rhesus monkeys (1987) J Pharmacol Exp Ther, 243 (3), pp. 955-962. , Dec; [Medline: 2891839]; Kamien, JB, Woolverton, WL., A pharmacological analysis of the discriminative stimulus properties of d-amphetamine in rhesus monkeys (1989) J Pharmacol Exp Ther, 248 (3), pp. 938-946. , Mar; [Medline: 2649658]; Lamb, RJ, Griffiths, RR., Self-administration in baboons and the discriminative stimulus effects in rats of bupropion, nomifensine, diclofensine and imipramine (1990) Psychopharmacology (Berl), 102 (2), pp. 183-190. , [Medline: 2125734]; Griffith, JD, Carranza, J, Griffith, C, Miller, LL., Bupropion: clinical assay for amphetamine-like abuse potential (1983) J Clin Psychiatry, 44 (5), pp. 206-208. , May;(Pt 2): [Medline: 6406459]; Miller, L, Griffith, J., A comparison of bupropion, dextroamphetamine, and placebo in mixed-substance abusers (1983) Psychopharmacology (Berl), 80 (3), pp. 199-205. , [Medline: 6412263]; Rush, CR, Kollins, SH, Pazzaglia, PJ., Discriminative-stimulus and participant-rated effects of methylphenidate, bupropion, and triazolam in d-amphetamine-trained humans (1998) Exp Clin Psychopharmacol, 6 (1), pp. 32-44. , Feb; [Medline: 9526144]; Zernig, G, De Wit, H, Telser, S, Nienhusmeier, M, Wakonigg, G, Sturm, K, Subjective effects of slow-release bupropion versus caffeine as determined in a quasi-naturalistic setting (2004) Pharmacology, 70 (4), pp. 206-215. , Apr; [doi] [Medline: 15001822]; Steele, LS, Macdonald, EM, Gomes, T, Hollands, S, Paterson, JM, Mamdani, MM, Rates of anomalous bupropion prescriptions in Ontario, Canada (2015) Ann Fam Med, 13 (4), pp. 343-346. , Canadian Drug SafetyEffectiveness Research Network. [FREE Full text] [doi] [Medline: 26195679]; McCormick, J., Recreational bupropion abuse in a teenager (2002) Br J Clin Pharmacol, 53 (2), p. 214. , Feb; [FREE Full text] [Medline: 11851650]; Baribeau, D, Araki, KF., Intravenous bupropion: a previously undocumented method of abuse of a commonly prescribed antidepressant agent (2013) J Addict Med, 7 (3), pp. 216-217. , [doi] [Medline: 23519045]; Khurshid, KA, Decker, DH., Bupropion insufflation in a teenager (2004) J Child Adolesc Psychopharmacol, 14 (1), pp. 157-158. , [doi] [Medline: 15142406]; Welsh, CJ, Doyon, S., Seizure induced by insufflation of bupropion (2002) N Engl J Med, 347 (12), p. 951. , Sep 19; [doi] [Medline: 12239274]; Langguth, B, Hajak, G, Landgrebe, M, Unglaub, W., Abuse potential of bupropion nasal insufflation: a case report (2009) J Clin Psychopharmacol, 29 (6), pp. 618-619. , Dec; [doi] [Medline: 19910738]; Hill, S, Sikand, H, Lee, J., A case report of seizure induced by bupropion nasal insufflation (2007) Prim Care Companion J Clin Psychiatry, 9 (1), pp. 67-69. , [FREE Full text] [Medline: 17599174]; Del Paggio, D., Psychotropic medication abuse in correctional facilities (2012) Mental Health Clinician, 1 (8), pp. 187-188. , [doi]; Kim, D, Steinhart, B., Seizures induced by recreational abuse of bupropion tablets via nasal insufflation (2010) Can J Emerg Med, 12 (2), pp. 158-161. , Mar; [Medline: 20219165]; Phillips, D., Wellbutrin: misuse and abuse by incarcerated individuals (2012) J Addict Nurs, 23 (1), pp. 65-69. , Feb; [doi] [Medline: 22468662]; Yoon, G, Westermeyer, J., Intranasal bupropion abuse: case report (2013) Am J Addict, 22 (2), p. 180. , [doi] [Medline: 23414507]; Hilliard, WT, Barloon, L, Farley, P, Penn, JV, Koranek, A., Bupropion diversion and misuse in the correctional facility (2013) J Correct Health Care, 19 (3), pp. 211-217. , Jul; [doi] [Medline: 23788587]; Reeves, RR, Ladner, ME., Additional evidence of the abuse potential of bupropion (2013) J Clin Psychopharmacol, 33 (4), pp. 584-585. , Aug; [doi] [Medline: 23771197]; (2016) Wellbutrin SR (bupropion hydrochloride) Sustained-Release Tablets, , https://www.gsksource.com/pharma/content/dam/GlaxoSmithKline/US/en/Prescribing_Information/Wellbutrin_SR/pdf/WELLBUTRIN-SR-PI-MG.PDF, GSKsource. Research Triangle Park, NC: GlaxoSmithKline; [accessed 2017-01-16] [WebCite Cache ID 6nZ0AYqaG]; Bibeau, KB, Henegar, C., GSK-clinicalstudyregister. Assessment of bupropion misuse and abuse 2004-2011, , http://www.gsk-clinicalstudyregister.com/search/?study_ids=201235, [accessed 2016-10-21] [WebCite Cache ID 6lQVXpRL2]; Dasgupta, N, Schnoll, SH., Signal detection in post-marketing surveillance for controlled substances (2009) Drug Alcohol Depend, 105, pp. S33-S41. , Dec 1;(Suppl 1): [doi] [Medline: 19616902]; Health Fact Sheet: Highlights of the Pew Internet Project's research related to health and health care, , http://www.pewinternet.org/fact-sheets/health-fact-sheet, Pew Research Center. [accessed 2016-10-21] [WebCite Cache ID 6lQVguHmQ]; Bell, HG, Schifano, L, Rodriguez, HW, Pierce, CE, Dasgupta, N, Shaikh, S, Pharmaceutical Products and Vaccines Discussed in Social Media: Which Ones are Patients Talking About 2015 Presented at: ISPOR 18th Annual European Congress, , November 7-11, 2015; Milan, Italy. [doi]; Coppola, M, Mondola, R., 3,4-methylenedioxypyrovalerone (MDPV): chemistry, pharmacology and toxicology of a new designer drug of abuse marketed online (2012) Toxicol Lett, 208 (1), pp. 12-15. , Jan 5; [doi] [Medline: 22008731]; Ware, MA, St Arnaud-Trempe, E., The abuse potential of the synthetic cannabinoid nabilone (2010) Addiction, 105 (3), pp. 494-503. , Mar; [doi] [Medline: 20402993]; Johnstone, AC, Lea, RA, Brennan, KA, Schenk, S, Kennedy, MA, Fitzmaurice, PS., Benzylpiperazine: a drug of abuse (2007) J Psychopharmacol, 21 (8), pp. 888-894. , Nov; [doi] [Medline: 17606471]; Butler, SF, Fernandez, KC, Chang, A, Benoit, C, Morey, LC, Black, R, Measuring attractiveness for abuse of prescription opioids (2010) Pain Med, 11 (1), pp. 67-80. , Jan; [FREE Full text] [doi] [Medline: 20002325]; Chiauzzi, E, Dasmahapatra, P, Lobo, K, Barratt, MJ., Participatory research with an online drug forum: a survey of user characteristics, information sharing, and harm reduction views (2013) Subst Use Misuse, 48 (8), pp. 661-670. , Jun; [doi] [Medline: 23750771]; Baggott, MJ, Erowid, E, Erowid, F, Galloway, GP, Mendelson, J., Use patterns and self-reported effects of Salvia divinorum: an internet-based survey (2010) Drug Alcohol Depend, 111 (3), pp. 250-256. , Oct 1; [doi] [Medline: 20627425]; Daniulaityte, R, Carlson, R, Falck, R, Cameron, D, Perera, S, Chen, L, “I just wanted to tell you that loperamide WILL WORK”: a web-based study of extra-medical use of loperamide (2013) Drug Alcohol Depend, 130 (1-3), pp. 241-244. , Jun 1; [FREE Full text] [doi] [Medline: 23201175]; Daniulaityte, R, Nahhas, RW, Wijeratne, S, Carlson, RG, Lamy, FR, Martins, SS, Time for dabs”: Analyzing Twitter data on marijuana concentrates across the U.S (2015) Drug Alcohol Depend, 155, pp. 307-311. , Oct 1;: [doi] [Medline: 26338481]; Powell, GE, Seifert, HA, Reblin, T, Burstein, PJ, Blowers, J, Menius, JA, Social media listening for routine post-marketing safety surveillance (2016) Drug Saf, 39 (5), pp. 443-454. , May; [doi] [Medline: 26798054]; Sarker, A, Ginn, R, Nikfarjam, A, O'Connor, K, Smith, K, Jayaraman, S, Utilizing social media data for pharmacovigilance: a review (2015) J Biomed Inform, 54, pp. 202-212. , Apr;: [FREE Full text] [doi] [Medline: 25720841]; Yang, CC, Yang, H, Jiang, L., Post marketing drug safety surveillance using publicly available health-consumer-contributed content in social media (2014) ACM Trans Manage Inf Syst, 5 (1), pp. 1-21. , Apr 01; [doi]; Yang, M, Kiang, M, Shang, W., Filtering big data from social media-building an early warning system for adverse drug reactions (2015) J Biomed Inform, 54, pp. 230-240. , Apr;: [FREE Full text] [doi] [Medline: 25688695]; Chary, M, Genes, N, McKenzie, A, Manini, AF., Leveraging social networks for toxicovigilance (2013) J Med Toxicol, 9 (2), pp. 184-191. , Jun; [FREE Full text] [doi] [Medline: 23619711]; Cameron, D, Smith, GA, Daniulaityte, R, Sheth, AP, Dave, D, Chen, L, PREDOSE: a semantic web platform for drug abuse epidemiology using social media (2013) J Biomed Inform, 46 (6), pp. 985-997. , Dec; [FREE Full text] [doi] [Medline: 23892295]; Sarker, A, O'Connor, K, Ginn, R, Scotch, M, Smith, K, Malone, D, Social media mining for toxicovigilance: automatic monitoring of prescription medication abuse from Twitter (2016) Drug Saf, 39 (3), pp. 231-240. , Mar; [FREE Full text] [doi] [Medline: 26748505]; Hanson, CL, Cannon, B, Burton, S, Giraud-Carrier, C., An exploration of social circles and prescription drug abuse through Twitter (2013) J Med Internet Res, 15 (9), p. e189. , [FREE Full text] [doi] [Medline: 24014109]; McNaughton, EC, Coplan, PM, Black, RA, Weber, SE, Chilcoat, HD, Butler, SF., Monitoring of internet forums to evaluate reactions to the introduction of reformulated OxyContin to deter abuse (2014) J Med Internet Res, 16 (5), p. e119. , [FREE Full text] [doi] [Medline: 24800858]; McNaughton, EC, Black, RA, Weber, SE, Butler, SF., Assessing abuse potential of new analgesic medications following market release: an evaluation of Internet discussion of tapentadol abuse (2015) Pain Med, 16 (1), pp. 131-140. , Jan; [FREE Full text] [doi] [Medline: 25244069]; Shutler, L, Nelson, LS, Portelli, I, Blachford, C, Perrone, J., Drug use in the Twittersphere: a qualitative contextual analysis of Tweets about prescription drugs (2015) J Addict Dis, 34 (4), pp. 303-310. , [doi] [Medline: 26364675]; Shutler, L, Nelson, LS, Portelli, I, Blachford, C, Perrone, J., Prescription opioids in the Twittersphere: a contextual analysis of tweets about prescription drugs (2013) Ann Emerg Med, 62 (4S), p. S22. , [doi]; Omidian, A, Mastropietro, DJ, Omidian, H., Reported methods of abuse for common prescription analgesic opioids (2013) J Dev Drugs, pp. 1-3. , 03(02): [doi]; Barratt, MJ, Lenton, S, Allen, M., Internet content regulation, public drug websites and the growth in hidden Internet services (2012) Drugs: Education, Prevention and Policy, 20 (3), pp. 195-202. , Dec 12; [doi]; Barratt, MJ., Discussing illicit drugs in public internet forums: visibility, stigma, pseudonymity (2011) 2011 Presented at: Fifth International Conference on Communities and Technologies, pp. 159-168. , June 29-July 2, Brisbane, Australia; Raynes-Goldie, K., Aliases, creeping, and wall cleaning: understanding privacy in the age of Facebook (2010) First Monday, 15 (1). , [FREE Full text]; Eysenbach, G., Infodemiology and infoveillance: framework for an emerging set of public health informatics methods to analyze search, communication and publication behavior on the Internet (2009) J Med Internet Res, 11 (1), p. e11. , [FREE Full text] [doi] [Medline: 19329408]; Cole-Lewis, H, Pugatch, J, Sanders, A, Varghese, A, Posada, S, Yun, C, Social Listening: a content analysis of e-cigarette discussion on Twitter (2015) J Med Internet Res, 17 (10), p. e243. , [FREE Full text] [doi] [Medline: 26508089]; (2015), https://www.gsksource.com/pharma/content/dam/GlaxoSmithKline/US/en/Prescribing_Information/Zyban/pdf/ZYBAN-PI-MG.PDF, GSKsource. Research Triangle Park, NC: GlaxoSmithKline; Zyban (buproion hydrochloride) Sustained-Release Tablets [accessed 2017-01-16] [WebCite Cache ID 6nZ240NMr]; Vento, AE, Schifano, F, Gentili, F, Pompei, F, Corkery, JM, Kotzalidis, GD, Bupropion perceived as a stimulant by two patients with a previous history of cocaine misuse (2013) Ann Ist Super Sanita, 49 (4), pp. 402-405. , [FREE Full text] [Medline: 24334787]; (2010), https://www.aapharma.ca/downloads/en/PIL/ELAVIL_PM.pdf, AApharma. Vaughan, ON: AA Pharma, Inc; Elavil Monograph [accessed 2017-01-16] [WebCite Cache ID 6nZ2BW2xJ]; Delisle, JD., A case of amitriptyline abuse (1990) Am J Psychiatry, 147 (10), pp. 1377-1378. , Oct; [Medline: 2400006]; Wohlreich, MM, Welch, W., Amitriptyline abuse presenting as acute toxicity (1993) Psychosomatics, 34 (2), pp. 191-193. , [doi] [Medline: 8456167]; Hepburn, S, Harden, J, Grieve, JHK, Hiscox, J., Deliberate misuse of tricyclic antidepressants by intravenous drug users-case studies and report (2005) Scott Med J, 50 (3), pp. 131-133. , Aug; [Medline: 16164005]; Prahlow, JA, Landrum, JE., Amitriptyline abuse and misuse (2005) Am J Forensic Med Pathol, 26 (1), pp. 86-88. , Mar; [Medline: 15725783]; Peles, E, Schreiber, S, Adelson, M., Tricyclic antidepressants abuse, with or without benzodiazepines abuse, in former heroin addicts currently in methadone maintenance treatment (MMT) (2008) Eur Neuropsychopharmacol, 18 (3), pp. 188-193. , Mar; [doi] [Medline: 17997285]; Shenouda, R, Desan, PH., Abuse of tricyclic antidepressant drugs: a case series (2013) J Clin Psychopharmacol, 33 (3), pp. 440-442. , Jun; [doi] [Medline: 23609400]; (2016) Effexor XR (venlafaxine hydrochloride) Extended-Release capsule, , http://labeling.pfizer.com/showlabeling.aspx?ID=100, Labeling.pfizer. Philadelphia, PA: Pfizer; [accessed 2016-10-21] [WebCite Cache ID 6lQVtBV90]; Quaglio, G, Schifano, F, Lugoboni, F., Venlafaxine dependence in a patient with a history of alcohol and amineptine misuse (2008) Addiction, 103 (9), pp. 1572-1574. , Sep; [doi] [Medline: 18636997]; Sattar, SP, Grant, KM, Bhatia, SC., A case of venlafaxine abuse (2003) N Engl J Med, 348 (8), pp. 764-765. , Feb 20; [doi] [Medline: 12594330]; Neuendorf, K., (2002) The content analysis guidebook, , Thousand Oaks, CA: Sage Publications; Freifeld, CC, Brownstein, JS, Menone, CM, Bao, W, Filice, R, Kass-Hout, T, Digital drug safety surveillance: monitoring pharmaceutical products in twitter (2014) Drug Saf, 37 (5), pp. 343-350. , May; [FREE Full text] [doi] [Medline: 24777653]; (2016) MedDRA Medical Dictionary for Regulatory Activities, , http://www.meddra.org/how-to-use/support-documentation/English, MedDRA. [accessed 2017-01-16] [WebCite Cache ID 6nZ2S0DQx]; Smith, SM, Dart, RC, Katz, NP, Paillard, F, Adams, EH, Comer, SD, Analgesic, Anesthetic, and Addiction Clinical Trials, Translations, Innovations, Opportunities, and Networks (ACTTION) public-private partnership. Classification and definition of misuse, abuse, and related events in clinical trials: ACTTION systematic review and recommendations (2013) Pain, 154 (11), pp. 2287-2296. , Nov; [doi] [Medline: 23792283]; (1994) Lexicon of alcohol and drug terms, , http://www.who.int/substance_abuse/terminology/who_lexicon/en/print.html, WHO. Geneva: World Health Organization; [accessed 2016-10-21] [WebCite Cache ID 6lQW6QwZ4]; (2010) Guidance for industry: assessment of abuse potential of drugs, , http://www.fda.gov/downloads/Drugs/GuidanceComplianceRegulatoryInformation/Guidances/UCM198650.pdf, FDA. Silver Spring, MD: US Food and Drug Administration Center for Drug Evaluation and Research; [accessed 2017-01-16] [WebCite Cache ID 6nZ2XljEW]; (2010) Joint meeting of the anesthetic and life support drugs advisory committee and the drug safety and risk management advisory committee, , http://www.fda.gov/downloads/AdvisoryCommittees/CommitteesMeetingMaterials/Drugs/AnestheticAndAnalgesicDrugProductsAdvisoryCommittee/UCM217510.pdf, FDA. Silver Spring, MD: US Food and Drug Administration Center for Drug Evaluation and Research; [accessed 2017-01-16] [WebCite Cache ID 6nZ3AnUET]; Larance, B, Degenhardt, L, Lintzeris, N, Winstock, A, Mattick, R., Definitions related to the use of pharmaceutical opioids: extramedical use, diversion, non-adherence and aberrant medication-related behaviours (2011) Drug Alcohol Rev, 30 (3), pp. 236-245. , May; [doi] [Medline: 21545553]; Casperson, TA, Painter, JL, Dietrich, J., Strategies for distributed curation of social media data for safety and pharmacovigilance (2016) 2016 Presented at: The Steering Committee of The World Congress in Computer Science, Computer Engineering and Applied Computing (WorldComp), , http://www.javastats.com/publications/gsk_worldcomp_2016.pdf, Las Vegas, NV; Nelson, SJ, Zeng, K, Kilbourne, J, Powell, T, Moore, R., Normalized names for clinical drugs: RxNorm at 6 years (2011) J Am Med Inform Assoc, 18 (4), pp. 441-448. , [FREE Full text] [doi] [Medline: 21515544]; Landis, JR, Koch, GG., The measurement of observer agreement for categorical data (1977) Biometrics, 33 (1), pp. 159-174. , Mar; [Medline: 843571]; McKee, H, Porter, JE., (2008) The ethics of digital writing research: a rhetorical approach, , http://www.writing.ucsb.edu/wrconf08/Pdf_Articles/McKee_Article.pdf, Writing.ucsb. [accessed 2016-05-19] [WebCite Cache ID 6hdCfHV9t]; Daniulaityte, R, Carlson, R, Brigham, G, Cameron, D, Sheth, A., “Sub is a weird drug:” a web-based study of lay attitudes about use of buprenorphine to self-treat opioid withdrawal symptoms (2015) Am J Addict, 24 (5), pp. 403-409. , Aug; [doi] [Medline: 26009867]; Butler, SF, Venuti, SW, Benoit, C, Beaulaurier, RL, Houle, B, Katz, N., Internet surveillance: content analysis and monitoring of product-specific internet prescription opioid abuse-related postings (2007) Clin J Pain, 23 (7), pp. 619-628. , Sep; [doi] [Medline: 17710013]; Barratt, MJ, Lenton, S., Beyond recruitment? Participatory online research with people who use drugs (2010) International Journal of Internet Research Ethics, 3, pp. 69-86. , [FREE Full text]; (1984) Guidelines for the control of narcotic and pychotropic substances, , http://apps.who.int/iris/bitstream/10665/39299/1/9241541725_eng.pdf, Apps.WHO. Geneva: World Health Organization; [accessed 2017-01-16] [WebCite Cache ID 6htr2F0o7]; WHO Expert Committee on Drug Dependence. Thirty-sixth report (2015) World Health Organ Tech Rep Ser, (991), pp. 1-50. , World Health Organization. [Medline: 26062388]; Cicero, TJ, Dart, RC, Inciardi, JA, Woody, GE, Schnoll, S, Muñoz, A., The development of a comprehensive risk-management program for prescription opioid analgesics: researched abuse, diversion and addiction-related surveillance (RADARS) (2007) Pain Med, 8 (2), pp. 157-170. , Mar; [FREE Full text] [doi] [Medline: 17305687]; Butler, SF, Budman, SH, Licari, A, Cassidy, TA, Lioy, K, Dickinson, J, National addictions vigilance intervention and prevention program (NAVIPPRO): a real-time, product-specific, public health surveillance system for monitoring prescription drug abuse (2008) Pharmacoepidemiol Drug Saf, 17 (12), pp. 1142-1154. , Dec; [doi] [Medline: 18932173]; Novak, SP, Peiper, NC, Zarkin, GA., Nonmedical prescription pain reliever and alcohol consumption among cannabis users (2016) Drug Alcohol Depend, 159, pp. 101-108. , Feb 1;: [doi] [Medline: 26748409]; Dines, AM, Wood, DM, Yates, C, Heyerdahl, F, Hovda, KE, Giraudon, I, Acute recreational drug and new psychoactive substance toxicity in Europe: 12 months data collection from the European Drug Emergencies Network (Euro-DEN) (2015) Clin Toxicol (Phila), 53 (9), pp. 893-900. , Nov; [doi] [Medline: 26503789]; Mounteney, J, Griffiths, P, Sedefov, R, Noor, A, Vicente, J, Simon, R., The drug situation in Europe: an overview of data available on illicit drugs and new psychoactive substances from European monitoring in 2015 (2016) Addiction, 111 (1), pp. 34-48. , Jan; [doi] [Medline: 26419329]; Burns, L, Roxburgh, A, Bruno, R, Van Buskirk, J., Monitoring drug markets in the Internet age and the evolution of drug monitoring systems in Australia (2014) Drug Test Anal, 6 (7-8), pp. 840-845. , [doi] [Medline: 24574080]; van Mierlo, T., The 1% rule in four digital health social networks: an observational study (2014) J Med Internet Res, 16 (2), p. e33. , [FREE Full text] [doi] [Medline: 24496109]; (2016) Competitive Intelligence, , http://www.alexa.com/siteinfo/bluelight.org, Alexa. Site Info [accessed 2017-01-16] [WebCite Cache ID 6lQWDXGcF]; Van Hout, MC, Hearne, E., “Word of mouse”: indigenous harm reduction and online consumerism of the synthetic compound methoxphenidine (2015) J Psychoactive Drugs, 47 (1), pp. 30-41. , [doi] [Medline: 25715070]; Schifano, F, D'Offizi, S, Piccione, M, Corazza, O, Deluca, P, Davey, Z, Is there a recreational misuse potential for pregabalin? Analysis of anecdotal online reports in comparison with related gabapentin and clonazepam data (2011) Psychother Psychosom, 80 (2), pp. 118-122. , [doi] [Medline: 21212719]; Van Hout, MC., Nod and wave: an Internet study of the codeine intoxication phenomenon (2015) Int J Drug Policy, 26 (1), pp. 67-77. , Jan; [doi] [Medline: 25052240]</v>
          </cell>
          <cell r="AM188" t="str">
            <v>Anderson, L.S.; GlaxoSmithKline, 5 Moore Drive PO Box 13398, United States; email: laurie.s.anderson@gsk.com</v>
          </cell>
          <cell r="AP188" t="str">
            <v>JMIR Publications Inc.</v>
          </cell>
          <cell r="AW188" t="str">
            <v>JMIR Publ. Heal. Surveil.</v>
          </cell>
          <cell r="AX188" t="str">
            <v>Final</v>
          </cell>
          <cell r="AY188" t="str">
            <v>2-s2.0-85030536579</v>
          </cell>
          <cell r="BF188" t="str">
            <v>Amitriptyline; Bupropion; Community-based participatory research; Harm reduction; Internet; Pharmacovigilance; Prescription drug misuse; Social media; Substance-related disorders; Venlafaxine hydrochloride</v>
          </cell>
          <cell r="BI188" t="str">
            <v>twitter|metamap|nlp</v>
          </cell>
          <cell r="BJ188" t="str">
            <v>background: the nonmedical use of pharmaceutical products has become a significant public health concern. traditionally, the evaluation of nonmedical use has focused on controlled substances with addiction risk. currently, there is no effective means of evaluating the nonmedical use of noncontrolled antidepressants. objective: social listening, in the context of public health sometimes called infodemiology or infoveillance, is the process of identifying and assessing what is being said about a company, product, brand, or individual, within forms of electronic interactive media. the objectives of this study were (1) to determine whether content analysis of social listening data could be utilized to identify posts discussing potential misuse or nonmedical use of bupropion and two comparators, amitriptyline and venlafaxine, and (2) to describe and characterize these posts. methods: social listening was performed on all publicly available posts cumulative through july 29, 2015, from two harm-reduction web forums, bluelight and opiophile, which mentioned the study drugs. the acquired data were stripped of personally identifiable identification (pii). a set of generic, brand, and vernacular product names was used to identify product references in posts. posts were obtained using natural language processing tools to identify vernacular references to drug misuse-related preferred terms from the english medical dictionary for regulatory activities (meddra) version 18 terminology. posts were reviewed manually by coders, who extracted relevant details. results: a total of 7756 references to at least one of the study antidepressants were identified within posts gathered for this study. of these posts, 668 (8.61%, 668/7756) referenced misuse or nonmedical use of the drug, with bupropion accounting for 438 (65.6%, 438/668). of the 668 posts, nonmedical use was discouraged by 40.6% (178/438), 22% (22/100), and 18.5% (24/130) and encouraged by 12.3% (54/438), 10% (10/100), and 10.8% (14/130) for bupropion, amitriptyline, and venlafaxine, respectively. the most commonly reported desired effects were similar to stimulants with bupropion, sedatives with amitriptyline, and dissociatives with venlafaxine. the nasal route of administration was most frequently reported for bupropion, whereas the oral route was most frequently reported for amitriptyline and venlafaxine. bupropion and venlafaxine were most commonly procured from health care providers, whereas amitriptyline was most commonly obtained or stolen from a third party. the fleiss kappa for interrater agreement among 20 items with 7 categorical response options evaluated by all 11 raters was 0.448 (95% ci 0.421-0.457). conclusions: social listening, conducted in collaboration with harm-reduction web forums, offers a valuable new data source that can be used for monitoring nonmedical use of antidepressants. additional work on the capabilities of social listening will help further delineate the benefits and limitations of this rapidly evolving data source. © laurie s anderson, heidi g bell, michael gilbert, julie e davidson, christina winter, monica j barratt, beta win, jeffery l painter, christopher menone, jonathan sayegh, nabarun dasgupta. originally published in jmir public health and surveillance (http://publichealth.jmir.org), 01.02.2017. this is an open-access article distributed under the terms of the creative commons</v>
          </cell>
          <cell r="BK188" t="str">
            <v>Antecedentes: O uso não médico de produtos farmacêuticos tornou-se uma preocupação significativa de saúde pública. Tradicionalmente, a avaliação do uso não médico tem se concentrado em substâncias controladas com risco de dependência. Atualmente, não há meio eficaz de avaliar o uso não médico de antidepressivos não controlados. Objetivo: A escuta social, no contexto da saúde pública às vezes chamada de infodemiologia ou infovigilância, é o processo de identificar e avaliar o que está sendo dito sobre uma empresa, produto, marca ou indivíduo, em formas de mídia eletrônica interativa. Os objetivos deste estudo foram (1) determinar se a análise de conteúdo de dados de escuta social poderia ser utilizada para identificar postagens discutindo o uso indevido potencial ou não médico de bupropiona e dois comparadores, amitriptilina e venlafaxina, e (2) para descrever e caracterizar essas postagens . Métodos: A escuta social foi realizada em todas as postagens publicamente disponíveis cumulativas até 29 de julho de 2015, de dois fóruns da Web de redução de danos, Bluelight e Opiophile, que mencionaram as drogas do estudo. Os dados adquiridos foram despojados de identificação pessoalmente identificável (PII). Um conjunto de nomes de produtos genéricos, de marca e vernáculos foi usado para identificar referências de produtos nas postagens. As postagens foram obtidas usando ferramentas de processamento de linguagem natural para identificar referências vernáculas a termos preferenciais relacionados ao uso indevido de drogas do Dicionário Médico Inglês para Atividades Regulatórias (MedDRA) versão 18 da terminologia. As postagens foram revisadas manualmente por programadores, que extraíram detalhes relevantes. Resultados: Um total de 7.756 referências a pelo menos um dos antidepressivos do estudo foram identificadas nas postagens coletadas para este estudo. Destas postagens, 668 (8,61%, 668/7756) referiram uso indevido ou uso não médico da droga, com bupropiona sendo responsável por 438 (65,6%, 438/668). Das 668 postagens, o uso não médico foi desencorajado por 40,6% (178/438), 22% (22/100) e 18,5% (24/130) e encorajado por 12,3% (54/438), 10% (10 / 100), e 10,8% (14/130) para bupropiona, amitriptilina e venlafaxina, respectivamente. Os efeitos desejados mais comumente relatados foram semelhantes aos estimulantes com bupropiona, sedativos com amitriptilina e dissociativos com venlafaxina. A via de administração nasal foi relatada com mais frequência para a bupropiona, enquanto a via oral foi relatada com mais frequência para a amitriptilina e a venlafaxina. A bupropiona e a venlafaxina eram mais comumente adquiridas de prestadores de cuidados de saúde, enquanto a amitriptilina era mais comumente obtida ou roubada de terceiros. O kappa Fleiss para concordância entre avaliadores entre 20 itens com 7 opções de resposta categórica avaliadas por todos os 11 avaliadores foi de 0,448 (IC de 95% 0,421-0,457). Conclusões: A escuta social, conduzida em colaboração com fóruns da Web sobre redução de danos, oferece uma nova fonte de dados valiosa que pode ser usada para monitorar o uso não médico de antidepressivos. O trabalho adicional sobre as capacidades de escuta social ajudará a delinear ainda mais os benefícios e as limitações desta fonte de dados em rápida evolução. © Laurie S Anderson, Heidi G Bell, Michael Gilbert, Julie E Davidson, Christina Winter, Monica J Barratt, Beta Win, Jeffery L Painter, Christopher Menone, Jonathan Sayegh, Nabarun Dasgupta. Publicado originalmente em JMIR Public Health and Surveillance (http://publichealth.jmir.org), 01.02.2017. Este é um artigo de acesso aberto distribuído sob os termos do Creative Commons</v>
          </cell>
          <cell r="BL188" t="str">
            <v xml:space="preserve">Antecedentes: O uso não médio de produtos farmacêuticos tornou-se uma preocupação significativa na saúde pública. Tradicionalmente, a avaliação do uso não médio se concentrou em substâncias controladas com risco de dependência. Atualmente, não há meios eficazes de avaliar o uso não médio de antidepressivos não controlados. Objetivo: Escuta social, no contexto da saúde pública às vezes chamado de infodemiologia ou infodorlância, é o processo de identificação e avaliação do que está sendo dito sobre uma empresa, produto, marca ou indivíduo, dentro das formas de mídia interativa eletrônica. Os objetivos deste estudo foram (1) para determinar se a análise de conteúdo dos dados de escuta social poderia ser utilizada para identificar postagens que discutem potencial uso indevido ou uso não médio de bupropionas e dois comparadores, amitriptilina e venlafaxina, e (2) para descrever e caracterizar esses posts . Métodos: A escuta social foi realizada em todos os posts publicamente disponíveis cumulativos até 29 de julho de 2015, de dois fóruns da Web de redução de danos, blueight e opiófilo, que mencionaram os medicamentos do estudo. Os dados adquiridos foram despojados de identificação pessoalmente identificável (PII). Um conjunto de nomes de produtos genéricos, de marca e vernáculo foi usado para identificar referências de produtos em posts. As postagens foram obtidas utilizando ferramentas de processamento de línguas naturais para identificar referências vernaculares aos termos preferidos relacionados a medicamentos para o dicionário médico em inglês para atividades regulatórias (Meddra) Versão 18 Terminologia. As postagens foram revisadas manualmente por codificadores, que extraíram detalhes relevantes. RESULTADOS: Um total de 7756 referências a pelo menos um dos antidepressivos do estudo foram identificados em posts reunidos para este estudo. Destes postos, 668 (8,61%, 668/7756) referenciados indevidos ou uso não médio do medicamento, com bupropionamento representando 438 (65,6%, 438/668). Dos 668 postos, o uso não médio foi desencorajado 40,6% (178/438), 22% (22/100) e 18,5% (24/130) e encorajados por 12,3% (54/438), 10% (10 / 100) e 10,8% (14/130) para Bupropion, amitriptilina e venlafaxina, respectivamente. Os efeitos desejados mais comumente relatados foram semelhantes aos estimulantes com bupropiona, sedativos com amitriitóptia e dissociativas com venlafaxina. A rota nasal de administração foi mais freqüentemente relatada para a Bupropion, enquanto a rota oral foi mais freqüentemente relatada para amitriptilina e venlafaxina. Bupropion e venlafaxina foram mais comumente adquiridos de prestadores de cuidados de saúde, enquanto amitriptilina foi mais comumente obtida ou roubada de terceiros. A Fleiss Kappa para Contrato InterRater entre 20 itens com 7 opções de resposta categórica avaliadas por todos os 11 avaliadores foi de 0,448 (95% CI 0,421-04457). Conclusões: Escuta social, realizada em colaboração com fóruns da Web de redução de danos, oferece uma nova fonte de dados valiosa que pode ser usada para monitorar o uso não médio de antidepressivos. Trabalhar adicional sobre as capacidades de escuta social ajudará ainda mais delinear os benefícios e limitações dessa fonte de dados em rápida evolução. © Laurie S Anderson, Heidi G Bell, Michael Gilbert, Julie e Davidson, Christina Inverno, Monica J Barratt, Beta Win, Jeffery L Pintor, Christopher Menone, Jonathan Sayegh, Nabarun Dasgugh Originalmente publicado em JMIR Public Health and Surveillance (http://publichealth.jmir.org), 01.02.2017. Este é um artigo de acesso aberto distribuído sob os termos dos Creative Commons </v>
          </cell>
          <cell r="BQ188">
            <v>0</v>
          </cell>
          <cell r="BR188">
            <v>1</v>
          </cell>
          <cell r="BS188">
            <v>0</v>
          </cell>
          <cell r="BV188">
            <v>0</v>
          </cell>
          <cell r="BW188">
            <v>0</v>
          </cell>
          <cell r="BX188">
            <v>0</v>
          </cell>
          <cell r="BY188">
            <v>0</v>
          </cell>
          <cell r="BZ188">
            <v>0</v>
          </cell>
          <cell r="CA188">
            <v>0</v>
          </cell>
          <cell r="CB188">
            <v>0</v>
          </cell>
          <cell r="CC188">
            <v>0</v>
          </cell>
          <cell r="CE188" t="str">
            <v>Entra ou ñ para leitura: não - avaliar remedios antidepressivos e sua aquisiçao</v>
          </cell>
          <cell r="CF188" t="str">
            <v>Ruim</v>
          </cell>
          <cell r="CG188">
            <v>44371</v>
          </cell>
          <cell r="CI188">
            <v>0</v>
          </cell>
          <cell r="CK188">
            <v>0</v>
          </cell>
          <cell r="CL188">
            <v>0</v>
          </cell>
        </row>
        <row r="189">
          <cell r="C189" t="str">
            <v>a value set for documenting adverse reactions in electronic health records</v>
          </cell>
          <cell r="D189" t="str">
            <v>A value set for documenting adverse reactions in electronic health records</v>
          </cell>
          <cell r="E189" t="str">
            <v xml:space="preserve">Um valor definido para documentar reações adversas em registros eletrônicos de saúde </v>
          </cell>
          <cell r="G189" t="str">
            <v xml:space="preserve">macho </v>
          </cell>
          <cell r="H189">
            <v>2018</v>
          </cell>
          <cell r="I189">
            <v>13</v>
          </cell>
          <cell r="J189">
            <v>0</v>
          </cell>
          <cell r="K189">
            <v>0</v>
          </cell>
          <cell r="L189" t="str">
            <v>Scopus</v>
          </cell>
          <cell r="P189" t="str">
            <v>English</v>
          </cell>
          <cell r="Q189" t="str">
            <v>Article</v>
          </cell>
          <cell r="R189">
            <v>0</v>
          </cell>
          <cell r="S189" t="str">
            <v>All Open Access, Green</v>
          </cell>
          <cell r="T189" t="str">
            <v>Goss F.R., Lai K.H., Topaz M., Acker W.W., Kowalski L., Plasek J.M., Blumenthal K.G., Seger D.L., Slight S.P., Fung K.W., Chang F.Y., Bates D.W., Zhou L.</v>
          </cell>
          <cell r="U189" t="str">
            <v>Journal of the American Medical Informatics Association</v>
          </cell>
          <cell r="V189" t="str">
            <v>25</v>
          </cell>
          <cell r="W189" t="str">
            <v>6</v>
          </cell>
          <cell r="Y189" t="str">
            <v>10.1093/jamia/ocx139</v>
          </cell>
          <cell r="Z189" t="str">
            <v>10.1093/jamia/ocx139</v>
          </cell>
          <cell r="AB189" t="str">
            <v>https://www.scopus.com/inward/record.uri?eid=2-s2.0-85048593822&amp;doi=10.1093%2fjamia%2focx139&amp;partnerID=40&amp;md5=9b10d9c1528ae9329fdb0b1d4006bd65</v>
          </cell>
          <cell r="AC189" t="str">
            <v>Department of Emergency Medicine, University of Colorado, Aurora, CO, United States; Department of Biomedical Informatics, University of Utah School of Medicine, Salt Lake City, UT, United States; Division of General Medicine and Primary Care, Brigham and Women's Hospital, Boston, MA, United States; Division of Pharmacy, School of Medicine, Pharmacy and Health, Durham University, Durham, United Kingdom; Division of Rheumatology, Allergy and Immunology, Medical Practice Evaluation Center, Department of Medicine, Massachusetts General Hospital, Boston, MA, United States; Harvard Medical School, Boston, MA, United States; Clinical and Quality Analysis, Partners HealthCare System, Boston, MA, United States; Newcastle upon Tyne Hospitals NHS Foundation Trust, United Kingdom; National Library of Medicine, Bethesda, MD, United States; Clinical Informatics, Partners eCare, Partners HealthCare System, Boston, MA, United States</v>
          </cell>
          <cell r="AD189" t="str">
            <v>Goss, F.R., Department of Emergency Medicine, University of Colorado, Aurora, CO, United States; Lai, K.H., Department of Biomedical Informatics, University of Utah School of Medicine, Salt Lake City, UT, United States; Topaz, M., Division of General Medicine and Primary Care, Brigham and Women's Hospital, Boston, MA, United States, Division of Pharmacy, School of Medicine, Pharmacy and Health, Durham University, Durham, United Kingdom; Acker, W.W., Division of General Medicine and Primary Care, Brigham and Women's Hospital, Boston, MA, United States; Kowalski, L., Division of General Medicine and Primary Care, Brigham and Women's Hospital, Boston, MA, United States; Plasek, J.M., Department of Biomedical Informatics, University of Utah School of Medicine, Salt Lake City, UT, United States, Division of General Medicine and Primary Care, Brigham and Women's Hospital, Boston, MA, United States; Blumenthal, K.G., Division of Rheumatology, Allergy and Immunology, Medical Practice Evaluation Center, Department of Medicine, Massachusetts General Hospital, Boston, MA, United States, Harvard Medical School, Boston, MA, United States; Seger, D.L., Clinical and Quality Analysis, Partners HealthCare System, Boston, MA, United States; Slight, S.P., Division of General Medicine and Primary Care, Brigham and Women's Hospital, Boston, MA, United States, Division of Pharmacy, School of Medicine, Pharmacy and Health, Durham University, Durham, United Kingdom, Newcastle upon Tyne Hospitals NHS Foundation Trust, United Kingdom; Fung, K.W., National Library of Medicine, Bethesda, MD, United States; Chang, F.Y., Clinical and Quality Analysis, Partners HealthCare System, Boston, MA, United States; Bates, D.W., Department of Biomedical Informatics, University of Utah School of Medicine, Salt Lake City, UT, United States, Division of Pharmacy, School of Medicine, Pharmacy and Health, Durham University, Durham, United Kingdom, Harvard Medical School, Boston, MA, United States; Zhou, L., Division of General Medicine and Primary Care, Brigham and Women's Hospital, Boston, MA, United States, Harvard Medical School, Boston, MA, United States, Clinical Informatics, Partners eCare, Partners HealthCare System, Boston, MA, United States</v>
          </cell>
          <cell r="AH189" t="str">
            <v>U.S. National Library of Medicine, NLM: ZIALM010013
Agency for Healthcare Research and Quality, AHRQ: R01HS022728</v>
          </cell>
          <cell r="AI189" t="str">
            <v>This study was funded by Agency for HealthCare Research and Quality grant R01HS022728.</v>
          </cell>
          <cell r="AL189" t="str">
            <v>Lazarou, J., Pomeranz, B.H., Corey, P.N., Incidence of adverse drug reactions in hospitalized patients: a meta-analysis of prospective studies (1998) JAMA, 279 (15), pp. 1200-1205; McDonnell, P.J., Jacobs, M.R., Hospital admissions resulting from preventable adverse drug reactions (2002) Ann Pharmacother, 36 (9), pp. 1331-1336; Patel, D.A., Holdford, D.A., Edwards, E., Carroll, N.V., Estimating the economic burden of food-induced allergic reactions and anaphylaxis in the United States (2011) J Allergy Clin Immunol, 128 (1), pp. 110-115; Gomes, E.R., Demoly, P., Epidemiology of hypersensitivity drug reactions (2005) Curr Opin Allergy Clin Immunol, 5 (4), pp. 309-316; Impicciatore, P., Choonara, I., Clarkson, A., Provasi, D., Pandolfini, C., Bonati, M., Incidence of adverse drug reactions in paediatric in/out-patients: a systematic review and meta-analysis of prospective studies (2001) Br J Clin Pharmacol, 52 (1), pp. 77-83; Gandhi, T.K., Weingart, S.N., Borus, J., Adverse drug events in ambulatory care (2003) N Engl J Med, 348 (16), pp. 1556-1564; Medications and drug allergic reactions, , www.aaaai.org/conditions-and-treatments/library/at-a-glance/medications-and-drug-allergic-reactions, Accessed September 25, 2016; Blumenthal, K.G., Shenoy, E.S., Hurwitz, S., Varughese, C.A., Hooper, D.C., Banerji, A., Effect of a drug allergy educational program and antibiotic prescribing guideline on inpatient clinical providers' antibiotic prescribing knowledge (2014) J Allergy Clin Immunol Pract, 2 (4), pp. 407-413; Tanner, A., (2017) Our Bodies, Our Data: How Companies Make Billions Selling Our Medical Records, , Boston: Beacon Press; Tanner, A., (2017) Patient power through records, , Boston Globe. July 1; Value set harmonization, , www.qualityforum.org/ProjectDescription.aspx?projectID=78591, March 2016. Accessed October 4, 2017; (2017), www.umc-products.com/DynPage.aspx?id=73589&amp;mn1=1107&amp;mn2=1664, Accessed April 12; (2017) International Conference on Harmonization, , www.ich.org/, Accessed April 12; Linder, J.A., Haas, J.S., Iyer, A., Secondary use of electronic health record data: spontaneous triggered adverse drug event reporting (2010) Pharmacoepidemiol Drug Safety, 19 (12), pp. 1211-1215; (2017), www.fda.gov/Safety/FDAsSentinelInitiative, Accessed April 12; Avillach, P., Coloma, P.M., Gini, R., Harmonization process for the identification of medical events in eight European healthcare databases: the experience from the EU-ADR project (2013) J AmMed Inform Assoc, 20 (1), pp. 184-192; (1997) International Classification of Diseases, 9th Revision, Clinical Modifications (ICD-9-CM), , 6th ed. Washington, DC: DHHS Publication No. (PHS) 96-1260; Hougland, P., Xu, W., Pickard, S., Masheter, C., Williams, S.D., Performance of International Classification of Diseases, 9th Revision, Clinical Modification codes as an adverse drug event surveillance system (2006) Med Care, 44 (7), pp. 629-636; Hougland, P., Nebeker, J., Pickard, S., Using ICD-9-CM codes in hospital claims data to detect adverse events in patient safety surveillance (2008) Advances in Patient Safety: New Directions and Alternative Approaches, 1. , In: Henriksen K, Battles JB, Keyes MA, Grady ML, eds: Assessment). Rockville, MD: Agency for Healthcare Research and Quality; (2015) Value Set Authority Center, , https://vsac.nlm.nih.gov/, Accessed April 12, 2017; Pichler, W.J., Delayed drug hypersensitivity reactions (2003) Ann Intern Med, 139 (8), pp. 683-693; Posadas, S.J., Pichler, W.J., Delayed drug hypersensitivity reactions-new concepts (2007) Clin Exp Allergy, 37 (7), pp. 989-999; (2016) Health Information Technology, , www.aaaai.org/practice-resources/running-yourpractice/practice-management-resources/health-iInformation-technology, Accessed September 25; Allergy and intolerance, , http://wiki.hl7.org/index.php?title=Allergy_%26_Intolerance, March 20, 2012. Accessed March 22, 2017; Donnelly, K., SNOMED-CT: The advanced terminology and coding system for eHealth (2006) Stud Health Technol Inform, 121, pp. 279-290; (2016) 2015-2020 Healthcare Quality and Safety Committee Work Plan, , www.usp.org/healthcare-quality-committee-work-plan, Accessed September 28; Zhou, L., Plasek, J.M., Mahoney, L.M., Using Medical Text Extraction, Reasoning and Mapping System (MTERMS) to process medication information in outpatient clinical notes (2011) AMIA Annu Symp Proc, 2011, pp. 1639-1648; Goss, F.R., Plasek, J.M., Lau, J.J., Seger, D.L., Chang, F.Y., Zhou, L., An evaluation of a natural language processing tool for identifying and encoding allergy information in emergency department clinical notes (2014) AMIA Annu Symp Proc, 2014, pp. 580-588; Lai, K.H., Topaz, M., Goss, F.R., Zhou, L., Automated misspelling detection and correction in clinical free-text records (2015) J Biomed Inform, 55, pp. 188-195; Plasek, J.M., Goss, F.R., Lai, K.H., Food entries in a large allergy data repository (2016) J Am Med Inform Assoc, 23 (e1), pp. e79-87; Acker, W.W., Plasek, J.M., Blumenthal, K.G., Prevalence of food allergies and intolerances documented in electronic health records (2017) J Allergy Clin Immunol, , [Epub ahead of print]; Kuperman, G.J., Marston, E., Paterno, M., Creating an enterprise-wide allergy repository at Partners HealthCare System (2003) AMIA Annu Symp Proc, pp. 376-380; (2017), www.ihtsdo.org/snomed-ct, Accessed March 22; Baeza-Yates, R., Ribeiro-Neto, B., (1999) Modern Information Retrieval, , New York: ACM Press; Sanchez, E., Torres, M.J., Mayorga, C., Adverse drug reactions with an immunological basis: from clinical practice to basic research (2002) Allergy, 57, pp. 41-44; Genco, E.K., Forster, J.E., Flaten, H., Clinically inconsequential alerts: the characteristics of opioid drug alerts and their utility in preventing adverse drug events in the emergency department (2016) Ann EmergMed, 67 (2), pp. 240-248 and e3; Topaz, M., Seger, D.L., Lai, K., High override rate for opioid drugallergy interaction alerts: current trends and recommendations for future (2015) Stud Health Technol Inform, 216, pp. 242-246; Topaz, M., Seger, D.L., Slight, S.P., Rising drug allergy alert overrides in electronic health records: an observational retrospective study of a decade of experience (2016) J Am Med Inform Assoc, 23 (3), pp. 601-608; Slight, S.P., Beeler, P., Seger, D.L., Override rates of drug allergy alerts in inpatient and outpatient settings (2016) BMJ Qual Saf, 97, pp. 1-9; Topaz, M., Goss, F., Blumenthal, K., Towards improved drug allergy alerts: multidisciplinary expert recommendations (2017) Int J Med Inform, 97, pp. 353-355</v>
          </cell>
          <cell r="AM189" t="str">
            <v>Goss, F.R.; B215, United States; email: foster.goss@ucdenver.edu</v>
          </cell>
          <cell r="AP189" t="str">
            <v>Oxford University Press</v>
          </cell>
          <cell r="AV189" t="str">
            <v>JAMAF</v>
          </cell>
          <cell r="AW189" t="str">
            <v>J. Am. Med. Informatics Assoc.</v>
          </cell>
          <cell r="AX189" t="str">
            <v>Final</v>
          </cell>
          <cell r="AY189" t="str">
            <v>2-s2.0-85048593822</v>
          </cell>
          <cell r="AZ189">
            <v>8</v>
          </cell>
          <cell r="BF189" t="str">
            <v>Allergy and immunology; Controlled; Drug-related side effects and adverse reactions; Electronic health records; Hypersensitivity; Natural language processing; Vocabulary</v>
          </cell>
          <cell r="BG189" t="str">
            <v>adverse event; allergic reaction; allergy; anaphylaxis; Article; decision support system; disease severity; electronic health record; evaluation study; gastrointestinal irritation; health care system; human; medical documentation; Nebraska; pruritus; rare disease; rash; Systematized Nomenclature of Medicine; urticaria; adverse drug reaction; controlled vocabulary; documentation; drug hypersensitivity; information processing; natural language processing; procedures; Datasets as Topic; Documentation; Drug Hypersensitivity; Drug-Related Side Effects and Adverse Reactions; Electronic Health Records; Humans; Natural Language Processing; Systematized Nomenclature of Medicine; Vocabulary, Controlled</v>
          </cell>
          <cell r="BJ189" t="str">
            <v>objective: to develop a comprehensive value set for documenting and encoding adverse reactions in the allergy module of an electronic health record. materials and methods: we analyzed 2 471 004 adverse reactions stored in partners healthcare's enterprise-wide allergy repository (pear) of 2.7 million patients. using the medical text extraction, reasoning, and mapping system, we processed both structured and free-text reaction entries and mapped them to systematized nomenclature of medicine - clinical terms. we calculated the frequencies of reaction concepts, including rare, severe, and hypersensitivity reactions. we compared pear concepts to a federal health information modeling and standards value set and university of nebraska medical center data, and then created an integrated value set. results: we identified 787 reaction concepts in pear. frequently reported reactions included: rash (14.0%), hives (8.2%), gastrointestinal irritation (5.5%), itching (3.2%), and anaphylaxis (2.5%). we identified an additional 320 concepts from federal health information modeling and standards and the university of nebraska medical center to resolve gaps due to missing and partial matches when comparing these external resources to pear. this yielded 1106 concepts in our final integrated value set. the presence of rare, severe, and hypersensitivity reactions was limited in both external datasets. hypersensitivity reactions represented roughly 20% of the reactions within our data. discussion: we developed a value set for encoding adverse reactions using a large dataset from one health system, enriched by reactions from 2 large external resources. this integrated value set includes clinically important severe and hypersensitivity reactions. conclusion: this work contributes a value set, harmonized with existing data, to improve the consistency and accuracy of reaction documentation in electronic health records, providing the necessary building blocks for more intelligent clinical decision support for allergies and adverse reactions. © the author 2017. published by oxford university press on behalf of the american medical informatics association. all rights reserved.</v>
          </cell>
          <cell r="BK189" t="str">
            <v>Objetivo: desenvolver um conjunto de valores abrangente para documentar e codificar reações adversas no módulo de alergia de um registro eletrônico de saúde. Materiais e métodos: analisamos 2 471 004 reações adversas armazenadas no repositório de alergia de toda a empresa da Partners Healthcare (PEAR) de 2,7 milhões de pacientes. Usando o Sistema de Extração, Raciocínio e Mapeamento de Texto Médico, processamos entradas de reação em texto livre e estruturado e as mapeamos para a Nomenclatura Sistematizada de Medicina - Termos Clínicos. Calculamos as frequências dos conceitos de reação, incluindo reações raras, graves e de hipersensibilidade. Comparamos os conceitos do PEAR a um conjunto de valores de Modelagem e Padrões de Informações de Saúde Federal e aos dados do Centro Médico da Universidade de Nebraska e, em seguida, criamos um conjunto de valores integrado. Resultados: Identificamos 787 conceitos de reação no PEAR. As reações frequentemente relatadas incluíram: erupção cutânea (14,0%), urticária (8,2%), irritação gastrointestinal (5,5%), prurido (3,2%) e anafilaxia (2,5%). Identificamos 320 conceitos adicionais do Federal Health Information Modeling and Standards e do University of Nebraska Medical Center para resolver lacunas devido a correspondências ausentes e parciais ao comparar esses recursos externos com o PEAR. Isso resultou em 1106 conceitos em nosso conjunto final de valores integrados. A presença de reações raras, graves e de hipersensibilidade foi limitada em ambos os conjuntos de dados externos. As reações de hipersensibilidade representaram cerca de 20% das reações em nossos dados. Discussão: Desenvolvemos um conjunto de valores para a codificação de reações adversas usando um grande conjunto de dados de um sistema de saúde, enriquecido por reações de 2 grandes recursos externos. Este conjunto de valores integrados inclui reações graves e de hipersensibilidade clinicamente importantes. Conclusão: Este trabalho contribui com um conjunto de valores, harmonizado com os dados existentes, para melhorar a consistência e a precisão da documentação de reações em registros eletrônicos de saúde, fornecendo os blocos de construção necessários para um suporte mais inteligente à decisão clínica para alergias e reações adversas. © The Author 2017. Publicado pela Oxford University Press em nome da American Medical Informatics Association. Todos os direitos reservados.</v>
          </cell>
          <cell r="BL189" t="str">
            <v xml:space="preserve">OBJETIVO: Desenvolver um valor abrangente definido para documentar e codificar reações adversas no módulo de alergia de um registro de saúde eletrônica. MATERIAIS E MÉTODOS: Analisamos 2 471 004 reações adversas armazenadas no repositório de alergia em toda a empresa de parceiros de saúde (pêra) de 2,7 milhões de pacientes. Usando o sistema de extração de texto médicos, raciocínio e mapeamento, processamos as entradas de reação estruturada e livre de texto e os lutam para a nomenclatura sistematizada da medicina - termos clínicos. Calculamos as frequências de conceitos de reação, incluindo reações raras, graves e hipersensibilidade. Comparamos conceitos de pêra a um conjunto de modelagem de informações e padrões de informação de saúde federais e dados do Centro Médico da Universidade de Nebraska e, em seguida, criamos um conjunto de valor integrado. Resultados: identificamos 787 conceitos de reação em pêra. Reações freqüentemente relatadas incluídas: erupção cutânea (14,0%), colmeias (8,2%), irritação gastrointestinal (5,5%), coceira (3,2%) e anafilaxia (2,5%). Identificamos um adicional de 320 conceitos da modelagem e normas da Informação da Saúde Federal e da Universidade do Nebraska Medical Center para resolver lacunas devido a partidas ausentes e parciais ao comparar esses recursos externos para pêra. Isso produziu 1106 conceitos em nosso conjunto final de valor integrado. A presença de reações raras, severas e de hipersensibilidade foi limitada em conjuntos de dados externos. As reações de hipersensibilidade representavam cerca de 20% das reações dentro de nossos dados. Discussão: Desenvolvemos um valor definido para codificar reações adversas usando um grande conjunto de dados de um sistema de saúde, enriquecido por reações de 2 grandes recursos externos. Este conjunto de valor integrado inclui reações graves e hipersensibilidade clinicamente importantes. Conclusão: Este trabalho contribui com um conjunto de valor, harmonizado com dados existentes, para melhorar a consistência e precisão da documentação de reação em registros eletrônicos de saúde, fornecendo os blocos de construção necessários para um apoio de decisão clínica mais inteligente para alergias e reações adversas. © O autor 2017. Publicado pela Oxford University Press em nome da American Medical Informatics Association. todos os direitos reservados. </v>
          </cell>
          <cell r="BQ189">
            <v>0</v>
          </cell>
          <cell r="BR189">
            <v>1</v>
          </cell>
          <cell r="BS189">
            <v>0</v>
          </cell>
          <cell r="BT189" t="str">
            <v>Parece que os dados de texto da mídia social de propósito geral, como o Twitter, podem servir como uma fonte valiosa de sinais de efeito de drogas, complementando e / ou suplementando outros métodos de vigilância de segurança de medicamentos existentes.</v>
          </cell>
          <cell r="BV189">
            <v>0</v>
          </cell>
          <cell r="BW189">
            <v>0</v>
          </cell>
          <cell r="BX189">
            <v>0</v>
          </cell>
          <cell r="BY189">
            <v>0</v>
          </cell>
          <cell r="BZ189">
            <v>0</v>
          </cell>
          <cell r="CA189">
            <v>0</v>
          </cell>
          <cell r="CB189">
            <v>0</v>
          </cell>
          <cell r="CC189">
            <v>0</v>
          </cell>
          <cell r="CE189" t="str">
            <v>Entra ou ñ para leitura: não</v>
          </cell>
          <cell r="CF189" t="str">
            <v>Ruim</v>
          </cell>
          <cell r="CG189">
            <v>44373</v>
          </cell>
          <cell r="CI189">
            <v>0</v>
          </cell>
          <cell r="CK189">
            <v>0</v>
          </cell>
          <cell r="CL189">
            <v>0</v>
          </cell>
        </row>
        <row r="190">
          <cell r="C190" t="str">
            <v>an adverse drug events ontology population from text using a multi class svm based approach</v>
          </cell>
          <cell r="D190" t="str">
            <v>An adverse drug events ontology population from text using a multi-class SVM based approach</v>
          </cell>
          <cell r="E190" t="str">
            <v xml:space="preserve">Uma população de ontologia de eventos de drogas adversas do texto usando uma abordagem baseada em SVM multi-classe </v>
          </cell>
          <cell r="G190" t="str">
            <v xml:space="preserve">macho </v>
          </cell>
          <cell r="H190">
            <v>2018</v>
          </cell>
          <cell r="I190">
            <v>1</v>
          </cell>
          <cell r="J190">
            <v>0</v>
          </cell>
          <cell r="K190">
            <v>0</v>
          </cell>
          <cell r="L190" t="str">
            <v>Scopus</v>
          </cell>
          <cell r="P190" t="str">
            <v>English</v>
          </cell>
          <cell r="Q190" t="str">
            <v>Conference Paper</v>
          </cell>
          <cell r="R190">
            <v>0</v>
          </cell>
          <cell r="T190" t="str">
            <v>Jabnoun O., Achour H., Nouira K.</v>
          </cell>
          <cell r="U190" t="str">
            <v>Lecture Notes in Business Information Processing</v>
          </cell>
          <cell r="V190" t="str">
            <v>325</v>
          </cell>
          <cell r="Y190" t="str">
            <v>10.1007/978-3-319-97749-2_11</v>
          </cell>
          <cell r="Z190" t="str">
            <v>10.1007/978-3-319-97749-2_11</v>
          </cell>
          <cell r="AB190" t="str">
            <v>https://www.scopus.com/inward/record.uri?eid=2-s2.0-85051142871&amp;doi=10.1007%2f978-3-319-97749-2_11&amp;partnerID=40&amp;md5=f5552d2a1c04777ecb490ca4ed540d39</v>
          </cell>
          <cell r="AC190" t="str">
            <v>Universite´ de Tunis, ISGT, LR99ES04 BESTMOD, Le Bardo, 2000, Tunisia</v>
          </cell>
          <cell r="AD190" t="str">
            <v>Jabnoun, O., Universite´ de Tunis, ISGT, LR99ES04 BESTMOD, Le Bardo, 2000, Tunisia; Achour, H., Universite´ de Tunis, ISGT, LR99ES04 BESTMOD, Le Bardo, 2000, Tunisia; Nouira, K., Universite´ de Tunis, ISGT, LR99ES04 BESTMOD, Le Bardo, 2000, Tunisia</v>
          </cell>
          <cell r="AI190" t="str">
            <v>In order to extract a corpus of drug instructions for our proposed approach, we resort to the French public drug database2 which is implemented by the National French Agency for the Safety of Medicines and Health Products and the National Union of Health Insurance, under the confirmation of the French Ministry of Social Affairs and Health. This database allows the general public and healthcare scientists the ability to access data and referenced documents on drugs.</v>
          </cell>
          <cell r="AL190" t="str">
            <v>Handler, S.M., A systematic review of the performance characteristics of clinical event monitor signals used to detect adverse drug events in the hospital setting (2007) J. Am. Med. Inform. Assoc., 14 (4), pp. 451-458; Nakhla, Z., Nouira, K., Development of ontology for the representation of adverse drug events of diabetes disease (2012) Int. J. Comput. Appl., 42, pp. 10-16; Nouira, K., Nakhla, Z., Ontology-based cardiac adverse drug event problem prevention (2013) 2013 International Conference on Computer Applications Technology (ICCAT), pp. 1-6. , January; Drumond, L., Girardi, R., (2008) A Survey of Ontology Learning Procedures, 427, pp. 1-13. , WONTO; Nakhla, Z., Nouira, K., Automatically building database from biomedical ontology (2014) International Work-Conference on Bioinformatics and Biomedical Engineering, pp. 1403-1411; Torii, M., Wagholikar, K., Liu, H., Using machine learning for concept extraction on clinical documents from multiple data sources (2011) J. Am. Med. Inform. Assoc., 18 (5), pp. 580-587; Doan, S., Xu, H., Recognizing medication related entities in hospital discharge summaries using support vector machine (2010) Proceedings of the 23Rd International Conference on Computational Linguistics: Posters, pp. 259-266. , Association for Computational Linguistics, August; Minard, A.L., Ligozat, A.L., Grau, B., Multi-class SVM for relation extraction from clinical reports (2011) RANLP, pp. 604-609; Rink, B., Harabagiu, S., Roberts, K., Automatic extraction of relations between medical concepts in clinical texts (2011) J. Am. Med. Inform. Assoc., 18 (5), pp. 594-600; Roller, R., Stevenson, M., Applying UMLS for distantly supervised relation detection (2014) Proceedings of the 5Th International Workshop on Health Text Mining and Information Analysis (Louhi)@ EACL, pp. 80-84. , April; Sahu, S.K., Anand, A., Oruganty, K., Gattu, M., Relation extraction from clinical texts using domain invariant convolutional neural network (2016) ACL Bionlp 2016 Workshop; Aramaki, E., Extraction of adverse drug effects from clinical records (2010) Stud. Health Technol. Inform, 160, pp. 739-743; Gurulingappa, H., Mateen-Rajput, A., Toldo, L., Extraction of potential adverse drug events from medical case reports (2012) J. Biomed. Semant., 3 (1), p. 15; Kang, N., Singh, B., Bui, C., Afzal, Z., van Mulligen, E.M., Kors, J.A., Knowledge-based extraction of adverse drug events from biomedical text (2014) BMC Bioinform, 15 (1), p. 1; Wang, W., Haerian, K., Salmasian, H., Harpaz, R., Chase, H., Friedman, C., A drug-adverse event extraction algorithm to support pharmacovigilance knowledge mining from PubMed citations (2011) AMIA Annual Symposium Proceedings, pp. 1464-1470. , October; Vapnik, V.N., Vapnik, V., (1998) Statistical Learning Theory, 1. , Wiley, New York; Pedregosa, F., Scikit-learn: Machine learning in Python (2011) JMLR, 12, pp. 2825-2830</v>
          </cell>
          <cell r="AM190" t="str">
            <v>Jabnoun, O.; Universite´ de Tunis, Tunisia; email: jabnoun.ons@gmail.com</v>
          </cell>
          <cell r="AN190" t="str">
            <v>Bach Tobji M.A.Jallouli R.Koubaa Y.Nijholt A.</v>
          </cell>
          <cell r="AP190" t="str">
            <v>Springer Verlag</v>
          </cell>
          <cell r="AQ190" t="str">
            <v>3rd International Conference on Digital Economy, ICDEc 2018</v>
          </cell>
          <cell r="AR190" t="str">
            <v>3 May 2018 through 5 May 2018</v>
          </cell>
          <cell r="AT190">
            <v>216499</v>
          </cell>
          <cell r="AU190" t="str">
            <v>9783319977485</v>
          </cell>
          <cell r="AW190" t="str">
            <v>Lect. Notes Bus. Inf. Process.</v>
          </cell>
          <cell r="AX190" t="str">
            <v>Final</v>
          </cell>
          <cell r="AY190" t="str">
            <v>2-s2.0-85051142871</v>
          </cell>
          <cell r="AZ190">
            <v>11</v>
          </cell>
          <cell r="BF190" t="str">
            <v>ADE ontology; Information extraction; Machine learning; Natural Language Processing; Ontology population; Text mining</v>
          </cell>
          <cell r="BG190" t="str">
            <v>Artificial intelligence; Information retrieval; Learning algorithms; Learning systems; Natural language processing systems; Ontology; Support vector machines; Text processing; Adverse drug events; Information extraction methods; Machine learning methods; Multi-class support vector machines; Named entity recognition; Ontology Population; Semantic Web technology; Text mining; Data mining</v>
          </cell>
          <cell r="BJ190" t="str">
            <v>in recent years, semantic web technologies and ontologies in particular, are being increasingly used in various e-health systems and applications. however, issues related to automatically constructing, populating and enriching such ontologies are still outstanding. in this paper, we propose an automatic adverse drug events (ade) ontology population approach so called adetermino. the proposed approach is based on information extraction methods and mainly aims to extract new concept instances and relationships from textual drug leaflets. it combines a named-entity recognition (ner) system using lexical resources and a machine learning method using a multi-class support vector machine (svm) classifier for relations detection. experiments were performed using 102 cardiac drug leaflets corresponding to 5706 input vectors. the results show the performance of our approach with an f-score of 89%. © springer nature switzerland ag 2018.</v>
          </cell>
          <cell r="BK190" t="str">
            <v>Nos últimos anos, as tecnologias e ontologias da web semântica em particular, estão a ser cada vez mais utilizadas em vários sistemas e aplicações de e-Saúde. No entanto, questões relacionadas à construção, preenchimento e enriquecimento automático de tais ontologias ainda estão pendentes. Neste artigo, propomos uma abordagem populacional de ontologia de Eventos Adversos a Medicamentos (ADE) automática, denominada ADETermino. A abordagem proposta é class = "padding-size-4-x display - inline-block" style = "background: var (- destaque-yellow); color: inherit;"&gt; baseado em métodos de Extração de Informação e visa principalmente extrair novas instâncias de conceito e relacionamentos de folhetos de medicamentos textuais. Ele combina class = "padding-size-4-x display - inline-block" style = "background: var (- realce-amarelo); color: inherit;"&gt; um sistema Named-Entity Recognition (NER) usando léxico resources and class = "padding-size-4-x display - inline-block" style = "background: var (- realce-yellow); color: inherit;"&gt; um método de aprendizado de máquina usando class = "padding-size -4-x display - inline-block "style =" background: var (- realce-amarelo); color: inherit; "&gt; a class =" padding-size-4-x display - inline-block "style = "background: var (- destaque-amarelo); color: inherit;"&gt; classificador de máquina de vetor de suporte (SVM) multiclasse para detecção de relações. Os experimentos foram realizados usando 102 folhetos de drogas cardíacas correspondendo a 5706 vetores de entrada. Os resultados mostram o desempenho de nossa abordagem com um F-score de 89%. © Springer Nature Switzerland AG 2018.</v>
          </cell>
          <cell r="BL190" t="str">
            <v xml:space="preserve">Nos últimos anos, as tecnologias da Web semântica e as ontologias em particular estão sendo cada vez mais usadas em vários sistemas e aplicações de saúde eletrônica. No entanto, questões relacionadas a construções automaticamente, preenchendo e enriquecer essas ontologias ainda são excelentes. Neste documento, propomos uma abordagem populacional de eventos de drogas adversas automáticas (ADE), assim chamado adetermino. A abordagem proposta é baseada nos métodos de extração de informações e visa principalmente extrair novos casos de conceito e relacionamentos de folhetos textuais. Ele combina um sistema de reconhecimento de entidade nomeado (ner) usando recursos lexicais e um método de aprendizagem de máquina usando um classificador de máquina de vetor de suporte de multi-classe (SVM) para detecção de relações. Experiências foram realizadas usando 102 folhetos de drogas cardíacas correspondentes a vetores de entrada 5706. Os resultados mostram o desempenho de nossa abordagem com uma pontuação F de 89%. © Springer Nature Suíça AG 2018. </v>
          </cell>
          <cell r="BQ190">
            <v>0</v>
          </cell>
          <cell r="BR190">
            <v>1</v>
          </cell>
          <cell r="BS190">
            <v>0</v>
          </cell>
          <cell r="BV190">
            <v>0</v>
          </cell>
          <cell r="BW190">
            <v>0</v>
          </cell>
          <cell r="BX190">
            <v>0</v>
          </cell>
          <cell r="BY190">
            <v>0</v>
          </cell>
          <cell r="BZ190">
            <v>0</v>
          </cell>
          <cell r="CA190">
            <v>0</v>
          </cell>
          <cell r="CB190">
            <v>0</v>
          </cell>
          <cell r="CC190">
            <v>0</v>
          </cell>
          <cell r="CE190" t="str">
            <v>Entra ou ñ para leitura: não</v>
          </cell>
          <cell r="CF190" t="str">
            <v>Ruim</v>
          </cell>
          <cell r="CG190">
            <v>44373</v>
          </cell>
          <cell r="CI190">
            <v>0</v>
          </cell>
          <cell r="CK190">
            <v>0</v>
          </cell>
          <cell r="CL190">
            <v>0</v>
          </cell>
        </row>
        <row r="191">
          <cell r="C191" t="str">
            <v>applying natural language processing techniques to develop a task specific emr interface for timely stroke thrombolysis a feasibility study</v>
          </cell>
          <cell r="D191" t="str">
            <v>Applying natural language processing techniques to develop a task-specific EMR interface for timely stroke thrombolysis: A feasibility study</v>
          </cell>
          <cell r="E191" t="str">
            <v xml:space="preserve">Aplicando técnicas de processamento de linguagem natural para desenvolver uma interface EMR específica da tarefa para trombólise oportuna: um estudo de viabilidade </v>
          </cell>
          <cell r="G191" t="str">
            <v xml:space="preserve">macho </v>
          </cell>
          <cell r="H191">
            <v>2018</v>
          </cell>
          <cell r="I191">
            <v>13</v>
          </cell>
          <cell r="J191">
            <v>0</v>
          </cell>
          <cell r="K191">
            <v>0</v>
          </cell>
          <cell r="L191" t="str">
            <v>Scopus</v>
          </cell>
          <cell r="P191" t="str">
            <v>English</v>
          </cell>
          <cell r="Q191" t="str">
            <v>Article</v>
          </cell>
          <cell r="R191">
            <v>0</v>
          </cell>
          <cell r="T191" t="str">
            <v>Sung S.-F., Chen K., Wu D.P., Hung L.-C., Su Y.-H., Hu Y.-H.</v>
          </cell>
          <cell r="U191" t="str">
            <v>International Journal of Medical Informatics</v>
          </cell>
          <cell r="V191" t="str">
            <v>112</v>
          </cell>
          <cell r="Y191" t="str">
            <v>10.1016/j.ijmedinf.2018.02.005</v>
          </cell>
          <cell r="Z191" t="str">
            <v>10.1016/j.ijmedinf.2018.02.005</v>
          </cell>
          <cell r="AB191" t="str">
            <v>https://www.scopus.com/inward/record.uri?eid=2-s2.0-85041835916&amp;doi=10.1016%2fj.ijmedinf.2018.02.005&amp;partnerID=40&amp;md5=9720d919ed187bcea4cb2ce488b72dc4</v>
          </cell>
          <cell r="AC191" t="str">
            <v>Division of Neurology, Department of Internal Medicine, Ditmanson Medical Foundation Chiayi Christian Hospital, Chiayi City, Taiwan; Department of Information Management and Institute of Healthcare Information Management, National Chung Cheng University, Chiayi County, Taiwan; Department of Nursing, Min-Hwei Junior College of Health Care Management, Tainan, Taiwan; Department of Business Information Systems, Western Michigan University, Kalamazoo, MI, United States</v>
          </cell>
          <cell r="AD191" t="str">
            <v>Sung, S.-F., Division of Neurology, Department of Internal Medicine, Ditmanson Medical Foundation Chiayi Christian Hospital, Chiayi City, Taiwan, Department of Information Management and Institute of Healthcare Information Management, National Chung Cheng University, Chiayi County, Taiwan, Department of Nursing, Min-Hwei Junior College of Health Care Management, Tainan, Taiwan; Chen, K., Department of Business Information Systems, Western Michigan University, Kalamazoo, MI, United States; Wu, D.P., Division of Neurology, Department of Internal Medicine, Ditmanson Medical Foundation Chiayi Christian Hospital, Chiayi City, Taiwan; Hung, L.-C., Division of Neurology, Department of Internal Medicine, Ditmanson Medical Foundation Chiayi Christian Hospital, Chiayi City, Taiwan; Su, Y.-H., Division of Neurology, Department of Internal Medicine, Ditmanson Medical Foundation Chiayi Christian Hospital, Chiayi City, Taiwan; Hu, Y.-H., Department of Information Management and Institute of Healthcare Information Management, National Chung Cheng University, Chiayi County, Taiwan</v>
          </cell>
          <cell r="AG191" t="str">
            <v>Fibrinolytic Agents</v>
          </cell>
          <cell r="AH191" t="str">
            <v>Ministry of Science and Technology, MOST: 105-2314-B-705-001
Ministry of Science and Technology, Taiwan: MOST 105-2314-B-705-001
Ditmanson Medical Foundation Chia-Yi Christian Hospital: R106-021</v>
          </cell>
          <cell r="AI191" t="str">
            <v>This research was supported in part by the Ministry of Science and Technology (grant number MOST 105-2314-B-705-001 ) and the Ditmanson Medical Foundation Chia-Yi Christian Hospital Research Program (R106-021).</v>
          </cell>
          <cell r="AJ191" t="str">
            <v>This research was supported in part by the Ministry of Science and Technology (grant number MOST 105-2314-B-705-001) and the Ditmanson Medical Foundation Chia-Yi Christian Hospital Research Program (R106-021).</v>
          </cell>
          <cell r="AL191" t="str">
            <v>Feigin, V.L., Norrving, B., Mensah, G.A., Global burden of stroke (2017) Circ. Res., 120, pp. 439-448; Ovbiagele, B., Nguyen-Huynh, M.N., Stroke epidemiology: advancing our understanding of disease mechanism and therapy (2011) Neurotherapeutics, 8, pp. 319-329; Jauch, E.C., Saver, J.L., Adams, H.P., Bruno, A., Connors, J.J.B., Demaerschalk, B.M., Guidelines for the early management of patients with acute ischemic stroke: a guideline for healthcare professionals from the American Heart Association/American Stroke Association (2013) Stroke, 44, pp. 870-947; The National Institute of Neurological Disorders and Stroke rt-PA Stroke Study Group, Tissue plasminogen activator for acute ischemic stroke (1995) N. Engl. J. Med., 333, pp. 1581-1587; Hacke, W., Kaste, M., Bluhmki, E., Brozman, M., Dávalos, A., Guidetti, D., Thrombolysis with alteplase 3–4.5 hours after acute ischemic stroke (2008) N. Engl. J. Med., 359, pp. 1317-1329; Lees, K.R., Bluhmki, E., von Kummer, R., Brott, T.G., Toni, D., Grotta, J.C., Time to treatment with intravenous alteplase and outcome in stroke: an updated pooled analysis of ECASS, ATLANTIS, NINDS, and EPITHET trials (2010) Lancet, 375, pp. 1695-1703; Saver, J.L., Fonarow, G.C., Smith, E.E., Reeves, M.J., Grau-Sepulveda, M.V., Pan, W., Time to treatment with intravenous tissue plasminogen activator and outcome from acute ischemic stroke (2013) JAMA, 309, pp. 2480-2488; Meretoja, A., Strbian, D., Mustanoja, S., Tatlisumak, T., Lindsberg, P.J., Kaste, M., Reducing in-hospital delay to 20 minutes in stroke thrombolysis (2012) Neurology, 79, pp. 306-313; Xian, Y., Smith, E.E., Zhao, X., Peterson, E.D., Olson, D.M., Hernandez, A.F., Strategies used by hospitals to improve speed of tissue-type plasminogen activator treatment in acute ischemic stroke (2014) Stroke, 45, pp. 1387-1395; Strbian, D., Sairanen, T., Meretoja, A., Pitkäniemi, J., Putaala, J., Salonen, O., Patient outcomes from symptomatic intracerebral hemorrhage after stroke thrombolysis (2011) Neurology, 77, pp. 341-348; Weintraub, M.I., Thrombolysis (tissue plasminogen activator) in stroke: a medicolegal quagmire (2006) Stroke, 37, pp. 1917-1922; Whiteley, W.N., Slot, K.B., Fernandes, P., Sandercock, P., Wardlaw, J., Risk factors for intracranial hemorrhage in acute ischemic stroke patients treated with recombinant tissue plasminogen activator: a systematic review and meta-analysis of 55 studies (2012) Stroke, 43, pp. 2904-2909; Hu, H.-H., Taiwan Guidelines for the Management of Stroke 2008 (2008), Taiwan Stroke Society Taipei; Lopez-Yunez, A.M., Bruno, A., Williams, L.S., Yilmaz, E., Zurrú, C., Biller, J., Protocol violations in community-based rTPA stroke treatment are associated with symptomatic intracerebral hemorrhage (2001) Stroke, 32, pp. 12-16; Tisnado, D.M., Adams, J.L., Liu, H., Damberg, C.L., Chen, W.-P., Hu, F.A., What is the concordance between the medical record and patient self-report as data sources for ambulatory care? (2006) Med. Care, 44, pp. 132-140; Kriegsman, D.M., Penninx, B.W., van Eijk, J.T., Boeke, A.J., Deeg, D.J., Self-reports and general practitioner information on the presence of chronic diseases in community dwelling elderly. A study on the accuracy of patients’ self-reports and on determinants of inaccuracy (1996) J. Clin. Epidemiol., 49, pp. 1407-1417; Rau, H.H., Hsu, C.Y., Lee, Y.L., Chen, W., Developing electronic health records in Taiwan (2010) IT Prof., 12, pp. 17-25; Sharda, P., Das, A.K., Patel, V.L., Specifying design criteria for electronic medical record interface using cognitive framework (2003) AMIA Annu. Symp. Proc., 2003, pp. 594-598; Ben-Assuli, O., Sagi, D., Leshno, M., Ironi, A., Ziv, A., Improving diagnostic accuracy using EHR in emergency departments: a simulation-based study (2015) J. Biomed. Inform., 55, pp. 31-40; Shih, F.Y., Ma, M.H., Chen, S.C., Wang, H.P., Fang, C.C., Shyu, R.S., ED overcrowding in Taiwan: facts and strategies (1999) Am. J. Emerg. Med., 17, pp. 198-202; Laxmisan, A., Hakimzada, F., Sayan, O.R., Green, R.A., Zhang, J., Patel, V.L., The multitasking clinician: decision-making and cognitive demand during and after team handoffs in emergency care (2007) Int. J. Med. Inform., 76, pp. 801-811; Wagholikar, K.B., MacLaughlin, K.L., Henry, M.R., Greenes, R.A., Hankey, R.A., Liu, H., Clinical decision support with automated text processing for cervical cancer screening (2012) J. Am. Med. Inform. Assoc., 19, pp. 833-839; Salmasian, H., Freedberg, D.E., Friedman, C., Deriving comorbidities from medical records using natural language processing (2013) J. Am. Med. Inform. Assoc., 20, pp. e239-e242; Byrd, R.J., Steinhubl, S.R., Sun, J., Ebadollahi, S., Stewart, W.F., Automatic identification of heart failure diagnostic criteria, using text analysis of clinical notes from electronic health records (2014) Int. J. Med. Inform., 83, pp. 983-992; Wang, Y., Wang, L., Rastegar-Mojarad, M., Moon, S., Shen, F., Afzal, N., Clinical information extraction applications: a literature review (2017) J. Biomed. Inform., 77, pp. 34-49; Spasić, I., Text mining of cancer-related information: review of current status and future directions (2014) Int. J. Med. Inform., 83, pp. 605-623; Mowery, D.L., Chapman, B.E., Conway, M., South, B.R., Madden, E., Keyhani, S., Extracting a stroke phenotype risk factor from Veteran Health Administration clinical reports: an information content analysis (2016) J. Biomed. Semantics, 7, p. 26; Giang, P., Williams, A., Argyros, L., Automated extraction of the Barthel Index from clinical texts (2013) AMIA Annu. Symp. Proc., 2013, pp. 486-495; Sung, S.-F., Tseng, M.-C., Code stroke: a mismatch between number of activation and number of thrombolysis (2014) J. Formos. Med. Assoc., 113, pp. 442-446; Sung, S.-F., Huang, Y.-C., Ong, C.-T., Chen, Y.-W., A parallel thrombolysis protocol with nurse practitioners As coordinators minimized door-to-needle time for acute ischemic stroke (2011) Stroke Res. Treat., 2011. , 198518–8; Aronson, A.R., Effective mapping of biomedical text to the UMLS Metathesaurus: the MetaMap program (2001) Proc. AMIA Symp., pp. 17-21; Aronson, A.R., Lang, F.-M., An overview of MetaMap: historical perspective and recent advances (2010) J. Am. Med. Inform. Assoc., 17, pp. 229-236; Davis, K., Staes, C., Duncan, J., Igo, S., Facelli, J.C., Identification of pneumonia and influenza deaths using the Death Certificate Pipeline (2012) BMC Med. Inform. Decis. Mak., 12, p. 37; Brooke, J., SUS – A quick and dirty usability scale (1996) Usability Evaluation in Industry, pp. 189-194. , P.W. Jordan B. Thomas I.L. McClelland B. Weerdmeester CRC Press London; Hirsch, J.S., Tanenbaum, J.S., Lipsky Gorman, S., Liu, C., Schmitz, E., Hashorva, D., HARVEST, a longitudinal patient record summarizer (2015) J. Am. Med. Inform. Assoc., 22, pp. 263-274; Divita, G., Tse, T., Roth, L., Failure analysis of MetaMap transfer (MMTx) (2004) Stud. Health Technol. Inform., 107, pp. 763-767; Park, A., Hartzler, A.L., Huh, J., McDonald, D.W., Pratt, W., Automatically detecting failures in natural language processing tools for online community text (2015) J. Med. Internet Res., 17, p. e212; Bangor, A., Kortum, P., Miller, J., Determining what individual SUS scores mean: adding an adjective rating scale (2009) J. Usability Stud., 4, pp. 114-123; Trivedi, G., Pham, P., Chapman, W.W., Hwa, R., Wiebe, J., Hochheiser, H., NLPReViz: an interactive tool for natural language processing on clinical text (2017) J. Am. Med. Inform. Assoc., 25, pp. 81-87; Li, Y.-C.J., Yen, J.-C., Chiu, W.-T., Jian, W.-S., Syed-Abdul, S., Hsu, M.-H., Building a national electronic medical record exchange system – experiences in Taiwan (2015) Comput. Methods Progr. Biomed., 121, pp. 14-20; Berner, E.S., Moss, J., Informatics challenges for the impending patient information explosion (2005) J. Am. Med. Inform. Assoc., 12, pp. 614-617; Walji, M.F., Kalenderian, E., Piotrowski, M., Tran, D., Kookal, K.K., Tokede, O., Are three methods better than one? A comparative assessment of usability evaluation methods in an EHR (2014) Int. J. Med. Inform., 83, pp. 361-367; Farzandipour, M., Meidani, Z., Riazi, H., Sadeqi Jabali, M., Task-specific usability requirements of electronic medical records systems: lessons learned from a national survey of end-users (2017) Inform. Health Soc. Care., 13, pp. 1-20; Meretoja, A., Weir, L., Ugalde, M., Yassi, N., Yan, B., Hand, P., Helsinki model cut stroke thrombolysis delays to 25 minutes in Melbourne in only 4 months (2013) Neurology, 81, pp. 1071-1076; Chen, C.-H., Tang, S.-C., Tsai, L.-K., Hsieh, M.-J., Yeh, S.-J., Huang, K.-Y., Stroke code improves intravenous thrombolysis administration in acute ischemic stroke (2014) PLoS One, 9, p. e104862; Kleindorfer, D., Kissela, B., Schneider, A., Woo, D., Khoury, J., Miller, R., Eligibility for recombinant tissue plasminogen activator in acute ischemic stroke: a population-based study (2004) Stroke, 35, pp. e27-e29; Jones, S.S., Rudin, R.S., Perry, T., Shekelle, P.G., Health information technology: an updated systematic review with a focus on meaningful use (2014) Ann. Intern. Med., 160, pp. 48-54; Flynn, D., Ford, G.A., Stobbart, L., Rodgers, H., Murtagh, M.J., Thomson, R.G., A review of decision support, risk communication and patient information tools for thrombolytic treatment in acute stroke: lessons for tool developers (2013) BMC Health Serv. Res., 13, p. 225; Kent, D.M., Selker, H.P., Ruthazer, R., Bluhmki, E., Hacke, W., The stroke-thrombolytic predictive instrument: a predictive instrument for intravenous thrombolysis in acute ischemic stroke (2006) Stroke, 37, pp. 2957-2962; Cunningham, V.L., The outcome wheel: a potential tool for shared decision-making in ischemic stroke thrombolysis (2008) CJEM, 10, pp. 545-551; Saposnik, G., Fang, J., Kapral, M.K., Tu, J.V., Mamdani, M., Austin, P., The iScore predicts effectiveness of thrombolytic therapy for acute ischemic stroke (2012) Stroke, 43, pp. 1315-1322; Sun, M.-C., Chan, J.-A., A clinical decision support tool to screen health records for contraindications to stroke thrombolysis-a pilot study (2015) BMC Med. Inform. Decis. Mak., 15, p. 105; Li, L., Chase, H.S., Patel, C.O., Friedman, C., Weng, C., Comparing ICD9-encoded diagnoses and NLP-processed discharge summaries for clinical trials pre-screening: a case study (2008) AMIA Annu. Symp. Proc., 2008, pp. 404-408; Friedlin, J., Overhage, M., Al-Haddad, M.A., Waters, J.A., Aguilar-Saavedra, J.J.R., Kesterson, J., Comparing methods for identifying pancreatic cancer patients using electronic data sources (2010) AMIA Annu. Symp. Proc., 2010, pp. 237-241</v>
          </cell>
          <cell r="AM191" t="str">
            <v>Hu, Y.-H.; Department of Information Management and Institute of Healthcare Information Management, Chiayi County, Taiwan; email: yahan.hu@mis.ccu.edu.tw</v>
          </cell>
          <cell r="AP191" t="str">
            <v>Elsevier Ireland Ltd</v>
          </cell>
          <cell r="AV191" t="str">
            <v>IJMIF</v>
          </cell>
          <cell r="AW191" t="str">
            <v>Int. J. Med. Informatics</v>
          </cell>
          <cell r="AX191" t="str">
            <v>Final</v>
          </cell>
          <cell r="AY191" t="str">
            <v>2-s2.0-85041835916</v>
          </cell>
          <cell r="AZ191">
            <v>8</v>
          </cell>
          <cell r="BF191" t="str">
            <v>Acute ischemic stroke; Electronic medical record; Intravenous thrombolysis; Natural language processing</v>
          </cell>
          <cell r="BG191" t="str">
            <v>Decision making; Drug therapy; Medical computing; Medical information systems; Acute ischemic stroke; Electronic medical record; Eligibility criterion; Feasibility studies; Interface displays; Thrombolysis; Thrombolytic therapies; Unified medical language systems; Natural language processing systems; fibrinolytic agent; fibrinolytic agent; accuracy; adult; Article; cerebrovascular accident; clinical decision support system; electronic medical record; feasibility study; female; fibrinolytic therapy; human; major clinical study; male; middle aged; natural language processing; priority journal; Unified Medical Language System; algorithm; cerebrovascular accident; electronic health record; fibrinolytic therapy; procedures; standards; treatment outcome; Unified Medical Language System; Adult; Algorithms; Electronic Health Records; Feasibility Studies; Female; Fibrinolytic Agents; Humans; Male; Middle Aged; Natural Language Processing; Stroke; Thrombolytic Therapy; Treatment Outcome; Unified Medical Language System</v>
          </cell>
          <cell r="BH191" t="str">
            <v>twitter|metamap|nlp</v>
          </cell>
          <cell r="BI191" t="str">
            <v>twitter|metamap|nlp</v>
          </cell>
          <cell r="BJ191" t="str">
            <v>objective: to reduce errors in determining eligibility for intravenous thrombolytic therapy (ivt) in stroke patients through use of an enhanced task-specific electronic medical record (emr) interface powered by natural language processing (nlp) techniques. materials and methods: the information processing algorithm utilized metamap to extract medical concepts from ivt eligibility criteria and expanded the concepts using the unified medical language system metathesaurus. concepts identified from clinical notes by metamap were compared to those from ivt eligibility criteria. the task-specific emr interface displays ivt-relevant information by highlighting phrases that contain matched concepts. clinical usability was assessed with clinicians staffing the acute stroke team by comparing user performance while using the task-specific and the current emr interfaces. results: the algorithm identified ivt-relevant concepts with micro-averaged precisions, recalls, and f1 measures of 0.998, 0.812, and 0.895 at the phrase level and of 1, 0.972, and 0.986 at the document level. users using the task-specific interface achieved a higher accuracy score than those using the current interface (91% versus 80%, p = 0.016) in assessing the ivt eligibility criteria. the completion time between the interfaces was statistically similar (2.46 min versus 1.70 min, p = 0.754). discussion: although the information processing algorithm had room for improvement, the task-specific emr interface significantly reduced errors in assessing ivt eligibility criteria. conclusion: the study findings provide evidence to support an nlp enhanced emr system to facilitate ivt decision-making by presenting meaningful and timely information to clinicians, thereby offering a new avenue for improvements in acute stroke care. © 2018 elsevier b.v.</v>
          </cell>
          <cell r="BK191" t="str">
            <v>Objetivo: reduzir os erros na determinação da elegibilidade para terapia trombolítica intravenosa (IVT) em pacientes com AVC por meio do uso de uma interface aprimorada de registro médico eletrônico (EMR) para tarefas específicas, alimentada por técnicas de processamento de linguagem natural (PNL). Materiais e métodos: O algoritmo de processamento de informações utilizou o MetaMap para extrair conceitos médicos dos critérios de elegibilidade do IVT e expandiu os conceitos usando o Metathesaurus do Unified Medical Language System. Os conceitos identificados a partir de notas clínicas pelo MetaMap foram comparados aos dos critérios de elegibilidade IVT. A interface EMR específica da tarefa exibe informações relevantes de IVT destacando frases que contêm conceitos correspondentes. A usabilidade clínica foi avaliada com os médicos da equipe de AVC agudo, comparando o desempenho do usuário ao usar as interfaces específicas da tarefa e as interfaces EMR atuais. Resultados: O algoritmo identificou conceitos relevantes para o IVT com precisões micro-médias, recuperações e medidas F1 de 0,998, 0,812 e 0,895 no nível da frase e de 1, 0,972 e 0,986 no nível do documento. Os usuários que usam a interface específica da tarefa alcançaram uma pontuação de precisão mais alta do que aqueles que usam a interface atual (91% versus 80%, p = 0,016) na avaliação dos critérios de elegibilidade do IVT. O tempo de conclusão entre as interfaces foi estatisticamente semelhante (2,46 min versus 1,70 min, p = 0,754). Discussão: Embora o algoritmo de processamento de informações tivesse espaço para melhorias, a interface EMR específica da tarefa reduziu significativamente os erros na avaliação dos critérios de elegibilidade de IVT. Conclusão: Os resultados do estudo fornecem evidências para apoiar um sistema EMR aprimorado de PNL para facilitar a tomada de decisão de IVT, apresentando informações significativas e oportunas aos médicos, oferecendo assim um novo caminho para melhorias no tratamento de AVC agudo.</v>
          </cell>
          <cell r="BL191" t="str">
            <v xml:space="preserve">OBJETIVO: Reduzir os erros na determinação da elegibilidade para a terapia trombolítica intravenosa (IVT) em pacientes com acidente vascular cerebral através da utilização de uma interface Médica Médica Eletrônica de Tarefa aprimorada (EMR) alimentada por técnicas de processamento de linguagem natural (NLP). MATERIAIS E MÉTODOS: O algoritmo de processamento de informações utilizou o metamap para extrair conceitos médicos dos critérios de elegibilidade IVT e expandiram os conceitos usando o metatemauro do sistema médico unificado. Os conceitos identificados a partir de notas clínicas pelo Metamap foram comparados aos de critérios de elegibilidade IVT. A interface EMR específica da tarefa exibe informações relevantes do IVT, destacando as frases que contêm conceitos correspondentes. A usabilidade clínica foi avaliada com os clínicos que funcionam a equipe aguda do curso, comparando o desempenho do usuário ao usar a tarefa específica e as interfaces de EMR atuais. RESULTADOS: O algoritmo identificou conceitos relevantes de IVT com precisões médias, recalls e medidas F1 de 0,998, 0,812 e 0,895 no nível de frase e de 1, 0,972 e 0,986 no nível do documento. Os usuários que usam a interface específica da tarefa atingiram uma pontuação mais alta de precisão do que as que usam a interface atual (91% versus 80%, p = 0,016) na avaliação dos critérios de elegibilidade IVT. O tempo de conclusão entre as interfaces foi estatisticamente semelhante (2,46 min versus 1,70 min, p = 0,754). Discussão: Embora o algoritmo de processamento de informações tivesse espaço para melhoria, a interface EMR específica da tarefa reduziu significativamente os erros na avaliação de critérios de elegibilidade IVT. CONCLUSÃO: As descobertas de estudo fornecem evidências para apoiar um sistema EMR aprimorado da NLP para facilitar a tomada de decisões do IVT apresentando informações significativas e oportunas aos médicos, oferecendo assim uma nova avenida para melhorias no cuidado agudo de AVC. © 2018 Elsevier B.V. </v>
          </cell>
          <cell r="BQ191">
            <v>0</v>
          </cell>
          <cell r="BR191">
            <v>1</v>
          </cell>
          <cell r="BS191">
            <v>0</v>
          </cell>
          <cell r="BV191">
            <v>0</v>
          </cell>
          <cell r="BW191">
            <v>0</v>
          </cell>
          <cell r="BX191">
            <v>0</v>
          </cell>
          <cell r="BY191">
            <v>0</v>
          </cell>
          <cell r="BZ191">
            <v>0</v>
          </cell>
          <cell r="CA191">
            <v>0</v>
          </cell>
          <cell r="CB191">
            <v>0</v>
          </cell>
          <cell r="CC191">
            <v>0</v>
          </cell>
          <cell r="CE191" t="str">
            <v>Entra ou ñ para leitura: talvez - usa o Metamap para extracao de conceitos</v>
          </cell>
          <cell r="CF191" t="str">
            <v>Razoavel</v>
          </cell>
          <cell r="CG191">
            <v>44373</v>
          </cell>
          <cell r="CI191">
            <v>0</v>
          </cell>
          <cell r="CK191">
            <v>0</v>
          </cell>
          <cell r="CL191">
            <v>0</v>
          </cell>
        </row>
        <row r="192">
          <cell r="C192" t="str">
            <v>clinical relation extraction toward drug safety surveillance using electronic health record narratives classical learning versus deep learning</v>
          </cell>
          <cell r="D192" t="str">
            <v>Clinical relation extraction toward drug safety surveillance using electronic health record narratives: Classical learning versus deep learning</v>
          </cell>
          <cell r="E192" t="str">
            <v xml:space="preserve">Relação clínica Extração em direção à vigilância de segurança de medicamentos usando narrativas de registro de saúde eletrônica: aprendizagem clássica versus aprendizado profundo </v>
          </cell>
          <cell r="G192" t="str">
            <v xml:space="preserve">macho </v>
          </cell>
          <cell r="H192">
            <v>2018</v>
          </cell>
          <cell r="I192">
            <v>25</v>
          </cell>
          <cell r="J192">
            <v>0</v>
          </cell>
          <cell r="K192">
            <v>0</v>
          </cell>
          <cell r="L192" t="str">
            <v>Scopus</v>
          </cell>
          <cell r="P192" t="str">
            <v>English</v>
          </cell>
          <cell r="Q192" t="str">
            <v>Article</v>
          </cell>
          <cell r="R192">
            <v>0</v>
          </cell>
          <cell r="S192" t="str">
            <v>All Open Access, Gold, Green</v>
          </cell>
          <cell r="T192" t="str">
            <v>Munkhdalai T., Liu F., Yu H.</v>
          </cell>
          <cell r="U192" t="str">
            <v>Journal of Medical Internet Research</v>
          </cell>
          <cell r="V192" t="str">
            <v>20</v>
          </cell>
          <cell r="W192" t="str">
            <v>4</v>
          </cell>
          <cell r="X192" t="str">
            <v xml:space="preserve"> e29</v>
          </cell>
          <cell r="Y192" t="str">
            <v>10.2196/publichealth.9361</v>
          </cell>
          <cell r="Z192" t="str">
            <v>10.2196/publichealth.9361</v>
          </cell>
          <cell r="AB192" t="str">
            <v>https://www.scopus.com/inward/record.uri?eid=2-s2.0-85047745010&amp;doi=10.2196%2fpublichealth.9361&amp;partnerID=40&amp;md5=87a63b184b0517bb394e9b4e00254fe7</v>
          </cell>
          <cell r="AC192" t="str">
            <v>Department of Quantitative Health Sciences, University of Massachusetts, Medical School, Worcester, MA, United States; Bedford Veterans Affairs Medical Center, Bedford, MA, United States; Department of Computer Science, University of Massachusetts Lowell, 1 University Ave, Lowell, MA  01854, United States</v>
          </cell>
          <cell r="AD192" t="str">
            <v>Munkhdalai, T., Department of Quantitative Health Sciences, University of Massachusetts, Medical School, Worcester, MA, United States; Liu, F., Department of Quantitative Health Sciences, University of Massachusetts, Medical School, Worcester, MA, United States; Yu, H., Bedford Veterans Affairs Medical Center, Bedford, MA, United States, Department of Computer Science, University of Massachusetts Lowell, 1 University Ave, Lowell, MA  01854, United States</v>
          </cell>
          <cell r="AH192" t="str">
            <v>National Institutes of Health, NIH: R01HL125089</v>
          </cell>
          <cell r="AI192" t="str">
            <v>This work was supported by the grant R01HL125089 from the National Institutes of Health. Any opinions, findings, and conclusions or recommendations expressed in this paper are those of the authors and do not necessarily reflect those of the sponsor.</v>
          </cell>
          <cell r="AL192" t="str">
            <v>Haas, J.S., Iyer, A., Orav, E.J., Schiff, G.D., Bates, D.W., Participation in an ambulatory e-pharmacovigilance system (2010) Pharmacoepidemiol Drug Saf, 19 (9), pp. 961-969. , Sep; Medline: 20623512; Bates, D.W., Cullen, D.J., Laird, N., Petersen, L.A., Small, S.D., Servi, D., Incidence of adverse drug events and potential adverse drug events. Implications for prevention. ADE Prevention Study Group (1995) J Am Med Assoc, 274 (1), pp. 29-34. , Jul 05; Medline: 7791255; Classen, D., Pestonik, S., Scott, E.R., Lloyd, J., Burke, J., Adverse drug events in hospitalized patientsxcess length of stay, extra costs, and attributable mortality (1997) J Am Med Assoc, 277 (4), pp. e301-e306. , Medline: 9002492; Bates, D.W., Spell, N., Cullen, D.J., Burdick, E., Laird, N., Petersen, L.A., The costs of adverse drug events in hospitalized patients. Adverse Drug Events Prevention Study Group (1997) J Am Med Assoc, 277 (4), pp. 307-311. , Medline: 9002493; Nebeker, J.R., Hoffman, J.M., Weir, C.R., Bennett, C.L., Hurdle, J.F., High rates of adverse drug events in a highly computerized hospital (2005) Arch Intern Med, 165 (10), pp. 1111-1116. , May 23; Medline: 15911723; Handler, S.M., Altman, R.L., Perera, S., Hanlon, J.T., Studenski, S.A., Bost, J.E., A systematic review of the performance characteristics of clinical event monitor signals used to detect adverse drug events in the hospital setting (2007) J Am Med Inform Assoc, 14 (4), pp. 451-458. , Jul; FREE Full _tex Medline: 17460130; Lazarou, J., Pomeranz, B., Corey, P., Incidence of adverse drug reactions in hospitalized patients: A meta-analysis of prospective studies (1998) J Am Med Assoc, 279 (15), pp. 1200-1205. , Medline: 9555760; Classen, D., Pestotnik, S., Evans, R., Burke, J., Description of a computerized adverse drug event monitor using a hospital information system (1992) Hosp Pharm, 27 (9), p. 783. , Medline: 10121426; Kaushal, R., Jha, A.K., Franz, C., Glaser, J., Shetty, K.D., Jaggi, T., Return on investment for a computerized physician order entry system (2006) J Am Med Inform Assoc, 13 (3), pp. 261-266. , May; FREE Full _tex Medline: 16501178; Pharmacovigilance, , http://www.who.int/medicines/areas/quality_safety/safety_efficacy/pharmvigi/en/, WebCite Cache ID _6uhg58vQS; Edlavitch, S.A., Adverse drug event reporting. Improving the low US reporting rates (1988) Arch Intern Med, 148 (7), pp. 1499-1503. , Jul; Medline: 3382293; Rogers, A.S., Israel, E., Smith, C.R., Levine, D., McBean, A.M., Valente, C., Physician knowledge, attitudes, and behavior related to reporting adverse drug events (1988) Arch Intern Med, 148 (7), pp. 1596-1600. , Jul; Medline: 3382304; Begaud, B., Moride, Y., Tubert-Bitter, P., Chaslerie, A., Haramburu, F., False-positives in spontaneous reporting: Should we worry about them? (2012) Br J Clin Pharmacol, 38 (5), pp. 401-404. , Jul 05; Xu, R., Wang, Q., Comparing a knowledge-driven approach to a supervised machine learning approach in large-scale extraction of drug-side effect relationships from free-text biomedical literature (2015) BMC Bioinformatics, 16, p. S6. , FREE Full tex Medline: 25860223; Butt, T.F., Cox, A.R., Oyebode, J.R., Ferner, R.E., Internet accounts of serious adverse drug reactions: A study of experiences of Stevens-Johnson syndrome and toxic epidermal necrolysis (2012) Drug Saf, 35 (12), pp. 1159-1170. , Dec 01; Medline: 23058037; (2013) Adverse Event Reporting: What Pharmaceutical Companies Need to Know, , http://www.cision.com/us/2013/12/adverse-event-reporting-pharma/, WebCite Cache ID _6uhyRoqPe; Lardon, J., Abdellaoui, R., Bellet, F., Asfari, H., Souvignet, J., Texier, N., Adverse drug reaction identification and extraction in social media: A scoping review (2015) J Med Internet Res, 17 (7), p. e171. , Jul 10; FREE Full _tex Medline: 26163365; Abdellaoui, R., Schück, S., Texier, N., Burgun, A., Filtering entities to optimize identification of adverse drug reaction from social media: How can the number of words between entities in the messages help? (2017) JMIR Public Health Surveill, 3 (2), p. e36. , Jun 22; FREE Full _tex Medline: 28642212; Rossi, A.C., Knapp, D.E., Anello, C., O'Neill, R.T., Graham, C.F., Mendelis, P.S., Discovery of adverse drug reactions (1983) J Am Med Assoc, 249 (16), p. 2226. , Apr 22; Gurwitz, J., Field, T., Harrold, L., Rothschild, J., Debellis, K., Seger, A., Incidence and preventability of adverse drug events among older persons in the ambulatory setting (2003) J Am Med Assoc, 289 (9), pp. 1107-1116. , Medline: 12622580; Questions and Answers on FDA'S Adverse Event Reporting System (FAERS), , http://www.fda.gov/Drugs/GuidanceComplianceRegulatoryInformation/Surveillance/AdverseDrugEffects/default.htm, accessed 2018-03-04 WebCite Cache ID _6uhyyje6x; McGraw, D., Rosati, K., Evans, B., A policy framework for public health uses of electronic health data (2012) Pharmacoepidemiol Drug Saf, 21, pp. 18-22. , Jan; Medline: 22262589; Honigman, B., Lee, J., Rothschild, J., Light, P., Pulling, R., Yu, T., Using computerized data to identify adverse drug events in outpatients (2001) J Am Med Inform Assoc, 8 (3), pp. 254-266. , Medline: 11320070; Brown, J.S., Kulldorff, M., Petronis, K.R., Reynolds, R., Chan, K.A., Davis, R.L., Early adverse drug event signal detection within population-based health networks using sequential methods: Key methodologic considerations (2009) Pharmacoepidemiol Drug Saf, 18 (3), pp. 226-234. , Medline: 19148879; Liu, M., McPeek, H.E., Matheny, M.E., Denny, J.C., Schildcrout, J.S., Miller, R.A., Comparative analysis of pharmacovigilance methods in the detection of adverse drug reactions using electronic medical records (2013) J Am Med Inform Assoc, 20 (3), pp. 420-426. , May 01; FREE Full _tex Medline: 23161894; Hurdle, J.F., Weir, C.R., Roth, B., Hoffman, J., Nebeker, J.R., Critical gaps in the world's largest electronic medical record: Ad Hoc nursing narratives and invisible adverse drug events (2003) AMIA Annu Symp Proc, pp. 309-312. , FREE Full _text Medline: 14728184; Gurulingappa, H., Mateen-Rajput, A., Toldo, L., Pdfs.Semanticscholar. Extraction of Potential Adverse Drug Events from Medical Case Reports, , https://pdfs.semanticscholar.org/8352/a732f635b6071026d165cb920e6e5d0cc934.pdf, accessed 2018-03-16 WebCite Cache ID _6xybziLU3; Kang, N., Singh, B., Bui, C., Afzal, Z., Van Mulligen, E.M., Kors, J.A., Knowledge-based extraction of adverse drug events from biomedical text (2014) BMC Bioinformatics, 15, p. 64. , Mar 04; FREE Full _tex Medline: 24593054; Leaman, R., Wojtulewicz, L., Sullivan, R., Skariah, A., Yang, J., Gonzalez, G., Towards internet-age pharmacovigilancextracting adverse drug reactions from user posts to health-related social networks (2010) Proceedings of The 2010 Workshop on Biomedical Natural Language Processing, pp. 117-125. , BioNLP 10; July 15-15, 2010; Uppsala, Sweden; Polepalli, R.B., Belknap, S.M., Li, Z., Frid, N., West, D.P., Yu, H., Automatically recognizing medication and adverse event information from food and drug administration's adverse event reporting system narratives (2014) JMIR Med Inform, 2 (1), p. e10. , Jun 27; FREE Full _tex Medline: 25600332; Visweswaran, S., Hanbury, P., Saul, M., Cooper, G.F., Detecting adverse drug events in discharge summaries using variations on the simple Bayes model (2003) AMIA Annu Symp Proc, pp. 689-693. , FREE Full _text Medline: 14728261; Phansalkar, S., South, B.R., Hoffman, J.M., Hurdle, J.F., Looking for a needle in the haystack? A case for detecting adverse drug events (ADE) in clinical notes (2007) AMIA Annu Symp Proc, 11, p. 1077. , Oct Medline: 18694175; Iqbal, E., Mallah, R., Jackson, R.G., Ball, M., Ibrahim, Z.M., Broadbent, M., Identification of adverse drug events from free text electronic patient records and information in a large mental health case register (2015) PLoS One, 10 (8). , Aug; FREE Full _text Medline: 26273830; Aramaki, E., Miura, Y., Tonoike, M., Ohkuma, T., Masuichi, H., Waki, K., Extraction of adverse drug effects from clinical records (2010) Stud Health Technol Inform, 160, pp. 739-743. , Medline: 20841784; Henriksson, A., Kvist, M., Dalianis, H., Duneld, M., Identifying adverse drug event information in clinical notes with distributional semantic representations of context (2015) J Biomed Inform, 57, pp. 333-349. , Aug 17; FREE Full _tex Medline: 26291578; Casillas, A., Pérez, A., Oronoz, M., Gojenola, K., Santiso, S., Learning to extract adverse drug reaction events from electronic health records in Spanish (2016) Expert Syst Appl, 61, pp. 235-245. , Nov; Wang, G., Jung, K., Winnenburg, R., Shah, N.H., A method for systematic discovery of adverse drug events from clinical notes (2015) J Am Med Inform Assoc, 22 (6), pp. 1196-1204. , Nov; FREE Full _tex Medline: 26232442; LePendu, P., Iyer, S.V., Bauer-Mehren, A., Harpaz, R., Mortensen, J.M., Podchiyska, T., Pharmacovigilance using clinical notes (2013) Clin Pharmacol Ther, 93 (6), pp. 547-555. , Jun; FREE Full _tex Medline: 23571773; Personeni, G., Bresso, E., Devignes, M., Dumontier, M., Smaïl-Tabbone, M., Coulet, A., Discovering associations between adverse drug events using pattern structures and ontologies (2017) J Biomed Semantics, 8 (1), p. 29. , Aug 22; FREE Full _tex Medline: 28830518; Banda, J., Evans, L., Vanguri, R., Tatonetti, N., Ryan, P., Shah, N., A curated and standardized adverse drug event resource to accelerate drug safety research (2016) Sci Data, 3, p. 160026. , Dec 10; FREE Full _tex Medline: 27193236; Uzuner, O., Solti, I., Cadag, E., Extracting medication information from clinical text (2010) J Am Med Inform Assoc, 17 (5), pp. 514-518. , FREE Full _tex Medline: 20819854; Uzuner, Ö., South, B., Shen, S., DuVall, S., I2b2/VA challenge on concepts, assertions, and relations in clinical text (2010) J Am Med Inform Assoc, 18 (5), pp. 552-556. , 2011; Jagannatha, A.N., Yu, H., Bidirectional RNN for medical event detection in electronic health records (2016) Proc Conf 2016, pp. 473-482. , Jun; FREE Full _text Medline: 27885364; Collobert, R., Weston, J., Bottou, L., Karlen, M., Kavukcuoglu, K., Kuksa, P., Natural language processing (almost) from scratch (2011) J Mach Learn Res, 12, pp. 2493-2537; Andor, D., Alberti, C., Weiss, D., Severyn, A., Presta, A., Ganchev, K., Globally normalized transition-based neural networks The 54th Annual Meeting of The Association for Computational Linguistics, pp. 2442-2452. , 2016: August 7-12; Berlin, Germany; Yan, X., Mou, L., Li, G., Chen, Y., Peng, H., Jin, Z., Classifying relations via long short term memory networks along shortest dependency path Conf Empir Methods Nat Lang Process, pp. 1785-1794. , 2015: September 17-21; Lisbon, Portugal; Peng, N., Poon, H., Quirk, C., Toutanova, K., Yih, W., Cs.jhu (2017) Cross-Sentence N-Ary Relation Extraction with Graph LSTMs, , https://www.cs.jhu.edu/~npeng/papers/TACL_17_RelationExtraction.pdf, edu. accessed 2018-03-17 WebCite Cache ID _6xychvITD; Wang, L., Cao, Z., Melo, G.D., Liu, Z., Relation classification via multi-level attention CNNs The 54th Annual Meeting of The Association for Computational Linguistics, pp. 1298-1307. , 2016: August 7-12; Berlin, Germany; Miwa, M., Bansal, M., End-to-end relation extraction using LSTMs on sequences and tree structures 2016 Presented at: Proc ACL, , August 7-12; Berlin, Germany; Li, F., Zhang, M., Fu, G., Ji, D., A neural joint model for entity and relation extraction from biomedical text (2017) BMC Bioinformatics, 18 (1), p. 198. , Mar 31; FREE Full _tex Medline: 28359255; Lv, X., Guan, Y., Yang, J., Wu, J., Clinical relation extraction with deep learning (2016) IJHIT, 9 (7), pp. 237-248. , Jul 31; Sahu, S., Anand, A., Oruganty, K., Gattu, M., (2016) Relation Extraction from Clinical Texts Using Domain Invariant Convolutional Neural Network, , https://arxiv.org/pdf/1606.09370.pdf, arxiv.org. accessed 2018-03-17 WebCite Cache ID 6xycvyTGd; Novak, P., Lavrac, N., Webb, G., Supervised descriptive rule induction (2011) Encyclopedia of Machine Learning, , Boston, MA: Springer; Munkhdalai, T., Li, M., Batsuren, K., Park, H.A., Choi, N.H., Ryu, K.H., Incorporating domain knowledge in chemical and biomedical named entity recognition with word representations (2015) J Cheminform, 7, p. S9. , Text mining for chemistry and the CHEMDNER track: FREE Full _tex Medline: 25810780; Zheng, J., Yarzebski, J., Ramesh, B., Goldberg, R., Yu, H., Automatically detecting acute myocardial infarction events from EHR text: A preliminary study (2014) AMIA Annu Symp Proc, 2014, pp. 1286-1293. , FREE Full _text Medline: 25954440; Brown, P.F., Desouza, P.V., Mercer, R.L., Pietra, V.J., Lai, J.C., Class-based n-gram models of natural language (1992) Comput Linguist, 18 (4), p. 479; Mikolov, T., Chen, K., Corrado, G., Dean, J., (2013) Efficient Estimation of Word Representations in Vector Space, , https://arxiv.org/pdf/1301.3781.pdf, arxiv.org. accessed 2018-03-17 WebCite Cache ID _6xydGYKsS; Glasmachers, T., (2017) Proceedings.Mlr.Press, , http://proceedings.mlr.press/v77/glasmachers17a/glasmachers17a.pdf, Limits of End-to-End Learning URL: accessed 2018-03-17 WebCite Cache ID _6xydP34zO; Zhang, D., Wang, D., Relation classification: CNN or RNN? (2016) Natural Language Understanding and Intelligent Applications, pp. 665-675. , Cham: Springer; Zhang, D., Wang, D., (2015) Relation Classification Via Recurrent Neural Network, , https://arxiv.org/pdf/1508.01006.pdf, arXiv.org. accessed 2018-03-17 WebCite Cache ID _6xydY8IOW; Bengio, Y., Simard, P., Frasconi, P., Learning long-term dependencies with gradient descent is difficult (1994) Neural Netw IEEE Trans, 5 (2), pp. 157-166; Hochreiter, S., The vanishing gradient problem during learning recurrent neural nets and problem solutions (1998) Int J Uncertain Fuzziness Knowl-Based Syst, 6 (2), p. 107; Sutskever, I., Vinyals, O., Le, Q.V., Sequence to sequence learning with neural networks 2014 Presented at: NIPS, pp. 3104-3112. , December 08 13; Montreal, Canada; Graves, A., Mohamed, A., Hinton, G., Speech recognition with deep recurrent neural networks IEEE ICASSP, pp. 6645-6649. , 2013: May 26-31; Vancouver, BC, Canada; Bowman, S.R., Angeli, G., Potts, C., Manning, C.D., A large annotated corpus for learning natural language inference (2015) Proceedings of The 2015 Conference on Empirical Methods in Natural Language Processing, , EMNLP; September 17-21; Lisbon, Portugal; Boehning, D., Cho, K., Bengio, Y., (2015) Neural Machine Translation by Jointly Learning to Align and Translate, , https://arxiv.org/pdf/1409.0473.pdf, arxiv.org. accessed 2018-03-17 WebCite Cache ID _6xydutE0m; Hermann, K., Kociský, T., Grefenstette, E., Espeholt, L., Kay, W., Suleyman, M., (2015) Teaching Machines to Read and Comprehend, , https://arxiv.org/pdf/1506.03340.pdf, arXiv.org. accessed 2018-03-17 WebCite Cache ID _6xye7stpJ; Rocktäschel, T., Grefenstette, E., Hermann, K., Kociský, T., Blunsom, P., (2015) Reasoning About Entailment with Neural Attention, , https://arxiv.org/pdf/1509.06664.pdf, arxiv.org. accessed 2018-03-17 WebCite Cache ID _6xyeAy6dt; Vinyals, O., Kaiser, L., Koo, T., Petrov, S., Sutskever, I., Hinton, G., (2015) Grammar as A Foreign Language, , NIPS; Dec 7-12; Montreal, Canada; Kingma, D., Ba, J., Adam: A method for stochastic optimization Int Conf Learn Represent, pp. 1-13. , 2014: April 14-16; Banff, Canada; Srivastava, N., Hinton, G., Krizhevsky, A., Sutskever, I., Salakhutdinov, R., A simple way to prevent neural networks from overfitting (2014) J Mach Learn Res, 15 (1), pp. 1929-1958</v>
          </cell>
          <cell r="AM192" t="str">
            <v>Yu, H.; Bedford Veterans Affairs Medical CenterUnited States; email: hong_yu@uml.edu</v>
          </cell>
          <cell r="AP192" t="str">
            <v>JMIR Publications Inc.</v>
          </cell>
          <cell r="AW192" t="str">
            <v>J. Med. Internet Res.</v>
          </cell>
          <cell r="AX192" t="str">
            <v>Final</v>
          </cell>
          <cell r="AY192" t="str">
            <v>2-s2.0-85047745010</v>
          </cell>
          <cell r="BF192" t="str">
            <v>Adverse reactions; Drug-related side effects; Electronic health records; Medical informatics applications; Natural language processing; Neural networks</v>
          </cell>
          <cell r="BI192" t="str">
            <v>twitter|metamap|nlp</v>
          </cell>
          <cell r="BJ192" t="str">
            <v>background: medication and adverse drug event (ade) information extracted from electronic health record (ehr) notes can be a rich resource for drug safety surveillance. existing observational studies have mainly relied on structured ehr data to obtain ade information; however, ades are often buried in the ehr narratives and not recorded in structured data. objective: to unlock ade-related information from ehr narratives, there is a need to extract relevant entities and identify relations among them. in this study, we focus on relation identification. this study aimed to evaluate natural language processing and machine learning approaches using the expert-annotated medical entities and relations in the context of drug safety surveillance, and investigate how different learning approaches perform under different configurations. methods: we have manually annotated 791 ehr notes with 9 named entities (eg, medication, indication, severity, and ades) and 7 different types of relations (eg, medication-dosage, medication-ade, and severity-ade). then, we explored 3 supervised machine learning systems for relation identification: (1) a support vector machines (svm) system, (2) an end-to-end deep neural network system, and (3) a supervised descriptive rule induction baseline system. for the neural network system, we exploited the state-of-the-art recurrent neural network (rnn) and attention models. we report the performance by macro-averaged precision, recall, and f1-score across the relation types. results: our results show that the svm model achieved the best average f1-score of 89.1% on test data, outperforming the long short-term memory (lstm) model with attention (f1-score of 65.72%) as well as the rule induction baseline system (f1-score of 7.47%) by a large margin. the bidirectional lstm model with attention achieved the best performance among different rnn models. with the inclusion of additional features in the lstm model, its performance can be boosted to an average f1-score of 77.35%. conclusions: it shows that classical learning models (svm) remains advantageous over deep learning models (rnn variants) for clinical relation identification, especially for long-distance intersentential relations. however, rnns demonstrate a great potential of significant improvement if more training data become available. our work is an important step toward mining ehrs to improve the efficacy of drug safety surveillance. most importantly, the annotated data used in this study will be made publicly available, which will further promote drug safety research in the community. © tsendsuren munkhdalai, feifan liu, hong yu.</v>
          </cell>
          <cell r="BK192" t="str">
            <v>Antecedentes: As informações sobre medicamentos e eventos adversos a medicamentos (ADE) extraídas de notas de registros eletrônicos de saúde (EHR) podem ser um recurso valioso para a vigilância da segurança de medicamentos. Os estudos observacionais existentes têm se baseado principalmente em dados EHR estruturados para obter informações de ADE; no entanto, os ADEs são muitas vezes enterrados nas narrativas de EHR e não registrados em dados estruturados. Objetivo: desbloquear informações relacionadas a ADE de narrativas de RSE, é necessário extrair entidades relevantes e identificar relações entre elas. Neste estudo, enfocamos a identificação da relação. Este estudo teve como objetivo avaliar o processamento de linguagem natural e abordagens de aprendizagem de máquina usando as entidades médicas anotadas por especialistas e relações no contexto da vigilância de segurança de medicamentos, e investigar como diferentes abordagens de aprendizagem funcionam em diferentes configurações. Métodos: Anotamos manualmente 791 notas EHR com 9 entidades nomeadas (por exemplo, medicamento, indicação, gravidade e ADEs) e 7 tipos diferentes de relações (por exemplo, medicamento-dosagem, medicamento-ADE e gravidade-ADE). Em seguida, exploramos 3 sistemas de aprendizado de máquina supervisionados para identificação de relação: (1) um sistema de máquinas de vetores de suporte (SVM), (2) um sistema de rede neural profunda de ponta a ponta e (3) um sistema de linha de base de indução de regra descritiva supervisionado . Para o sistema de rede neural, exploramos a rede neural recorrente de última geração (RNN) e modelos de atenção. Relatamos o desempenho por precisão macro-média, recall e pontuação F1 em todos os tipos de relação. Resultados: Nossos resultados mostram que o modelo SVM alcançou a melhor pontuação F1 média de 89,1% nos dados de teste, superando o modelo de memória de longo prazo (LSTM) com atenção (pontuação F1 de 65,72%), bem como a indução de regra sistema de linha de base (pontuação F1 de 7,47%) por uma grande margem. O modelo LSTM bidirecional com atenção obteve o melhor desempenho entre os diferentes modelos RNN. Com a inclusão de recursos adicionais no modelo LSTM, seu desempenho pode ser aumentado para uma pontuação F1 média de 77,35%. Conclusões: Mostra que os modelos clássicos de aprendizagem (SVM) permanecem vantajosos sobre os modelos de aprendizagem profunda (variantes RNN) para identificação de relações clínicas, especialmente para relações intersentenciais de longa distância. No entanto, os RNNs demonstram um grande potencial de melhoria significativa se mais dados de treinamento estiverem disponíveis. Nosso trabalho é um passo importante em direção à mineração de EHRs para melhorar a eficácia da vigilância da segurança de medicamentos. Mais importante ainda, os dados anotados usados ​​neste estudo serão disponibilizados publicamente, o que promoverá ainda mais a pesquisa sobre segurança de medicamentos na comunidade.</v>
          </cell>
          <cell r="BL192" t="str">
            <v xml:space="preserve">ANTECEDENTES: A medicação e a informação adversa do evento de drogas (ADE) extraídas do registro eletrônico de saúde (EHR) podem ser um recurso rico para vigilância de segurança de drogas. Estudos observacionais existentes se basearam principalmente em dados de EHR estruturados para obter informações de ADE; No entanto, os ADES são frequentemente enterrados nas narrativas do EHR e não registrados em dados estruturados. OBJETIVO: Para desbloquear informações relacionadas à ADE das narrativas de EHR, há necessidade de extrair entidades relevantes e identificar as relações entre elas. Neste estudo, nos concentramos na identificação da relação. Este estudo teve como objetivo avaliar as abordagens de processamento de linguagem natural e aprendizagem de máquina usando as entidades médicas e relações médicas anotadas por especialistas no contexto da vigilância de segurança medicamentos, e investigar como diferentes abordagens de aprendizagem executam sob diferentes configurações. MÉTODOS: Anotamos manualmente 791 EHR notas com 9 entidades nomeadas (por exemplo, medicação, indicação, gravidade e ades) e 7 tipos diferentes de relações (por exemplo, medicação - dosagem, medicação-ADE e severidade-ADE). Então, exploramos 3 sistemas de aprendizagem de máquina supervisionada para identificação de relação: (1) um sistema de máquinas de vetor de suporte (svm), (2) um sistema de rede neural profundo de ponta a ponta e (3) um sistema de linha de base de indução de regras descritivas supervisionadas . Para o sistema de rede neural, exploramos a rede neural recorrente de última geração (RNN) e modelos de atenção. Relatamos o desempenho por precisão média de macro, recordação e pontuação F1 nos tipos de relação. RESULTADOS: Nossos resultados mostram que o modelo SVM alcançou o melhor escore médio de 89,1% em dados de teste, superando o longo modelo de memória de curto prazo (LSTM) com atenção (pontuação F1 de 65,72%), bem como a indução de regras Sistema de linha de base (f1-score de 7,47%) por uma grande margem. O modelo LSTM bidirecional com atenção alcançou o melhor desempenho entre diferentes modelos RNN. Com a inclusão de recursos adicionais no modelo LSTM, seu desempenho pode ser impulsionado para uma pontuação média de F1 de 77,35%. CONCLUSÕES: Mostra que os modelos de aprendizagem clássica (SVM) permanecem vantajosos sobre modelos de aprendizagem profundos (variantes RNN) para identificação de relação clínica, especialmente para relações intersentenciais de longa distância. No entanto, os RNNs demonstram um grande potencial de melhoria significativa se os dados de treinamento se tornarem disponíveis. Nosso trabalho é um passo importante para a mineração ehrs para melhorar a eficácia da vigilância da segurança medicamentos. Mais importante ainda, os dados anotados utilizados neste estudo serão disponibilizados publicamente, o que promoverá ainda mais a pesquisa sobre segurança medicamentos na comunidade. © Tsendsuren Munkhdalai, Feifan Liu, Hong Yu. </v>
          </cell>
          <cell r="BQ192">
            <v>0</v>
          </cell>
          <cell r="BR192">
            <v>1</v>
          </cell>
          <cell r="BS192">
            <v>0</v>
          </cell>
          <cell r="BV192">
            <v>0</v>
          </cell>
          <cell r="BW192">
            <v>0</v>
          </cell>
          <cell r="BX192">
            <v>0</v>
          </cell>
          <cell r="BY192">
            <v>0</v>
          </cell>
          <cell r="BZ192">
            <v>0</v>
          </cell>
          <cell r="CA192">
            <v>0</v>
          </cell>
          <cell r="CB192">
            <v>0</v>
          </cell>
          <cell r="CC192">
            <v>0</v>
          </cell>
          <cell r="CE192" t="str">
            <v>Entra ou ñ para leitura: não</v>
          </cell>
          <cell r="CF192" t="str">
            <v>Ruim</v>
          </cell>
          <cell r="CG192">
            <v>44373</v>
          </cell>
          <cell r="CI192">
            <v>0</v>
          </cell>
          <cell r="CK192">
            <v>0</v>
          </cell>
          <cell r="CL192">
            <v>0</v>
          </cell>
        </row>
        <row r="193">
          <cell r="C193" t="str">
            <v>extracting drug indication information from structured product labels using natural language processing</v>
          </cell>
          <cell r="D193" t="str">
            <v>Extracting drug indication information from structured product labels using natural language processing</v>
          </cell>
          <cell r="E193" t="str">
            <v xml:space="preserve">Extraindo informações de indicação de drogas de rótulos estruturados de produtos usando o processamento de linguagem natural </v>
          </cell>
          <cell r="G193" t="str">
            <v xml:space="preserve">macho </v>
          </cell>
          <cell r="H193">
            <v>2013</v>
          </cell>
          <cell r="I193">
            <v>31</v>
          </cell>
          <cell r="J193">
            <v>0</v>
          </cell>
          <cell r="K193">
            <v>0</v>
          </cell>
          <cell r="L193" t="str">
            <v>Scopus</v>
          </cell>
          <cell r="P193" t="str">
            <v>English</v>
          </cell>
          <cell r="Q193" t="str">
            <v>Article</v>
          </cell>
          <cell r="R193">
            <v>0</v>
          </cell>
          <cell r="S193" t="str">
            <v>All Open Access, Bronze, Green</v>
          </cell>
          <cell r="T193" t="str">
            <v>Fung K.W., Jao C.S., Demner-Fushman D.</v>
          </cell>
          <cell r="U193" t="str">
            <v>Journal of the American Medical Informatics Association</v>
          </cell>
          <cell r="V193" t="str">
            <v>20</v>
          </cell>
          <cell r="W193" t="str">
            <v>3</v>
          </cell>
          <cell r="Y193" t="str">
            <v>10.1136/amiajnl-2012-001291</v>
          </cell>
          <cell r="Z193" t="str">
            <v>10.1136/amiajnl-2012-001291</v>
          </cell>
          <cell r="AB193" t="str">
            <v>https://www.scopus.com/inward/record.uri?eid=2-s2.0-84879902091&amp;doi=10.1136%2famiajnl-2012-001291&amp;partnerID=40&amp;md5=df5a2f8410b67389ddd8daae3edbd6b4</v>
          </cell>
          <cell r="AC193" t="str">
            <v>Lister Hill National Center for Biomedical Communications, National Library of Medicine, US National Institutes of Health, Bethesda, MD, United States; Tranformation, Inc, Naperville, IL, United States</v>
          </cell>
          <cell r="AD193" t="str">
            <v>Fung, K.W., Lister Hill National Center for Biomedical Communications, National Library of Medicine, US National Institutes of Health, Bethesda, MD, United States; Jao, C.S., Tranformation, Inc, Naperville, IL, United States; Demner-Fushman, D., Lister Hill National Center for Biomedical Communications, National Library of Medicine, US National Institutes of Health, Bethesda, MD, United States</v>
          </cell>
          <cell r="AG193" t="str">
            <v>Pharmaceutical Preparations; Prescription Drugs</v>
          </cell>
          <cell r="AL193" t="str">
            <v>Kaushal, R., Barker, K.N., Bates, D.W., How can information technology improve patient safety and reduce medication errors in children's health care? (2001) Arch Pediatr Adolesc Med, 155, pp. 1002-1007; Bates, D.W., Teich, J.M., Lee, J., The impact of computerized physician order entry on medication error prevention (1999) J Am Med Inform Assoc, 6, pp. 313-321; Bates, D.W., Pappius, E., Kuperman, G.J., Using information systems to measure and improve quality (1999) Int J Med Inform, 53, pp. 115-124; Bates, D.W., Leape, L.L., Cullen, D.J., Effect of computerized physician order entry and a team intervention on prevention of serious medication errors (1998) JAMA, 280, pp. 1311-1316; Blumenthal, D., Tavenner, M., The "meaningful use" regulation for electronic health records (2010) N Engl J Med, 363, pp. 501-504; Health Information Technology: Initial Set of Standards (2010) Implementation Specifications, and Certification Criteria for Electronic Health Record Technology, , Department of Health and Human Services, Final Rule, July; Teich, J.M., Osheroff, J.A., Pifer, E.A., Clinical decision support in electronic prescribing: recommendations and an action plan: report of the joint clinical decision support workgroup (2005) J Am Med Inform Assoc, 12, pp. 365-376; Schadow, G., Structured product labeling improves detection of drug-intolerance issues (2009) J Am Med Inform Assoc, 16, pp. 211-219; Carter, J.S., Brown, S.H., Erlbaum, M.S., Initializing the VA medication reference terminology using UMLS metathesaurus co-occurrences (2002) Proc AMIA Symp, pp. 116-120; Brown, S.H., Elkin, P.L., Rosenbloom, S.T., VA National Drug File Reference Terminology: a cross-institutional content coverage study (2004) Stud Health Technol Inform, 107, pp. 477-481; Rosenbloom, S.T., Awad, J., Speroff, T., Adequacy of representation of the National Drug File Reference Terminology Physiologic Effects reference hierarchy for commonly prescribed medications (2003) AMIA Annu Symp Proc, pp. 569-578; Pathak, J., Chute, C.G., Analyzing categorical information in two publicly available drug terminologies: RxNorm and NDF-RT (2010) J Am Med Inform Assoc, 17, pp. 432-439; Pathak, J., Chute, C.G., Further revamping VA's NDF-RT drug terminology for clinical research (2011) J Am Med Inform Assoc, 18, pp. 347-348; Phansalkar, S., Desai, A.A., Bell, D., High-priority drug-drug interactions for use in electronic health records (2012) J Am Med Inform Assoc, 19, pp. 735-743; (2013), http://dailymed.nlm.nih.gov/dailymed/about.cfm, DailyMed Website, National Library of Medicine, accessed 4 Mar; Schadow, G., Assessing the impact of HL7/FDA Structured Product Label (SPL) content for medication knowledge management (2007) AMIA Annu Symp Proc, pp. 646-650; Schadow, G., HL7 Structured Product Labeling-electronic prescribing information for provider order entry decision support (2005) AMIA Annu Symp Proc, p. 1108; Aronson, A.R., Lang, F.M., An overview of MetaMap: historical perspective and recent advances (2010) J Am Med Inform Assoc, 17, pp. 229-236; Aronson, A.R., Effective mapping of biomedical text to the UMLS Metathesaurus: the MetaMap program (2001) Proc AMIA Symp, pp. 17-21; Jao, C., Hier, D., Galanter, W., Using clinical decision support to maintain medication and problem lists: A pilot study to yield higher patient safety (2008) Man and Cybernetics, pp. 739-743. , IEEE International Conference on Systems; Carpenter, J.D., Gorman, P.N., Using medication list-problem list mismatches as markers of potential error (2002) Proc AMIA Symp, pp. 106-110; Burton, M.M., Simonaitis, L., Schadow, G., Medication and indication linkage: a practical therapy for the problem list? (2008) AMIA Annu Symp Proc, pp. 86-90; Poissant, L., Taylor, L., Huang, A., Assessing the accuracy of an inter-institutional automated patient-specific health problem list (2010) BMC Med Inform Decis Mak, 10, p. 10; Galanter, W.L., Hier, D.B., Jao, C., Computerized physician order entry of medications and clinical decision support can improve problem list documentation compliance (2010) Int J Med Inform, 79, pp. 332-338; Galanter, W., Falck, S., Burns, M., Indication-based prescribing improves problem list content and medication safety (2012) AMIA Annu Symp Proc, p. 1610; Kilicoglu, H., Rosemblat, G., Fiszman, M., Constructing a semantic predication gold standard from the biomedical literature (2011) BMC Bioinformatics, 12, p. 486; Rindflesch, T.C., Fiszman, M., Libbus, B., Semantic interpretation for the biomedical literature (2005) In: Chen H, Fuller S, Hersh WR, Friedman C, eds. Medical informatics: advances in knowledge management and data mining in biomedicine, pp. 399-422. , New York: Springer-Verlag; Rindflesch, T.C., Pakhomov, S.V., Fiszman, M., Medical facts to support inferencing in natural language processing (2005) AMIA Annu Symp Proc, pp. 634-638; Chapman, W.W., Bridewell, W., Hanbury, P., A simple algorithm for identifying negated findings and diseases in discharge summaries (2001) J Biomed Inform, 34, pp. 301-310; McCray, A.T., Burgun, A., Bodenreider, O., Aggregating UMLS semantic types for reducing conceptual complexity (2001) Stud Health Technol Inform, 84, pp. 216-220; (2013) The UMLS Semantic Groups, , http://semanticnetwork.nlm.nih.gov/SemGroups/, accessed 4 Mar; Fan, J.W., Friedman, C., Semantic reclassification of the UMLS concepts (2008) Bioinformatics, 24, pp. 1971-1973; Fan, J.W., Friedman, C., Semantic classification of biomedical concepts using distributional similarity (2007) J Am Med Inform Assoc, 14, pp. 467-477; Nelson, S.J., Zeng, K., Kilbourne, J., Normalized names for clinical drugs: RxNorm at 6 years (2011) J Am Med Inform Assoc, 18, pp. 441-448; Fleiss, J.L., Levin, B., Paik, M.C., (2003) Statistical methods for rates and proportions, , New York: John Wiley &amp; Sons; (2013) The R Project for Statistical Computing., , http://www.r-project.org/, accessed 4 Mar; Duke, J., Friedlin, J., Ryan, P., A quantitative analysis of adverse events and "overwarning" in drug labeling (2011) Arch Intern Med, 171, pp. 944-946; Duke, J.D., Friedlin, J., ADESSA: a real-time decision support service for delivery of semantically coded adverse drug event data (2010) AMIA Annu Symp Proc, 2010, pp. 177-181; Xu, R., Supekar, K., Morgan, A., Unsupervised method for automatic construction of a disease dictionary from a large free text collection (2008) AMIA Annu Symp Proc, pp. 820-824</v>
          </cell>
          <cell r="AM193" t="str">
            <v>Fung, K.W.; Lister Hill National Center for Biomedical Communications, Building 38A, 8600 Rockville Pike, MSC- 3826, Bethesda, MD 20894, United States; email: kfung@mail.nih.gov</v>
          </cell>
          <cell r="AV193" t="str">
            <v>JAMAF</v>
          </cell>
          <cell r="AW193" t="str">
            <v>J. Am. Med. Informatics Assoc.</v>
          </cell>
          <cell r="AX193" t="str">
            <v>Final</v>
          </cell>
          <cell r="AY193" t="str">
            <v>2-s2.0-84879902091</v>
          </cell>
          <cell r="AZ193">
            <v>6</v>
          </cell>
          <cell r="BG193" t="str">
            <v>accuracy; article; correlation analysis; drug indication; drug nomenclature; drug packaging; electronic medical record; false negative result; false positive result; feasibility study; human; information processing; medication error; natural language processing; prescription; RxNorm; Unified Medical Language System; classification; drug labeling; drug; prescription drug; Drug Labeling; Humans; Natural Language Processing; Pharmaceutical Preparations; Prescription Drugs; RxNorm</v>
          </cell>
          <cell r="BH193" t="str">
            <v>twitter|metamap|nlp</v>
          </cell>
          <cell r="BI193" t="str">
            <v>twitter|metamap|nlp</v>
          </cell>
          <cell r="BJ193" t="str">
            <v>objective: to extract drug indications from structured drug labels and represent the information using codes from standard medical terminologies. materials and methods: we used metamap and other publicly available resources to extract information from the indications section of drug labels. drugs and indications were encoded by rxnorm and umls identifiers respectively. a sample was manually reviewed. we also compared the results with two independent information sources: national drug file-reference terminology and the semantic medline project. results: a total of 6797 drug labels were processed, resulting in 19 473 unique drug-indication pairs. manual review of 298 most frequently prescribed drugs by seven physicians showed a recall of 0.95 and precision of 0.77. inter-rater agreement (fleiss κ) was 0.713. the precision of the subset of results corroborated by semantic medline extractions increased to 0.93. discussion: correlation of a patient's medical problems and drugs in an electronic health record has been used to improve data quality and reduce medication errors. authoritative drug indication information is available from drug labels, but not in a format readily usable by computer applications. our study shows that it is feasible to use publicly available natural language processing resources to extract drug indications from drug labels. the same method can be applied to other sections of the drug label-for example, adverse effects, contraindications. conclusions: it is feasible to use publicly available natural language processing tools to extract indication information from freely available drug labels. named entity recognition sources (eg, metamap) provide reasonable recall. combination with other data sources provides higher precision.</v>
          </cell>
          <cell r="BL193" t="str">
            <v xml:space="preserve">Objetivo: Extratar indicações de drogas de rótulos de drogas estruturadas e representar as informações usando códigos de terminologias médicas padrão. MATERIAIS E MÉTODOS: Utilizamos metamap e outros recursos publicamente disponíveis para extrair informações da seção de indicações de rótulos de drogas. drogas e indicações foram codificadas por identificadores de RXNORM e UMLs, respectivamente. Uma amostra foi revisada manualmente. Nós também comparamos os resultados com duas fontes de informação independentes: Terminologia de Referência de Arquivos Nacionais de Medicamentos e o Projeto Semântico da Medline. RESULTADOS: Um total de 6797 rótulos de drogas foram processados, resultando em 19 473 pares de indicação de drogas únicas. Revisão manual de 298 drogas mais frequentemente prescritas por sete médicos mostraram uma recordação de 0,95 e precisão de 0,77. Acordo Inter-Rater (Fleiss κ) foi de 0,713. A precisão do subconjunto de resultados corroborados por extracções de Medline Semântica aumentou para 0,93. DISCUSSÃO: A correlação dos problemas médicos de um paciente e drogas em um registro eletrônico de saúde tem sido usada para melhorar a qualidade dos dados e reduzir erros de medicação. Informações autoritárias de indicação de drogas estão disponíveis em rótulos de drogas, mas não em um formato prontamente utilizável por aplicativos de computador. Nosso estudo mostra que é viável usar recursos de processamento de linguagem natural disponíveis publicamente para extrair indicações de drogas de rótulos de drogas. O mesmo método pode ser aplicado a outras seções do rótulo de drogas - por exemplo, efeitos adversos, contra-indicações. CONCLUSÕES: É viável usar ferramentas de processamento de linguagem natural disponíveis publicamente para extrair informações de indicação de rótulos de drogas livremente disponíveis. As fontes de reconhecimento de entidade nomeadas (por exemplo, metamap) fornecem recall razoável. A combinação com outras fontes de dados fornece maior precisão. </v>
          </cell>
          <cell r="BQ193">
            <v>0</v>
          </cell>
          <cell r="BR193">
            <v>0</v>
          </cell>
          <cell r="BS193">
            <v>0</v>
          </cell>
          <cell r="BV193">
            <v>0</v>
          </cell>
          <cell r="BW193">
            <v>0</v>
          </cell>
          <cell r="BX193">
            <v>0</v>
          </cell>
          <cell r="BY193">
            <v>0</v>
          </cell>
          <cell r="BZ193">
            <v>0</v>
          </cell>
          <cell r="CA193">
            <v>0</v>
          </cell>
          <cell r="CB193">
            <v>0</v>
          </cell>
          <cell r="CC193">
            <v>0</v>
          </cell>
          <cell r="CK193">
            <v>0</v>
          </cell>
          <cell r="CL193">
            <v>0</v>
          </cell>
        </row>
        <row r="194">
          <cell r="C194" t="str">
            <v>detecting pharmacovigilance signals combining electronic medical records with spontaneous reports a case study of conventional disease modifying antirheumatic drugs for rheumatoid arthritis</v>
          </cell>
          <cell r="D194" t="str">
            <v>Detecting pharmacovigilance signals combining electronic medical records with spontaneous reports: A case study of conventional disease-modifying antirheumatic drugs for rheumatoid arthritis</v>
          </cell>
          <cell r="E194" t="str">
            <v xml:space="preserve">Detectar sinais de farmacovigilância que combinam registros médicos eletrônicos com relatórios espontâneos: um estudo de caso de drogas anti-sonumáticas que modificam da doença convencional para a artrite reumatóide </v>
          </cell>
          <cell r="G194" t="str">
            <v xml:space="preserve">macho </v>
          </cell>
          <cell r="H194">
            <v>2018</v>
          </cell>
          <cell r="I194">
            <v>5</v>
          </cell>
          <cell r="J194">
            <v>0</v>
          </cell>
          <cell r="K194">
            <v>0</v>
          </cell>
          <cell r="L194" t="str">
            <v>Scopus</v>
          </cell>
          <cell r="P194" t="str">
            <v>English</v>
          </cell>
          <cell r="Q194" t="str">
            <v>Article</v>
          </cell>
          <cell r="R194">
            <v>0</v>
          </cell>
          <cell r="S194" t="str">
            <v>All Open Access, Gold, Green</v>
          </cell>
          <cell r="T194" t="str">
            <v>Wang L., Rastegar-Mojarad M., Ji Z., Liu S., Liu K., Moon S., Shen F., Wang Y., Yao L., Davis J.M., III, Liu H.</v>
          </cell>
          <cell r="U194" t="str">
            <v>Frontiers in Pharmacology</v>
          </cell>
          <cell r="V194" t="str">
            <v>9</v>
          </cell>
          <cell r="W194" t="str">
            <v>AUG</v>
          </cell>
          <cell r="X194" t="str">
            <v xml:space="preserve"> 875</v>
          </cell>
          <cell r="Y194" t="str">
            <v>10.3389/fphar.2018.00875</v>
          </cell>
          <cell r="Z194" t="str">
            <v>10.3389/fphar.2018.00875</v>
          </cell>
          <cell r="AB194" t="str">
            <v>https://www.scopus.com/inward/record.uri?eid=2-s2.0-85054929485&amp;doi=10.3389%2ffphar.2018.00875&amp;partnerID=40&amp;md5=747a028ed8ea9a799ec77a46eca652a5</v>
          </cell>
          <cell r="AC194" t="str">
            <v>Department of Health Sciences Research, Mayo Clinic College of Medicine, Rochester, MN, United States; State Key Laboratory of Cellular Stress Biology, School of Life Sciences, Xiamen University, Xiamen, China</v>
          </cell>
          <cell r="AD194" t="str">
            <v>Wang, L., Department of Health Sciences Research, Mayo Clinic College of Medicine, Rochester, MN, United States; Rastegar-Mojarad, M., Department of Health Sciences Research, Mayo Clinic College of Medicine, Rochester, MN, United States; Ji, Z., State Key Laboratory of Cellular Stress Biology, School of Life Sciences, Xiamen University, Xiamen, China; Liu, S., Department of Health Sciences Research, Mayo Clinic College of Medicine, Rochester, MN, United States; Liu, K., State Key Laboratory of Cellular Stress Biology, School of Life Sciences, Xiamen University, Xiamen, China; Moon, S., Department of Health Sciences Research, Mayo Clinic College of Medicine, Rochester, MN, United States; Shen, F., Department of Health Sciences Research, Mayo Clinic College of Medicine, Rochester, MN, United States; Wang, Y., Department of Health Sciences Research, Mayo Clinic College of Medicine, Rochester, MN, United States; Yao, L., Department of Health Sciences Research, Mayo Clinic College of Medicine, Rochester, MN, United States; Davis, J.M., III, Department of Health Sciences Research, Mayo Clinic College of Medicine, Rochester, MN, United States; Liu, H., Department of Health Sciences Research, Mayo Clinic College of Medicine, Rochester, MN, United States</v>
          </cell>
          <cell r="AG194" t="str">
            <v>hydroxychloroquine, 118-42-3, 525-31-5; leflunomide, 75706-12-6; methotrexate, 15475-56-6, 59-05-2, 7413-34-5; salazosulfapyridine, 599-79-1</v>
          </cell>
          <cell r="AH194" t="str">
            <v>National Institutes of Health, NIH: 1U24CA194215-01A1, R01GM102282, R01LM011829, R01LM011934, R01LM11369</v>
          </cell>
          <cell r="AI194" t="str">
            <v>This work was made possible by joint funding from FDA FD05938-01 and National Institute of Health, R01GM102282, R01LM11369, R01LM011829, R01LM011934, and 1U24CA194215-01A1.</v>
          </cell>
          <cell r="AL194" t="str">
            <v>Ahmed, I., Poncet, A., (2013) PhViD: An R package for PharmacoVigilance signal Detection, , R package version 1.0. 6.2014; Bate, A., Evans, S., Quantitative signal detection using spontaneous ADR reporting (2009) Pharmacoepidemiol. Drug Saf, 18, pp. 427-436; Bousquet, C., Lagier, G., Lillo-Le Louët, A., Le Beller, C., Venot, A., Jaulent, M.-C., Appraisal of the MedDRA conceptual structure for describing and grouping adverse drug reactions (2005) Drug Saf, 28, pp. 19-34; Cai, M.C., Xu, Q., Pan, Y.J., Pan, W., Ji, N., Li, Y.B., ADReCS: an ontology database for aiding standardization and hierarchical classification of adverse drug reaction terms (2015) Nucleic Acids Res, 43, pp. D907-D913; Classen, D.C., Resar, R., Griffin, F., Federico, F., Frankel, T., Kimmel, N., 'Global trigger tool'shows that adverse events in hospitals may be ten times greater than previously measured (2011) Health Aff, 30, pp. 581-589; (2017) Guideline on Good Pharmacovigilance Practices (GVP), , London: European Medicines Agency; Evans, S.J., Waller, P.C., Davis, S., Use of proportional reporting ratios (PRRs) for signal generation from spontaneous adverse drug reaction reports (2001) Pharmacoepidemiol. Drug Saf, 10, pp. 483-486; Guo, M., Luo, H., Samii, A., Etminan, M., The risk of glioblastoma with TNF inhibitors (2016) Pharmacotherapy, 36, pp. 449-454; Gupta, R., Hennebry, T.A., Kinasewitz, G.T., Pleuropericardial effusion after 37 years of sulfasalazine therapy (2012) J. Cardiovasc. Med, 13, pp. 541-543; Hallas, J., Pottegård, A., Use of self-controlled designs in pharmacoepidemiology (2014) J. Intern. Med, 275, pp. 581-589; Harpaz, R., Vilar, S., Dumouchel, W., Salmasian, H., Haerian, K., Shah, N.H., Combing signals from spontaneous reports and electronic health records for detection of adverse drug reactions (2013) J. Am. Med. Inform. Assoc, 20, pp. 413-419; Hripcsak, G., Duke, J.D., Shah, N.H., Reich, C.G., Huser, V., Schuemie, M.J., Observational Health Data Sciences and Informatics (OHDSI): opportunities for observational researchers (2015) Stud. Health Technol. Inform, 216, pp. 574-578; Jiang, G., Wang, L., Liu, H., Solbrig, H.R., Chute, C.G., Building a knowledge base of severe adverse drug events based on AERS reporting data using semantic web technologies (2013) Stud. Health Technol. Inform, 2013, pp. 496-500; Kuhn, M., Letunic, I., Jensen, L.J., Bork, P., The SIDER database of drugs and side effects (2015) Nucleic Acids Res, 44, pp. D1075-D1079; Lee, Y., Bae, S.-C., Efficacy and safety of methotrexate plus certolizumab pegol or placebo in active rheumatoid arthritis (2016) Z. Rheumatol, 76, pp. 528-534; Levy, B., Nisar, A., Karanjia, N., Cholangiocarcinoma, renal cell carcinoma and parathyroid adenoma found synchronously in a patient on long-term methotrexate (2006) HPB, 8, pp. 151-153; Liu, X., Chen, H., A research framework for pharmacovigilance in health social media: identification and evaluation of patient adverse drug event reports (2015) J. Biomed. Inform, 58, pp. 268-279; Maclure, M., Mittleman, M.A., Should we use a case-crossover design? Annu (2000) Rev. Public Health, 21, pp. 193-221; Pirmohamed, M., Breckenridge, A.M., Kitteringham, N.R., Park, B.K., Adverse drug reactions (1998) Br. Med. J, 316, pp. 1295-1298; Polesie, S., Gillstedt, M., Sönnergren, H., Osmancevic, A., Paoli, J., Methotrexate treatment and risk for cutaneous malignant melanoma: a retrospective comparative registry-based cohort study (2017) Br. J. Dermatol, 176, pp. 1492-1499; Powers, D.M., Evaluation: from precision, recall and F-measure to ROC, informedness, markedness and correlation (2011) Int. J. Mach. Learn. Technol, 2, pp. 37-63; Rennie, J.D., (2004) Derivation of the F-Measure, , Other Words 1; Rothman, K.J., Lanes, S., Sacks, S.T., The reporting odds ratio and its advantages over the proportional reporting ratio (2004) Pharmacoepidemiol. Drug Saf, 13, pp. 519-523; Schmitz, S., Adams, R., Walsh, C.D., Barry, M., FitzGerald, O., A mixed treatment comparison of the efficacy of anti-TNF agents in rheumatoid arthritis for methotrexate non-responders demonstrates differences between treatments: a Bayesian approach (2011) Ann. Rheum. Dis, 71, pp. 225-230; Schneeweiss, S., Avorn, J., A review of uses of health care utilization databases for epidemiologic research on therapeutics (2005) J. Clin. Epidemiol, 58, pp. 323-337; Schuemie, M.J., Trifirò, G., Coloma, P.M., Ryan, P.B., Madigan, D., Detecting adverse drug reactions following long-term exposure in longitudinal observational data: The exposure-adjusted self-controlled case series (2016) Stat. Methods Med. Res, 25, pp. 2577-2592; Sohn, S., Clark, C., Halgrim, S.R., Murphy, S.P., Chute, C.G., Liu, H., MedXN: an open source medication extraction and normalization tool for clinical text (2014) J. Am. Med. Inform. Assoc, 21, pp. 858-865; Stephenson, W.P., Hauben, M., Data mining for signals in spontaneous reporting databases: proceed with caution (2007) Pharmacoepidemiol. Drug Saf, 16, pp. 359-365; Stolberg, H.O., Norman, G., Trop, I., Randomized controlled trials (2004) Am. J. Roentgenol, 183, pp. 1539-1544; Torii, M., Wagholikar, K., Liu, H., Using machine learning for concept extraction on clinical documents from multiple data sources (2011) J. Am. Med. Inform. Assoc, 18, pp. 580-587; van Puijenbroek, E.P., Bate, A., Leufkens, H.G., Lindquist, M., Orre, R., Egberts, A.C., A comparison of measures of disproportionality for signal detection in spontaneous reporting systems for adverse drug reactions (2002) Pharmacoepidemiol. Drug Saf, 11, pp. 3-10; Wang, L., Jiang, G., Li, D., Liu, H., Standardizing adverse drug event reporting data (2014) J. Biomed. Semantics, 5, p. 36; Wang, L., Li, M., Cao, Y., Han, Z., Wang, X., Atkinson, E.J., Proton pump inhibitors and the risk for fracture at specific sites: data mining of the FDA adverse event reporting system (2017) Sci. Rep, 7, p. 5527; Wang, L., Rastegar-Mojarad, M., Liu, S., Zhang, H., Liu, H., Discovering adverse drug events combining spontaneous reports with electronic medical records: a case study of conventional DMARDs and biologics for rheumatoid arthritis (2017) AMIA Jt. Summits Transl. Sci. Proc, 2017, pp. 95-103; Wang, X., Chase, H., Markatou, M., Hripcsak, G., Friedman, C., Selecting information in electronic health records for knowledge acquisition (2010) J. Biomed. Inform, 43, pp. 595-601; Wang, X., Hripcsak, G., Markatou, M., Friedman, C., Active computerized pharmacovigilance using natural language processing, statistics, and electronic health records: a feasibility study (2009) J. Am. Med. Inform. Assoc, 16, pp. 328-337; Xu, R., Wang, Q., Large-scale combining signals from both biomedical literature and the FDA Adverse Event Reporting System (FAERS) to improve post-marketing drug safety signal detection (2014) BMC Bioinformatics, 15, p. 17; Yang, H., Xu, H., Liu, H., Ouyang, C., Xu, W., A novel heparin release system based on blends of biomedical polyurethane and native silk fibroin powder (2011) J. Control. Release, 152, pp. e106-e108; Yang, Y., An evaluation of statistical approaches to text categorization (1999) Inf. Retr, 1, pp. 69-90; Yu, Y., Chen, J., Li, D., Wang, L., Wang, W., Liu, H., Systematic analysis of adverse event reports for sex differences in adverse drug events (2016) Sci. Rep, 6</v>
          </cell>
          <cell r="AM194" t="str">
            <v>Liu, H.; Department of Health Sciences Research, United States; email: liu.hongfang@mayo.edu</v>
          </cell>
          <cell r="AP194" t="str">
            <v>Frontiers Media S.A.</v>
          </cell>
          <cell r="AW194" t="str">
            <v>Front. Pharmacol.</v>
          </cell>
          <cell r="AX194" t="str">
            <v>Final</v>
          </cell>
          <cell r="AY194" t="str">
            <v>2-s2.0-85054929485</v>
          </cell>
          <cell r="BF194" t="str">
            <v>Adverse drug event; Disease-modifying antirheumatic drug (DMARD); Electronic Medical Records (EMR); FDA Adverse Event Reporting System (FAERS); Natural language processing; Pharmacovigilance</v>
          </cell>
          <cell r="BG194" t="str">
            <v>disease modifying antirheumatic drug; hydroxychloroquine; leflunomide; methotrexate; salazosulfapyridine; abdominal discomfort; arm edema; Article; B cell lymphoma; bacterial pneumonia; cellulitis; controlled study; diskitis; drug safety; drug surveillance program; electronic medical record; female; femur subtrochanteric fracture; fibrosing alveolitis; foot ulcer; fragility fracture; furunculosis; hand infection; herpes zoster; hip dislocation; hospital acquired pneumonia; human; hyperparathyroidism; injection site reaction; leukocytoclastic vasculitis; lung congestion; lymph node metastasis; lymphoproliferative disease; major clinical study; male; melanoma; metastasis; natural language processing; organizing pneumonia; pleura effusion; postoperative infection; Pseudomonas pneumonia; retinopathy; rheumatoid arthritis; sepsis; shoulder dislocation; shoulder fracture; spine fracture; Staphylococcus infection; stomach perforation; stomach ulcer; surgical infection; systemic lupus erythematosus; treatment indication; treatment outcome; validation process; wound healing impairment; wrist injury</v>
          </cell>
          <cell r="BI194" t="str">
            <v>twitter|metamap|nlp</v>
          </cell>
          <cell r="BJ194" t="str">
            <v>multiple data sources are preferred in adverse drug event (ades) surveillance owing to inadequacies of single source. however, analytic methods to monitor potential ades after prolonged drug exposure are still lacking. in this study we propose a method aiming to screen potential ades by combining fda adverse event reporting system (faers) and electronic medical record (emr). the proposed method uses natural language processing (nlp) techniques to extract treatment outcome information captured in unstructured text and adopts case-crossover design in emr. performances were evaluated using two ade knowledge bases: adverse drug reaction classification system (adrecs) and sider. we tested our method in ade signal detection of conventional disease-modifying antirheumatic drugs (dmards) in rheumatoid arthritis patients. findings showed that recall greatly increased when combining faers with emr compared with faers alone and emr alone, especially for flexible mapping strategy. precision (faers + emr) in detecting ades improved using adrecs as gold standard compared with sider. in addition, signals detected from emr have considerably overlapped with signals detected from faers or ade knowledge bases, implying the importance of emr for pharmacovigilance. ade signals detected from emr and/or faers but not in existing knowledge bases provide hypothesis for future study. © 2018 wang, rastegar-mojarad, ji, liu, liu, moon, shen, wang, yao, davis and liu.</v>
          </cell>
          <cell r="BK194" t="str">
            <v>Múltiplas fontes de dados são preferidas na vigilância de eventos adversos a medicamentos (ADEs) devido às inadequações de uma única fonte. No entanto, ainda faltam métodos analíticos para monitorar potenciais ADEs após exposição prolongada ao medicamento. Neste estudo, propomos um método com o objetivo de rastrear potenciais ADEs, combinando FDA Advse Event Reporting System (FAERS) e Electronic Medical Record (EMR). O método proposto usa técnicas de processamento de linguagem natural (PNL) para extrair informações de resultado de tratamento capturadas em texto não estruturado e adota design case-crossover em EMR. Os desempenhos foram avaliados usando duas bases de conhecimento do ADE: Sistema de Classificação de Reações Adversas a Medicamentos (ADReCS) e SIDER. Testamos nosso método na detecção do sinal ADE de drogas modificadoras da doença convencionais (DMARDs) em pacientes com artrite reumatóide. Os resultados mostraram que o recall aumentou muito ao combinar FAERS com EMR em comparação com FAERS sozinho e EMR sozinho, especialmente para estratégia de mapeamento flexível. A precisão (FAERS + EMR) na detecção de ADEs melhorou usando ADReCS como padrão ouro em comparação com SIDER. Além disso, os sinais detectados de EMR foram consideravelmente sobrepostos aos sinais detectados de bases de conhecimento FAERS ou ADE, implicando na importância de EMR para a farmacovigilância. Os sinais ADE detectados de EMR e / ou FAERS, mas não em bases de conhecimento existentes, fornecem hipóteses para estudos futuros.</v>
          </cell>
          <cell r="BL194" t="str">
            <v xml:space="preserve">Várias fontes de dados são preferidas em vigilância adversa de eventos de drogas (ADES) devido a inadequações de fonte única. No entanto, os métodos analíticos para monitorar os ades potenciais após a exposição prolongada de drogas ainda estão faltando. Neste estudo, propomos um método com o objetivo de tornar os ades potenciais da tela combinando o sistema de relatórios de eventos adversos do FDA (FEERS) e o registro médico eletrônico (EMR). O método proposto usa técnicas de processamento de linguagem natural (NLP) para extrair informações de desfecho de tratamento capturadas em texto não estruturado e adota design de caso-crossover na EMR. As performances foram avaliadas usando duas bases de conhecimento ADE: sistema de classificação de reação de medicamentos adversos (ADRECS) e Sider. Testamos nosso método na detecção de sinal de ADE de drogas antirheumáticas modificantes de doenças convencionais (DMARDS) em pacientes com artrite reumatóide. Os achados mostraram que o recall aumentou grandemente ao combinar Feers com EMR em comparação com os Beers sozinhos e sozinhos, especialmente para estratégia de mapeamento flexível. Precisão (FEERS + EMR) na detecção de Ades melhoradas usando o Adrecs como padrão de ouro comparado com o Sider. Além disso, os sinais detectados da EMR se sobrepõem consideravelmente com sinais detectados de Beers ou ADE Bases de Conhecimento, implicando a importância da EMR para farmacovigilância. Os sinais de ADE detectados da EMR e / ou FEERS, mas não nas bases de conhecimento existentes fornecem hipóteses para o estudo futuro. © 2018 Wang, Rastegar-Mojarad, Ji, Liu, Liu, Lua, Shen, Wang, Yao, Davis e Liu. </v>
          </cell>
          <cell r="BQ194">
            <v>0</v>
          </cell>
          <cell r="BR194">
            <v>1</v>
          </cell>
          <cell r="BS194">
            <v>0</v>
          </cell>
          <cell r="BV194">
            <v>0</v>
          </cell>
          <cell r="BW194">
            <v>0</v>
          </cell>
          <cell r="BX194">
            <v>0</v>
          </cell>
          <cell r="BY194">
            <v>0</v>
          </cell>
          <cell r="BZ194">
            <v>0</v>
          </cell>
          <cell r="CA194">
            <v>0</v>
          </cell>
          <cell r="CB194">
            <v>0</v>
          </cell>
          <cell r="CC194">
            <v>0</v>
          </cell>
          <cell r="CE194" t="str">
            <v>Entra ou ñ para leitura: não</v>
          </cell>
          <cell r="CF194" t="str">
            <v>Ruim</v>
          </cell>
          <cell r="CG194">
            <v>44373</v>
          </cell>
          <cell r="CI194">
            <v>0</v>
          </cell>
          <cell r="CK194">
            <v>0</v>
          </cell>
          <cell r="CL194">
            <v>0</v>
          </cell>
        </row>
        <row r="195">
          <cell r="C195" t="str">
            <v>drug drug interaction extraction from the literature using a recursive neural network</v>
          </cell>
          <cell r="D195" t="str">
            <v>Drug drug interaction extraction from the literature using a recursive neural network</v>
          </cell>
          <cell r="E195" t="str">
            <v xml:space="preserve">Extração de interação medicamentosa da literatura usando uma rede neural recursiva </v>
          </cell>
          <cell r="G195" t="str">
            <v xml:space="preserve">macho </v>
          </cell>
          <cell r="H195">
            <v>2018</v>
          </cell>
          <cell r="I195">
            <v>29</v>
          </cell>
          <cell r="J195">
            <v>0</v>
          </cell>
          <cell r="K195">
            <v>0</v>
          </cell>
          <cell r="L195" t="str">
            <v>Scopus</v>
          </cell>
          <cell r="P195" t="str">
            <v>English</v>
          </cell>
          <cell r="Q195" t="str">
            <v>Article</v>
          </cell>
          <cell r="R195">
            <v>0</v>
          </cell>
          <cell r="S195" t="str">
            <v>All Open Access, Gold, Green</v>
          </cell>
          <cell r="T195" t="str">
            <v>Lim S., Lee K., Kang J.</v>
          </cell>
          <cell r="U195" t="str">
            <v>PLoS ONE</v>
          </cell>
          <cell r="V195" t="str">
            <v>13</v>
          </cell>
          <cell r="W195" t="str">
            <v>1</v>
          </cell>
          <cell r="X195" t="str">
            <v xml:space="preserve"> e0190926</v>
          </cell>
          <cell r="Y195" t="str">
            <v>10.1371/journal.pone.0190926</v>
          </cell>
          <cell r="Z195" t="str">
            <v>10.1371/journal.pone.0190926</v>
          </cell>
          <cell r="AB195" t="str">
            <v>https://www.scopus.com/inward/record.uri?eid=2-s2.0-85041059362&amp;doi=10.1371%2fjournal.pone.0190926&amp;partnerID=40&amp;md5=19c851b325d1b8c395a1b509b282abc2</v>
          </cell>
          <cell r="AC195" t="str">
            <v>Department of Computer Science and Engineering, Korea University, Seoul, South Korea; Interdisciplinary Graduate Program in Bioinformatics, Korea University, Seoul, South Korea; National Center for Biotechnology Information (NCBI), National Library of Medicine (NLM), National Institutes of Health (NIH), Bethesda, MD, United States</v>
          </cell>
          <cell r="AD195" t="str">
            <v>Lim, S., Department of Computer Science and Engineering, Korea University, Seoul, South Korea; Lee, K., Department of Computer Science and Engineering, Korea University, Seoul, South Korea, National Center for Biotechnology Information (NCBI), National Library of Medicine (NLM), National Institutes of Health (NIH), Bethesda, MD, United States; Kang, J., Department of Computer Science and Engineering, Korea University, Seoul, South Korea, Interdisciplinary Graduate Program in Bioinformatics, Korea University, Seoul, South Korea</v>
          </cell>
          <cell r="AH195" t="str">
            <v>National Research Foundation of Korea, NRF: 2014M3C9A3063543, 2015M3A9D7031070, 2016M3A9A7916996</v>
          </cell>
          <cell r="AI195" t="str">
            <v>Funding: This research was supported by the National Research Foundation of Korea (http:// www.nrf.re.kr/) grants (NRF-2016M3A9A7916996, 2015M3A9D7031070, 2014M3C9A3063543 to JK). The funders had no role in study design, data collection and analysis, decision to publish, or preparation of the manuscript.</v>
          </cell>
          <cell r="AL195" t="str">
            <v>Magro, L., Moretti, U., Leone, R., Epidemiology and characteristics of adverse drug reactions caused by drug–drug interactions (2012) Expert Opinion on Drug Safety, 11 (1), pp. 83-94. , https://doi.org/10.1517/14740338.2012.631910, PMID: 22022824; Law, V., Knox, C., Djoumbou, Y., Jewison, T., Guo, A.C., Liu, Y., Drugbank 4.0: Shedding new light on drug metabolism (2013) Nucleic Acids Research, 42 (D1), pp. D1091-D1097. , https://doi.org/10.1093/nar/gkt1068, PMID: 24203711; Whirl-Carrillo, M., McDonagh, E., Hebert, J., Gong, L., Sangkuhl, K., Thorn, C., Pharmacogenomics knowledge for personalized medicine (2012) Clinical Pharmacology &amp; Therapeutics, 92 (4), pp. 414-417. , https://doi.org/10.1038/clpt.2012.96; (2000) Prescription Drug Information, Interactions and Side Effects, , https://www.drugs.com/, Internet; Baxter, K., Preston, C.L., (2015) Stockley’S Drug Interactions, , Pharmaceutical Press London; (2017) Fda’S Adverse Event Reporting System, , https://www.fda.gov/drugs/informationondrugs/ucm135151.htm, Internet; Bedmar, S.I., Martínez, P., Zazo, H.M., Semeval-2013 task 9: Extraction of drug-drug interactions from biomedical texts (ddiextraction 2013) (2013) Association for Computational Linguistics; Kim, S., Liu, H., Yeganova, L., Wilbur, W.J., Extracting drug–drug interactions from literature using a rich feature-based linear kernel approach (2015) Journal of Biomedical Informatics, 55, pp. 23-30. , https://doi.org/10.1016/j.jbi.2015.03.002, PMID: 25796456; Chowdhury, M.F.M., Lavelli, A., Fbk-irst: A multi-phase kernel based approach for drug-drug interaction detection and classification that exploits linguistic information (2013) SemEval@ NAACL-HLT, 351, p. 53; Zhao, Z., Yang, Z., Luo, L., Lin, H., Wang, J., Drug drug interaction extraction from biomedical literature using syntax convolutional neural network (2016) Bioinformatics, 32 (22), pp. 3444-3453. , https://doi.org/10.1093/bioinformatics/btw486, PMID: 27466626; Quan, C., Hua, L., Sun, X., Bai, W., Multichannel convolutional neural network for biological relation extraction (2016) BioMed Research International, , https://doi.org/10.1155/2016/1850404; Liu, S., Tang, B., Chen, Q., Wang, X., Drug-drug interaction extraction via convolutional neural networks (2016) Computational and Mathematical Methods in Medicine; Suárez-Paniagua, V., Segura-Bedmar, I., Martínez, P., Exploring convolutional neural networks for drug–drug interaction extraction (2017) Database, , https://doi.org/10.1093/database/bax019, PMID: 28605776; Sahu, S.K., Anand, A., (2017) Drug-Drug Interaction Extraction from Biomedical Text Using Long Short Term Memory Network, , Preprint. Cited 20 October 2017; Socher, R., Lin, C.C., Manning, C., Ng, A.Y., Parsing natural scenes and natural language with recursive neural networks (2011) Proceedings of The 28th International Conference on Machine Learning (ICML-11), pp. 129-136; Socher, R., Huval, B., Manning, C.D., Ng, A.Y., Semantic compositionality through recursive matrix-vector spaces (2012) Proceedings of The Joint Conference on Empirical Methods in Natural Language Processing and Computational Natural Language Learning, pp. 1201-1211; Suárez-Paniagua, V., Segura-Bedmar, I., Extraction of drug-drug interactions by recursive matrix-vector spaces (2016) 6thInternational Workshop on Combinations of Intelligent Methods and Applications (CIMA), p. 65; Wu, H.Y., Karnik, S., Subhadarshini, A., Wang, Z., Philips, S., Han, X., An integrated pharmacokinetics ontology and corpus for text mining (2013) BMC Bioinformatics, 14 (1), p. 35. , https://doi.org/10.1186/1471-2105-14-35, PMID: 23374886; Björne, J., Kaewphan, S., Salakoski, T., Uturku: Drug named entity recognition and drug-drug interaction extraction using SVM classification and domain knowledge (2013) Second Joint Conference on Lexical and Computational Semantics (* SEM), 2, pp. 651-659; Lee, S., Kim, D., Lee, K., Choi, J., Kim, S., Jeon, M., Best: Next-generation biomedical entity search tool for knowledge discovery from biomedical literature (2016) PloS One, 11 (10). , https://doi.org/10.1371/journal.pone.0164680, PMID: 27760149; Hochreiter, S., Schmidhuber, J., Long short-term memory (1997) Neural Computation, 9 (8), pp. 1735-1780. , https://doi.org/10.1162/neco.1997.9.8.1735, PMID: 9377276; Chen, D., Manning, C.D., A fast and accurate dependency parser using neural networks (2014) Proceedings of The 2014 Conference on Empirical Methods in Natural Language Processing (EMNLP), pp. 740-750; Bengio, Y., Ducharme, R., Vincent, P., Jauvin, C., A neural probabilistic language model (2003) Journal of Machine Learning Research, 3 (Feb), pp. 1137-1155; Mikolov, T., Chen, K., Corrado, G., Dean, J., Efficient estimation of word representations in vector space (2013) Preprint, , Cited 20 October 2017; Pyysalo, S., Ginter, F., Moen, H., Salakoski, T., Ananiadou, S., Distributional Semantics Resources for Biomedical Text Processing (2013) Proceedings of LBM, pp. 39-44; RÏehůřek, R., Sojka, P., Software Framework for Topic Modelling with Large Corpora (2010) Proceedings of The LREC 2010 Workshop on New Challenges for NLP Frameworks, pp. 45-50; Tai, K.S., Socher, R., Manning, C.D., (2015) Improved Semantic Representations from Tree-Structured Long Short-Term Memory Networks, , Preprint. Cited 20 October 2017; Looks, M., Herreshoff, M., Hutchins, D., Norvig, P., (2017) Deep Learning with Dynamic Computation Graphs, , Preprint. Cited 20 October 2017; Semeniuta, S., Severyn, A., Barth, E., (2016) Recurrent Dropout Without Memory Loss, , Preprint. Cited 20 October 2017; Kingma, D., Adam, B.J., (2014) A Method for Stochastic Optimization, , Preprint. Cited 20 October 2017; Zeng, D., Liu, K., Lai, S., Zhou, G., Zhao, J., Relation classification via convolutional deep neural network (2014) COLING, pp. 2335-2344; Abadi, M., Agarwal, A., Barham, P., Brevdo, E., Chen, Z., Citro, C., (2016) Tensorflow: Large-Scale Machine Learning on Heterogeneous Distributed Systems, , Preprint. Cited 20 October 2017; Zhang, Y., Wu, H.Y., Xu, J., Wang, J., Soysal, E., Li, L., Leveraging syntactic and semantic graph kernels to extract pharmacokinetic drug drug interactions from biomedical literature (2016) BMC Systems Biology, 10 (3), p. 67. , https://doi.org/10.1186/s12918-016-0311-2, PMID: 27585838; MEDLINE Contains Journal Citations and Abstracts for Biomedical Literature from Around The World, , https://www.nlm.nih.gov/databases/download/pubmed_medline.html, Medline.com Internet; Kadlec, R., Schmid, M., Bajgar, O., Kleindienst, J., (2016) Text Understanding with The Attention Sum Reader Network, , Preprint. Cited 20 October 2017; Kim, Y., (2014) Convolutional Neural Networks for Sentence Classification, , Preprint. Cited 20 October 2017; Airola, A., Pyysalo, S., Björne, J., Pahikkala, T., Ginter, F., Salakoski, T., All-paths graph kernel for protein-protein interaction extraction with evaluation of cross-corpus learning (2008) BMC Bioinformatics, 9 (11), p. S2. , https://doi.org/10.1186/1471-2105-9-S11-S2, PMID: 19025688; Bahdanau, D., Cho, K., Bengio, Y., (2014) Neural Machine Translation by Jointly Learning to Align and Translate, , Preprint. Cited 20 October 2017</v>
          </cell>
          <cell r="AM195" t="str">
            <v>Kang, J.; Department of Computer Science and Engineering, South Korea; email: kangj@korea.ac.kr</v>
          </cell>
          <cell r="AP195" t="str">
            <v>Public Library of Science</v>
          </cell>
          <cell r="AV195" t="str">
            <v>POLNC</v>
          </cell>
          <cell r="AW195" t="str">
            <v>PLoS ONE</v>
          </cell>
          <cell r="AX195" t="str">
            <v>Final</v>
          </cell>
          <cell r="AY195" t="str">
            <v>2-s2.0-85041059362</v>
          </cell>
          <cell r="BG195" t="str">
            <v>Article; artificial neural network; classification algorithm; comparative study; drug interaction; in vitro study; in vivo study; pharmacokinetics; recursive neural network; validation process; adverse drug reaction; data mining; human; natural language processing; procedures; publication; statistics and numerical data; support vector machine; Data Mining; Drug Interactions; Drug-Related Side Effects and Adverse Reactions; Humans; Natural Language Processing; Neural Networks (Computer); Pharmacokinetics; Publications; Support Vector Machine</v>
          </cell>
          <cell r="BJ195" t="str">
            <v>detecting drug-drug interactions (ddi) is important because information on ddis can help prevent adverse effects from drug combinations. since there are many new ddi-related papers published in the biomedical domain, manually extracting ddi information from the literature is a laborious task. however, text mining can be used to find ddis in the biomedical literature. among the recently developed neural networks, we use a recursive neural network to improve the performance of ddi extraction. our recursive neural network model uses a position feature, a subtree containment feature, and an ensemble method to improve the performance of ddi extraction. compared with the state-of-the-art models, the ddi detection and type classifiers of our model performed 4.4% and 2.8% better, respectively, on the ddiextraction challenge’13 test data. we also validated our model on the pk ddi corpus that consists of two types of ddis data: in vivo ddi and in vitro ddi. compared with the existing model, our detection classifier performed 2.3% and 6.7% better on in vivo and in vitro data respectively. the results of our validation demonstrate that our model can automatically extract ddis better than existing models. copyright: © 2018 lim et al. this is an open access article distributed under the terms of the creative commons attribution license, which permits unrestricted use, distribution, and reproduction in any medium, provided the original author and source are credited.</v>
          </cell>
          <cell r="BK195" t="str">
            <v>A detecção de interações medicamentosas (DDI) é importante porque as informações sobre DDIs podem ajudar a prevenir efeitos adversos de combinações de medicamentos. Uma vez que há muitos novos artigos relacionados a DDI publicados no domínio biomédico, extrair manualmente as informações de DDI da literatura é uma tarefa trabalhosa. No entanto, a mineração de texto pode ser usada para encontrar DDIs na literatura biomédica. Entre as redes neurais desenvolvidas recentemente, usamos uma Rede Neural Recursiva para melhorar o desempenho da extração de DDI. Nosso modelo de rede neural recursiva usa um recurso de posição, um recurso de contenção de subárvore e um método de conjunto para melhorar o desempenho da extração de DDI. Em comparação com os modelos de última geração, a detecção de DDI e os classificadores de tipo de nosso modelo tiveram um desempenho 4,4% e 2,8% melhor, respectivamente, nos dados de teste do DDIExtraction Challenge'13. Também validamos nosso modelo no corpus PK DDI que consiste em dois tipos de dados DDIs: DDI in vivo e DDI in vitro. Em comparação com o modelo existente, nosso classificador de detecção teve desempenho 2,3% e 6,7% melhor em dados in vivo e in vitro, respectivamente. Os resultados de nossa validação demonstram que nosso modelo pode extrair DDIs automaticamente melhor do que os modelos existentes.</v>
          </cell>
          <cell r="BL195" t="str">
            <v xml:space="preserve">Detectar interações medicamentosas (DDI) é importante porque as informações sobre DDIs podem ajudar a evitar efeitos adversos das combinações de drogas. Como existem muitos novos papéis relacionados ao DDI publicados no domínio biomédico, extraindo manualmente as informações do DDI da literatura é uma tarefa laboriosa. No entanto, a mineração de texto pode ser usada para encontrar DDIs na literatura biomédica. Entre as redes neurais recentemente desenvolvidas, usamos uma rede neural recursiva para melhorar o desempenho da extração DDI. Nosso modelo de rede neural recursivo usa um recurso de posição, um recurso de contenção de subárvore e um método de ensemble para melhorar o desempenho da extração DDI. Em comparação com os modelos de última geração, os classificadores de detecção e tipo DDI de nosso modelo realizaram 4,4% e 2,8% melhor, respectivamente, nos dados do teste DDIExtraction. Também validamos nosso modelo no PK DDI Corpus que consiste em dois tipos de dados DDIS: in vivo DDI e DDI in vitro. Em comparação com o modelo existente, nosso classificador de detecção realizou 2,3% e 6,7% melhor em dados in vivo e in vitro, respectivamente. Os resultados da nossa validação demonstram que nosso modelo pode extrair automaticamente o DDIs melhor do que os modelos existentes. Copyright: © 2018 Lim et al. Este é um artigo de acesso aberto distribuído sob os termos da Licença Creative Commons Attribution, que permite a utilização, distribuição e reprodução irrestrita em qualquer meio, desde que o autor e a fonte originais sejam creditados. </v>
          </cell>
          <cell r="BQ195">
            <v>0</v>
          </cell>
          <cell r="BR195">
            <v>1</v>
          </cell>
          <cell r="BS195">
            <v>0</v>
          </cell>
          <cell r="BV195">
            <v>0</v>
          </cell>
          <cell r="BW195">
            <v>0</v>
          </cell>
          <cell r="BX195">
            <v>0</v>
          </cell>
          <cell r="BY195">
            <v>0</v>
          </cell>
          <cell r="BZ195">
            <v>0</v>
          </cell>
          <cell r="CA195">
            <v>0</v>
          </cell>
          <cell r="CB195">
            <v>0</v>
          </cell>
          <cell r="CC195">
            <v>0</v>
          </cell>
          <cell r="CE195" t="str">
            <v>Entra ou ñ para leitura: não</v>
          </cell>
          <cell r="CF195" t="str">
            <v>Ruim</v>
          </cell>
          <cell r="CG195">
            <v>44373</v>
          </cell>
          <cell r="CI195">
            <v>0</v>
          </cell>
          <cell r="CK195">
            <v>0</v>
          </cell>
          <cell r="CL195">
            <v>0</v>
          </cell>
        </row>
        <row r="196">
          <cell r="C196" t="str">
            <v>evaluation of a novel system to enhance clinicians' recognition of preadmission adverse drug reactions</v>
          </cell>
          <cell r="D196" t="str">
            <v>Evaluation of a novel system to enhance clinicians' recognition of preadmission adverse drug reactions</v>
          </cell>
          <cell r="E196" t="str">
            <v xml:space="preserve">Avaliação de um novo sistema para melhorar o reconhecimento dos clínicos de reacções adversas de medicamentos adversos </v>
          </cell>
          <cell r="G196" t="str">
            <v xml:space="preserve">macho </v>
          </cell>
          <cell r="H196">
            <v>2018</v>
          </cell>
          <cell r="I196">
            <v>2</v>
          </cell>
          <cell r="J196">
            <v>0</v>
          </cell>
          <cell r="K196">
            <v>0</v>
          </cell>
          <cell r="L196" t="str">
            <v>Scopus</v>
          </cell>
          <cell r="P196" t="str">
            <v>English</v>
          </cell>
          <cell r="Q196" t="str">
            <v>Article</v>
          </cell>
          <cell r="R196">
            <v>0</v>
          </cell>
          <cell r="S196" t="str">
            <v>All Open Access, Green</v>
          </cell>
          <cell r="T196" t="str">
            <v>Smith J.C., Chen Q., Denny J.C., Roden D.M., Johnson K.B., Miller R.A.</v>
          </cell>
          <cell r="U196" t="str">
            <v>Applied Clinical Informatics</v>
          </cell>
          <cell r="V196" t="str">
            <v>9</v>
          </cell>
          <cell r="W196" t="str">
            <v>2</v>
          </cell>
          <cell r="Y196" t="str">
            <v>10.1055/s-0038-1646963</v>
          </cell>
          <cell r="Z196" t="str">
            <v>10.1055/s-0038-1646963</v>
          </cell>
          <cell r="AB196" t="str">
            <v>https://www.scopus.com/inward/record.uri?eid=2-s2.0-85060529115&amp;doi=10.1055%2fs-0038-1646963&amp;partnerID=40&amp;md5=cffe84790e22c3f1ea31478425de072f</v>
          </cell>
          <cell r="AC196" t="str">
            <v>Department of Biomedical Informatics, Vanderbilt University Medical Center, Vanderbilt University School of Medicine, 2525 West End Avenue, Nashville, TN  37203, United States; Department of Biostatistics, Vanderbilt University School of Medicine, Nashville, TN, United States; Department of Medicine, Vanderbilt University School of Medicine, Nashville, TN, United States; Department of Pharmacology, Vanderbilt University School of Medicine, Nashville, TN, United States; Department of Pediatrics, Vanderbilt University School of Medicine, Nashville, TN, United States; School of Nursing, Vanderbilt University, Nashville, TN, United States</v>
          </cell>
          <cell r="AD196" t="str">
            <v>Smith, J.C., Department of Biomedical Informatics, Vanderbilt University Medical Center, Vanderbilt University School of Medicine, 2525 West End Avenue, Nashville, TN  37203, United States; Chen, Q., Department of Biomedical Informatics, Vanderbilt University Medical Center, Vanderbilt University School of Medicine, 2525 West End Avenue, Nashville, TN  37203, United States, Department of Biostatistics, Vanderbilt University School of Medicine, Nashville, TN, United States; Denny, J.C., Department of Biomedical Informatics, Vanderbilt University Medical Center, Vanderbilt University School of Medicine, 2525 West End Avenue, Nashville, TN  37203, United States, Department of Medicine, Vanderbilt University School of Medicine, Nashville, TN, United States; Roden, D.M., Department of Biomedical Informatics, Vanderbilt University Medical Center, Vanderbilt University School of Medicine, 2525 West End Avenue, Nashville, TN  37203, United States, Department of Medicine, Vanderbilt University School of Medicine, Nashville, TN, United States, Department of Pharmacology, Vanderbilt University School of Medicine, Nashville, TN, United States; Johnson, K.B., Department of Biomedical Informatics, Vanderbilt University Medical Center, Vanderbilt University School of Medicine, 2525 West End Avenue, Nashville, TN  37203, United States, Department of Pediatrics, Vanderbilt University School of Medicine, Nashville, TN, United States; Miller, R.A., Department of Biomedical Informatics, Vanderbilt University Medical Center, Vanderbilt University School of Medicine, 2525 West End Avenue, Nashville, TN  37203, United States, Department of Medicine, Vanderbilt University School of Medicine, Nashville, TN, United States, School of Nursing, Vanderbilt University, Nashville, TN, United States</v>
          </cell>
          <cell r="AH196" t="str">
            <v>R36HS023485
U.S. National Library of Medicine, NLM: R01LM007995, R01LM010828, T15LM007450
National Center for Advancing Translational Sciences, NCATS
Vanderbilt Institute for Clinical and Translational Research, VICTR: UL1TR000445</v>
          </cell>
          <cell r="AI196" t="str">
            <v>This research was supported in part by AHRQ Health Services Dissertation Grant R36HS023485, National Library of Medicine (NLM) Training Grant (T15LM007450), NLM R01LM007995 and R01LM010828. Resources provided by</v>
          </cell>
          <cell r="AJ196" t="str">
            <v>the Vanderbilt Institute for Clinical and Translational Research (VICTR), supported by CTSA award UL1TR000445 from the National Center for Advancing Translational Sciences, also benefitted the study. The AHRQ study section reviewed the preliminary study design as part of making its funding decision. Funding sources had no role in the design, implementation, or interpretation of this study or the decision to submit the manuscript for publication.</v>
          </cell>
          <cell r="AL196" t="str">
            <v>(2014) National Action Plan for Adverse Drug Event Prevention. [Internet], , https://health.gov/hcq/ade-action-plan.asp, Washington, DC, Accessed September 24, 2017; CDC-Basic-Medication Safety Program, , http://www.cdc.gov/medicationsafety/basics.html, Accessed October 3, 2017; Lazarou, J., Pomeranz, B.H., Corey, P.N., Incidence of adverse drug reactions in hospitalized patients: Ameta-analysis of prospective studies (1998) JAMA, 279 (15), pp. 1200-1205; Pirmohamed, M., James, S., Meakin, S., Adverse drug reactions as cause of admission to hospital: Prospective analysis of 18 820 patients (2004) BMJ, 329 (7456), pp. 15-19; Kongkaew, C., Noyce, P.R., Ashcroft, D.M., Hospital admissions associated with adverse drug reactions: A systematic review of prospective observational studies (2008) Ann Pharmacother, 42 (7), pp. 1017-1025; Atiqi, R., Van Bommel, E., Cleophas, T.J., Zwinderman, A.H., Prevalence of iatrogenic admissions to the Departments of Medicine/Cardiology/ Pulmonology in a 1, 250 bed general hospital (2010) Int J Clin Pharmacol Ther, 48 (8), pp. 517-524; Hakkarainen, K.M., Gyllensten, H., Jönsson, A.K., Andersson Sundell, K., Petzold, M., Hägg, S., Prevalence nature and potential preventability of adverse drug events - A population-based medical record study of 4970 adults (2014) Br J Clin Pharmacol, 78 (1), pp. 170-183; International drug monitoring: The role of national centres (1972) Report of A WHO Meeting. World Health Organ Tech Rep ser, 498, pp. 1-25; Edwards, I.R., Aronson, J.K., Adverse drug reactions: Definitions, diagnosis, and management (2000) Lancet, 356 (9237), pp. 1255-1259; Stausberg, J., International prevalence of adverse drug events in hospitals: An analysis of routine data from England, Germany, and the USA (2014) BMC Health Serv Res, 14, p. 125; Pedrós, C., Quintana, B., Rebolledo, M., Porta, N., Vallano, A., Arnau, J.M., Prevalence, risk factors and main features of adverse drug reactions leading to hospital admission (2014) Eur J Clin Pharmacol, 70 (3), pp. 361-367; Nebeker, J.R., Barach, P., Samore, M.H., Clarifying adverse drug events: A clinician's guide to terminology, documentation, and reporting (2004) Ann Intern Med, 140 (10), pp. 795-801; Classen, D.C., Pestotnik, S.L., Evans, R.S., Lloyd, J.F., Burke, J.P., Adverse drug events in hospitalized patients. Excess length of stay, extra costs, and attributable mortality (1997) JAMA, 277 (4), pp. 301-306; Reducing and Preventing Adverse Drug Events to Decrease Hospital Costs | Agency for Healthcare Research &amp; Quality (AHRQ), , http://www.ahrq.gov/research/findings/factsheets/errors-safety/aderia/index.html; Sultana, J., Cutroneo, P., Trifirò, G., Clinical and economic burden of adverse drug reactions (2013) J Pharmacol Pharmacother, 4 (5), pp. S73-S77; Lahue, B.J., Pyenson, B., Iwasaki, K., Blumen, H.E., Forray, S., Rothschild, J.M., National burden of preventable adverse drug events associated with inpatient injectable medications: Healthcare and medical professional liability costs (2012) Am Health Drug Benefits, 5 (7), pp. 1-10; Handler, S.M., Altman, R.L., Perera, S., A systematic review of the performance characteristics of clinical eventmonitor signals used to detect adverse drug events in the hospital setting (2007) J Am Med Inform Assoc, 14 (4), pp. 451-458; Murff, H.J., Patel, V.L., Hripcsak, G., Bates, D.W., Detecting adverse events for patient safety research: A review of current methodologies (2003) J Biomed Inform, 36 (1-2), pp. 131-143; Classen, D.C., Pestotnik, S.L., Evans, R.S., Burke, J.P., Computerized surveillance of adverse drug events in hospital patients (1991) JAMA, 266 (20), pp. 2847-2851; Evans, R.S., Pestotnik, S.L., Classen, D.C., Development of a computerized adverse drug event monitor (1991) Proc Annu Symp Comput Appl Sic Med Care Symp Comput Appl Med Care, pp. 23-27; Evans, R.S., Pestotnik, S.L., Classen, D.C., Bass, S.B., Burke, J.P., Prevention of adverse drug events through computerized surveillance (1992) Proc Annu Symp Comput Appl Sic Med Care Symp Comput Appl Med Care, pp. 437-441; Jha, A.K., Kuperman, G.J., Teich, J.M., Identifying adverse drug events: Development of a computer-based monitor and comparison with chart review and stimulated voluntary report (1998) J Am Med Inform Assoc, 5 (3), pp. 305-314; Honigman, B., Lee, J., Rothschild, J., Using computerized data to identify adverse drug events in outpatients (2001) J Am Med Inform Assoc, 8 (3), pp. 254-266; Bates, D.W., Evans, R.S., Murff, H., Stetson, P.D., Pizziferri, L., Hripcsak, G., Detecting adverse events using information technology (2003) JAmMed Inform Assoc, 10 (2), pp. 115-128; Murff, H.J., Forster, A.J., Peterson, J.F., Fiskio, J.M., Heiman, H.L., Bates, D.W., Electronically screening discharge summaries for adverse medical events (2003) J Am Med Inform Assoc, 10 (4), pp. 339-350; Raschke, R.A., Gollihare, B., Wunderlich, T.A., A computer alert system to prevent injury from adverse drug events: Development and evaluation in a community teaching hospital (1998) JAMA, 280 (15), pp. 1317-1320; Peterson, J.F., Drug-lab triggers have potential to prevent adverse drug events in outpatients (2002) J Am Med Inform Assoc, 9 (9006), pp. 39-40; Chen, E.S., Hripcsak, G., Xu, H., Markatou, M., Friedman, C., Automated acquisition of disease drug knowledge from biomedical and clinical documents: An initial study (2008) J Am Med Inform Assoc, 15 (1), pp. 87-98; Wang, X., Hripcsak, G., Markatou, M., Friedman, C., Active computerized pharmacovigilance using natural language processing, statistics, and electronic health records: A feasibility study (2009) J Am Med Inform Assoc, 16 (3), pp. 328-337; Wang, X., Chase, H., Markatou, M., Hripcsak, G., Friedman, C., Selecting information in electronic health records for knowledge acquisition (2010) J Biomed Inform, 43 (4), pp. 595-601; Wang, X., Chase, H.S., Li, J., Hripcsak, G., Friedman, C., Integrating heterogeneous knowledge sources to acquire executable drug-related knowledge (2010) AMIA Annu Symp Proc AMIA Symp, 2010, pp. 852-856; Li, Y., Salmasian, H., Harpaz, R., Chase, H., Friedman, C., Determining the Reasons forMedication Prescriptions in the EHR using Knowledge and Natural Language Processing (2011) AMIA Annu Symp Proc AMIA Symp, 2011, pp. 768-776; LePendu, P., Iyer, S.V., Bauer-Mehren, A., Pharmacovigilance using clinical notes (2013) Clin Pharmacol Ther, 93 (6), pp. 547-555; Harpaz, R., Vilar, S., Dumouchel, W., Combing signals from spontaneous reports and electronic health records for detection of adverse drug reactions (2013) J Am Med Inform Assoc, 20 (3), pp. 413-419; Harpaz, R., DuMouchel, W., Shah, N.H., Madigan, D., Ryan, P., Friedman, C., Novel data-miningmethodologies for adverse drug event discovery and analysis (2012) Clin Pharmacol Ther, 91 (6), pp. 1010-1021; Tatonetti, N.P., Ye, P.P., Daneshjou, R., Altman, R.B., Data-driven prediction of drug effects and interactions (2012) Sci Transl Med, 4 (125), pp. 125-131; Harpaz, R., Callahan, A., Tamang, S., Text mining for adverse drug events: The promise challenges and state of the art (2014) Drug Saf, 37 (10), pp. 777-790; Duke, J.D., Friedlin, J., ADESSA: A Real-Time Decision Support Service for Delivery of Semantically Coded Adverse Drug Event Data (2010) AMIA Annu Symp Proc AMIA Symp, 2010, pp. 177-181; Warrer, P., Hansen, E.H., Juhl-Jensen, L., Aagaard, L., Using text-mining techniques in electronic patient records to identify ADRs from medicine use (2012) Br J Clin Pharmacol, 73 (5), pp. 674-684; Denny, J.C., Miller, R.A., Johnson, K.B., Spickard, A., III, Development and evaluation of a clinical note section header terminology (2008) AMIA Annu Symp Proc AMIA Symp, pp. 156-160; Denny, J.C., Smithers, J.D., Miller, R.A., Spickard, A., III, Understanding" medical school curriculum content using KnowledgeMap (2003) J Am Med Inform Assoc, 10 (4), pp. 351-362; Denny, J.C., Peterson, J.F., Choma, N.N., Extracting timing and status descriptors for colonoscopy testing from electronic medical records (2010) J Am Med Inform Assoc, 17 (4), pp. 383-388; MetaMap - A Tool for Recognizing UMLS Concepts in Text, , https://metamap.nlm.nih.gov/; Xu, H., Stenner, S.P., Doan, S., Johnson, K.B., Waitman, L.R., Denny, J.C., MedEx: A medication information extraction system for clinical narratives (2010) J Am Med Inform Assoc, 17 (1), pp. 19-24; Peterson, J.F., Shi, Y., Denny, J.C., Prevalence and Clinical Significance of Discrepancies within Three Computerized Pre- Admission Medication Lists (2010) AMIA Annu Symp Proc AMIA Symp, 2010, pp. 642-646; Unified Medical Language System (UMLS), , https://www.nlm.nih.gov/research/umls/, Accessed September 24, 2017; RxNormOverview, , https://www.nlm.nih.gov/research/umls/rxnorm/overview.html, Accessed September 24, 2017; SNOMED CT, , https://www.nlm.nih.gov/healthit/snomedct/, Accessed September 24, 2017; Chapman, W.W., Bridewell, W., Hanbury, P., Cooper, G.F., Buchanan, B.G., A simple algorithm for identifying negated findings and diseases in discharge summaries (2001) J Biomed Inform, 34 (5), pp. 301-310; Smith, J.C., Denny, J.C., Chen, Q., Lessons learned fromdeveloping a drug evidence base to support pharmacovigilance (2013) Appl Clin Inform, 4 (4), pp. 596-617; Giuse, D.A., Supporting communication in an integrated patient record system (2003) AMIA Annu Symp Proc AMIA Symp, p. 1065; Phansalkar, S., Van Der Sijs, H., Tucker, A.D., Drug-drug interactions that should be non-interruptive in order to reduce alert fatigue in electronic health records (2013) J AmMed InformAssoc, 20 (3), pp. 489-493; Dexheimer, J.W., Kirkendall, E.S., Kouril, M., The effects of medication alerts on prescriber response in a pediatric hospital (2017) Appl Clin Inform, 8 (2), pp. 491-501; Weingart, S.N., Toth, M., Sands, D.Z., Aronson, M.D., Davis, R.B., Phillips, R.S., Physicians' decisions to override computerized drug alerts in primary care (2003) Arch Intern Med, 163 (21), pp. 2625-2631; Cho, I., Slight, S.P., Nanji, K.C., The effect of provider characteristics on the responses to medication-related decision support alerts (2015) Int J Med Inform, 84 (9), pp. 630-639; McDonald, C.J., Protocol-based computer reminders, the quality of care and the non-perfectability of man (1976) N Engl J Med, 295 (24), pp. 1351-1355</v>
          </cell>
          <cell r="AM196" t="str">
            <v>Smith, J.C.; Department of Biomedical Informatics, 2525 West End Avenue, United States; email: joshua.smith@vanderbilt.edu</v>
          </cell>
          <cell r="AP196" t="str">
            <v>Georg Thieme Verlag</v>
          </cell>
          <cell r="AW196" t="str">
            <v>Appl. Clin. Informatics</v>
          </cell>
          <cell r="AX196" t="str">
            <v>Final</v>
          </cell>
          <cell r="AY196" t="str">
            <v>2-s2.0-85060529115</v>
          </cell>
          <cell r="AZ196">
            <v>12</v>
          </cell>
          <cell r="BF196" t="str">
            <v>Adverse drug events; Clinical decision support systems; Natural language processing</v>
          </cell>
          <cell r="BG196" t="str">
            <v>adverse drug reaction; evaluation study; health care personnel; hospital admission; hospital discharge; human; medical informatics; natural language processing; procedures; questionnaire; Drug-Related Side Effects and Adverse Reactions; Health Personnel; Humans; Medical Informatics; Natural Language Processing; Patient Admission; Patient Discharge; Surveys and Questionnaires</v>
          </cell>
          <cell r="BI196" t="str">
            <v>twitter|metamap|nlp</v>
          </cell>
          <cell r="BJ196" t="str">
            <v>background often unrecognized by providers, adverse drug reactions (adrs) diminish patients' quality of life, cause preventable admissions and emergency department visits, and increase health care costs. objective this article evaluates whether an automated system, the adverse drug effect recognizer (ader), could assist clinicians in detecting and addressing inpatients' ongoing preadmission adrs. methods ader uses natural language processing to extract patients' medications, findings, and past diagnoses from admission notes. it compares excerpted information to a database of knownmedication adverse effects and promptly warns clinicians about potential ongoing adrs and potential confounders via alerts placed in patients' electronic health records (ehrs). a 3-month intervention trial evaluated ader's impact on antihypertensive medication ordering behaviors. at the time of patient admission, ader warned providers on the internal medicine wards of vanderbilt university hospital about potential ongoing preadmission antihypertensive medication adrs. a retrospective control group, comprised similar physicians from a period prior to the intervention, received no alerts. the evaluation compared ordering behaviors for each group to determine if preadmission medications changed during hospitalization or at discharge. the study also analyzed intervention group participants' survey responses and user comments. results ader identified potential preadmission adrs for 30% of both groups. compared with controls, intervention providers more often withheld or discontinued suspected adr-causing medications during the inpatient stay (p &lt; 0.001). intervention providers who responded to alert-related surveys held or discontinued suspected adr-causing medications more often at discharge (p &lt; 0.001). conclusion results indicate that ader helped physicians recognize adrs and reduced ordering of suspected adr-causing medications. in hospitals using ehrs, ader-like systems could improve clinicians' recognition and elimination of ongoing adrs. © 2018 schattauer.</v>
          </cell>
          <cell r="BK196" t="str">
            <v>Antecedentes Frequentemente não reconhecidas pelos provedores, as reações adversas a medicamentos (RAMs) diminuem a q+ualidade de vida dos pacientes, causam admissões evitáveis ​​e visitas ao departamento de emergência e aumentam os custos de cuidados de saúde. Objetivo Este artigo avalia se um sistema automatizado, o Adverso Drug Effect Recognizer (ADER), poderia ajudar os médicos a detectar e tratar ADRs pré-admissão em andamento em pacientes internados. Métodos ADER usa processamento de linguagem natural para extrair medicamentos, descobertas e diagnósticos anteriores dos pacientes das notas de admissão. Ele compara as informações extraídas com um banco de dados de efeitos adversos de medicamentos conhecidos e avisa prontamente os médicos sobre potenciais ADRs em andamento e possíveis fatores de confusão por meio de alertas colocados nos registros eletrônicos de saúde dos pacientes (EHRs). Um estudo de intervenção de 3 meses avaliou o impacto do ADER nos comportamentos de solicitação de medicamentos anti-hipertensivos. No momento da admissão do paciente, o ADER alertou os provedores nas enfermarias de Medicina Interna do Hospital Universitário de Vanderbilt sobre potenciais ADRs de medicamentos anti-hipertensivos em andamento antes da admissão. Um grupo de controle retrospectivo, composto por médicos semelhantes de um período anterior à intervenção, não recebeu nenhum alerta. A avaliação comparou os comportamentos de pedido de cada grupo para determinar se os medicamentos pré-admissão mudaram durante a hospitalização ou na alta. O estudo também analisou as respostas da pesquisa dos participantes do grupo de intervenção e os comentários dos usuários. Resultados ADER identificou ADRs pré-admissão potenciais para 30% de ambos os grupos. Em comparação com os controles, os provedores de intervenção mais frequentemente suspenderam ou suspenderam os medicamentos suspeitos de causar RAM durante a internação (p &lt;0,001). Provedores de intervenção que responderam a pesquisas relacionadas a alertas realizaram ou descontinuaram medicamentos suspeitos de causar RAM com mais frequência na alta (p &lt;0,001). Conclusão Os resultados indicam que ADER ajudou os médicos a reconhecer ADRs e reduziu a solicitação de medicamentos suspeitos de causar ADR. Em hospitais que usam EHRs, sistemas semelhantes a ADER podem melhorar o reconhecimento e eliminação dos médicos de ADRs em andamento.</v>
          </cell>
          <cell r="BL196" t="str">
            <v xml:space="preserve">O fundo muitas vezes não reconhecido pelos provedores, reações adversas (ADRs) diminuem a qualidade de vida dos pacientes, causam admissões evitáveis ​​e visitas ao departamento de emergência e aumentam os custos dos cuidados de saúde. Objetivo Este artigo avalia se um sistema automatizado, o reconhecedor de efeito adverso (ader), poderia auxiliar os médicos a detectar e abordar os ADRs contínuos dos inpatientes. Os métodos ader usam o processamento de linguagem natural para extrair medicamentos, descobertas e diagnósticos passados ​​de notas de admissão. Compara informações trechadas a um banco de dados de efeitos adversos de harmonia conhecidos e prontamente adverte os clínicos sobre potenciais ADRs em andamento e potenciais confundidores por meio de alertas colocados nos registros de saúde eletrônica dos pacientes (EHRS). Um estudo de intervenção de 3 meses avaliou o impacto do ader nos comportamentos de pedidos de medicamentos anti-hipertensivos. No momento da admissão do paciente, o Ader advertiu provedores sobre as alas da medicina interna do Hospital Universitário de Vanderbilt sobre possíveis adrs de medicação anti-hipertensiva em andamento. Um grupo de controle retrospectivo, composto por médicos semelhantes a partir de um período anterior à intervenção, não recebeu alertas. A avaliação comparou comportamentos de pedido para cada grupo determinar se os medicamentos de pré-reembolso foram alterados durante a hospitalização ou na descarga. O estudo também analisou as respostas de pesquisa dos participantes do grupo de intervenção e os comentários do usuário. RESULTADOS ADER identificou adrs de prestedição potencial para 30% dos dois grupos. Em comparação com os controles, provedores de intervenção mais frequentemente retidos ou descontinuados suspeitos de medicamentos causadores de ADR durante a estadia hospitalar (p &lt;0,001). Provedores de intervenção que responderam a pesquisas relacionadas ao alerta realizadas ou descontinuadas suspeitas de medicamentos causadores de ADR com mais frequência na alta (p &lt;0,001). Conclusão Os resultados indicam que o Ader ajudou os médicos a reconhecerem ADRs e reduziram a ordem de suspeitos de medicamentos causadores de ADR. Em hospitais que usam o EHRS, os sistemas semelhantes ao ader podem melhorar o reconhecimento e a eliminação dos clínicos de ADRs em andamento. © 2018 Schattauer. </v>
          </cell>
          <cell r="BQ196">
            <v>0</v>
          </cell>
          <cell r="BR196">
            <v>1</v>
          </cell>
          <cell r="BS196">
            <v>0</v>
          </cell>
          <cell r="BV196">
            <v>0</v>
          </cell>
          <cell r="BW196">
            <v>0</v>
          </cell>
          <cell r="BX196">
            <v>0</v>
          </cell>
          <cell r="BY196">
            <v>0</v>
          </cell>
          <cell r="BZ196">
            <v>0</v>
          </cell>
          <cell r="CA196">
            <v>0</v>
          </cell>
          <cell r="CB196">
            <v>0</v>
          </cell>
          <cell r="CC196">
            <v>0</v>
          </cell>
          <cell r="CE196" t="str">
            <v>Entra ou ñ para leitura: não</v>
          </cell>
          <cell r="CF196" t="str">
            <v>Ruim</v>
          </cell>
          <cell r="CG196">
            <v>44373</v>
          </cell>
          <cell r="CI196">
            <v>0</v>
          </cell>
          <cell r="CK196">
            <v>0</v>
          </cell>
          <cell r="CL196">
            <v>0</v>
          </cell>
        </row>
        <row r="197">
          <cell r="C197" t="str">
            <v>extracting diagnostic knowledge from medline plus a comparison between metamap and ctakes approaches</v>
          </cell>
          <cell r="D197" t="str">
            <v>Extracting diagnostic knowledge from medline plus: A comparison between metamap and cTAKES approaches</v>
          </cell>
          <cell r="E197" t="str">
            <v xml:space="preserve">Extraindo o conhecimento diagnóstico da Medline Plus: uma comparação entre a abordagem de metamap e cátea </v>
          </cell>
          <cell r="G197" t="str">
            <v xml:space="preserve">macho </v>
          </cell>
          <cell r="H197">
            <v>2018</v>
          </cell>
          <cell r="I197">
            <v>2</v>
          </cell>
          <cell r="J197">
            <v>0</v>
          </cell>
          <cell r="K197">
            <v>0</v>
          </cell>
          <cell r="L197" t="str">
            <v>Scopus</v>
          </cell>
          <cell r="P197" t="str">
            <v>English</v>
          </cell>
          <cell r="Q197" t="str">
            <v>Article</v>
          </cell>
          <cell r="R197">
            <v>0</v>
          </cell>
          <cell r="S197" t="str">
            <v>All Open Access, Green</v>
          </cell>
          <cell r="T197" t="str">
            <v>Rodríguez-González A., Costumero R., Martinez-Romero M., Wilkinson M.D., Menasalvas-Ruiz E.</v>
          </cell>
          <cell r="U197" t="str">
            <v>Current Bioinformatics</v>
          </cell>
          <cell r="V197" t="str">
            <v>13</v>
          </cell>
          <cell r="W197" t="str">
            <v>6</v>
          </cell>
          <cell r="Y197" t="str">
            <v>10.2174/1574893612666170727094502</v>
          </cell>
          <cell r="Z197" t="str">
            <v>10.2174/1574893612666170727094502</v>
          </cell>
          <cell r="AB197" t="str">
            <v>https://www.scopus.com/inward/record.uri?eid=2-s2.0-85052509763&amp;doi=10.2174%2f1574893612666170727094502&amp;partnerID=40&amp;md5=9808720baa48fb25c29ab069b3cee02b</v>
          </cell>
          <cell r="AC197" t="str">
            <v>Escuela Técnica Superior de Ingenieros Informáticos, Universidad Politécnica de Madrid, Boadilla del Monte, Spain; Centro de Tecnología Biomédica, Universidad Politécnica de Madrid, Pozuelo de Alarcon, Spain; Stanford Center for Biomedical Informatics Research, Stanford University, Stanford, United States; Centro de Biotecnología y Genómica de Plantas, UPM – INIA, Spain</v>
          </cell>
          <cell r="AD197" t="str">
            <v>Rodríguez-González, A., Escuela Técnica Superior de Ingenieros Informáticos, Universidad Politécnica de Madrid, Boadilla del Monte, Spain, Centro de Tecnología Biomédica, Universidad Politécnica de Madrid, Pozuelo de Alarcon, Spain; Costumero, R., Centro de Tecnología Biomédica, Universidad Politécnica de Madrid, Pozuelo de Alarcon, Spain; Martinez-Romero, M., Stanford Center for Biomedical Informatics Research, Stanford University, Stanford, United States; Wilkinson, M.D., Centro de Biotecnología y Genómica de Plantas, UPM – INIA, Spain; Menasalvas-Ruiz, E., Centro de Tecnología Biomédica, Universidad Politécnica de Madrid, Pozuelo de Alarcon, Spain</v>
          </cell>
          <cell r="AH197" t="str">
            <v>Fundación BBVA
Ministerio de Economía y Competitividad, MINECO: RTC-2016-4922-1, TIN2014-55993-R
Universidad Politécnica de Madrid, UPM
Horizon 2020: 727658
Ministerio de Economía, Industria y Competitividad, Gobierno de España, MINECO</v>
          </cell>
          <cell r="AI197" t="str">
            <v>This paper is supported by European Union's Horizon 2020 research and innovation programme under grant agreement No. 727658, project IASIS (Integration and analysis of heterogeneous big data for precision medicine and suggested treatments for different types of patients). The paper is also supported by the Spanish Ministry of Economy, Industry and Competitiveness under the grant agreement No, RTC-2016-4922-1 project NDMonitor (Plataforma Integral de bajo coste para la monitorización y ayuda de pacientes de enfermedades neurodegenerativas graves en capacidades mentales). MDW is supported by the Fundacion BBVA + UPM Isaac Peral programme, and the Spanish Ministerio de Economía y Competitividad grant number TIN2014-55993-R.</v>
          </cell>
          <cell r="AL197" t="str">
            <v>Rodríguez-González, A., Martinez-Romero, M., Egaña-Aranguren, M., Wilkinson, M.D., Nanopublishing Clinical Diagnoses: Tracking Diagnostic Knowledge Base Content and Utilization (2004) IEEE 27th International Symposium on Computer-Based Medical Systems (CBMS), , May 27-29, New York, USA; Zhou, X., Menche, J., Barabási, A.L., Sharma, A., Human symptoms– disease network (2013) Nat Commun, 5, p. 4212; Okumura, T., Aramaki, E., Tateisi, Y., Clinical Vocabulary and Clinical Finding Concepts in Medical Literature (2013) Proceedings of the International Joint Conference on Natural Language Processing Workshop on Natural Language Processing for Medical and Healthcare Fields, pp. 7-13; Jonnalagadda, S., Cohen, T., Wu, S., Gonzalez, G., Enhancing clinical concept extraction with distributional semantics (2012) J Biomed Inform, 45 (1), pp. 129-140; Tsumoto, S., Automated extraction of medical expert system rules from clinical databases based on rough set theory (1998) Inf Sci, 12 (1-4), pp. 67-84; Tan, K.C., Yu, Q., Heng, C.M., Lee, T.H., Evolutionary computing for knowledge discovery in medical diagnosis (2003) Artif Intell Med, 27 (2), pp. 129-154; Hahn, U., Romacker, M., Schulz, S., MedSynDiKATe—a natural language system for the extraction of medical information from findings reports (2002) Int J Med Inform, 67 (1-3), pp. 63-74; Amaral, M.B., Roberts, A., Rector, A.L., NLP techniques associated with the OpenGALEN ontology for semi-automatic textual extraction of medical knowledge: Abstracting and mapping equivalent linguistic and logical constructs (2000) Proceedings If the AMIA Annual Symposium; Rodríguez-González, A., Costumero, R., Martínez-Romero, M., Wilkinson, M.D., Menasalvas-Ruiz, E., Diagnostic knowledge extraction from MedlinePlus: An application for infectious diseases (2015) 9Th International Conference on Practical Applications of Computational Biology &amp; Bioinformatics (PACBB 2015), , June 3-5, Salamanca, Spain; Aronson, A.R., Effective mapping of biomedical text to the UMLS Metathesaurus: The MetaMap program (2001) Proceedings of the AMIA Annual Symposium; Savova, G.K., Masanz, J.J., Ogren, P.V., Zheng, J., Sohn, S., Kipper-Schuler, K.C., Chute, C.G., Mayo clinical Text Analysis and Knowledge Extraction System (CTAKES): Architecture, component evaluation and applications (2010) J am Med Inform Assoc, 17 (5), pp. 507-513; Bodenreider, O., The Unified Medical Language System (UMLS): Integrating biomedical terminology (2004) Nucleic Acids Res, 32 (1), pp. 267-270; Hamosh, A., Scott, A.F., Amberger, J.S., Bocchini, C.A., McKusick, V.A., Online Mendelian Inheritance in Man (OMIM), a knowledgebase of human genes and genetic disorders (2005) Nucleic Acids Res, 33 (1), pp. 514-517; Köhler, S., Doelken, S.C., Mungall, C.J., The Human Phenotype Ontology project: Linking molecular biology and disease through phenotype data (2014) Nucleic Acids Res, 42 (D1), pp. 966-974; Lindberg, D.A.B., (1999) About Medlineplus, , http://www.nlm.nih.gov/medlineplus/aboutmedlineplus.html, (Accessed on: 25 August 2015); Bhatia, N., Shah, N.H., Rubin, D.L., Chiang, A.P., Musen, M.A., Comparing concept recognizers for ontology-based indexing: MGREP vs (2009) Metamap. AMIA Summit on Translational Bioinformatics; Ferrucci, D., Lally, A., UIMA: An architectural approach to unstructured information processing in the corporate research environment (2004) Nat Lang Eng, 10 (3-4), pp. 327-348; Apache Software Foundation, , http://opennlp.apache.org; Friedman, C., Alderson, P.O., Austin, J.H., Cimino, J.J., Johnson, S.B., A general natural-language text processor for clinical radiology (1994) J am Med Inform Assoc, 1 (2), p. 161; Jonquet, C., Shah, N., Youn, C., Callendar, C., Storey, M.A., Musen, M., NCBO annotator: Semantic annotation of biomedical data (2009) International Semantic Web Conference; Nunes, T., Campos, D., Matos, S., Oliveira, J.L., BeCAS: Biomedical concept recognition services and visualization (2013) Bioinformatics, 29 (15), pp. 1915-1916; Okumura, T., Tateisi, Y., A Lightweight Approach for Extracting Disease-Symptom Relation with MetaMap toward Automated Generation of Disease Knowledge Base (2012) Health Information Science. HIS 2012. Lecture Notes in Computer Science, 7231, pp. 164-172. , He J, Liu X, Krupinski EA, Xu G. (eds), Springer, Berlin, Heidelberg; Wu, Y., Denny, J.C., Rosenbloom, S.T., Miller, R.A., Giuse, D.A., Xu, H., A comparative study of current Clinical Natural Language Processing systems on handling abbreviations in discharge summaries (2012) Proceedings of the AMIA Annual Symposium; Osborne, J.D., Gyawali, B., Solorio, T., (2014) Evaluation of YTEX and Metamap for Clinical Concept Recognition, , arXiv; Garla, V., Lo Re, V., III, Dorey-Stein, Z., The Yale cTAKES extensions for document classification: Architecture and application (2011) J am Med Inform Assoc, 18 (5), pp. 614-620; Collier, N., Oellrich, A., Groza, T., Concept selection for phenotypes and diseases using learn to rank (2015) J Biomed Semantics, 6 (1), p. 24; Denecke, K., Extracting Medical Concepts from Medical Social Media with Clinical NLP tools: A Qualitative Study (2014) Proceedings of the Fourth Workshop on Building and Evaluation Resources for Health and Biomedical Text Processing; Center for Diseases and Prevention, , http://cdc.gov, Accessed on: 25 August 2015; McNemar, Q., Note on the sampling error of the difference between correlated proportions or percentages (1947) Psychometrika, 12 (2), pp. 153-157</v>
          </cell>
          <cell r="AM197" t="str">
            <v>Rodríguez-González, A.; Escuela Técnica Superior de Ingenieros Informáticos, Campus de Montegancedo, Boadilla del Monte, Spain; email: alejandro.rg@upm.es</v>
          </cell>
          <cell r="AP197" t="str">
            <v>Bentham Science Publishers B.V.</v>
          </cell>
          <cell r="AW197" t="str">
            <v>Curr. Bioinform.</v>
          </cell>
          <cell r="AX197" t="str">
            <v>Final</v>
          </cell>
          <cell r="AY197" t="str">
            <v>2-s2.0-85052509763</v>
          </cell>
          <cell r="AZ197">
            <v>9</v>
          </cell>
          <cell r="BF197" t="str">
            <v>CDSS; cTAKES; DDSS; Diagnostic knowledge; Information extraction; MetaMap; NLP</v>
          </cell>
          <cell r="BG197" t="str">
            <v>Article; comparative study; data extraction; human; knowledge base; Medline; natural language processing; performance; priority journal</v>
          </cell>
          <cell r="BH197" t="str">
            <v>twitter|metamap|nlp</v>
          </cell>
          <cell r="BI197" t="str">
            <v>twitter|metamap|nlp</v>
          </cell>
          <cell r="BJ197" t="str">
            <v>background: the development of diagnostic decision support systems (ddss) requires having a reliable and consistent knowledge based on diseases and their symptoms, signs, and diagnostic tests. physicians are typically the source of this knowledge but it is not always possible to obtain all the desired information from them. other valuable sources are medical books and articles describing the diagnosis of diseases, but again, extracting this information is a hard and time-consuming task. objective: in this paper we present the results of our research to compare two well-known tools that are used to perform nlp in medical domain. in this context we have used these tools to perform the operation of name entity recognition to extract diagnostic terms from texts contained in medline plus articles. method: we have used web scraping, natural language processing (nlp) techniques, a variety of publicly available sources of diagnostic knowledge and two widely known medical concept identifiers, metamap and ctakes, to extract diagnostic criteria for infectious diseases from medline plus articles. results: a performance comparison of metamap and ctakes is presented being visible that although the differences between both systems are not really significant there are some palpable differences in the results provided by the system. conclusion: the extraction of diagnostic terms is a very important task for the creation of databases with this information. the use of nlp systems capable of extraction, those terms from texts are very valuable tools that need to be implemented and evaluated in order to obtain the maximum accuracy on this process. © 2018 bentham science publishers.</v>
          </cell>
          <cell r="BK197" t="str">
            <v>Antecedentes: O desenvolvimento de sistemas de apoio à decisão diagnóstica (DDSS) requer um conhecimento confiável e consistente com base nas doenças e seus sintomas, sinais e testes diagnósticos. Os médicos são normalmente a fonte desse conhecimento, mas nem sempre é possível obter deles todas as informações desejadas. Outras fontes valiosas são livros e artigos médicos que descrevem o diagnóstico de doenças, mas, novamente, extrair essas informações é uma tarefa difícil e demorada. Objetivo: Neste artigo, apresentamos os resultados de nossa pesquisa para comparar duas ferramentas bem conhecidas que são usadas para realizar a PNL no domínio médico. Nesse contexto, utilizamos essas ferramentas para realizar a operação de Reconhecimento de Entidades de Nomes para extrair termos diagnósticos de textos contidos em artigos do MedLine Plus. Método: Usamos técnicas de Web scraping, processamento de linguagem natural (PNL), uma variedade de fontes publicamente disponíveis de conhecimento de diagnóstico e dois identificadores de conceito médico amplamente conhecidos, MetaMap e cTAKES, para extrair critérios de diagnóstico para doenças infecciosas de artigos do MedLine Plus. Resultados: Uma comparação de desempenho do MetaMap e cTAKES é apresentada sendo visível que embora as diferenças entre os dois sistemas não sejam realmente significativas, existem algumas diferenças palpáveis ​​nos resultados fornecidos pelo sistema. Conclusão: A extração de termos diagnósticos é uma tarefa muito importante para a criação de bancos de dados com essas informações. A utilização de sistemas de PNL com capacidade de extração, esses termos de textos são ferramentas muito valiosas que precisam ser implementadas e avaliadas para se obter o máximo de precisão neste processo.</v>
          </cell>
          <cell r="BL197" t="str">
            <v xml:space="preserve">FUNDO: O desenvolvimento de sistemas de apoio à decisão de diagnóstico (DDSS) requer um conhecimento confiável e consistente com base em doenças e seus sintomas, sinais e testes diagnósticos. Os médicos são tipicamente a fonte desse conhecimento, mas nem sempre é possível obter todas as informações desejadas deles. Outras fontes valiosas são livros médicos e artigos que descrevem o diagnóstico de doenças, mas, novamente, extrair esta informação é uma tarefa difícil e demorada. Objetivo: Neste artigo, apresentamos os resultados de nossa pesquisa para comparar duas ferramentas conhecidas que são usadas para realizar PNL no domínio médico. Neste contexto, usamos essas ferramentas para executar o funcionamento do reconhecimento de entidade de nomes para extrair termos de diagnóstico de textos contidos no Medline Plus Artigos. Método: Temos usado técnicas de raspagem da Web, processamento de linguagem natural (NLP), uma variedade de fontes publicamente disponíveis de conhecimento diagnóstico e dois identificadores de conceito médicos amplamente conhecidos, metamap e ctapes, para extrair critérios diagnósticos para doenças infecciosas do Medline Plus Artigos. Resultados: Uma comparação de desempenho de metamap e cástica é apresentada sendo visível que, embora as diferenças entre os dois sistemas não sejam realmente significativas, existem algumas diferenças palpáveis ​​nos resultados fornecidos pelo sistema. Conclusão: A extração de termos de diagnóstico é uma tarefa muito importante para a criação de bancos de dados com essas informações. O uso de sistemas NLP capazes de extração, esses termos de textos são ferramentas muito valiosas que precisam ser implementadas e avaliadas para obter a precisão máxima sobre este processo. © 2018 Editores de ciências Bentham. </v>
          </cell>
          <cell r="BQ197">
            <v>0</v>
          </cell>
          <cell r="BR197">
            <v>1</v>
          </cell>
          <cell r="BS197">
            <v>0</v>
          </cell>
          <cell r="BV197">
            <v>0</v>
          </cell>
          <cell r="BW197">
            <v>0</v>
          </cell>
          <cell r="BX197">
            <v>0</v>
          </cell>
          <cell r="BY197">
            <v>0</v>
          </cell>
          <cell r="BZ197">
            <v>0</v>
          </cell>
          <cell r="CA197">
            <v>0</v>
          </cell>
          <cell r="CB197">
            <v>0</v>
          </cell>
          <cell r="CC197">
            <v>0</v>
          </cell>
          <cell r="CE197" t="str">
            <v>Entra ou ñ para leitura: razoavel - usa Metamap</v>
          </cell>
          <cell r="CF197" t="str">
            <v>Razoavel</v>
          </cell>
          <cell r="CG197">
            <v>44373</v>
          </cell>
          <cell r="CI197">
            <v>0</v>
          </cell>
          <cell r="CK197">
            <v>0</v>
          </cell>
          <cell r="CL197">
            <v>0</v>
          </cell>
        </row>
        <row r="198">
          <cell r="C198" t="str">
            <v>extracting information from molecular pathway diagrams</v>
          </cell>
          <cell r="D198" t="str">
            <v>Extracting Information from Molecular Pathway Diagrams</v>
          </cell>
          <cell r="E198" t="str">
            <v xml:space="preserve">Extraindo informações de diagramas de via molecular </v>
          </cell>
          <cell r="G198" t="str">
            <v xml:space="preserve">macho </v>
          </cell>
          <cell r="H198">
            <v>2018</v>
          </cell>
          <cell r="I198">
            <v>1</v>
          </cell>
          <cell r="J198">
            <v>0</v>
          </cell>
          <cell r="K198">
            <v>0</v>
          </cell>
          <cell r="L198" t="str">
            <v>Scopus</v>
          </cell>
          <cell r="P198" t="str">
            <v>English</v>
          </cell>
          <cell r="Q198" t="str">
            <v>Conference Paper</v>
          </cell>
          <cell r="R198">
            <v>0</v>
          </cell>
          <cell r="T198" t="str">
            <v>Foncubierta-Rodríguez A., Ciubotaru A.-N., Bekas C., Gabrani M.</v>
          </cell>
          <cell r="U198" t="str">
            <v>Lecture Notes in Computer Science (including subseries Lecture Notes in Artificial Intelligence and Lecture Notes in Bioinformatics)</v>
          </cell>
          <cell r="V198" t="str">
            <v>11009 LNCS</v>
          </cell>
          <cell r="Y198" t="str">
            <v>10.1007/978-3-030-02284-6_8</v>
          </cell>
          <cell r="Z198" t="str">
            <v>10.1007/978-3-030-02284-6_8</v>
          </cell>
          <cell r="AB198" t="str">
            <v>https://www.scopus.com/inward/record.uri?eid=2-s2.0-85057466866&amp;doi=10.1007%2f978-3-030-02284-6_8&amp;partnerID=40&amp;md5=fd910c26c580959d37f4590d06da51c1</v>
          </cell>
          <cell r="AC198" t="str">
            <v>IBM Research Zurich, Rüschlikon, Switzerland</v>
          </cell>
          <cell r="AD198" t="str">
            <v>Foncubierta-Rodríguez, A., IBM Research Zurich, Rüschlikon, Switzerland; Ciubotaru, A.-N., IBM Research Zurich, Rüschlikon, Switzerland; Bekas, C., IBM Research Zurich, Rüschlikon, Switzerland; Gabrani, M., IBM Research Zurich, Rüschlikon, Switzerland</v>
          </cell>
          <cell r="AL198" t="str">
            <v>Brocke, J.V., Reconstructing the giant: On the importance of rigour in documenting the literature search process (2009) ECIS Proceedings; Müller, H., Foncubierta-Rodríguez, A., Lin, C., Eggel, I., Determining the importance of figures in journal articles to find representative images (2013) SPIE Proceedings, 8674. , vol; Fabregat, A., The reactome pathway knowledgebase (2016) Nucleic Acids Res, 44 (D1), pp. D481-D487; Petri, V., The pathway ontology-updates and applications (2014) J. Biomed. Semant., 5 (1), p. 7; Davis, A.P., The comparative toxicogenomics database: Update 2011 (2011) Nucleic Acids Res, 39, pp. D1067-D1072; Hayman, G.T., The updated RGD pathway portal utilizes increased curation efficiency and provides expanded pathway information (2013) Hum. Genomics, 7, p. 4; Paley, S.M., Latendresse, M., Karp, P.D., Regulatory network operations in the pathway tools software (2012) BMC Bioinformatics, 13, p. 243; Ravikumar, K.E., Wagholikar, K.B., Liu, H., Challenges in adapting text mining for full text articles to assist pathway curation (2014) Proceedings of the 5Th ACM Conference on Bioinformatics, Computational Biology, and Health Informatics, BCB 2014, pp. 551-558. , pp. , ACM, New York; García-Jiménez, B., Pons, T., Sanchis, A., Valencia, A., Predicting protein relationships to human pathways through a relational learning approach based on simple sequence features (2014) IEEE/ACM Trans. Comput. Biol. Bioinform., 11 (4), pp. 753-765; Yoon, S., Systematic identification of context-dependent conflicting information in biological pathways (2014) Proceedings of the ACM 8Th International Workshop on Data and Text Mining in Bioinformatics, DTMBIO 2014, p. 9. , p. , ACM, New York; Luna, A., Sunshine, M.L., van Iersel, M.P., Aladjem, M.I., Kohn, K.W., PathVisio-MIM: Pathvisio plugin for creating and editing molecular interaction maps (MIMs) (2011) Bioinformatics, 27 (15), pp. 2165-2166; Wang, Y.T., Huang, Y.H., Chen, Y.C., Hsu, C.L., Yang, U.C., PINT: Pathways integration tool (2010) Nucleic Acids Res, 38, pp. W124-W131; Le Novere, N., The Systems Biology Graphical Notation, 27 (8), pp. 735-741; Hucka, M., The Systems Biology Markup Language (SBML): A Medium for Representation and Exchange of Biochemical Network Models, 19 (4), pp. 524-531; Garcia Seco de Herrera, A., Kalpathy-Cramer, J., Demner-Fushman, D., Antani, S., Müller, H., Overview of the ImageCLEF 2013 medical tasks (2013) CLEF (Working Notes; Müller, H., Kalpathy-Cramer, J., Demner-Fushman, D., Antani, S., Creating a classification of image types in the medical literature for visual categorization (2012) Proceedings SPIE 8319, Medical Imaging 2012: Advanced Pacs-Based Imaging Informatics and Therapeutic Applications, 8319; Foncubierta-Rodríguez, A., García Seco de Herrerea, A. Müller, H.: Medical image retrieval using bag of meaningful visual words: Unsupervised visual vocabulary pruning with PLSA (2013) Proceedings of the 1St ACM International Workshop on Multimedia Indexing and Information Retrieval for Healthcare, MIIRH 2013, pp. 75-82; Puddu, A., Mach, F., Nencioni, A., Viviani, G.L., Montecucco, F., An Emerging Role of Glucagon-Like Peptide-1 in Preventing Advanced-Glycation-End-Product-Mediated Damages in Diabetes (2013) Mediators of Inflammation, 2013; Enders, G.H., Gauchos and ochos: A Wee1-Cdk tango regulating mitotic entry (2010) Cell Div, 5, p. 12; Kim, H.L., Seo, Y.R., Molecular and genomic approach for understanding the gene-environment interaction between Nrf2 deficiency and carcinogenic nickel-induced DNA damage (2012) Oncol. Rep., 28 (6), pp. 1959-1967; Futrelle, R.P., Strategies for diagram understanding: Generalized equivalence, spa-tial/object pyramids and animate vision (1990) Proceedings of the Conference on 10Th International Pattern Recognition, 1, pp. 403-408. , vol., pp; Futrelle, R.P., Kakadiaris, I.A., Alexander, J., Carriero, C.M., Nikolakis, N., Futrelle, J.M., Understanding diagrams in technical documents (1992) Computer, 25 (7), pp. 75-78; Lank, E., Thorley, J., Chen, S., Blostein, D., On-line recognition of UML diagrams (2001) Proceedings of Sixth International Conference on Document Analysis and Recognition, Institute of Electrical &amp; Electronics Engineers (IEEE); Zheng, W.T., Sun, Z.X., Knowledge-based hierarchical sketch understanding (2005) Proceedings of International Conference Machine Learning and Cybernetics, 5, pp. 2838-2843. , vol., pp. , August; Hammond, T., Davis, R., Tahuti: A geometrical sketch recognition system for UML class diagrams (2006) ACM SIGGRAPH 2006 Courses, SIGGRAPH, p. 2006. , ACM, New York; Thean, A., Deltorn, J.M., Lopez, P., Romary, L., Textual summarisation of flowcharts in patent drawings for CLEF-IP 2012 (2012) CLEF 2012; Lupu, M., Piroi, F., Hanbury, A., Evaluating flowchart recognition for patent retrieval (2013) EVIA@ NTCIR; Rusiñol, M., de las Heras, L.P., Terrades, O.R., Flowchart recognition for non-textual information retrieval in patent search (2014) Inf. Retrieval, 17 (5-6), pp. 545-562; Forbus, K.D., Usher, J., Chapman, V., Sketching for military courses of action diagrams (2003) Proceedings of the 8Th International Conference on Intelligent User Interfaces, IUI 2003, pp. 61-68. , pp. , ACM, New York; Mas, J., Sanchez, G., Llados, J., Lamiroy, B., An incremental on-line parsing algorithm for recognizing sketching diagrams (2007) Ninth International Conference on Document Analysis and Recognition (ICDAR 2007), Institute of Electrical &amp; Electronics Engineers (IEEE), September; Feng, G., Viard-Gaudin, C., Sun, Z., On-line hand-drawn electric circuit diagram recognition using 2D dynamic programming (2009) Pattern Recogn, 42 (12), pp. 3215-3223; Nakamura, Y., Furukawa, R., Nagao, M., Diagram understanding utilizing natural language text (1993) Proceedings of Second International Document Analysis and Recognition Conference, pp. 614-618. , pp. , October; Butler, G., Grogono, P., Shinghal, R., Tjandra, I., Retrieving information from data flow diagrams (1995) Proceedings of 2Nd Working Conference Reverse Engineering, pp. 22-29. , pp. , July; Watanabe, Y., Nagao, M., Diagram understanding using integration of layout information and textual information (1998) Proceedings of the 17Th International Conference on Computational Linguistics, COLING 1998, 2, pp. 1374-1380. , vol., pp. , Association for Computational Linguistics, Stroudsburg; Mörzinger, R., Schuster, R., Horti, A., Thallinger, G., Visual structure analysis of flow charts in patent images (2012) CLEF (Online Working Notes/Labs/Workshop); Rusiñol, M., CVC-UAB’s participation in the flowchart recognition task of CLEF-IP 2012 (2012) CLEF (Online Working Notes/Labs/Workshop); Smith, R., An overview of the Tesseract OCR engine (2007) Proceedings of the Ninth International Conference on Document Analysis and Recognition, ICDAR 2007, 2, pp. 629-633. , vol., pp. , IEEE Computer Society, Washington, DC; Harris, C., Stephens, M., A combined corner and edge detector (1988) Alvey Vision Conference, 15, p. 50. , vol., p. , Citeseer; Su, Z., Yang, Z., Xu, Y., Chen, Y., Yu, Q., MicroRNAs in apoptosis, autophagy and necroptosis (2015) Oncotarget, 6 (11), pp. 8474-8490</v>
          </cell>
          <cell r="AM198" t="str">
            <v>Foncubierta-Rodríguez, A.; IBM Research ZurichSwitzerland; email: fra@zurich.ibm.com</v>
          </cell>
          <cell r="AN198" t="str">
            <v>Lamiroy B.Fornes A.</v>
          </cell>
          <cell r="AP198" t="str">
            <v>Springer Verlag</v>
          </cell>
          <cell r="AQ198" t="str">
            <v>12th IAPR International Workshop on Graphics Recognition, GREC 2017</v>
          </cell>
          <cell r="AR198" t="str">
            <v>9 November 2017 through 10 November 2017</v>
          </cell>
          <cell r="AT198">
            <v>221399</v>
          </cell>
          <cell r="AU198" t="str">
            <v>9783030022839</v>
          </cell>
          <cell r="AW198" t="str">
            <v>Lect. Notes Comput. Sci.</v>
          </cell>
          <cell r="AX198" t="str">
            <v>Final</v>
          </cell>
          <cell r="AY198" t="str">
            <v>2-s2.0-85057466866</v>
          </cell>
          <cell r="AZ198">
            <v>15</v>
          </cell>
          <cell r="BG198" t="str">
            <v>Drug products; Flowcharting; Graphic methods; Natural language processing systems; Pattern recognition; Computer vision techniques; Domain-specific knowledge; Experimental evaluation; Extracting information; Graphical information; Molecular pathways; Personalized medicines; Scientific literature; Information use</v>
          </cell>
          <cell r="BJ198" t="str">
            <v>health and life sciences’ research fields like personalized medicine, drug discovery, pharmacovigilance and systems biology make an intensive use of graphical information to represent knowledge in the form of domain-specific diagrams, such as molecular pathway‘s. the aim is to provide added value to written text in scientific literature and related documents. enabling access to all the existing literature for further research requires enabling access to the information contained in these diagrams. molecular pathways are very different from more conventional diagrams (e.g. flowcharts), and therefore interpretation of molecular pathway diagrams requires domain-specific knowledge to remove ambiguity. in this paper, we propose a method that automatically extracts information from molecular pathways using computer vision techniques. to the best of our knowledge this is the first attempt to retrieve information from images depicting molecular pathway diagrams. the lack of a significant, publicly available dataset with annotated ground truth has led to experimental evaluation on synthetic data. results show high precision and recall values for the detection of entities and relations. we compare and describe the substantial differences between the proposed method and prior art on the closest diagram type using clef-ip flowchart summarization task. © 2018, springer nature switzerland ag.</v>
          </cell>
          <cell r="BK198" t="str">
            <v>Os campos de pesquisa das ciências da saúde e da vida, como medicina personalizada, descoberta de medicamentos, farmacovigilância e biologia de sistemas, fazem uso intensivo de informações gráficas para representar o conhecimento na forma de diagramas específicos de domínio, como as vias moleculares. O objetivo é agregar valor ao texto escrito na literatura científica e documentos relacionados. Para permitir o acesso a toda a literatura existente para pesquisas futuras, é necessário permitir o acesso às informações contidas nesses diagramas. As vias moleculares são muito diferentes dos diagramas mais convencionais (por exemplo, fluxogramas) e, portanto, a interpretação dos diagramas das vias moleculares requer conhecimento específico do domínio para remover a ambigüidade. Neste artigo, propomos um método que extrai automaticamente informações de vias moleculares usando técnicas de visão computacional. Até onde sabemos, esta é a primeira tentativa de recuperar informações de imagens que retratam diagramas de vias moleculares. A falta de um conjunto de dados significativo disponível ao público com a verdade fundamental anotada levou a uma avaliação experimental de dados sintéticos. Os resultados mostram valores de alta precisão e recuperação para a detecção de entidades e relações. Comparamos e descrevemos as diferenças substanciais entre o método proposto e a técnica anterior no tipo de diagrama mais próximo usando a tarefa de resumo de fluxograma CLEF-IP.</v>
          </cell>
          <cell r="BL198" t="str">
            <v xml:space="preserve">Saúde e Life Sciences Campos de pesquisa como medicina personalizada, descoberta de drogas, farmacovigilância e biologia de sistemas tornam um uso intensivo de informações gráficas para representar o conhecimento na forma de diagramas específicos de domínio, como o caminho molecular. O objetivo é fornecer valor agregado ao texto escrito na literatura científica e documentos relacionados. Ativando o acesso a toda a literatura existente para pesquisas adicionais requer que possibilite o acesso às informações contidas nesses diagramas. As vias moleculares são muito diferentes de diagramas mais convencionais (por exemplo, fluxogramas), e, portanto, a interpretação dos diagramas de via molecular requer que o conhecimento específico do domínio remova a ambigüidade. Neste artigo, propomos um método que extrai automaticamente informações de vias moleculares usando técnicas de visão de computador. Para o melhor do nosso conhecimento, esta é a primeira tentativa de recuperar informações de imagens que retratam diagramas de via molecular. A falta de um conjunto de dados significativa, publicamente disponível com a verdade anotada do solo levou à avaliação experimental sobre dados sintéticos. Os resultados mostram altas precisão e recuperar valores para a detecção de entidades e relações. Nós comparamos e descrevemos as diferenças substanciais entre o método proposto e a técnica anterior no tipo de diagrama mais íntimo usando a tarefa de resumo do fluxograma CLEF-IP. © 2018, Springer Nature Switzerland AG. </v>
          </cell>
          <cell r="BQ198">
            <v>0</v>
          </cell>
          <cell r="BR198">
            <v>1</v>
          </cell>
          <cell r="BS198">
            <v>0</v>
          </cell>
          <cell r="BV198">
            <v>0</v>
          </cell>
          <cell r="BW198">
            <v>0</v>
          </cell>
          <cell r="BX198">
            <v>0</v>
          </cell>
          <cell r="BY198">
            <v>0</v>
          </cell>
          <cell r="BZ198">
            <v>0</v>
          </cell>
          <cell r="CA198">
            <v>0</v>
          </cell>
          <cell r="CB198">
            <v>0</v>
          </cell>
          <cell r="CC198">
            <v>0</v>
          </cell>
          <cell r="CE198" t="str">
            <v>Entra ou ñ para leitura: não</v>
          </cell>
          <cell r="CF198" t="str">
            <v>Ruim</v>
          </cell>
          <cell r="CG198">
            <v>44373</v>
          </cell>
          <cell r="CI198">
            <v>0</v>
          </cell>
          <cell r="CK198">
            <v>0</v>
          </cell>
          <cell r="CL198">
            <v>0</v>
          </cell>
        </row>
        <row r="199">
          <cell r="C199" t="str">
            <v>extraction of adverse drug effects from clinical records</v>
          </cell>
          <cell r="D199" t="str">
            <v>Extraction of adverse drug effects from clinical records</v>
          </cell>
          <cell r="E199" t="str">
            <v xml:space="preserve">Extração de efeitos adversos de drogas de registros clínicos </v>
          </cell>
          <cell r="G199" t="str">
            <v xml:space="preserve">macho </v>
          </cell>
          <cell r="H199">
            <v>2010</v>
          </cell>
          <cell r="I199">
            <v>73</v>
          </cell>
          <cell r="J199">
            <v>0</v>
          </cell>
          <cell r="K199">
            <v>0</v>
          </cell>
          <cell r="L199" t="str">
            <v>Scopus</v>
          </cell>
          <cell r="P199" t="str">
            <v>English</v>
          </cell>
          <cell r="Q199" t="str">
            <v>Conference Paper</v>
          </cell>
          <cell r="R199">
            <v>0</v>
          </cell>
          <cell r="T199" t="str">
            <v>Aramaki E., Miura Y., Tonoike M., Ohkuma T., Masuichi H., Waki K., Ohe K.</v>
          </cell>
          <cell r="U199" t="str">
            <v>Studies in Health Technology and Informatics</v>
          </cell>
          <cell r="V199" t="str">
            <v>160</v>
          </cell>
          <cell r="W199" t="str">
            <v>PART 1</v>
          </cell>
          <cell r="Y199" t="str">
            <v>10.3233/978-1-60750-588-4-739</v>
          </cell>
          <cell r="Z199" t="str">
            <v>10.3233/978-1-60750-588-4-739</v>
          </cell>
          <cell r="AB199" t="str">
            <v>https://www.scopus.com/inward/record.uri?eid=2-s2.0-78649509581&amp;doi=10.3233%2f978-1-60750-588-4-739&amp;partnerID=40&amp;md5=59167502e5321f7ac5273ee56ad14bbc</v>
          </cell>
          <cell r="AC199" t="str">
            <v>Center for Knowledge Structuring, University of Tokyo, Tokyo 113-8655, Japan; Fuji Xerox, Japan; University of Tokyo Hospital, Japan</v>
          </cell>
          <cell r="AD199" t="str">
            <v>Aramaki, E., Center for Knowledge Structuring, University of Tokyo, Tokyo 113-8655, Japan; Miura, Y., Fuji Xerox, Japan; Tonoike, M., Fuji Xerox, Japan; Ohkuma, T., Fuji Xerox, Japan; Masuichi, H., Fuji Xerox, Japan; Waki, K., University of Tokyo Hospital, Japan; Ohe, K., University of Tokyo Hospital, Japan</v>
          </cell>
          <cell r="AL199" t="str">
            <v>Lafferty, J., McCallum, A., Pereira, F., Conditional random fields: Probabilistic models for segmenting and labeling sequence data (2001) Proc. Int. Conf. on Machine Learning, pp. 282-289; Vapnik, V.N., (1998) The Nature of Statistical Learning Theory, , Springer; Sha, F., Pereira, F., Shallow parsing with conditional random fields (2003) Technical Report, , CIS TRMS-CIS-02-35, University of Pennsylvania; Pinto, D., McCallum, A., Lee, X., Croft, W., Table Extraction using Conditional Random Fields (2003) Proc. 26th ACM SIGIR, pp. 235-242; McCallum, A., Li, W., Early results for named entity recognition with conditional random fields (2003) Proc. 7th Conf. on Natural Language Learning, pp. 188-191; Aramaki, E., Miura, Y., Tonoike, M., Ohkuma, T., Mashuichi, H., Ohe, K., TEXT2TABLE: Medical text summarization system based on named entity recognition and modality identification (2009) Proc. HLT-NAACL2003 Workshop on BioNLP, pp. 185-192; http://www.meddramsso.com/MSSOWeb/; http://www.info.pmda.go.jp/; http://biocreative.sourceforge.net/; Sekine, S., Eriguchi, Y., Japanese named entity extraction evaluation: Analysis of results (2000) Proc. 18th Conf. on Computational Linguistics, pp. 1106-1110; Aramaki, E., Imai, T., Miyo, K., Ohe, K., Automatic deidentification by using sentence features and label consistency (2006) Workshop on Challenges in Natural Language Processing for Clinical Data; Tawanda, S., Ozlem, U., Role of local context in automatic deidentification of ungrammatical, fragmented text (2006) Proc. HLT-NAACL, pp. 65-73. , 2006; Grishman, R., Sundheim, B., Message understanding conference - 6: A brief history (1996) Proc. Int. Conf. on Computational Linguistics, pp. 466-471; http://www.itl.nist.gov/iaui/894.01/tests/ace/; Girju, R., Szpakowicz, S., Nakov, P., Turney, P., Nastase, V., Yuret, D., SemEval-2007 task 04: Classification of semantic relations between nominals (2007) ACL2007 Workshop on Semantic Evaluations, pp. 464-467</v>
          </cell>
          <cell r="AM199" t="str">
            <v>Aramaki, E.; Center for Knowledge Structuring, , Tokyo 113-8655, Japan; email: eiji.aramaki@gmail.com</v>
          </cell>
          <cell r="AP199" t="str">
            <v>IOS Press</v>
          </cell>
          <cell r="AQ199" t="str">
            <v>13th World Congress on Medical and Health Informatics, Medinfo 2010</v>
          </cell>
          <cell r="AR199" t="str">
            <v>12 September 2010 through 15 September 2010</v>
          </cell>
          <cell r="AU199" t="str">
            <v>9781607505877</v>
          </cell>
          <cell r="AW199" t="str">
            <v>Stud. Health Technol. Informatics</v>
          </cell>
          <cell r="AX199" t="str">
            <v>Final</v>
          </cell>
          <cell r="AY199" t="str">
            <v>2-s2.0-78649509581</v>
          </cell>
          <cell r="AZ199">
            <v>4</v>
          </cell>
          <cell r="BF199" t="str">
            <v>Adverse effect; Drug trial; Natural language processing (NLP); Side effect</v>
          </cell>
          <cell r="BG199" t="str">
            <v>Adverse drug events; Adverse effect; Adverse events; Clinical records; Drug effects; Drug trial; Electronic health record; Side effect; Natural language processing systems</v>
          </cell>
          <cell r="BI199" t="str">
            <v>twitter|metamap|nlp</v>
          </cell>
          <cell r="BJ199" t="str">
            <v>with the rapidly growing use of electronic health records, the possibility of large-scale clinical information extraction has drawn much attention. we aim to extract adverse drug events and effects from records. as the first step of this challenge, this study assessed (1) how much adverse-effect information is contained in records, and (2) automatic extracting accuracy of the current standard natural language processing (nlp) system. results revealed that 7.7% of records include adverse event information, and that 59% of them (4.5% in total) can be extracted automatically. this result is particularly encouraging, considering the massive amounts of records, which are increasing daily. © 2010 imia and sahia. all rights reserved.</v>
          </cell>
          <cell r="BL199" t="str">
            <v xml:space="preserve">Com o uso crescente de registros eletrônicos de saúde, a possibilidade de extração de informações clínicas em larga escala atraiu muita atenção. Nosso objetivo é extrair eventos e efeitos adversos dos registros. Como o primeiro passo deste desafio, este estudo avaliado (1) Quanta informação de efeito adverso está contida nos registros, e (2) Excisão automática de extração do sistema de processamento de linguagem natural padrão atual (NLP). Os resultados revelaram que 7,7% dos registros incluem informações adversas do evento, e que 59% deles (4,5% no total) podem ser extraídos automaticamente. Este resultado é particularmente encorajador, considerando as quantidades massivas de registros, que estão aumentando diariamente. © 2010 imia e sahia. todos os direitos reservados. </v>
          </cell>
          <cell r="BQ199">
            <v>0</v>
          </cell>
          <cell r="BR199">
            <v>0</v>
          </cell>
          <cell r="BS199">
            <v>0</v>
          </cell>
          <cell r="BV199">
            <v>0</v>
          </cell>
          <cell r="BW199">
            <v>0</v>
          </cell>
          <cell r="BX199">
            <v>0</v>
          </cell>
          <cell r="BY199">
            <v>0</v>
          </cell>
          <cell r="BZ199">
            <v>0</v>
          </cell>
          <cell r="CA199">
            <v>0</v>
          </cell>
          <cell r="CB199">
            <v>0</v>
          </cell>
          <cell r="CC199">
            <v>0</v>
          </cell>
          <cell r="CK199">
            <v>0</v>
          </cell>
          <cell r="CL199">
            <v>0</v>
          </cell>
        </row>
        <row r="200">
          <cell r="C200" t="str">
            <v>extraction and standardization of patient complaints from electronic medication histories for pharmacovigilance natural language processing analysis in japanese</v>
          </cell>
          <cell r="D200" t="str">
            <v>Extraction and standardization of patient complaints from electronic medication histories for pharmacovigilance: Natural language processing analysis in Japanese</v>
          </cell>
          <cell r="E200" t="str">
            <v xml:space="preserve">Extração e padronização de reclamações de pacientes de histórias de medicação eletrônica para farmacovigilância: Análise de processamento de linguagem natural em japonês </v>
          </cell>
          <cell r="G200" t="str">
            <v xml:space="preserve">macho </v>
          </cell>
          <cell r="H200">
            <v>2018</v>
          </cell>
          <cell r="I200">
            <v>5</v>
          </cell>
          <cell r="J200">
            <v>0</v>
          </cell>
          <cell r="K200">
            <v>0</v>
          </cell>
          <cell r="L200" t="str">
            <v>Scopus</v>
          </cell>
          <cell r="P200" t="str">
            <v>English</v>
          </cell>
          <cell r="Q200" t="str">
            <v>Article</v>
          </cell>
          <cell r="R200">
            <v>0</v>
          </cell>
          <cell r="S200" t="str">
            <v>All Open Access, Gold, Green</v>
          </cell>
          <cell r="T200" t="str">
            <v>Usui M., Aramaki E., Iwao T., Wakamiya S., Sakamoto T., Mochizuki M.</v>
          </cell>
          <cell r="U200" t="str">
            <v>Journal of Medical Internet Research</v>
          </cell>
          <cell r="V200" t="str">
            <v>20</v>
          </cell>
          <cell r="W200" t="str">
            <v>9</v>
          </cell>
          <cell r="X200" t="str">
            <v xml:space="preserve"> e11021</v>
          </cell>
          <cell r="Y200" t="str">
            <v>10.2196/11021</v>
          </cell>
          <cell r="Z200" t="str">
            <v>10.2196/11021</v>
          </cell>
          <cell r="AB200" t="str">
            <v>https://www.scopus.com/inward/record.uri?eid=2-s2.0-85054281228&amp;doi=10.2196%2f11021&amp;partnerID=40&amp;md5=b45a997e7190f7a3d0125fb0892b268b</v>
          </cell>
          <cell r="AC200" t="str">
            <v>Division of Hospital Pharmacy Science, Graduate School of Pharmaceutical Sciences, Keio University, Tokyo, Japan; Social Computing Lab, Graduate School of Information Science, Nara Institute of Science and Technology, Nara, Japan; Holon Co, Ltd., Hiroshima, Japan; Division of Hospital Pharmacy Science, Faculty of Pharmacy, Keio University, Tokyo, Japan; Department of Pharmacy, Keio University Hospital, Tokyo, Japan</v>
          </cell>
          <cell r="AD200" t="str">
            <v>Usui, M., Division of Hospital Pharmacy Science, Graduate School of Pharmaceutical Sciences, Keio University, Tokyo, Japan; Aramaki, E., Social Computing Lab, Graduate School of Information Science, Nara Institute of Science and Technology, Nara, Japan; Iwao, T., Social Computing Lab, Graduate School of Information Science, Nara Institute of Science and Technology, Nara, Japan; Wakamiya, S., Social Computing Lab, Graduate School of Information Science, Nara Institute of Science and Technology, Nara, Japan; Sakamoto, T., Holon Co, Ltd., Hiroshima, Japan; Mochizuki, M., Division of Hospital Pharmacy Science, Faculty of Pharmacy, Keio University, Tokyo, Japan, Department of Pharmacy, Keio University Hospital, Tokyo, Japan</v>
          </cell>
          <cell r="AL200" t="str">
            <v>Nebeker, J.R., Barach, P., Samore, M.H., Clarifying adverse drug events: A clinician's guide to terminology, documentation, and reporting (2004) Ann Intern Med, 140 (10), pp. 795-801. , May 18; Medline: 15148066; Venulet, J., (1997) Progress in Drug Research, pp. 233-292. , Basel: Birkhauser Verlag, Basel; Lazarou, J., Pomeranz, B.H., Corey, P.N., Incidence of adverse drug reactions in hospitalized patients: A meta-analysis of prospective studies (1998) JAMA, 279 (15), pp. 1200-1205. , Apr 15; Medline: 9555760; Budnitz, D.S., Lovegrove, M.C., Shehab, N., Richards, C.L., Emergency hospitalizations for adverse drug events in older americans (2011) N Engl J Med, 365 (21), pp. 2002-2012. , Nov 24; Medline: 22111719; Ernst, F.R., Grizzle, A.J., Drug-related morbidity and mortality: Updating the cost-of-illness model (2001) J Am Pharm Assoc (Wash), 41 (2), pp. 192-199. , Apr; Medline: 11297331; Rogers, A.S., Adverse drug events: Identification and attribution (1987) Drug Intell Clin Pharm, 21 (11), pp. 915-920. , Nov; Medline: 3678067; Basch, E., The missing voice of patients in drug-safety reporting (2010) N Engl J Med, 362 (10), pp. 865-869. , Mar 11; FREE Full tex Medline: 20220181; Barbara, A.M., Loeb, M., Dolovich, L., Brazil, K., Russell, M., Agreement between self-report and medical records on signs and symptoms of respiratory illness (2012) Prim Care Respir J, 21 (2), pp. 145-152. , Jun; FREE Full _text Medline: 22273629; Avery, A.J., Anderson, C., Bond, C.M., Fortnum, H., Gifford, A., Hannaford, P.C., Evaluation of patient reporting of adverse drug reactions to the UK 'Yellow card scheme': Literature review, descriptive and qualitative analyses, and questionnaire surveys (2011) Health Technol Assess, 15 (20), pp. 1-234. , May; iii FREE Full _text Medline: 21545758; Belaise, C., Gatti, A., Chouinard, V., Chouinard, G., Patient online report of selective serotonin reuptake inhibitor-induced persistent postwithdrawal anxiety and mood disorders (2012) Psychother Psychosom, 81 (6), pp. 386-388. , FREE Full _text Medline: 22964821; Patient-Friendly TL(V2. The MSSO. 0), , https://www.meddra.org/patient-friendly-term-list, accessed 2018-07-07 WebCite Cache ID _70iTr7Lyt; Freund, P.R., Rowell, L.B., Murphy, T.M., Hobbs, S.F., Butler, S.H., Blockade of the pressor response to muscle ischemia by sensory nerve block in man (1979) Am J Physiol, 237 (4), pp. H433-H439. , Oct; Medline: 495728; Wong, A., Plasek, J.M., Montecalvo, S.P., Zhou, L., Natural language processing and its implications for the future of medication safety: A narrative review of recent advances and challenges (2018) Pharmacotherapy, , Jun 09 Medline: 29884988; Uzuner, O., South, B.R., Shen, S., DuVall, S.L., 2010 i2b2/VA challenge on concepts, assertions, and relations in clinical text (2011) J Am Med Inform Assoc, 18 (5), pp. 552-556. , FREE Full _text Medline: 21685143; Li, Y., Salmasian, H., Harpaz, R., Chase, H., Friedman, C., Determining the reasons for medication prescriptions in the EHR using knowledge and natural language processing (2011) AMIA Annu Symp Proc, 2011, pp. 768-776. , FREE Full _text Medline: 22195134; Rudd, R.A., Aleshire, N., Zibbell, J.E., Gladden, R.M., Increases in drug and opioid overdose deaths-United States, 2000-2014 (2016) MMWR Morb Mortal Wkly Rep, 64 (50-51), pp. 1378-1382. , Jan 01; FREE Full _text Medline: 26720857; Shang, N., Xu, H., Rindflesch, T.C., Cohen, T., Identifying plausible adverse drug reactions using knowledge extracted from the literature (2014) J Biomed Inform, 52, pp. 293-310. , Dec; FREE Full _text Medline: 25046831; Shetty, K.D., Dalal, S.R., Using information mining of the medical literature to improve drug safety (2011) J Am Med Inform Assoc, 18 (5), pp. 668-674. , FREE Full _text Medline: 21546507; Hazell, L., Shakir, S.A.W., Under-reporting of adverse drug reactions: A systematic review (2006) Drug Saf, 29 (5), pp. 385-396. , Medline: 16689555; Botsis, T., Nguyen, M.D., Woo, E.J., Markatou, M., Ball, R., Text mining for the vaccine adverse event reporting system: Medical text classification using informative feature selection (2011) J Am Med Inform Assoc, 18 (5), pp. 631-638. , FREE Full tex Medline: 21709163; Xu, H., Stenner, S.P., Doan, S., Johnson, K.B., Waitman, L.R., Denny, J.C., MedEx: A medication information extraction system for clinical narratives (2010) J Am Med Inform Assoc, 17 (1), pp. 19-24. , FREE Full _text Medline: 20064797; Carrell, D.S., Cronkite, D., Palmer, R.E., Saunders, K., Gross, D.E., Masters, E.T., Using natural language processing to identify problem usage of prescription opioids (2015) Int J Med Inform, 84 (12), pp. 1057-1064. , Dec; Medline: 26456569; Haerian, K., Varn, D., Vaidya, S., Ena, L., Chase, H.S., Friedman, C., Detection of pharmacovigilance-related adverse events using electronic health records and automated methods (2012) Clin Pharmacol Ther, 92 (2), pp. 228-234. , Aug; FREE Full _text Medline: 22713699; Gonzalez-Hernandez, G., Sarker, A., O'Connor, K., Savova, G., Capturing the patient's perspective: A review of advances in natural language processing of health-related text (2017) Yearb Med Inform, 26 (1), pp. 214-227. , Aug; FREE Full _text Medline: 29063568; Nikfarjam, A., Sarker, A., O'Connor, K., Ginn, R., Gonzalez, G., Pharmacovigilance from social media: Mining adverse drug reaction mentions using sequence labeling with word embedding cluster features (2015) J Am Med Inform Assoc, 22 (3), pp. 671-681. , May; FREE Full _text Medline: 25755127; Topaz, M., Lai, K., Dhopeshwarkar, N., Seger, D.L., Sa'Adon, R., Goss, F., Clinicians' reports in electronic health records versus patients' concerns in social media: A pilot study of adverse drug reactions of aspirin and atorvastatin (2016) Drug Saf, 39 (3), pp. 241-250. , Mar; Medline: 26715498; White, R.W., Wang, S., Pant, A., Harpaz, R., Shukla, P., Sun, W., Early identification of adverse drug reactions from search log data (2016) J Biomed Inform, 59, pp. 42-48. , Feb; Medline: 26610385; Freifeld, C.C., Brownstein, J.S., Menone, C.M., Bao, W., Filice, R., Kass-Hout, T., Digital drug safety surveillance: Monitoring pharmaceutical products in twitter (2014) Drug Saf, 37 (5), pp. 343-350. , May; FREE Full _text Medline: 24777653; Denecke, K., Krieck, M., Otrusina, L., Smrz, P., Dolog, P., Nejdl, W., How to exploit twitter for public health monitoring? (2013) Methods Inf Med, 52 (4), pp. 326-339. , Medline: 23877537; Aramaki, E., Miura, Y., Tonoike, M., Ohkuma, T., Mashuichi, H., Ohe, K., TEXT2TABLE: Medical text summarization system based on named entity recognition and modality identification (2009) Workshop on BioNLP, pp. 185-192. , 2009: June 4-5, Colorado; Aramaki, E., Yano, K., Wakamiya, S., MedEx/J: A one-scan simple and fast NLP tool for Japanese clinical texts (2017) Stud Health Technol Inform, 245, pp. 285-288. , Medline: 29295100; Standard Disease Name Master for ICD-10, , http://www2.medis.or.jp/stdcd/byomei/byomei.html, accessed 2018-07-06 WebCite Cache ID _70iJsldRa; MeCab: Yet Another Part-of-Speech and Morphological Analyzer, , http://taku910.github.io/mecab/, accessed 2018-05-10 WebCite Cache ID _6zJAQ4y1e; Friedman, C., Hripcsak, G., Evaluating natural language processors in the clinical domain (1998) Methods Inf Med, 37 (4-5), pp. 334-344. , Nov; Medline: 9865031; Hripcsak, G., Rothschild, A.S., Agreement, the f-measure, and reliability in information retrieval (2005) J Am Med Inform Assoc, 12 (3), pp. 296-298. , FREE Full _text Medline: 15684123; Report on Public Health Administration and Services FY2016, , https://www.mhlw.go.jp/english/database/db-hss/rophas.html, Ministry of Health, Labour and Welfare of Japan. accessed 2018-07-06 WebCite Cache ID _70iKpMh52; Report on Insurance Dispensing Trends, , http://www.nichiyaku.or.jp/activities/division/faqShinchoku.html, accessed 2018-07-06 WebCite Cache ID _70iLDq7Pi</v>
          </cell>
          <cell r="AP200" t="str">
            <v>JMIR Publications Inc.</v>
          </cell>
          <cell r="AW200" t="str">
            <v>J. Med. Internet Res.</v>
          </cell>
          <cell r="AX200" t="str">
            <v>Final</v>
          </cell>
          <cell r="AY200" t="str">
            <v>2-s2.0-85054281228</v>
          </cell>
          <cell r="BF200" t="str">
            <v>Adverse drug events; Medical informatics; Medication history; Natural language processing; Pharmacovigilance</v>
          </cell>
          <cell r="BH200" t="str">
            <v>twitter|metamap|nlp</v>
          </cell>
          <cell r="BI200" t="str">
            <v>twitter|metamap|nlp</v>
          </cell>
          <cell r="BJ200" t="str">
            <v>background: despite the growing number of studies using natural language processing for pharmacovigilance, there are few reports on manipulating free text patient information in japanese. objective: this study aimed to establish a method of extracting and standardizing patient complaints from electronic medication histories accumulated in a japanese community pharmacy for the detection of possible adverse drug event (ade) signals. methods: subjective information included in electronic medication history data provided by a japanese pharmacy operating in hiroshima, japan from september 1, 2015 to august 31, 2016, was used as patients' complaints. we formulated search rules based on morphological analysis and daily (nonmedical) speech and developed a system that automatically executes the search rules and annotates free text data with international classification of diseases, tenth revision (icd-10) codes. the performance of the system was evaluated through comparisons with data manually annotated by health care workers for a data set of 5000 complaints. results: of 5000 complaints, the system annotated 2236 complaints with icd-10 codes, whereas health care workers annotated 2348 statements. there was a match in the annotation of 1480 complaints between the system and manual work. system performance was .66 regarding precision, .63 in recall, and .65 for the f-measure. conclusions: our results suggest that the system may be helpful in extracting and standardizing patients' speech related to symptoms from massive amounts of free text data, replacing manual work. after improving the extraction accuracy, we expect to utilize this system to detect signals of possible ades from patients' complaints in the future. © misa usui, eiji aramaki, tomohide iwao, shoko wakamiya, tohru sakamoto, mayumi mochizuki. originally published in jmir medical informatics (http://medinform.jmir.org), 27.09.2018. this is an open-access article distributed under the terms of the creative commons attribution license.</v>
          </cell>
          <cell r="BK200" t="str">
            <v>Contexto: Apesar do número crescente de estudos usando processamento de linguagem natural para farmacovigilância, há poucos relatos sobre a manipulação de informações de pacientes em texto livre em japonês. Objetivo: Este estudo teve como objetivo estabelecer um método de extração e padronização de queixas de pacientes a partir de históricos eletrônicos de medicamentos acumulados em uma farmácia comunitária japonesa para a detecção de possíveis sinais de eventos adversos a medicamentos (ADE). Métodos: Informações subjetivas incluídas em dados de histórico de medicamentos eletrônicos fornecidos por uma farmácia japonesa operando em Hiroshima, Japão, de 1º de setembro de 2015 a 31 de agosto de 2016, foram usadas como queixas dos pacientes. Formulamos regras de pesquisa com base na análise morfológica e na fala diária (não médica) e desenvolvemos um sistema que executa automaticamente as regras de pesquisa e anota dados de texto livre com os códigos da Classificação Internacional de Doenças, Décima Revisão (CID-10). O desempenho do sistema foi avaliado por meio de comparações com dados anotados manualmente por profissionais de saúde para um conjunto de dados de 5.000 reclamações. Resultados: De 5.000 queixas, o sistema anotou 2.236 queixas com os códigos CID-10, enquanto os profissionais de saúde anotaram 2.348 declarações. Houve correspondência na anotação de 1480 reclamações entre o sistema e o trabalho manual. O desempenho do sistema foi de 0,66 com relação à precisão, 0,63 no recall e 0,65 para a medida F. Conclusões: Nossos resultados sugerem que o sistema pode ser útil para extrair e padronizar a fala dos pacientes relacionada aos sintomas de grandes quantidades de dados de texto livre, substituindo o trabalho manual. Depois de melhorar a precisão da extração, esperamos utilizar este sistema para detectar sinais de possíveis ADEs de queixas de pacientes no futuro.</v>
          </cell>
          <cell r="BL200" t="str">
            <v xml:space="preserve">Antecedentes: Apesar do crescente número de estudos usando o processamento de linguagem natural para a farmacovigilância, há poucos relatos sobre a manipulação de informações de pacientes com texto livre em japonês. OBJETIVO: Este estudo teve como objetivo estabelecer um método de extrair e padronizar reclamações de pacientes de histórias de medicação eletrônica acumulada em uma farmácia comunitária japonesa para a detecção de sinais possíveis de eventos adversos (ADE) adversos. Métodos: Informações subjetivas incluídas nos dados de histórico de medicamentos eletrônicos fornecidos por uma farmácia japonesa que operam em Hiroshima, Japão, de 1º de setembro de 2015 a 31 de agosto de 2016, foi utilizada como reclamações de pacientes. Formulamos regras de pesquisa com base na análise morfológica e na fala diária (não medical) e desenvolvemos um sistema que executa automaticamente as regras de pesquisa e anota dados de texto gratuitos com a classificação internacional de doenças, códigos de décima revisão (ICD-10). O desempenho do sistema foi avaliado por meio de comparações com dados anotados manualmente pelos profissionais de saúde para um conjunto de dados de 5000 reclamações. Resultados: de 5000 reclamações, o sistema anotou 2236 reclamações com códigos ICD-10, enquanto os trabalhadores de cuidados de saúde anotavam 2348 declarações. Houve uma partida na anotação de 1480 reclamações entre o sistema e o trabalho manual. O desempenho do sistema foi 0,66 em relação à precisão, 0,63 em recall e 0,65 para a medida F. CONCLUSÕES: Nossos resultados sugerem que o sistema pode ser útil na extração e padronização do discurso dos pacientes relacionados a sintomas de quantidades massivas de dados de texto gratuitos, substituindo o trabalho manual. Depois de melhorar a precisão da extração, esperamos utilizar este sistema para detectar sinais de possíveis ades das reclamações dos pacientes no futuro. © Misa usui, Eiji Aramaki, Tomohide Iwao, Shoko Wakamiya, Tohru Sakamoto, Mayumi Mochizuki. Originalmente publicado em JMIR Medical Informatics (http://medinform.jmir.org), 27.09.2018. Este é um artigo de acesso aberto distribuído sob os termos da Licença Creative Commons Attribution License. </v>
          </cell>
          <cell r="BQ200">
            <v>0</v>
          </cell>
          <cell r="BR200">
            <v>1</v>
          </cell>
          <cell r="BS200">
            <v>0</v>
          </cell>
          <cell r="BV200">
            <v>0</v>
          </cell>
          <cell r="BW200">
            <v>0</v>
          </cell>
          <cell r="BX200">
            <v>0</v>
          </cell>
          <cell r="BY200">
            <v>0</v>
          </cell>
          <cell r="BZ200">
            <v>0</v>
          </cell>
          <cell r="CA200">
            <v>0</v>
          </cell>
          <cell r="CB200">
            <v>0</v>
          </cell>
          <cell r="CC200">
            <v>0</v>
          </cell>
          <cell r="CE200" t="str">
            <v>Entra ou ñ para leitura: não</v>
          </cell>
          <cell r="CF200" t="str">
            <v>Ruim</v>
          </cell>
          <cell r="CG200">
            <v>44373</v>
          </cell>
          <cell r="CI200">
            <v>0</v>
          </cell>
          <cell r="CK200">
            <v>0</v>
          </cell>
          <cell r="CL200">
            <v>0</v>
          </cell>
        </row>
        <row r="201">
          <cell r="C201" t="str">
            <v>extraction of information related to adverse drug events from electronic health record notes design of an end to end model based on deep learning</v>
          </cell>
          <cell r="D201" t="str">
            <v>Extraction of information related to adverse drug events from electronic health record notes: Design of an end-to-end model based on deep learning</v>
          </cell>
          <cell r="E201" t="str">
            <v xml:space="preserve">Extração de informações relacionadas a eventos de medicamentos adversos de notas de registro de saúde eletrônico: design de um modelo de ponta a ponta com base no aprendizado profundo </v>
          </cell>
          <cell r="G201" t="str">
            <v xml:space="preserve">macho </v>
          </cell>
          <cell r="H201">
            <v>2018</v>
          </cell>
          <cell r="I201">
            <v>13</v>
          </cell>
          <cell r="J201">
            <v>0</v>
          </cell>
          <cell r="K201">
            <v>0</v>
          </cell>
          <cell r="L201" t="str">
            <v>Scopus</v>
          </cell>
          <cell r="P201" t="str">
            <v>English</v>
          </cell>
          <cell r="Q201" t="str">
            <v>Article</v>
          </cell>
          <cell r="R201">
            <v>0</v>
          </cell>
          <cell r="S201" t="str">
            <v>All Open Access, Gold, Green</v>
          </cell>
          <cell r="T201" t="str">
            <v>Li F., Liu W., Yu H.</v>
          </cell>
          <cell r="U201" t="str">
            <v>JMIR Medical Informatics</v>
          </cell>
          <cell r="V201" t="str">
            <v>6</v>
          </cell>
          <cell r="W201" t="str">
            <v>4</v>
          </cell>
          <cell r="X201" t="str">
            <v xml:space="preserve"> e12159</v>
          </cell>
          <cell r="Y201" t="str">
            <v>10.2196/12159</v>
          </cell>
          <cell r="Z201" t="str">
            <v>10.2196/12159</v>
          </cell>
          <cell r="AB201" t="str">
            <v>https://www.scopus.com/inward/record.uri?eid=2-s2.0-85067837394&amp;doi=10.2196%2f12159&amp;partnerID=40&amp;md5=00150899ea3702d09653b4e1ddbeb05b</v>
          </cell>
          <cell r="AC201" t="str">
            <v>Department of Computer Science, University of Massachusetts Lowell, Lowell, MA, United States; Center for Healthcare Organization and Implementation Research, Bedford Veterans Affairs Medical Center, Bedford, MA, United States; Department of Medicine, University of Massachusetts Medical School, Worcester, MA, United States; School of Computer Science, University of Massachusetts, Amherst, MA, United States</v>
          </cell>
          <cell r="AD201" t="str">
            <v>Li, F., Department of Computer Science, University of Massachusetts Lowell, Lowell, MA, United States, Center for Healthcare Organization and Implementation Research, Bedford Veterans Affairs Medical Center, Bedford, MA, United States, Department of Medicine, University of Massachusetts Medical School, Worcester, MA, United States; Liu, W., Department of Computer Science, University of Massachusetts Lowell, Lowell, MA, United States, Center for Healthcare Organization and Implementation Research, Bedford Veterans Affairs Medical Center, Bedford, MA, United States, Department of Medicine, University of Massachusetts Medical School, Worcester, MA, United States; Yu, H., Department of Computer Science, University of Massachusetts Lowell, Lowell, MA, United States, Center for Healthcare Organization and Implementation Research, Bedford Veterans Affairs Medical Center, Bedford, MA, United States, Department of Medicine, University of Massachusetts Medical School, Worcester, MA, United States, School of Computer Science, University of Massachusetts, Amherst, MA, United States</v>
          </cell>
          <cell r="AL201" t="str">
            <v>Bates, DW, Cullen, DJ, Laird, N, Petersen, LA, Small, SD, Servi, D, Incidence of adverse drug events and potential adverse drug events. Implications for prevention. ADE Prevention Study Group (1995) JAMA, 274 (1), pp. 29-34. , Jul 05; [Medline: 7791255]; Nebeker, JR, Hoffman, JM, Weir, CR, Bennett, CL, Hurdle, JF., High rates of adverse drug events in a highly computerized hospital (2005) Arch Intern Med, 165 (10), pp. 1111-1116. , May 23; [doi] [Medline: 15911723]; Fattinger, K, Roos, M, Vergères, P, Holenstein, C, Kind, B, Masche, U, Epidemiology of drug exposure and adverse drug reactions in two swiss departments of internal medicine (2000) Br J Clin Pharmacol, 49 (2), pp. 158-167. , Feb; [FREE Full text] [Medline: 10671911]; Classen, DC, Pestotnik, SL, Evans, RS, Lloyd, JF, Burke, JP., Adverse drug events in hospitalized patients. Excess length of stay, extra costs, and attributable mortality (1997) JAMA, 277 (4), pp. 301-306. , [Medline: 9002492]; Bates, DW, Spell, N, Cullen, DJ, Burdick, E, Laird, N, Petersen, LA, The costs of adverse drug events in hospitalized patients. Adverse Drug Events Prevention Study Group (1997) JAMA, 277 (4), pp. 307-311. , [Medline: 9002493]; Null, G, Dean, C, Feldman, M, Rasio, D., Death by Medicine (2005) Journal of Orthomolecular Medicine, 20 (1), p. 34. , [FREE Full text]; Makary, MA, Daniel, M., Medical error-the third leading cause of death in the US (2016) BMJ, , Dec 03. [Medline: 27143499]; Handler, SM, Altman, RL, Perera, S, Hanlon, JT, Studenski, SA, Bost, JE, A systematic review of the performance characteristics of clinical event monitor signals used to detect adverse drug events in the hospital setting (2007) J Am Med Inform Assoc, 14 (4), pp. 451-458. , [FREE Full text] [doi] [Medline: 17460130]; Kaushal, R, Jha, AK, Franz, C, Glaser, J, Shetty, KD, Jaggi, T, Return on investment for a computerized physician order entry system (2006) J Am Med Inform Assoc, 13 (3), pp. 261-266. , BrighamWomen's Hospital CPOE Working Group. May; [FREE Full text] [doi] [Medline: 16501178]; Haas, JS, Iyer, A, Orav, EJ, Schiff, GD, Bates, DW., Participation in an ambulatory e-pharmacovigilance system (2010) Pharmacoepidemiol Drug Saf, 19 (9), pp. 961-969. , Sep; [doi] [Medline: 20623512]; Edlavitch, SA., Adverse Drug Event Reporting (1988) Arch Intern Med, 148 (7), p. 1499. , Jul 01; [doi]; Begaud, B, Moride, Y, Tubert-Bitter, P, Chaslerie, A, Haramburu, F., False-positives in spontaneous reporting: Should we worry about them? (2012) British Journal of Clinical Pharmacology, 38 (5), pp. 401-404. , Jul 05; [doi]; Dollars for Docs, , https://projects.propublica.org/docdollars/, ProPublica. [accessed 2018-10-28] [WebCite Cache ID 73UddA54z]; Kumar, A., The Newly Available FAERS Public Dashboard: Implications for Health Care Professionals (2018) Hospital Pharmacy, , Aug 23. [doi]; Wei, C, Peng, Y, Leaman, R, Davis, AP, Mattingly, CJ, Li, J, Assessing the state of the art in biomedical relation extraction: Overview of the BioCreative V chemical-disease relation (CDR) task (2016) Database (Oxford), , [FREE Full text] [doi] [Medline: 26994911]; Gurulingappa, H, Rajput, AM, Roberts, A, Fluck, J, Hofmann-Apitius, M, Toldo, L., Development of a benchmark corpus to support the automatic extraction of drug-related adverse effects from medical case reports (2012) J Biomed Inform, 45 (5), pp. 885-892. , Oct; [FREE Full text] [doi] [Medline: 22554702]; Lardon, J, Abdellaoui, R, Bellet, F, Asfari, H, Souvignet, J, Texier, N, Adverse Drug Reaction Identification and Extraction in Social Media: A Scoping Review (2015) J Med Internet Res, 17 (7), p. e171. , Jul 10; [FREE Full text] [doi] [Medline: 26163365]; Abdellaoui, R, Schück, S, Texier, N, Burgun, A., Filtering Entities to Optimize Identification of Adverse Drug Reaction From Social Media: How Can the Number of Words Between Entities in the Messages Help? (2017) JMIR Public Health Surveill, 3 (2), p. e36. , Jun 22; [FREE Full text] [doi] [Medline: 28642212]; Gurwitz, JH., Incidence and Preventability of Adverse Drug Events Among Older Persons in the Ambulatory Setting (2003) JAMA, 289 (9), p. 1107. , Mar 05; [doi]; Jagannatha, AN, Yu, H., Bidirectional RNN for Medical Event Detection in Electronic Health Records (2016) Proc Conf, 2016, pp. 473-482. , Jun; [FREE Full text] [Medline: 27885364]; Munkhdalai, T, Liu, F, Yu, H., Clinical Relation Extraction Toward Drug Safety Surveillance Using Electronic Health Record Narratives: Classical Learning Versus Deep Learning (2018) JMIR Public Health Surveill, 4 (2), p. e29. , Apr 25; [FREE Full text] [doi] [Medline: 29695376]; Hurdle, JF, Weir, CR, Roth, B, Hoffman, J, Nebeker, JR., Critical gaps in the world's largest electronic medical record: Ad Hoc nursing narratives and invisible adverse drug events (2003) AMIA Annu Symp Proc, pp. 309-312. , [FREE Full text] [Medline: 14728184]; Xu, J, Wu, Y, Zhang, Y, Wang, J, Lee, H, Xu, H., CD-REST: A system for extracting chemical-induced disease relation in literature (2016) Database (Oxford), , May 25. [doi] [Medline: 27016700]; Finkel, J, Dingare, S, Manning, CD, Nissim, M, Alex, B, Grover, C., Exploring the boundaries: Gene and protein identification in biomedical text (2005) BMC Bioinformatics, 6, p. S5. , Suppl 1: [FREE Full text] [doi] [Medline: 15960839]; Lafferty, J, McCallum, A, Pereira, F., Conditional Random Fields: Probabilistic Models for Segmenting and Labeling Sequence Data (2001) 2001 Presented at: The Eighteenth International Conference on Machine Learning, pp. 282-289. , https://repository.upenn.edu/cgi/viewcontent.cgi?article=1162&amp;context=cis_papers, San Francisco, CA, USA; Vapnik, VN., (2009) The Nature of Statistical Learning Theory, , New York: Springer-Verlag, LLC; LeCun, Y, Bengio, Y, Hinton, G., Deep learning (2015) Nature, 521 (7553), pp. 436-444. , May 28; [doi] [Medline: 26017442]; Rajkomar, A, Oren, E, Chen, K, Dai, AM, Hajaj, N, Hardt, M, Scalable and accurate deep learning with electronic health records (2018) Nature, , [doi]; Caruana, R., Multitask Learning (1997) Machine Learning, 28 (1), pp. 41-75. , Jul; [doi]; Davis, AP, Grondin, CJ, Lennon-Hopkins, K, Saraceni-Richards, C, Sciaky, D, King, BL, The Comparative Toxicogenomics Database's 10th year anniversary: Update 2015 (2015) Nucleic Acids Res, 43 (Database issue), pp. D914-D920. , Jan; [FREE Full text] [doi] [Medline: 25326323]; Kuhn, M, Campillos, M, Letunic, I, Jensen, LJ, Bork, P., A side effect resource to capture phenotypic effects of drugs (2010) Mol Syst Biol, 6, p. 343. , [FREE Full text] [doi] [Medline: 20087340]; Polepalli, RB, Belknap, SM, Li, Z, Frid, N, West, DP, Yu, H., Automatically Recognizing Medication and Adverse Event Information From Food and Drug Administration's Adverse Event Reporting System Narratives (2014) JMIR Med Inform, 2 (1), p. e10. , Jun 27; [FREE Full text] [doi] [Medline: 25600332]; Xu, R, Wang, Q., Automatic construction of a large-scale and accurate drug-side-effect association knowledge base from biomedical literature (2014) J Biomed Inform, 51, pp. 191-199. , Oct; [FREE Full text] [doi] [Medline: 24928448]; Liu, M, Cai, R, Hu, Y, Matheny, ME, Sun, J, Hu, J, Determining molecular predictors of adverse drug reactions with causality analysis based on structure learning (2014) J Am Med Inform Assoc, 21 (2), pp. 245-251. , Mar; [FREE Full text] [doi] [Medline: 24334612]; Yildirim, P, Majnari, L, Ekmekci, O, Holzinger, A., Knowledge discovery of drug data on the example of adverse reaction prediction (2014) BMC Bioinformatics, 15, p. S7. , Suppl 6: [FREE Full text] [Medline: 25079450]; Kim, J, Ohta, T, Tateisi, Y, Tsujii, J., GENIA corpus-semantically annotated corpus for bio-textmining (2003) Bioinformatics, 19, pp. i180-i182. , Suppl 1: [Medline: 12855455]; Do an, RI, Leaman, R, Lu, Z., NCBI disease corpus: A resource for disease name recognition and concept normalization (2014) J Biomed Inform, 47, pp. 1-10. , Feb; [FREE Full text] [doi] [Medline: 24393765]; Suominen, H, Salanterä, S, Velupillai, S, Chapman, W, Savova, G, Elhadad, N, Overview of the ShARe/CLEF eHealth Evaluation Lab (2013) 2013 Presented at: International Conference of the Cross-Language Evaluation Forum for European Languages, , Berlin. [doi]; Hanisch, D, Fundel, K, Mevissen, H, Zimmer, R, Fluck, J., ProMiner: Rule-based protein and gene entity recognition (2005) BMC Bioinformatics, 6, p. S14. , Suppl 1: [FREE Full text] [doi] [Medline: 15960826]; Campos, D, Matos, S, Oliveira, JL., Gimli: Open source and high-performance biomedical name recognition (2013) BMC Bioinformatics, 14, p. 54. , Feb 15; [FREE Full text] [doi] [Medline: 23413997]; Hsu, C, Chang, Y, Kuo, C, Lin, Y, Huang, H, Chung, I., Integrating high dimensional bi-directional parsing models for gene mention tagging (2008) Bioinformatics, 24 (13), pp. i286-i294. , Jul 01; [FREE Full text] [doi] [Medline: 18586726]; Zhou, G, Zhang, J, Su, J, Shen, D, Tan, C., Recognizing names in biomedical texts: A machine learning approach (2004) Bioinformatics, 20 (7), pp. 1178-1190. , May 01; [doi] [Medline: 14871877]; Tang, B, Chen, Q, Wang, X, Wu, Y, Zhang, Y, Jiang, M, Recognizing Disjoint Clinical Concepts in Clinical Text Using Machine Learning-based Methods (2015) AMIA Annu Symp Proc, 2015, pp. 1184-1193. , [FREE Full text] [Medline: 26958258]; Lample, G, Ballesteros, M, Subramanian, S, Kawakami, K, Dyer, C., Neural Architectures for Named Entity Recognition (2016), Association for Computational Linguistics; 2016 Presented at: The 2016 Conference of the North American Chapter of the Association for Computational Linguistics: Human Language Technologies; San Diego, California. [doi]; Yang, J, Liang, S, Zhang, Y., Design Challenges and Misconceptions in Neural Sequence Labeling (2018) 2018 Presented at: Proceedings of the 27th International Conference on Computational Linguistics, pp. 3879-3889. , http://aclweb.org/anthology/C18-1327, Santa Fe, New Mexico, USA; Uzuner, Ö, South, BR, Shen, S, DuVall, SL., 2010 i2b2/VA challenge on concepts, assertions, and relations in clinical text (2011) J Am Med Inform Assoc, 18 (5), pp. 552-556. , [FREE Full text] [doi] [Medline: 21685143]; Fundel, K, Küffner, R, Zimmer, R., RelEx-relation extraction using dependency parse trees (2007) Bioinformatics, 23 (3), pp. 365-371. , Feb 01; [doi] [Medline: 17142812]; Kilicoglu, H, Rosemblat, G, Fiszman, M, Rindflesch, TC., Sortal anaphora resolution to enhance relation extraction from biomedical literature (2016) BMC Bioinformatics, 17 (1). , Apr 14; [doi] [Medline: 27080229]; Lavergne, T, Grouin, C, Zweigenbaum, P., The contribution of co-reference resolution to supervised relation detection between bacteria and biotopes entities (2015) BMC Bioinformatics, 16, p. S6. , Suppl 10: [FREE Full text] [doi] [Medline: 26201352]; Airola, A, Pyysalo, S, Björne, J, Pahikkala, T, Ginter, F, Salakoski, T., All-paths graph kernel for protein-protein interaction extraction with evaluation of cross-corpus learning (2008) BMC Bioinformatics, 9, p. S2. , Nov 19; Suppl 11: [FREE Full text] [doi] [Medline: 19025688]; Kordjamshidi, P, Roth, D, Moens, M., Structured learning for spatial information extraction from biomedical text: Bacteria biotopes (2015) BMC Bioinformatics, 16, p. 129. , Apr 25; [FREE Full text] [doi] [Medline: 25909637]; Luo, Y, Cheng, Y, Uzuner, Ö, Szolovits, P, Starren, J., Segment convolutional neural networks (Seg-CNNs) for classifying relations in clinical notes (2018) J Am Med Inform Assoc, 25 (1), pp. 93-98. , Jan 01; [doi] [Medline: 29025149]; Verga, P, Strubell, E, McCallum, A., Simultaneously Self-Attending to All Mentions for Full-Abstract Biological Relation Extraction (2018) 2018 Presented at: Proceedings of the Conference of the North American Chapter of the Association for Computational Linguistics, pp. 872-884. , http://aclweb.org/anthology/N18-1080, New Orleans, Louisiana; Miwa, M, Bansal, M., End-to-end Relation Extraction using LSTMs on Sequences and Tree Structures (2016) 2016 Presented at: Proceedings of the 54th Annual Meeting of the Association for Computational Linguistics, pp. 1105-1116. , Berlin, Germany [doi]; Mehryary, F, Hakala, K, Kaewphan, S, Björne, J, Salakoski, T, Ginter, F., End-to-End System for Bacteria Habitat Extraction (2017), pp. 80-90. , http://www.aclweb.org/anthology/W17-2310, 2017 Presented at: BioNLP; Vancouver, Canada; Misra, I, Shrivastava, A, Gupta, A, Hebert, M., Cross-Stitch Networks for Multi-task Learning (2016) 2016 Presented at: IEEE Conference on Computer Vision and Pattern Recognition (CVPR), pp. 3994-4003. , http://openaccess.thecvf.com/content_cvpr_2016/papers/Misra_Cross-Stitch_Networks_for_CVPR_2016_paper.pdf, Las Vegas, Nevada [doi]; Collobert, R, Weston, J, Bottou, L, Karlen, M, Kavukcuoglu, K, Kuksa, P., Natural language processing (almost) from scratch (2011) The Journal of Machine Learning Research, 12, p. 2537. , [FREE Full text]; Ruder, S., (2017) An Overview of Multi-Task Learning in Deep Neural Networks, , https://arxiv.org/abs/1706.05098, arXiv. [accessed 2018-11-15] [WebCite Cache ID 73wxJmB0m]; Duong, L, Cohn, T, Bird, S, Cook, P., Low Resource Dependency Parsing: Cross-lingual Parameter Sharing in a Neural Network Parser (2015) 2015 Presented at: Proceedings of the 53rd Annual Meeting of the Association for Computational Linguistics, pp. 845-850. , http://anthology.aclweb.org/P/P15/P15-2139.pdf, Beijing, China; Argyriou, A, Evgeniou, T, Pontil, M., Multi-task Feature Learning (2006) 2006 Presented at: Proceedings of the 19th International Conference on Neural Information Processing Systems, pp. 41-48. , https://papers.nips.cc/paper/3143-multi-task-feature-learning.pdf, Cambridge, MA; Hochreiter, S, Schmidhuber, J., Long Short-Term Memory (1997) Neural Computation, 9 (8), pp. 1735-1780. , Nov; [doi]; Luong, T, Pham, H, Manning, C., Effective Approaches to Attention-based Neural Machine Translation (2015) 2015 Presented at: Proceedings of the Conference on Empirical Methods in Natural Language Processing, pp. 1412-1421. , http://aclweb.org/anthology/D15-1166, Lisbon, Portugal; Zeng, D, Liu, K, Lai, S, Zhou, G, Zhao, J., Relation Classification via Convolutional Deep Neural Network (2014) 2014 Presented at: Proceedings of the 25th International Conference on Computational Linguistics, pp. 2335-2344. , http://www.aclweb.org/anthology/C14-1220, Dublin, Ireland; Chen, X, Cardie, C., Multinomial Adversarial Networks for Multi-Domain Text Classification (2018) 2018 Presented at: Proceedings of the Conference of the North American Chapter of the Association for Computational Linguistics, pp. 1226-1240. , http://www.aclweb.org/anthology/N18-1111, New Orleans, Louisiana; Jagannatha, A, Liu, F, Liu, W, Yu, H., Overview of the First Natural Language Processing Challenge for Extracting Medication, Indication and Adverse Drug Events from Electronic Health Record Notes (MADE1.0) (2018) Drug Safety, , [FREE Full text]; Chapman, A, Peterson, K, Alba, P, DuVall, S, Patterson, O., Hybrid system for adverse drug event detection (2018) 2018 Presented at: International Workshop on Medication and Adverse Drug Event Detection, pp. 16-24. , http://proceedings.mlr.press/v90/chapman18a/chapman18a.pdf, Worcester, MA, United States; Xu, D, Yadav, V, Bethard, S., UArizona at the MADE1.0 NLP Challenge (2018) International Workshop on Medication and Adverse Drug Event Detection, pp. 57-65. , http://proceedings.mlr.press/v90/xu18a/xu18a.pdf, 2018 Presented at: ; Worcester, MA, United States; Dandala, B, Joopudi, V, Devarakonda, M., IBM Research System at MADE 2018: Detecting Adverse Drug Events from Electronic Health Records (2018) 2018 Presented at: International Workshop on Medication and Adverse Drug Event Detection, pp. 39-47. , http://proceedings.mlr.press/v90/dandala18a/dandala18a.pdf, Worcester, MA, United States; Xu, H, Stenner, SP, Doan, S, Johnson, KB, Waitman, LR, Denny, JC., MedEx: A medication information extraction system for clinical narratives (2010) J Am Med Inform Assoc, 17 (1), pp. 19-24. , [FREE Full text] [doi] [Medline: 20064797]; Pyysalo, S, Ginter, F, Moen, H, Salakoski, T, Ananiadou, S., Distributional semantics resources for biomedical text processing (2013) 2013 Presented at: The 5th International Symposium on Languages in Biology and Medicine, pp. 39-43. , http://bio.nlplab.org/pdf/pyysalo13literature.pdf, Tokyo, Japan</v>
          </cell>
          <cell r="AM201" t="str">
            <v>Yu, H.; Department of Computer Science, 1 University Avenue, United States; email: Hong_Yu@uml.edu</v>
          </cell>
          <cell r="AP201" t="str">
            <v>JMIR Publications Inc.</v>
          </cell>
          <cell r="AW201" t="str">
            <v>JMIR Med. Inform.</v>
          </cell>
          <cell r="AX201" t="str">
            <v>Final</v>
          </cell>
          <cell r="AY201" t="str">
            <v>2-s2.0-85067837394</v>
          </cell>
          <cell r="BF201" t="str">
            <v>Adverse drug event; Deep learning; Multi-task learning; Named entity recognition; Natural language processing; Relation extraction</v>
          </cell>
          <cell r="BI201" t="str">
            <v>twitter|metamap|nlp</v>
          </cell>
          <cell r="BJ201" t="str">
            <v>background: pharmacovigilance and drug-safety surveillance are crucial for monitoring adverse drug events (ades), but the main ade-reporting systems such as food and drug administration adverse event reporting system face challenges such as underreporting. therefore, as complementary surveillance, data on ades are extracted from electronic health record (ehr) notes via natural language processing (nlp). as nlp develops, many up-to-date machine-learning techniques are introduced in this field, such as deep learning and multi-task learning (mtl). however, only a few studies have focused on employing such techniques to extract ades. objective: we aimed to design a deep learning model for extracting ades and related information such as medications and indications. since extraction of ade-related information includes two steps-named entity recognition and relation extraction-our second objective was to improve the deep learning model using multi-task learning between the two steps. methods: we employed the dataset from the medication, indication and adverse drug events (made) 1.0 challenge to train and test our models. this dataset consists of 1089 ehr notes of cancer patients and includes 9 entity types such as medication, indication, and ade and 7 types of relations between these entities. to extract information from the dataset, we proposed a deep-learning model that uses a bidirectional long short-term memory (bilstm) conditional random field network to recognize entities and a bilstm-attention network to extract relations. to further improve the deep-learning model, we employed three typical mtl methods, namely, hard parameter sharing, parameter regularization, and task relation learning, to build three mtl models, called hardmtl, regmtl, and learnmtl, respectively. results: since extraction of ade-related information is a two-step task, the result of the second step (ie, relation extraction) was used to compare all models. we used microaveraged precision, recall, and f1 as evaluation metrics. our deep learning model achieved state-of-the-art results (f1=65.9%), which is significantly higher than that (f1=61.7%) of the best system in the made1.0 challenge. hardmtl further improved the f1 by 0.8%, boosting the f1 to 66.7%, whereas regmtl and learnmtl failed to boost the performance. conclusions: deep learning models can significantly improve the performance of ade-related information extraction. mtl may be effective for named entity recognition and relation extraction, but it depends on the methods, data, and other factors. our results can facilitate research on ade detection, nlp, and machine learning. © 2018 jmir publications inc.. all right reserved.</v>
          </cell>
          <cell r="BK201" t="str">
            <v>Antecedentes: Farmacovigilância e vigilância de segurança de medicamentos são cruciais para monitorar eventos adversos de medicamentos (ADEs), mas os principais sistemas de notificação de ADE, como Food and Drug Administration, enfrentam desafios como subnotificação. Portanto, como vigilância complementar, os dados dos EAM são extraídos das anotações do prontuário eletrônico (EHR) por meio do processamento de linguagem natural (PNL). À medida que a PNL se desenvolve, muitas técnicas de aprendizado de máquina atualizadas são introduzidas neste campo, como aprendizado profundo e aprendizado multitarefa (MTL). No entanto, apenas alguns estudos enfocaram o emprego de tais técnicas para extrair ADEs. Objetivo: Nosso objetivo foi projetar um modelo de aprendizagem profunda para extrair ADEs e informações relacionadas, como medicamentos e indicações. Uma vez que a extração de informações relacionadas ao ADE inclui duas etapas chamadas de reconhecimento de entidade e extração de relação, nosso segundo objetivo foi melhorar o modelo de aprendizado profundo usando aprendizado multitarefa entre as duas etapas. Métodos: Empregamos o conjunto de dados do desafio Medicação, Indicação e Eventos Adversos a Medicamentos (MADE) 1.0 para treinar e testar nossos modelos. Este conjunto de dados consiste em 1089 anotações EHR de pacientes com câncer e inclui 9 tipos de entidades, como Medicação, Indicação e ADE, e 7 tipos de relações entre essas entidades. Para extrair informações do conjunto de dados, propusemos um modelo de aprendizado profundo que usa uma rede de campo aleatório condicional bidirecional de memória longa de curto prazo (BiLSTM) para reconhecer entidades e uma rede BiLSTM-Atenção para extrair relações. Para melhorar ainda mais o modelo de aprendizado profundo, empregamos três métodos MTL típicos, a saber, compartilhamento de parâmetros rígidos, regularização de parâmetros e aprendizado de relação de tarefas, para construir três modelos de MTL, chamados HardMTL, RegMTL e LearnMTL, respectivamente. Resultados: Como a extração de informações relacionadas ao ADE é uma tarefa de duas etapas, o resultado da segunda etapa (ou seja, extração de relação) foi usado para comparar todos os modelos. Usamos precisão micro média, recall e F1 como métricas de avaliação. Nosso modelo de aprendizado profundo obteve resultados de última geração (F1 = 65,9%), o que é significativamente maior do que (F1 = 61,7%) do melhor sistema no desafio MADE1.0. HardMTL melhorou ainda mais o F1 em 0,8%, aumentando o F1 para 66,7%, enquanto RegMTL e LearnMTL falharam em aumentar o desempenho. Conclusões: os modelos de aprendizado profundo podem melhorar significativamente o desempenho da extração de informações relacionadas ao ADE. MTL pode ser eficaz para reconhecimento de entidade nomeada e extração de relação, mas depende dos métodos, dados e outros fatores. Nossos resultados podem facilitar a pesquisa sobre detecção de ADE, PNL e aprendizado de máquina. © 2018 JMIR Publications Inc .. Todos os direitos reservados.</v>
          </cell>
          <cell r="BL201" t="str">
            <v xml:space="preserve">Antecedentes: Farmacovigilância e vigilância de segurança de drogas são cruciais para monitorar eventos adversos de drogas (ADES), mas os principais sistemas de relatório ADE, como alimentos e administração de medicamentos, relatam o sistema de relatórios de eventos adversos, como subestimando. Portanto, como vigilância complementar, os dados sobre os ADES são extraídos da Notas do Registro de Saúde Eletrônica (EHR) via processamento de linguagem natural (PNL). Como a NLP se desenvolve, muitas técnicas atualizadas de aprendizagem de máquina são introduzidas neste campo, como aprendizado profundo e aprendizagem multi-tarefa (MTL). No entanto, apenas alguns estudos se concentraram em empregar tais técnicas para extrair os ADES. OBJETIVO: Nosso objetivo foi projetar um modelo de aprendizagem profunda para extrair ades e informações relacionadas, como medicamentos e indicações. Como a extração de informações relacionadas à ADE inclui duas etapas - reconhecimento de entidade e extracção de relação - nosso segundo objetivo foi melhorar o modelo de aprendizagem profunda usando a aprendizagem multi-tarefa entre as duas etapas. Métodos: Empregamos o conjunto de dados da medicação, indicação e eventos adversos do medicamento (feitas) 1.0 para treinar e testar nossos modelos. Este conjunto de dados consiste em 1089 Notas de EHR de pacientes com câncer e inclui 9 tipos de entidade, como medicação, indicação e ADE e 7 tipos de relações entre essas entidades. Para extrair informações do conjunto de dados, propusemos um modelo de aprendizagem profunda que usa uma rede de campo aleatória de memória de curto prazo comprido bidirecional (BILSTM) para reconhecer entidades e uma rede bilstm-atenção para extrair relações. Para melhorar ainda mais o modelo de aprendizagem profunda, empregamos três métodos típicos de MTL, nomeadamente, compartilhamento de parâmetros duros, regularização de parâmetros e aprendizagem de relação de tarefa, para construir três modelos MTL, chamados Hardmtl, Regmtl e LearnMtl, respectivamente. RESULTADOS: Como a extração de informações relacionadas à ADE é uma tarefa de duas etapas, o resultado do segundo passo (ou seja, a extração de relação) foi usada para comparar todos os modelos. Usamos precisão de microavragagem, recall e F1 como métricas de avaliação. Nosso modelo de aprendizagem profunda alcançou resultados de última geração (F1 = 65,9%), o que é significativamente maior do que o (F1 = 61,7%) do melhor sistema no Desafio Made1.0. Hardmtl melhorou ainda mais o F1 em 0,8%, impulsionando o F1 para 66,7%, enquanto a REGMTL e a LearnMtl não conseguiram aumentar o desempenho. CONCLUSÕES: Modelos de aprendizagem profundos podem melhorar significativamente o desempenho da extração de informações relacionadas à ADE. A MTL pode ser eficaz para o reconhecimento da entidade nomeada e a extração de relação, mas depende dos métodos, dados e outros fatores. Nossos resultados podem facilitar pesquisas sobre detecção de ADE, PNL e aprendizagem de máquinas. © 2018 JMIR Publications Inc .. Todos os direitos reservados. </v>
          </cell>
          <cell r="BQ201">
            <v>0</v>
          </cell>
          <cell r="BR201">
            <v>1</v>
          </cell>
          <cell r="BS201">
            <v>0</v>
          </cell>
          <cell r="BV201">
            <v>0</v>
          </cell>
          <cell r="BW201">
            <v>0</v>
          </cell>
          <cell r="BX201">
            <v>0</v>
          </cell>
          <cell r="BY201">
            <v>0</v>
          </cell>
          <cell r="BZ201">
            <v>0</v>
          </cell>
          <cell r="CA201">
            <v>0</v>
          </cell>
          <cell r="CB201">
            <v>0</v>
          </cell>
          <cell r="CC201">
            <v>0</v>
          </cell>
          <cell r="CD201">
            <v>1</v>
          </cell>
          <cell r="CE201" t="str">
            <v>Entra ou ñ para leitura: não - bom para escrever abstract</v>
          </cell>
          <cell r="CF201" t="str">
            <v>Ruim</v>
          </cell>
          <cell r="CG201">
            <v>44373</v>
          </cell>
          <cell r="CI201">
            <v>0</v>
          </cell>
          <cell r="CK201">
            <v>0</v>
          </cell>
          <cell r="CL201">
            <v>0</v>
          </cell>
        </row>
        <row r="202">
          <cell r="C202" t="str">
            <v>from narrative descriptions to meddra automagically encoding adverse drug reactions</v>
          </cell>
          <cell r="D202" t="str">
            <v>From narrative descriptions to MedDRA: automagically encoding adverse drug reactions</v>
          </cell>
          <cell r="E202" t="str">
            <v xml:space="preserve">De descrições narrativas à Meddra: codificando automaticamente as reações adversas de medicamentos adversos </v>
          </cell>
          <cell r="G202" t="str">
            <v xml:space="preserve">macho </v>
          </cell>
          <cell r="H202">
            <v>2018</v>
          </cell>
          <cell r="I202">
            <v>9</v>
          </cell>
          <cell r="J202">
            <v>0</v>
          </cell>
          <cell r="K202">
            <v>0</v>
          </cell>
          <cell r="L202" t="str">
            <v>Scopus</v>
          </cell>
          <cell r="P202" t="str">
            <v>English</v>
          </cell>
          <cell r="Q202" t="str">
            <v>Article</v>
          </cell>
          <cell r="R202">
            <v>0</v>
          </cell>
          <cell r="S202" t="str">
            <v>All Open Access, Bronze, Green</v>
          </cell>
          <cell r="T202" t="str">
            <v>Combi C., Zorzi M., Pozzani G., Moretti U., Arzenton E.</v>
          </cell>
          <cell r="U202" t="str">
            <v>Journal of Biomedical Informatics</v>
          </cell>
          <cell r="V202" t="str">
            <v>84</v>
          </cell>
          <cell r="Y202" t="str">
            <v>10.1016/j.jbi.2018.07.001</v>
          </cell>
          <cell r="Z202" t="str">
            <v>10.1016/j.jbi.2018.07.001</v>
          </cell>
          <cell r="AB202" t="str">
            <v>https://www.scopus.com/inward/record.uri?eid=2-s2.0-85050339043&amp;doi=10.1016%2fj.jbi.2018.07.001&amp;partnerID=40&amp;md5=af8945fc80eb8c66a56d9e54eb2f56aa</v>
          </cell>
          <cell r="AC202" t="str">
            <v>Department of Computer Science, University of Verona, Italy; Department of Diagnostics and Public Health, University of Verona, Italy</v>
          </cell>
          <cell r="AD202" t="str">
            <v>Combi, C., Department of Computer Science, University of Verona, Italy; Zorzi, M., Department of Computer Science, University of Verona, Italy; Pozzani, G., Department of Diagnostics and Public Health, University of Verona, Italy; Moretti, U., Department of Diagnostics and Public Health, University of Verona, Italy; Arzenton, E., Department of Diagnostics and Public Health, University of Verona, Italy</v>
          </cell>
          <cell r="AL202" t="str">
            <v>Arthur, N., Bentsi-Enchill, A., Couper, R., The Importance of Pharmacovigilance - Safety Monitoring of Medicinal Products (2002), World Health Organization; (2014), European Medicines Agency, Guideline on Good Pharmacovigilance Practices (GVP) - Module VI, EMA/873138/2011; (2016), MedDRA Data Retrieval and Presentation: Points to Consider; Jurafsky, D., Martin, J.H., Speech and Language Processing: An Introduction to Natural Language Processing, Computational Linguistics, and Speech Recognition (2000), first ed. Prentice Hall PTR Upper Saddle River, NJ, USA; Attardi, G., Cozza, V., Sartiano, D., Annotation and extraction of relations from Italian medical records (2015) Proceedings of the 6th Italian Information Retrieval Workshop, Cagliari, Italy; Zorzi, M., Combi, C., Lora, R., Pagliarini, M., Moretti, U., Automagically encoding adverse drug reactions in MedDRA (2015) 2015 IEEE International Conference on Healthcare Informatics, ICHI 2015, Dallas, TX, USA, October 21–23, 2015, pp. 90-99. , P. Balakrishnan J. Srivatsava W. Fu S.M. Harabagiu F. Wang IEEE Computer Society; Borg, J., Aislaitner, G., Pirozynski, M., Mifsud, S., Strengthening and rationalizing pharmacovigilance in the EU: where is Europe heading to? A review of the new EU legislation on pharmacovigilance (2011) Data Saf., 34 (3), pp. 187-197; Aagaard, L., Strandell, J., Melskens, L., Petersen, P., Holme Hansen, E., Global patterns of adverse drug reactions over a decade: analyses of spontaneous reports to VigiBase (2012) Drug Saf., 35, pp. 1171-1182; Radhakrishna, P., Upversioning MedDRA dictionary - insights from a seasoned coder (2014) Data Basics, 20 (3), pp. 1171-1182; Bate, A., Evans, S., Quantitative signal detection using spontaneous ADR reporting (2009) Pharmacoepidemiol. Drug Saf., 18 (6), pp. 427-436; Wang, X., Hripcsak, G., Markatou, M., Friedman, C., Active computerized pharmacovigilance using natural language processing, statistics, and electronic health records: a feasibility study (2009) JAMIA, 16 (3), pp. 328-337; Friedman, C., Discovering novel adverse drug events using natural language processing and mining of the electronic health record (2009) Artificial Intelligence in Medicine, Lecture Notes in Computer Science, 5651, pp. 1-5. , Springer Berlin Heidelberg; Aramaki, E., Miura, Y., Tonoike, M., Ohkuma, T., Masuichi, H., Waki, K., Extraction of adverse drug effects from clinical records (2010) Stud Health Technol. Inform., 160 (Pt1), pp. 739-743; Reichley, M.G.R., Kilbridge, P., Noirot, L., R, R.N., Dunagan, W., Bailey, T., Natural language processing to identify adverse drug events (2008) AMIA Annu. Symp. Proc.; Dell'Orletta, F., Ensemble system for part-of-speech tagging (2009) Proceedings of EVALITA - Evaluation of NLP and Speech Tools for Italian, Reggio Emilia, Italy, pp. 1-6; Cristani, M., Bertolaso, A., Scannapieco, S., Tomazzoli, C., Future paradigms of automated processing of business documents (2018) Int. J. Inform. Manage., 40, pp. 67-75; Gurulingappa, H., Mateen-Rajput, A., Toldo, L., Extraction of potential adverse drug events from medical case reports (2012) J. Biomed. Semant., 3 (15), pp. 1-10; Sarker, A., Gonzalez, G., Portable automatic text classification for adverse drug reaction detection via multi-corpus training (2015) J. Biomed. Inform., 53, pp. 196-207; Yang, C.C., Yang, H., Jiang, L., Zhang, M., Social media mining for drug safety signal detection (2012) Proc. of the 2012 Int. Workshop on Smart Health and Wellbeing, SHB 2012, pp. 33-40; Dalhberg, G., Implementation and Evaluation of a Text Extraction Tool for Adverse Drug Reaction Information (2010), (Master's Thesis) Uppsala University School of Engineering; Porter, M.F., An algorithm for suffix stripping (1980) Program, 14 (3), pp. 130-137; Collins, M., Tutorial: machine learning methods in natural language processing (2003) 16th Annual Conference on Computational Learning Theory and 7th Kernel Workshop, COLT/Kernel 2003, Lecture Notes in Computer Science, 2777, p. 655. , Springer Washington, DC, USA; Brayfield, A., Martindale: The Complete Drug Reference (2014), (PhP) Pharmaceutical Press London, UK; Coffman, A., Wharton, N., Clinical natural language processing: auto-assigning ICD-9 codes (2007), http://courses.ischool.berkeley.edu/i256/f09/Final%20Projects%20writeups/coffman_wharton_project_final.pdf, Overview of the Computational Medicine Center's 2007 Medical Natural Language Processing Challenge. Available online at &lt;&gt;; Ribeiro-Neto, B., Laender, A.H., de Lima, L.R., An experimental study in automatically categorizing medical documents (2001) J. Am. Soc. Inform. Sci. Technol., 52 (5), pp. 391-401; van der Zwaan, J., Tjong Kim Sang, E., de Rijke, M., An experiment in automatic classification of pathological reports (2007) Proceedings of the 11th Conference on Artificial Intelligence in Medicine, AIME 2007, pp. 207-216. , R. Bellazzi A. Abu-Hanna J. Hunter Springer Berlin Heidelberg, Amsterdam, The Netherlands; Prez, A., Gojenola, K., Casillas, A., Oronoz, M., de Ilarraza, A.D., Computer aided classification of diagnostic terms in Spanish (2015) Expert Syst. Appl., 42 (6), pp. 2949-2958; Hahn, U., Romacker, M., Schulz, S., medSynDiKATe - a natural language system for the extraction of medical information from findings reports (2002) Int. J. Med. Inform., 67 (13), pp. 63-74; Demner-Fushman, D., Chapman, W.W., McDonald, C.J., What can natural language processing do for clinical decision support? (2009) J. Biomed. Inform, 42 (5), pp. 760-772; Banda, J., Evans, L., Vanguri, R., Tatonetti, N., Ryan, P., Shah, N., An algorithm for suffix stripping, A curated and standardized adverse drug event resource to accelerate drug safety research. 3:160026; Harpaz, R., Chase, H.S., Friedman, C., Mining multi-item drug adverse effect associations in spontaneous reporting systems (2010) BMC Bioinform., 11 (S-9), p. S7; Nissim, N., Boland, M., Moskovitch, R., Tatonetti, N., Elovici, Y., Shahar, Y., Hripcsak, G., An active learning framework for efficient condition severity classification (2015) Artificial Intelligence in Medicine (AIME’15), Lecture Notes in Computer Science, 9105, pp. 13-24. , Springer; Meystre, S., Haug, P.J., Natural language processing to extract medical problems from electronic clinical documents: performance evaluation (2006) J. Biomed. Inform., 39 (6), pp. 589-599; Cristani, M., Olivieri, F., Tomazzoli, C., Zorzi, M., Towards a logical framework for diagnostic reasoning (2018) Proceedings of 12th KES Conference on Agent and Multi-Agent Systems: Technologies and Applications, KES-AMSTA-18, 96, pp. 144-155. , Smart Innovation, Systems and Technologies; Bauer, L., Introducing Linguistic Morphology (2003), Edinburgh University Press Edinburgh; Kishida, K., Technical issues of cross-language information retrieval: a review (2005) Inform. Process. Manage., 41 (3), pp. 433-455; Clark, A., Fox, C., Lappin, S., (2010) The Handbook of Computational Linguistics and Natural Language Processing, , Blackwell Handbooks in Linguistics, John Wiley &amp; Sons; Piskorski, J., Sydow, M.M., String distance metrics for reference matching and search query correction (2007) Business Information Systems, Lecture Notes in Computer Science, 4439, pp. 353-365. , W. Abramowicz Springer Berlin Heidelberg; Sabaini, A., Temporal Data Analysis and Mining: A Multidimensional Approach and Its Application in a Medical Domain (2015), (Ph.D. thesis) Department of Computer Science, University of Verona - Italy; Manning, C.D., Raghavan, P., Schütze, H., Introduction to Information Retrieval (2008), Cambridge University Press New York, NY, USA; Savoy, J., Report on CLEF-2001 Experiments, Tech. Rep. (2001), Université de Neuchâtel Switzerland; Baroni, M., Bisi, S., Using cooccurrence statistics and the web to discover synonyms in a technical language (2004) Proc. of LREC; Zorzi, M., Combi, C., Pozzani, G., Arzenton, E., Moretti, U., A co-occurrence based MedDRA terminology generation: Some preliminary results (2017) Proceedings of the 16th Conference on Artificial Intelligence in Medicine, AIME 2017 Vienna, Austria, June 21–24, 2017, Lecture Notes in Computer Science, 10259, pp. 215-220. , Springer; Chapman, W.W., Bridewell, W., Hanbury, P., Cooper, G.F., Buchanan, B.G., A simple algorithm for identifying negated findings and diseases in discharge summaries (2001) J. Biomed. Inform., 34 (5), pp. 301-310; Chapman, W.W., Hillert, D., Velupillai, S., Kvist, M., Skeppstedt, M., Chapman, B.E., Conway, M., Deléger, L., Extending the negex lexicon for multiple languages (2013) MEDINFO 2013 - Proceedings of the 14th World Congress on Medical and Health Informatics, Copenhagen, Denmark, pp. 677-681; Sarker, A., Ginn, R., Nikfarjam, A., O'Connor, K., Smith, K., Jayaraman, S., Upadhaya, T., Gonzalez, G., Utilizing social media data for pharmacovigilance: a review (2015) J. Biomed. Inform., 54, pp. 202-212</v>
          </cell>
          <cell r="AM202" t="str">
            <v>Zorzi, M.; Department of Computer Science, Italy; email: margherita.zorzi@univr.it</v>
          </cell>
          <cell r="AP202" t="str">
            <v>Academic Press Inc.</v>
          </cell>
          <cell r="AV202" t="str">
            <v>JBIOB</v>
          </cell>
          <cell r="AW202" t="str">
            <v>J. Biomed. Informatics</v>
          </cell>
          <cell r="AX202" t="str">
            <v>Final</v>
          </cell>
          <cell r="AY202" t="str">
            <v>2-s2.0-85050339043</v>
          </cell>
          <cell r="AZ202">
            <v>15</v>
          </cell>
          <cell r="BF202" t="str">
            <v>Adverse drug reactions; Healthcare informatics; Natural language processing; Pharmacovigilance; Term identification</v>
          </cell>
          <cell r="BG202" t="str">
            <v>Encoding (symbols); Natural language processing systems; Signal encoding; Terminology; Adverse drug reaction (ADRs); Adverse drug reactions; Clinical terminology; Health care informatics; Medical terminologies; Pharmacovigilance; Recall and precision; Subsequent data analysis; Pharmacodynamics; adverse drug reaction; algorithm; Article; automation; data processing; drug surveillance program; experimental study; human; information processing; measurement accuracy; Medical Dictionary for Regulatory Activities; medical documentation; narrative medicine; natural language processing; priority journal; adverse drug reaction; automated pattern recognition; clinical decision support system; computer system; data mining; drug surveillance program; false positive result; Italy; language; procedures; reproducibility; software; verbal communication; Adverse Drug Reaction Reporting Systems; Algorithms; Computer Systems; Data Mining; Decision Support Systems, Clinical; Drug-Related Side Effects and Adverse Reactions; False Positive Reactions; Humans; Italy; Language; Narration; Natural Language Processing; Pattern Recognition, Automated; Pharmacovigilance; Reproducibility of Results; Software</v>
          </cell>
          <cell r="BI202" t="str">
            <v>twitter|metamap|nlp</v>
          </cell>
          <cell r="BJ202" t="str">
            <v>context: the collection of narrative spontaneous reports is an irreplaceable source for the prompt detection of suspected adverse drug reactions (adrs). in such task qualified domain experts manually revise a huge amount of narrative descriptions and then encode texts according to meddra standard terminology. the manual annotation of narrative documents with medical terminology is a subtle and expensive task, since the number of reports is growing up day-by-day. objectives: natural language processing (nlp) applications can support the work of people responsible for pharmacovigilance. our objective is to develop nlp algorithms and tools for the detection of adr clinical terminology. efficient applications can concretely improve the quality of the experts’ revisions. nlp software can quickly analyze narrative texts and offer an encoding (i.e., a list of meddra terms) that the expert has to revise and validate. methods: magicoder, an nlp algorithm, is proposed for the automatic encoding of free-text descriptions into meddra terms. magicoder procedure is efficient in terms of computational complexity. we tested magicoder through several experiments. in the first one, we tested it on a large dataset of about 4500 manually revised reports, by performing an automated comparison between human and magicoder encoding. moreover, we tested magicoder on a set of about 1800 reports, manually revised ex novo by some experts of the domain, who also compared automatic solutions with the gold reference standard. we also provide two initial experiments with reports written in english, giving a first evidence of the robustness of magicoder w.r.t. the change of the language. results: for the current base version of magicoder, we measured an average recall and precision of 86.9% and 91.8%, respectively. conclusions: from a practical point of view, magicoder reduces the time required for encoding adr reports. pharmacologists have only to review and validate the meddra terms proposed by the application, instead of choosing the right terms among the 70 k low level terms of meddra. such improvement in the efficiency of pharmacologists’ work has a relevant impact also on the quality of the subsequent data analysis. we developed magicoder for the italian pharmacovigilance language. however, our proposal is based on a general approach, not depending on the considered language nor the term dictionary. © 2018 elsevier inc.</v>
          </cell>
          <cell r="BK202" t="str">
            <v>Contexto: A coleta de notificações espontâneas narrativas é uma fonte insubstituível para a detecção imediata de suspeitas de reações adversas a medicamentos (RAMs). Em tal tarefa, os especialistas qualificados no domínio revisam manualmente uma grande quantidade de descrições narrativas e, em seguida, codificam os textos de acordo com a terminologia padrão MedDRA. A anotação manual de documentos narrativos com terminologia médica é uma tarefa sutil e cara, uma vez que o número de relatórios cresce a cada dia. Objetivos: Os aplicativos de Processamento de Linguagem Natural (PNL) podem apoiar o trabalho das pessoas responsáveis ​​pela farmacovigilância. Nosso objetivo é desenvolver algoritmos e ferramentas de PNL para a detecção de terminologia clínica de ADR. Aplicativos eficientes podem melhorar concretamente a qualidade das revisões dos especialistas. O software PNL pode analisar rapidamente textos narrativos e oferecer uma codificação (ou seja, uma lista de termos MedDRA) que o especialista deve revisar e validar. Métodos: MagiCoder, um algoritmo de PNL, é proposto para a codificação automática de descrições de texto livre em termos MedDRA. O procedimento MagiCoder é eficiente em termos de complexidade computacional. Testamos o MagiCoder por meio de vários experimentos. No primeiro, nós o testamos em um grande conjunto de dados de cerca de 4.500 relatórios revisados ​​manualmente, realizando uma comparação automatizada entre a codificação humana e MagiCoder. Além disso, testamos o MagiCoder em um conjunto de cerca de 1800 relatórios, revisados ​​manualmente ex novo por alguns especialistas do domínio, que também compararam as soluções automáticas com o padrão de referência ouro. Também fornecemos dois experimentos iniciais com relatórios escritos em inglês, dando uma primeira evidência da robustez do MagiCoder w.r.t. a mudança do idioma. Resultados: Para a versão base atual do MagiCoder, medimos uma recuperação e precisão médias de 86,9% e 91,8%, respectivamente. Conclusões: Do ponto de vista prático, MagiCoder reduz o tempo necessário para a codificação de relatórios ADR. Os farmacologistas têm apenas de revisar e validar os termos MedDRA propostos pelo aplicativo, em vez de escolher os termos corretos entre os termos de baixo nível de 70 K do MedDRA. Essa melhoria na eficiência do trabalho dos farmacologistas tem um impacto relevante também na qualidade da análise de dados subsequente. Desenvolvemos o MagiCoder para a linguagem italiana de farmacovigilância. No entanto, nossa proposta é baseada em uma abordagem geral, não dependendo do idioma considerado nem do dicionário de termos.</v>
          </cell>
          <cell r="BL202" t="str">
            <v xml:space="preserve">Contexto: A coleção de relatórios espontâneos narrativos é uma fonte insubstituível para a pronta detecção de suspeitos de reações adversas de medicamentos (ADRs). Em tais especialistas em domínio qualificados, revisam manualmente uma enorme quantidade de descrições narrativas e, em seguida, codificam textos de acordo com a terminologia padrão do MedDRA. A anotação manual de documentos narrativos com terminologia médica é uma tarefa sutil e cara, uma vez que o número de relatórios está crescendo no dia-a-dia. Objetivos: Aplicativos de processamento de linguagem natural (NLP) podem suportar o trabalho de pessoas responsáveis ​​pela farmacovigilância. Nosso objetivo é desenvolver algoritmos e ferramentas de PNL para a detecção da terminologia clínica ADR. Aplicações eficientes podem melhorar concretamente a qualidade das revisões de especialistas. O software NLP pode analisar rapidamente textos narrativos e oferecer uma codificação (isto é, uma lista de termos MedDRA) que o perito tem que revisar e validar. Métodos: Magagoder, um algoritmo NLP, é proposto para a codificação automática de descrições de texto livre em termos meddra. O procedimento de magicoder é eficiente em termos de complexidade computacional. Testamos magicoder através de várias experiências. No primeiro, testamos em um grande conjunto de dados de cerca de 4500 relatórios revisados ​​manualmente, realizando uma comparação automatizada entre a codificação humana e magicoder. Além disso, testamos a magicoder em um conjunto de cerca de 1800 relatórios, revisou manualmente o Ex Novo por alguns especialistas do domínio, que também comparou soluções automáticas com o padrão de referência de ouro. Nós também fornecemos dois experimentos iniciais com relatórios escritos em inglês, dando uma primeira evidência da robustez do magicoder w.r.t. a mudança da linguagem. Resultados: Para a versão base atual do Magicoder, medimos uma recordação média e precisão de 86,9% e 91,8%, respectivamente. Conclusões: De um ponto de vista prático, a magicoder reduz o tempo necessário para codificar relatórios de ADR. Os farmacologistas têm apenas a revisar e validar os termos da Meddra propostos pelo aplicativo, em vez de escolher os termos certos entre os 70 k Termos de Nível Baixo de Meddra. Tal melhoria na eficiência do trabalho dos farmacologistas tem um impacto relevante também na qualidade da análise subseqüente de dados. Desenvolvemos magicoder para a língua de farmacovigilância italiana. No entanto, nossa proposta é baseada em uma abordagem geral, não dependendo da linguagem considerada nem do dicionário a termo. © 2018 Elsevier Inc. </v>
          </cell>
          <cell r="BQ202">
            <v>0</v>
          </cell>
          <cell r="BR202">
            <v>1</v>
          </cell>
          <cell r="BS202">
            <v>0</v>
          </cell>
          <cell r="BV202">
            <v>0</v>
          </cell>
          <cell r="BW202">
            <v>0</v>
          </cell>
          <cell r="BX202">
            <v>0</v>
          </cell>
          <cell r="BY202">
            <v>0</v>
          </cell>
          <cell r="BZ202">
            <v>0</v>
          </cell>
          <cell r="CA202">
            <v>0</v>
          </cell>
          <cell r="CB202">
            <v>0</v>
          </cell>
          <cell r="CC202">
            <v>0</v>
          </cell>
          <cell r="CE202" t="str">
            <v>Entra ou ñ para leitura: não - teste com italiano</v>
          </cell>
          <cell r="CF202" t="str">
            <v>Ruim</v>
          </cell>
          <cell r="CG202">
            <v>44373</v>
          </cell>
          <cell r="CI202">
            <v>0</v>
          </cell>
          <cell r="CK202">
            <v>0</v>
          </cell>
          <cell r="CL202">
            <v>0</v>
          </cell>
        </row>
        <row r="203">
          <cell r="C203" t="str">
            <v>failure analysis of metamap transfer (mmtx)</v>
          </cell>
          <cell r="D203" t="str">
            <v>Failure analysis of MetaMap transfer (MMTx)</v>
          </cell>
          <cell r="E203" t="str">
            <v xml:space="preserve">Análise de falha da transferência de metamap (MMTX) </v>
          </cell>
          <cell r="G203" t="str">
            <v xml:space="preserve">macho </v>
          </cell>
          <cell r="H203">
            <v>2004</v>
          </cell>
          <cell r="I203">
            <v>20</v>
          </cell>
          <cell r="J203">
            <v>0</v>
          </cell>
          <cell r="K203">
            <v>0</v>
          </cell>
          <cell r="L203" t="str">
            <v>Scopus</v>
          </cell>
          <cell r="P203" t="str">
            <v>English</v>
          </cell>
          <cell r="Q203" t="str">
            <v>Article</v>
          </cell>
          <cell r="R203">
            <v>0</v>
          </cell>
          <cell r="T203" t="str">
            <v>Divita G., Tse T., Roth L.</v>
          </cell>
          <cell r="U203" t="str">
            <v>Studies in Health Technology and Informatics</v>
          </cell>
          <cell r="V203" t="str">
            <v>107</v>
          </cell>
          <cell r="Y203" t="str">
            <v>10.3233/978-1-60750-949-3-763</v>
          </cell>
          <cell r="Z203" t="str">
            <v>10.3233/978-1-60750-949-3-763</v>
          </cell>
          <cell r="AB203" t="str">
            <v>https://www.scopus.com/inward/record.uri?eid=2-s2.0-67650515039&amp;doi=10.3233%2f978-1-60750-949-3-763&amp;partnerID=40&amp;md5=37fbdf1f324de7ecd73a28607e5bdc8a</v>
          </cell>
          <cell r="AC203" t="str">
            <v>Lister Hill National Center for Biomedical Communications, National Library of Medicine, Bethesda, MD, United States</v>
          </cell>
          <cell r="AD203" t="str">
            <v>Divita, G., Lister Hill National Center for Biomedical Communications, National Library of Medicine, Bethesda, MD, United States; Tse, T., Lister Hill National Center for Biomedical Communications, National Library of Medicine, Bethesda, MD, United States; Roth, L., Lister Hill National Center for Biomedical Communications, National Library of Medicine, Bethesda, MD, United States</v>
          </cell>
          <cell r="AL203" t="str">
            <v>Lindberg, D.A., Humphreys, B.L., McCray, A.T., The unified medical language system (1993) Methods Inf Med, 32 (4), pp. 281-291. , Aug; Humphreys, B.L., Lindberg, D.A., Building the unified medical language system (1989) Proc Annu Symp Comput Appl Med Care, pp. 475-480; Aronson, A.R., Effective mapping of biomedical text to the umls metathesaurus: The metamap program (2001) Proc AMIA Symp., pp. 17-21; McCray, A.T., Srinivasan, S., Browne, A.C., Lexical methods for managing variation in biomedical terminologies (1994) Proc Annu Symp Comput Appl Med Care., pp. 235-239; Denny, J.C., Smithers, J.D., Miller, R.A., Spickard III, A., "understanding" medical school curriculum content using knowledgemap (2003) J Am Med Inform Assoc., 10 (4), pp. 351-362. , Jul-Aug Epub 2003 Mar 28; Nadkarni, P., Chen, R., Brandt, C., UMLS concept indexing for production databases: A feasibility study (2001) J Am Med Inform Assoc., 8 (1), pp. 80-91. , Jan-Feb; Brennan, P.F., Aronson, A.R., Towards linking patients and clinical information: Detecting umls concepts in e-mail (2003) J Biomed Inform., 36 (4-5), pp. 334-341. , Aug-Oct; Pratt, W., Yetisgen-Yildiz, M., A study of biomedical concept identification: Metamap vs people (2003) Proc AMIA Symp., pp. 529-533; http://ghr.nlm.nih.gov; http://www.ghr.nlm.nih.gov/ghr/disease/ infantileonsetascendinghereditaryspasticparalysis; http://www.ghr.nlm.nih.gov/ghr/disease/retinoblastoma; http://umlsks.nlm.nih.gov</v>
          </cell>
          <cell r="AP203" t="str">
            <v>IOS Press</v>
          </cell>
          <cell r="AW203" t="str">
            <v>Stud. Health Technol. Informatics</v>
          </cell>
          <cell r="AX203" t="str">
            <v>Final</v>
          </cell>
          <cell r="AY203" t="str">
            <v>2-s2.0-67650515039</v>
          </cell>
          <cell r="AZ203">
            <v>4</v>
          </cell>
          <cell r="BF203" t="str">
            <v>Evaluation Studies; Information Storage and Retrieval; Natural Language Processing; Unified Medical Language System</v>
          </cell>
          <cell r="BG203" t="str">
            <v>Failure (mechanical); Medical information systems; Search engines; Co-reference resolutions; Consumer healths; Evaluation study; Information storage and retrieval; Retrieval strategies; Unified medical language systems; Word Sense Disambiguation; World knowledge; Natural language processing systems</v>
          </cell>
          <cell r="BH203" t="str">
            <v>twitter|metamap|nlp</v>
          </cell>
          <cell r="BI203" t="str">
            <v>twitter|metamap|nlp</v>
          </cell>
          <cell r="BJ203" t="str">
            <v>a pilot study was conducted to evaluate the performance of the metamap transfer (mmtx), a tool that extracts termsfromfree text and suggests'matches to concepts in the unified medical language system' (umls'). five participants, including a content domain expert and a umls expert, manually extracted and mapped terms to umls concepts for two disease summary documents from nlm's consumer health site, genetic home reference. the resulting adjudicated annotations were used as a gold standard. differences' in automated term extraction and mapping between mmtx and metamap were noted. afailure analysis was conducted to categorize the types of terms not correctly mapped by mmtx. the most frequent type of failure (30%) resulted from missing inferential or world knowledge. characteristics of each category are discussed. we distinguish between classes of failures that may be easily rectified, such as alternative retrieval strategies to extract exact matches, and ones that require additional research, such as coordinating conjunctions, co-reference resolution, and word sense disambiguation. © 2004 imia. all rights reserved.</v>
          </cell>
          <cell r="BL203" t="str">
            <v xml:space="preserve">Foi realizado um estudo piloto para avaliar o desempenho da transferência do Metamap (MMTX), uma ferramenta que extrai os termos de texto e sugere que os testes para conceitos no sistema médico unificado "(UMLs '). Cinco participantes, incluindo um especialista em domínio de conteúdo e um especialista em UMLs, extraíram manualmente termos e mapeados para os conceitos UMLS para dois documentos resumidos de doenças do site de saúde do consumidor da NLM, referência doméstica genética. As anotações adjudicadas resultantes foram usadas como padrão de ouro. diferenças 'na extração automatizada de termo e mapeamento entre mmtx e metamap foram anotados. A análise afastada foi realizada para categorizar os tipos de termos não corretamente mapeados por MMTX. O tipo mais frequente de fracasso (30%) resultou do conhecimento inferencial ou mundial ausente. características de cada categoria são discutidas. Distinguimos entre classes de falhas que podem ser facilmente corrigidas, como estratégias alternativas de recuperação para extrair correspondências exatas, e aquelas que exigem pesquisas adicionais, como coordenação de conjunções, resolução de co-referência e desambiguação de palavras sensoriais. © 2004 imia. todos os direitos reservados. </v>
          </cell>
          <cell r="BQ203">
            <v>0</v>
          </cell>
          <cell r="BR203">
            <v>0</v>
          </cell>
          <cell r="BS203">
            <v>0</v>
          </cell>
          <cell r="BV203">
            <v>0</v>
          </cell>
          <cell r="BW203">
            <v>0</v>
          </cell>
          <cell r="BX203">
            <v>0</v>
          </cell>
          <cell r="BY203">
            <v>0</v>
          </cell>
          <cell r="BZ203">
            <v>0</v>
          </cell>
          <cell r="CA203">
            <v>0</v>
          </cell>
          <cell r="CB203">
            <v>0</v>
          </cell>
          <cell r="CC203">
            <v>0</v>
          </cell>
          <cell r="CK203">
            <v>0</v>
          </cell>
          <cell r="CL203">
            <v>0</v>
          </cell>
        </row>
        <row r="204">
          <cell r="C204" t="str">
            <v>generation of an annotated reference standard for vaccine adverse event reports</v>
          </cell>
          <cell r="D204" t="str">
            <v>Generation of an annotated reference standard for vaccine adverse event reports</v>
          </cell>
          <cell r="E204" t="str">
            <v xml:space="preserve">Geração de um padrão de referência anotado para relatórios de eventos adversos da vacina </v>
          </cell>
          <cell r="G204" t="str">
            <v xml:space="preserve">macho </v>
          </cell>
          <cell r="H204">
            <v>2018</v>
          </cell>
          <cell r="J204">
            <v>0</v>
          </cell>
          <cell r="K204">
            <v>0</v>
          </cell>
          <cell r="L204" t="str">
            <v>Scopus</v>
          </cell>
          <cell r="P204" t="str">
            <v>English</v>
          </cell>
          <cell r="Q204" t="str">
            <v>Article</v>
          </cell>
          <cell r="R204">
            <v>0</v>
          </cell>
          <cell r="T204" t="str">
            <v>Foster M., Pandey A., Kreimeyer K., Botsis T.</v>
          </cell>
          <cell r="U204" t="str">
            <v>Vaccine</v>
          </cell>
          <cell r="V204" t="str">
            <v>36</v>
          </cell>
          <cell r="W204" t="str">
            <v>29</v>
          </cell>
          <cell r="Y204" t="str">
            <v>10.1016/j.vaccine.2018.05.079</v>
          </cell>
          <cell r="Z204" t="str">
            <v>10.1016/j.vaccine.2018.05.079</v>
          </cell>
          <cell r="AB204" t="str">
            <v>https://www.scopus.com/inward/record.uri?eid=2-s2.0-85048522236&amp;doi=10.1016%2fj.vaccine.2018.05.079&amp;partnerID=40&amp;md5=d859ff49bca77d047b35379db3727352</v>
          </cell>
          <cell r="AC204" t="str">
            <v>FDA Center for Biologics Evaluation and Research, Office of Biostatistics and Epidemiology, 10903 New Hampshire Ave, Silver Spring, MD, United States; The Sidney Kimmel Comprehensive Cancer Center, Johns Hopkins University School of Medicine, Baltimore, MD, United States</v>
          </cell>
          <cell r="AD204" t="str">
            <v>Foster, M., FDA Center for Biologics Evaluation and Research, Office of Biostatistics and Epidemiology, 10903 New Hampshire Ave, Silver Spring, MD, United States; Pandey, A., FDA Center for Biologics Evaluation and Research, Office of Biostatistics and Epidemiology, 10903 New Hampshire Ave, Silver Spring, MD, United States; Kreimeyer, K., FDA Center for Biologics Evaluation and Research, Office of Biostatistics and Epidemiology, 10903 New Hampshire Ave, Silver Spring, MD, United States; Botsis, T., FDA Center for Biologics Evaluation and Research, Office of Biostatistics and Epidemiology, 10903 New Hampshire Ave, Silver Spring, MD, United States, The Sidney Kimmel Comprehensive Cancer Center, Johns Hopkins University School of Medicine, Baltimore, MD, United States</v>
          </cell>
          <cell r="AG204" t="str">
            <v>Vaccines</v>
          </cell>
          <cell r="AH204" t="str">
            <v>U.S. Food and Drug Administration, FDA
Patient-Centered Outcomes Research Institute, PCORI: 750116PE060014</v>
          </cell>
          <cell r="AI204" t="str">
            <v>This work was supported by the Office of the Secretary Patient-Centered Outcomes Research Trust Fund under Interagency Agreement #750116PE060014 and in part by the appointment of Matthew Foster, Abhishek Pandey, and Kory Kreimeyer to the Research Participation Program administered by ORISE through an interagency agreement between the US Department of Energy and the US FDA. We would also like to thank Wei Wang from the Engility Corporation who was essential in developing the ETHER annotation capabilities.</v>
          </cell>
          <cell r="AL204" t="str">
            <v>Shimabukuro, T.T., Safety monitoring in the vaccine adverse event reporting system (VAERS) (2015) Vaccine, 33 (36), pp. 4398-4405; Botsis, T., Decision support environment for medical product safety surveillance (2016) J Biomed Inform; Pustejovsky, J., Stubbs, A., Natural language annotation for machine learning (2012), O'Reilly Media, Inc; Uzuner, O., Evaluating the state of the art in coreference resolution for electronic medical records (2012) J Am Med Inform Assoc, 19 (5), pp. 786-791; Sun, W., Rumshisky, A., Uzuner, O., Annotating temporal information in clinical narratives (2013) J Biomed Inform, 46, pp. S5-S12; South, B.R., Qualitative analysis of workflow modifications used to generate the reference standard for the 2010 i2b2/VA challenge. In: AMIA annu SYMP proc.; 2011; Styler, W.F., IV, Temporal annotation in the clinical domain (2014) Trans Assoc Comput Linguist, 2, pp. 143-154; Suominen, H., Overview of the ShARe/CLEF eHealth evaluation lab 2013 (2013) International conference of the cross-language evaluation forum for European languages, , Springer; Uzuner, O., Community annotation experiment for ground truth generation for the i2b2 medication challenge (2010) J Am Med Inform Assoc, 17 (5), pp. 519-523; Lingren, T., Evaluating the impact of pre-annotation on annotation speed and potential bias: natural language processing gold standard development for clinical named entity recognition in clinical trial announcements (2014) J Am Med Inform Assoc, 21 (3), pp. 406-413; Uzuner, O., 2010 i2b2/VA challenge on concepts, assertions, and relations in clinical text (2011) J Am Med Inform Assoc, 18 (5), pp. 552-556; Savova, G.K., Anaphoric relations in the clinical narrative: corpus creation (2011) J Am Med Inform Assoc, 18 (4), pp. 459-465; Stubbs, A., Uzuner, O., Annotating risk factors for heart disease in clinical narratives for diabetic patients (2015) J Biomed Inform, 58, pp. S78-S91; Oellrich, A., Generation of silver standard concept annotations from biomedical texts with special relevance to phenotypes (2015) PloS One, 10 (1), p. e0116040; Khare, R., Crowdsourcing in biomedicine: challenges and opportunities (2016) Brief Bioinform, 17 (1), pp. 23-32; Zhai, H., Web 2.0-based crowdsourcing for high-quality gold standard development in clinical natural language processing (2013) J Med Internet Res, 15 (4), p. e73; Dligach, D., Palmer, M., Reducing the need for double annotation. In: Proceedings of the 5th linguistic annotation workshop. Association for Computational Linguistics; 2011; Grouin, C., Lavergne, T., Névéol, A., Optimizing annotation efforts to build reliable annotated corpora for training statistical models. In: LAW VIII–The 8th linguistic annotation workshop; 2014; Botsis, T., Vaccine adverse event text mining system for extracting features from vaccine safety reports (2012) J Am Med Inform Assoc: JAMIA, 19 (6), pp. 1011-1018; Wang, W., A new algorithmic approach for the extraction of temporal associations from clinical narratives with an application to medical product safety surveillance reports (2016) J Biomed Inform, 62, pp. 78-89; Roberts, A., Building a semantically annotated corpus of clinical texts (2009) J Biomed Inform, 42 (5), pp. 950-966; Tapuria, A., Wheeldin, B., Education, M., The, C.L.E.F., corpus: semantic annotation of clinical text; 2007; Ogren, P.V., Savova, G.K., Chute, C.G., Constructing evaluation corpora for automated clinical named entity recognition (2007) Medinfo 20 07: proceedings of the 12th world congress on health (Medical) informatics; building sustainable health systems, , IOS Press; Stubbs, A., Uzuner, O., Annotating longitudinal clinical narratives for de-identification: The 2014 i2b2/UTHealth corpus (2015) J Biomed Inform, 58, pp. S20-S29; Kelly, L., Overview of the share/clef ehealth evaluation lab 2014 (2014) International conference of the cross-language evaluation forum for European languages, , Springer</v>
          </cell>
          <cell r="AM204" t="str">
            <v>Foster, M.WO71 RM 1309-C, 10903 New Hampshire Ave., United States; email: matthew.foster@fda.hhs.gov</v>
          </cell>
          <cell r="AP204" t="str">
            <v>Elsevier Ltd</v>
          </cell>
          <cell r="AV204" t="str">
            <v>VACCD</v>
          </cell>
          <cell r="AW204" t="str">
            <v>Vaccine</v>
          </cell>
          <cell r="AX204" t="str">
            <v>Final</v>
          </cell>
          <cell r="AY204" t="str">
            <v>2-s2.0-85048522236</v>
          </cell>
          <cell r="AZ204">
            <v>5</v>
          </cell>
          <cell r="BF204" t="str">
            <v>Annotation; Corpus; NLP; Reference; VAERS</v>
          </cell>
          <cell r="BG204" t="str">
            <v>vaccine; vaccine; accuracy; adverse drug reaction; algorithm; Article; clinical feature; diagnostic test; drug safety; drug surveillance program; food and drug administration; gold standard; laboratory test; methodology; practice guideline; priority journal; standardization; statistical analysis; symptom; United States; drug surveillance program; human; public health service; standard; standards; Adverse Drug Reaction Reporting Systems; Centers for Disease Control and Prevention (U.S.); Humans; Reference Standards; United States; United States Food and Drug Administration; Vaccines</v>
          </cell>
          <cell r="BI204" t="str">
            <v>twitter|metamap|nlp</v>
          </cell>
          <cell r="BJ204" t="str">
            <v>as part of a collaborative project between the us food and drug administration (fda) and the centers for disease control and prevention for the development of a web-based natural language processing (nlp) workbench, we created a corpus of 1000 vaccine adverse event reporting system (vaers) reports annotated for 36,726 clinical features, 13,365 temporal features, and 22,395 clinical-temporal links. this paper describes the final corpus, as well as the methodology used to create it, so that clinical nlp researchers outside fda can evaluate the utility of the corpus to aid their own work. the creation of this standard went through four phases: pre-training, pre-production, production-clinical feature annotation, and production-temporal annotation. the pre-production phase used a double annotation followed by adjudication strategy to refine and finalize the annotation model while the production phases followed a single annotation strategy to maximize the number of reports in the corpus. an analysis of 30 reports randomly selected as part of a quality control assessment yielded accuracies of 0.97, 0.96, and 0.83 for clinical features, temporal features, and clinical-temporal associations, respectively and speaks to the quality of the corpus. © 2018 elsevier ltd</v>
          </cell>
          <cell r="BK204" t="str">
            <v>Como parte de um projeto colaborativo entre a Food and Drug Administration (FDA) e os Centros de Controle e Prevenção de Doenças para o desenvolvimento de uma bancada de processamento de linguagem natural (PNL) baseada na web, criamos um corpus de 1000 Relatórios de Eventos Adversos de Vacinas Relatórios do sistema (VAERS) anotados para 36.726 características clínicas, 13.365 características temporais e 22.395 ligações clínico-temporais. Este artigo descreve o corpus final, bem como a metodologia usada para criá-lo, para que pesquisadores clínicos de PNL fora do FDA possam avaliar a utilidade do corpus para auxiliar em seu próprio trabalho. A criação deste padrão passou por quatro fases: pré-treinamento, pré-produção, produção-anotação de características clínicas e produção-anotação temporal. A fase de pré-produção usou uma dupla anotação seguida pela estratégia de adjudicação para refinar e finalizar o modelo de anotação, enquanto as fases de produção seguiram uma estratégia de anotação única para maximizar o número de relatórios no corpus. Uma análise de 30 relatórios selecionados aleatoriamente como parte de uma avaliação de controle de qualidade rendeu precisões de 0,97, 0,96 e 0,83 para características clínicas, características temporais e associações clínico-temporais, respectivamente, e fala com a qualidade do corpus.</v>
          </cell>
          <cell r="BL204" t="str">
            <v xml:space="preserve">Como parte de um projeto colaborativo entre a Food and Drug Administration (FDA) e os centros de controle de doenças e prevenção para o desenvolvimento de uma bancada de processamento de linguagem natural baseada na Web (NLP), criamos um corpus de 1000 relatórios de eventos adversos de 1000 vacinas Relatórios do System (VAERS) Anotado para 36.726 características clínicas, 13.365 características temporais e 22.395 links clínicos. Este artigo descreve o corpus final, bem como a metodologia usada para criá-la, para que os pesquisadores de PNL clínicos fora da FDA possam avaliar a utilidade do corpus para ajudar seu próprio trabalho. A criação deste padrão passou por quatro fases: pré-treinamento, pré-produção, anotação de característica de produção-clínica e anotação temporal de produção. A fase de pré-produção utilizou uma anotação dupla seguida pela estratégia de adjudicação para refinar e finalizar o modelo de anotação, enquanto as fases de produção seguiram uma estratégia de anotação única para maximizar o número de relatórios no corpus. Uma análise de 30 relatórios selecionados aleatoriamente como parte de uma avaliação de controle de qualidade produziu precisas de 0,97, 0,96 e 0,83 para características clínicas, características temporais e associações clínicas-temporais, respectivamente e fala à qualidade do corpus. © 2018 Elsevier Ltd </v>
          </cell>
          <cell r="BQ204">
            <v>0</v>
          </cell>
          <cell r="BR204">
            <v>1</v>
          </cell>
          <cell r="BS204">
            <v>0</v>
          </cell>
          <cell r="BV204">
            <v>0</v>
          </cell>
          <cell r="BW204">
            <v>0</v>
          </cell>
          <cell r="BX204">
            <v>0</v>
          </cell>
          <cell r="BY204">
            <v>0</v>
          </cell>
          <cell r="BZ204">
            <v>0</v>
          </cell>
          <cell r="CA204">
            <v>0</v>
          </cell>
          <cell r="CB204">
            <v>0</v>
          </cell>
          <cell r="CC204">
            <v>0</v>
          </cell>
          <cell r="CE204" t="str">
            <v>Entra ou ñ para leitura: não</v>
          </cell>
          <cell r="CF204" t="str">
            <v>Ruim</v>
          </cell>
          <cell r="CG204">
            <v>44373</v>
          </cell>
          <cell r="CI204">
            <v>0</v>
          </cell>
          <cell r="CK204">
            <v>0</v>
          </cell>
          <cell r="CL204">
            <v>0</v>
          </cell>
        </row>
        <row r="205">
          <cell r="C205" t="str">
            <v>identifying natural health product and dietary supplement information within adverse event reporting systems</v>
          </cell>
          <cell r="D205" t="str">
            <v>Identifying natural health product and dietary supplement information within adverse event reporting systems</v>
          </cell>
          <cell r="E205" t="str">
            <v xml:space="preserve">Identificando informações de produtos naturais de saúde e suplementos dietéticos dentro de sistemas de relatórios de eventos adversos </v>
          </cell>
          <cell r="G205" t="str">
            <v xml:space="preserve">macho </v>
          </cell>
          <cell r="H205">
            <v>2018</v>
          </cell>
          <cell r="I205">
            <v>3</v>
          </cell>
          <cell r="J205">
            <v>0</v>
          </cell>
          <cell r="K205">
            <v>0</v>
          </cell>
          <cell r="L205" t="str">
            <v>Scopus</v>
          </cell>
          <cell r="P205" t="str">
            <v>English</v>
          </cell>
          <cell r="Q205" t="str">
            <v>Conference Paper</v>
          </cell>
          <cell r="R205">
            <v>0</v>
          </cell>
          <cell r="S205" t="str">
            <v>All Open Access, Green</v>
          </cell>
          <cell r="T205" t="str">
            <v>Sharma V., Sarkar I.N.</v>
          </cell>
          <cell r="U205" t="str">
            <v>Pacific Symposium on Biocomputing</v>
          </cell>
          <cell r="V205" t="str">
            <v>0</v>
          </cell>
          <cell r="W205" t="str">
            <v>212669</v>
          </cell>
          <cell r="Y205" t="str">
            <v>10.1142/9789813235533_0025</v>
          </cell>
          <cell r="Z205" t="str">
            <v>10.1142/9789813235533_0025</v>
          </cell>
          <cell r="AB205" t="str">
            <v>https://www.scopus.com/inward/record.uri?eid=2-s2.0-85048493300&amp;doi=10.1142%2f9789813235533_0025&amp;partnerID=40&amp;md5=49a11a5d3afd8b8787871b931f72576b</v>
          </cell>
          <cell r="AC205" t="str">
            <v>Center for Biomedical Informatics, Brown University, Providence, RI  02912, United States</v>
          </cell>
          <cell r="AD205" t="str">
            <v>Sharma, V., Center for Biomedical Informatics, Brown University, Providence, RI  02912, United States; Sarkar, I.N., Center for Biomedical Informatics, Brown University, Providence, RI  02912, United States</v>
          </cell>
          <cell r="AH205" t="str">
            <v>National Institutes of Health, NIH
National Institute of General Medical Sciences, NIGMS: U54GM115677
U.S. National Library of Medicine, NLM: R01LM011963</v>
          </cell>
          <cell r="AI205" t="str">
            <v>This study was funded in part by NIH grants U54GM115677 and R01LM011963.</v>
          </cell>
          <cell r="AL205" t="str">
            <v>Kocbek, S., Groza, T., Building a dictionary of lexical variants for human phenotype descriptors (2016) Proceedings of the 15Th Workshop on Biomedical Natural Language Processing. Berlin, Germany: Association for Computational Linguistics, pp. 186-190; Sarkar, I.N., Butte, A.J., Lussier, Y.A., Tarczy-Hornoch, P., Ohno-Machado, L., Translational bioinformatics: Linking knowledge across biological and clinical realms (2011) J am Med Inform Assoc, 18 (4), pp. 354-357. , Jul; Altman, R.B., Translational bioinformatics: Linking the molecular world to the clinical world (2012) Clin Pharmacol Ther, 91 (6), pp. 994-1000. , Jun; Sarkar, I.N., Cantor, M.N., Gelman, R., Hartel, F., Lussier, Y.A., Linking biomedical language information and knowledge resources: GO and UMLS (2003) Pac Symp Biocomput, pp. 439-450; Bodenreider O. The Unified Medical Language System (UMLS): Integrating biomedical terminology (2004) Nucleic Acids Res, 32 (Database), pp. D267-D270. , Jan 1; Boyce, R.D., Ryan, P.B., Norén, G.N., Schuemie, M.J., Reich, C., Duke, J., Bridging islands of information to establish an integrated knowledge base of drugs and health outcomes of interest (2014) Drug Saf, 37 (8), pp. 557-567. , Aug; Banda, J.M., Evans, L., Vanguri, R.S., Tatonetti, N.P., Ryan, P.B., Shah, N.H., A curated and standardized adverse drug event resource to accelerate drug safety research (2016) Sci Data, 3; Evaluation CFD, Research. Drug Approvals and Databases-Fda Adverse Event Reporting System (FAERS), , https://www.fda.gov/drugs/informationondrugs/ucm135151.htm; (2001) Health Products for Seniors: “Anti-Aging” Products Pose Potential for Physical and Economic Harm, , http://www.gao.gov/products/gao-01-1129, Sep 10 [cited 2017 Jul 7];(GAO-01-1129); Geller, A.I., Shehab, N., Weidle, N.J., Lovegrove, M.C., Wolpert, B.J., Timbo, B.B., Emergency Department Visits for Adverse Events Related to Dietary Supplements (2015) N Engl J Med, 373 (16), pp. 1531-1540. , Oct 15; Knapik, J.J., Trone, D.W., Austin, K.G., Steelman, R.A., Farina, E.K., Lieberman, H.R., Prevalence, Adverse Events, and Factors Associated with Dietary Supplement and Nutritional Supplement Use by US Navy and Marine Corps Personnel (2016) J Acad Nutr Diet, 116 (9), pp. 1423-1442. , Sep; Manohar, N., Adam, T.J., Pakhomov, S.V., Melton, G.B., Zhang, R., Evaluation of Herbal and Dietary Supplement Resource Term Coverage (2015) Stud Health Technol Inform, 216, pp. 785-789; Zhang, R., Manohar, N., Arsoniadis, E., Wang, Y., Adam, T.J., Pakhomov, S.V., Evaluating Term Coverage of Herbal and Dietary Supplements in Electronic Health Records (2015) AMIA Annu Symp Proc, 2015, pp. 1361-1370. , Nov 5; Dietary Supplement Label Database (DSLD) [Internet], , https://dsld.nlm.nih.gov/dsld/index.jsp, cited 2017 Jul 18; Wang, Y., Adam, T.J., Zhang, R., Term Coverage of Dietary Supplements Ingredients in Product Labels (2016) AMIA Annu Symp Proc, 2016, pp. 2053-2061; Aronson, A.R., Lang, F.-M., An overview of MetaMap: Historical perspective and recent advances (2010) J am Med Inform Assoc, 17 (3), pp. 229-236. , May; (2007) Health Canada, , https://www.canada.ca/en/health-canada/services/drugs-health-products/natural-non-prescription/applications-submissions/product-licensing/licensed-natural-health-products-database.html, cited 2017 Jul 18; Substance Registration System-Unique Ingredient Identifier (UNII) [Internet], , https://www.fda.gov/forindustry/datastandards/substanceregistrationsystem-uniqueingredientidentifierunii/, Office of the Commissioner, Center for Biologics Evaluation and Research, Center for Veterinary Medicine, Center for Devices and Radiological Health, Center for Food Safety and Applied Nutrition, Center for Drug Evaluation and Research, National Center for Toxicological Research; [cited 2017 Jul 18]; http://www.rxlist.com/script/main/hp.asp, RxList-The Internet Drug Index for prescription drugs, medications and pill identifier [Internet]. [cited 2017 Jul 18]; Welcome to the Natural Medicines Research Collaboration [Internet], , https://naturalmedicines.therapeuticresearch.com/, cited 2017 Jul 18; Latest Medical News, Clinical Trials, Guidelines – Today on Medscape [Internet], , http://www.medscape.com/, cited 2017 Jul 18; Carter, J.S., Brown, S.H., Bauer, B.A., Elkin, P.L., Erlbaum, M.S., Froehling, D.A., Categorical information in pharmaceutical terminologies (2006) AMIA Annu Symp Proc, pp. 116-120; Liu, S., Ma, W., Moore, R., Ganesan, V., Nelson, S., RxNorm: Prescription for electronic drug information exchange (2005) IT Prof, 7 (5), pp. 17-23; (1999), https://www.nlm.nih.gov/mesh/, Sep 1 [cited 2017 Jul 18]; Drug Approvals and Databases-National Drug Code Directory, , https://www.fda.gov/drugs/informationondrugs/ucm142438.htm, cited 2017 Jul 19; Aronson, A.R., Effective mapping of biomedical text to the UMLS Metathesaurus: The MetaMap program (2001) Proc AMIA Symp, pp. 17-21; Brown, E.G., Wood, L., Wood, S., The medical dictionary for regulatory activities (MedDRA) (1999) Drug Saf, 20 (2), pp. 109-117. , Feb; Sharma, V., Sarkar, I.N., Leveraging biodiversity knowledge for potential phyto-therapeutic applications (2013) J am Med Inform Assoc, 20 (4), pp. 668-679. , Jul; (2009) Dietary Supplements: FDA Should Take Further Actions to Improve Oversight and Consumer Understanding, , GAO-09-250; Liu, Z., Yang, M., Wang, X., Chen, Q., Tang, B., Wang, Z., Entity recognition from clinical texts via recurrent neural network (2017) BMC Med Inform Decis Mak, 17, p. 67. , Jul 5; Habibi, M., Weber, L., Neves, M., Wiegandt, D.L., Leser, U., Deep learning with word embeddings improves biomedical named entity recognition (2017) Bioinformatics, 33 (14), pp. i37-i48. , Jul 15; (2001) Health Products for Seniors: Potential Harm from “Anti-Aging” Products, , http://www.gao.gov/products/GAO-01-1139T, Sep 10 [cited 2017 Jul 20];(GAO-01-1139T)</v>
          </cell>
          <cell r="AP205" t="str">
            <v>World Scientific Publishing Co. Pte Ltd</v>
          </cell>
          <cell r="AQ205" t="str">
            <v>23rd Pacific Symposium on Biocomputing, PSB 2018</v>
          </cell>
          <cell r="AR205" t="str">
            <v>3 January 2018 through 7 January 2018</v>
          </cell>
          <cell r="AT205">
            <v>212669</v>
          </cell>
          <cell r="AW205" t="str">
            <v>Pac Symp Biocomput</v>
          </cell>
          <cell r="AX205" t="str">
            <v>Final</v>
          </cell>
          <cell r="AY205" t="str">
            <v>2-s2.0-85048493300</v>
          </cell>
          <cell r="AZ205">
            <v>11</v>
          </cell>
          <cell r="BF205" t="str">
            <v>Adverse event detection; Dietary and herbal supplements; Natural Health Products; Natural language processing; Terminology mapping</v>
          </cell>
          <cell r="BG205" t="str">
            <v>Food additives; Natural language processing systems; Nutrition; Vitamins; Additional knowledge; Adverse events; Analytic approach; Dietary and herbal supplements; Extracting information; Health products; Terminology mapping; United states food and drug administrations; Dietary supplements; biology; controlled vocabulary; dietary supplement; drug surveillance program; evaluation study; food and drug administration; human; knowledge base; natural language processing; nomenclature; statistics and numerical data; United States; Adverse Drug Reaction Reporting Systems; Computational Biology; Dietary Supplements; Humans; Knowledge Bases; Natural Language Processing; Terminology as Topic; United States; United States Food and Drug Administration; Vocabulary, Controlled</v>
          </cell>
          <cell r="BI205" t="str">
            <v>twitter|metamap|nlp</v>
          </cell>
          <cell r="BJ205" t="str">
            <v>data on safety and efficacy issues associated with natural health products and dietary supplements (nhp&amp;s) remains largely cloistered within domain specific databases or embedded within general biomedical data sources. a major challenge in leveraging analytic approaches on such data is due to the inefficient ability to retrieve relevant data, which includes a general lack of interoperability among related sources. this study developed a thesaurus of nhp&amp;s ingredient terms that can be used by existing biomedical natural language processing (nlp) tools for extracting information of interest. this process was evaluated relative to intervention name strings sampled from the united states food and drug administration adverse event reporting system (faers). a use case was used to demonstrate the potential to utilize faers for monitoring nhp&amp;s adverse events. the results from this study provide insights on approaches for identifying additional knowledge from extant repositories of knowledge, and potentially as information that can be included into larger curation efforts. © 2017 the authors.</v>
          </cell>
          <cell r="BK205" t="str">
            <v>Os dados sobre questões de segurança e eficácia associadas a produtos naturais para a saúde e suplementos dietéticos (NHP &amp; S) permanecem amplamente enclausurados em bancos de dados específicos de domínio ou incorporados em fontes de dados biomédicos gerais. Um grande desafio em alavancar abordagens analíticas em tais dados é devido à capacidade ineficiente de recuperar dados relevantes, o que inclui uma falta geral de interoperabilidade entre fontes relacionadas. Este estudo desenvolveu um dicionário de termos de ingredientes NHP&amp;S que podem ser usados ​​por ferramentas existentes de processamento de linguagem natural biomédica (PNL) para extrair informações de interesse. Este processo foi avaliado em relação às sequências de nomes de intervenção amostradas do Sistema de Notificação de Eventos Adversos da Food and Drug Administration (FAERS) dos Estados Unidos. Um caso de uso foi usado para demonstrar o potencial de utilizar FAERS para monitorar eventos adversos de NHP &amp; S. Os resultados deste estudo fornecem insights sobre abordagens para identificar conhecimento adicional de repositórios de conhecimento existentes e, potencialmente, como informações que podem ser incluídas em esforços de curadoria maiores.</v>
          </cell>
          <cell r="BL205" t="str">
            <v xml:space="preserve">Os dados sobre problemas de segurança e eficácia associados a produtos naturais de saúde e suplementos dietéticos (NHP &amp; S) permanecem em grande parte claushados dentro de bancos de dados específicos de domínio ou incorporados nas fontes gerais de dados biomédicos. Um grande desafio na alavancagem de abordagens analíticas em tais dados é devido à capacidade ineficiente de recuperar dados relevantes, o que inclui uma falta geral de interoperabilidade entre fontes relacionadas. Este estudo desenvolveu um tesauro de termos de ingredientes do NHP &amp; S que podem ser usados ​​por ferramentas de processamento de linguagem natural biomédica existente (NLP) para extrair informações de interesse. Este processo foi avaliado em relação às cadeias de nomes de intervenção amostradas do sistema de relatórios adversos de eventos adversos da administração dos Estados Unidos (FEERS). Um caso de uso foi usado para demonstrar o potencial para utilizar paes para monitorar eventos adversos da NHP &amp; S. Os resultados deste estudo fornecem insights sobre abordagens para identificar conhecimentos adicionais de repositórios existentes do conhecimento, e potencialmente como informações que podem ser incluídas em maiores esforços de curação. © 2017 os autores. </v>
          </cell>
          <cell r="BQ205">
            <v>0</v>
          </cell>
          <cell r="BR205">
            <v>1</v>
          </cell>
          <cell r="BS205">
            <v>0</v>
          </cell>
          <cell r="BV205">
            <v>0</v>
          </cell>
          <cell r="BW205">
            <v>0</v>
          </cell>
          <cell r="BX205">
            <v>0</v>
          </cell>
          <cell r="BY205">
            <v>0</v>
          </cell>
          <cell r="BZ205">
            <v>0</v>
          </cell>
          <cell r="CA205">
            <v>0</v>
          </cell>
          <cell r="CB205">
            <v>0</v>
          </cell>
          <cell r="CC205">
            <v>0</v>
          </cell>
          <cell r="CE205" t="str">
            <v>Entra ou ñ para leitura: não</v>
          </cell>
          <cell r="CF205" t="str">
            <v>Ruim</v>
          </cell>
          <cell r="CG205">
            <v>44374</v>
          </cell>
          <cell r="CI205">
            <v>0</v>
          </cell>
          <cell r="CK205">
            <v>0</v>
          </cell>
          <cell r="CL205">
            <v>0</v>
          </cell>
        </row>
        <row r="206">
          <cell r="C206" t="str">
            <v>learning predictive models of drug side effect relationships from distributed representations of literature derived semantic predications</v>
          </cell>
          <cell r="D206" t="str">
            <v>Learning predictive models of drug side-effect relationships from distributed representations of literature-derived semantic predications</v>
          </cell>
          <cell r="E206" t="str">
            <v xml:space="preserve">Aprendendo modelos preditivos de relações de efeito colateral de drogas de representações distribuídas de predicações semânticas derivadas da literatura </v>
          </cell>
          <cell r="G206" t="str">
            <v xml:space="preserve">macho </v>
          </cell>
          <cell r="H206">
            <v>2018</v>
          </cell>
          <cell r="I206">
            <v>5</v>
          </cell>
          <cell r="J206">
            <v>0</v>
          </cell>
          <cell r="K206">
            <v>0</v>
          </cell>
          <cell r="L206" t="str">
            <v>Scopus</v>
          </cell>
          <cell r="P206" t="str">
            <v>English</v>
          </cell>
          <cell r="Q206" t="str">
            <v>Article</v>
          </cell>
          <cell r="R206">
            <v>0</v>
          </cell>
          <cell r="S206" t="str">
            <v>All Open Access, Bronze, Green</v>
          </cell>
          <cell r="T206" t="str">
            <v>Mower J., Subramanian D., Cohen T.</v>
          </cell>
          <cell r="U206" t="str">
            <v>Journal of the American Medical Informatics Association</v>
          </cell>
          <cell r="V206" t="str">
            <v>25</v>
          </cell>
          <cell r="W206" t="str">
            <v>10</v>
          </cell>
          <cell r="Y206" t="str">
            <v>10.1093/jamia/ocy077</v>
          </cell>
          <cell r="Z206" t="str">
            <v>10.1093/jamia/ocy077</v>
          </cell>
          <cell r="AB206" t="str">
            <v>https://www.scopus.com/inward/record.uri?eid=2-s2.0-85054892223&amp;doi=10.1093%2fjamia%2focy077&amp;partnerID=40&amp;md5=24ad8ea389fec8e6b42a4e5020094d72</v>
          </cell>
          <cell r="AC206" t="str">
            <v>Baylor College of Medicine, Quantitative and Computational Biosciences, 1 Baylor Plaza MS BCM272, Houston, TX  77030, United States; Department of Computer Science, Rice University, Houston, TX, United States; School of Biomedical Informatics, University of Texas Health Science Center Houston, Texas, United States</v>
          </cell>
          <cell r="AD206" t="str">
            <v>Mower, J., Baylor College of Medicine, Quantitative and Computational Biosciences, 1 Baylor Plaza MS BCM272, Houston, TX  77030, United States; Subramanian, D., Department of Computer Science, Rice University, Houston, TX, United States; Cohen, T., School of Biomedical Informatics, University of Texas Health Science Center Houston, Texas, United States</v>
          </cell>
          <cell r="AG206" t="str">
            <v>acenocoumarol, 152-72-7; acetylsalicylic acid, 493-53-8, 50-78-2, 53663-74-4, 53664-49-6, 63781-77-1; amlodipine, 88150-42-9, 103129-82-4, 736178-83-9; atorvastatin, 134523-00-5, 134523-03-8; celecoxib, 169590-42-5; diclofenac, 15307-79-6, 15307-86-5; etoricoxib, 202409-33-4, 202409-40-3; fluindostatin, 93957-54-1; flurbiprofen, 5104-49-4; hydralazine, 304-20-1, 86-54-4; ibuprofen, 15687-27-1, 79261-49-7, 31121-93-4, 527688-20-6; isosorbide dinitrate, 87-33-2; mefenamic acid, 61-68-7; meloxicam, 71125-38-7; mevinolin, 75330-75-5; nabumetone, 42924-53-8; naproxen, 22204-53-1, 26159-34-2; parecoxib, 198470-84-7, 198470-85-8; pentoxifylline, 6493-05-6; pirfenidone, 53179-13-8; pravastatin, 81093-37-0, 81131-70-6; quinapril, 82586-55-8, 85441-61-8; rofecoxib, 162011-90-7, 186912-82-3; rosuvastatin, 147098-18-8, 147098-20-2; simvastatin, 79902-63-9; sorafenib, 284461-73-0; suprofen, 40828-46-4; tenoxicam, 59804-37-4; ticlopidine, 53885-35-1, 55142-85-3</v>
          </cell>
          <cell r="AH206" t="str">
            <v>U.S. National Library of Medicine, NLM: R01LM011563, T15 LM007093
Florida Gulf Coast University, FGCU</v>
          </cell>
          <cell r="AI206" t="str">
            <v>This work was supported by the NLM Training Program in Biomedical Informatics and Data Science (T15 LM007093) at the Gulf Coast Consortia, and by US National Library of Medicine grant (R01 LM011563).</v>
          </cell>
          <cell r="AL206" t="str">
            <v>Ryan, P.B., Schuemie, M.J., Welebob, E., Defining a reference set to support methodological research in drug safety (2013) Drug Saf, 36 (1), pp. 33-47; Meyboom, R.H., Hekster, Y.A., Egberts, A.C., Causal or casual? the role of causality assessment in pharmacovigilance (1997) Drug Saf, 17 (6), pp. 374-389; Harpaz, R., Callahan, A., Tamang, S., Text mining for adverse drug events: The promise, challenges, and state of the art (2014) Drug Saf, 37 (10), pp. 777-790; Swanson, D.R., Smalheiser, N.R., Undiscovered public knowledge: A ten-year update (1996) KDD, pp. 295-298. , https://ocs.aaai.org/Papers/KDD/1996/KDD96-051.pdf, Accessed July 13 2017; Cohen, A.M., Hersh, W.R., A survey of current work in biomedical text mining (2005) Brief Bioinform, 6 (1), pp. 57-71; (2016) With Chartbook on Long-Term Trends in Health, , https://www.cdc.gov/nchs/data/hus/hus16.pdf, National Center for Health Statistics. Health, United States Hyattsville MD 2017. Accessed July 10 2017; Hing, E., Rui, P., Palso, K., (2013) National Ambulatory Medical Care Survey, , http://www.cdc.gov/nchs/ahcd/ahcd_products.htm, State and National Summary Tables 2014. Accessed July 10 2017; (2011) Center for Disease Control and Prevention. National Hospital Ambulatory Medical Care Survey, , https://www.cdc.gov/nchs/data/ahcd/nhamcs_outpatient/2011_opd_web_tables.pdf, Outpatient Department Summary Tables 2012. Accessed July 10 2017; Rui, P., Kang, K., Albert, M., (2013) National Hospital Ambulatory Medical Care Survey, , http://www.cdc.gov/nchs/data/ahcd/nhamcs_emergency/2013_ed_web_tables.pdf, Emergency Department Summary Tables 2014. Accessed July 10 2017; Watanabe, J.H., McInnis, T., Hirsch, J.D., Cost of prescription drug-related morbidity and mortality (2018) Ann Pharmacother, pp. 1060028018765159; Stausberg, J., International prevalence of adverse drug events in hospitals: An analysis of routine data from England (2014) Germany, and the USA. BMC Health Serv Res, 14 (1), p. 125; Bourgeois, F.T., Shannon, M.W., Valim, C., Adverse drug events in the outpatient setting: An 11-year national analysis (2010) Pharmacoepidemiol Drug Saf, 19 (9), pp. 901-910; Coloma, P.M., Trifiro, G., Patadia, V., (2013) Postmarketing Safety Surveillance: Where Does Signal Detection Using Electronic Healthcare Records Fit into the Big Picture? Drug Saf, 36, pp. 183-197; FDA. Postmarket Drug Safety Information for Patients and Providers-Information for Healthcare Professionals: Valdecoxib (Marketed As Bextra), , https://www.fda.gov/Drugs/DrugSafety/PostmarketDrugSafetyInformationforPatientsandProviders/ucm124649.htm, Accessed July 11 2017; Ray, W.A., Griffin, M.R., Stein, C.M., Cardiovascular toxicity of Valdecoxib (2004) N Engl J Med, 351 (26), p. 2767; Downing, N.S., Shah, N.D., Aminawung, J.A., Postmarket Safety Events among Novel Therapeutics Approved by the US Food and Drug Administration between 2001 and 2010 (2017) JAMA, 317 (18), pp. 1854-1863; Sultana, J., Cutroneo, P., Trifiro, G., Clinical and economic burden of adverse drug reactions (2013) J Pharmacol Pharmacother, 4 (5), pp. 73-77; (2002) The Importance of Pharmacovigilance, 2017. , http://apps.who.int/iris/bitstream/10665/42493/1/a75646.pdf, World Health Organization.Accessed July 10; (2016) Center for Drug Evaluation and Research Questions and Answers on FDAs Adverse Event Reporting System (FAERS), , https://www.fda.gov/drugs/guidancecomplianceregulatoryinformation/surveillance/adversedrugeffects/, Accessed July 19 2017; Center for Drug Evaluation and Research, , https://www.fda.gov/Drugs/GuidanceComplianceRegulatoryInformation/Surveillance/AdverseDrugEffects/ucm070434.htm, FDA Adverse Events Reporting System (FAERS)-Reports Received and Reports Entered into FAERS by Year Accessed July 16 2017; Hazell, L., Saw, S., Under-reporting of adverse drug reactions: A systematic review (2006) Drug Saf, 29 (5), pp. 385-396; Lopez-Gonzalez, E., Herdeiro, M.T., Figueiras, A., Determinants of underreporting of adverse drug reactions: A systematic review (2009) Drug Saf, 32 (1), pp. 19-31; Sakaeda, T., Tamon, A., Kadoyama, K., Data mining of the public version of the FDA adverse event reporting system (2013) Int J Med Sci, 10 (7), pp. 796-803; Pariente, A., Gregoire, F., Fourrier-Reglat, A., Impact of safety alerts on measures of disproportionality in spontaneous reporting databases: The notoriety bias (2007) Drug Saf, 30 (10), pp. 891-898; Naidu, R.P., Causality assessment: A brief insight into practices in pharmaceutical industry (2013) Perspect Clin Res, 4 (4), pp. 233-236; Harpaz, R., DuMouchel, W., LePendu, P., Performance of pharmacovigilance signal-detection algorithms for the FDA adverse event reporting system (2013) Clin Pharmacol Ther, 93 (6), pp. 539-546; Li, Y., Ryan, P.B., Wei, Y., A method to combine signals from spontaneous reporting systems and observational healthcare data to detect adverse drug reactions (2015) Drug Saf, 38 (10), pp. 895-908; Natsiavas, P., Koutkias, V., Maglaveras, N., Exploring the capacity of open, linked data sources to assess adverse drug reaction signals Semantic Web Applications and Tools for Life Sciences (SWAT4LS) International Conference, Held at Cambridge, 2015, pp. 224-226. , England Dec. 7-10th 2015; Koutkias, V.G., Jaulent, M.-C., Computational approaches for pharmacovigilance signal detection: Toward integrated and semantically enriched frameworks (2015) Drug Saf, 38 (3), pp. 219-232; (2005) Food and Drug Administration. Guidance for Industry: Good Pharmacovigilance Practices and Pharmacoepidemiologic Assessment. Rockville MD: Food and Drug Administration; (2017) European Medicines Agency. Good Pharmacovigilance Practices, , http://www.ema.europa.eu/ema/index.jsp?curl=pages/regulation/document_listing/document_listing_000345.jsp, Accessed July 20; Zweigenbaum, P., Demner-Fushman, D., Yu, H., Frontiers of biomedical text mining: Current progress (2007) Brief Bioinform, 8 (5), pp. 358-375; Rebholz-Schuhmann, D., Oellrich, A., Hoehndorf, R., Text-mining solutions for biomedical research: Enabling integrative biology (2012) Nat Rev Genet, 13 (12), pp. 829-839; Cohen, T., Schvaneveldt, R., Widdows, D., Reflective random indexing and indirect inference: A scalable method for discovery of implicit connections (2010) J Biomed Inform, 43 (2), pp. 240-256; Swanson, D.R., Smalheiser, N.R., An interactive system for finding complementary literatures: A stimulus to scientific discovery (1997) Artif Intell, 91 (2), pp. 183-203; Henry, S., McInnes, B.T., Literature based discovery: Models, methods, and trends (2017) J Biomed Inform, 74, pp. 20-32; Voss, E.A., Boyce, R.D., Ryan, P.B., Accuracy of an automated knowledge base for identifying drug adverse reactions (2017) J Biomed Inform, 66, pp. 72-81; Winnenburg, R., Shah, N.H., Generalized enrichment analysis improves the detection of adverse drug events from the biomedical literature (2016) BMC Bioinformatics, 17 (1), p. 250; Swanson, D.R., Fish oil Raynauds syndrome, and undiscovered public knowledge (1986) Perspect Biol Med, 30 (1), pp. 7-18; Swanson, D.R., Migraine and magnesium: Eleven neglected connections (1988) Perspect Biol Med, 31 (4), pp. 526-557; DiGiacomo, R.A., Kremer, J.M., Shah, D.M., Fish-oil dietary supplementation in patients with Raynauds phenomenon: A double-blind, controlled, prospective study (1989) Am J Med, 86 (2), pp. 158-164; Hristovski, D., Burgun-Parenthoine, A., Avillach, P., (2012) Towards Using Literature-based Discovery to Explain Drug Adverse Effects. In: 24th International Conference of the European Federation for Medical Informatics Quality of Life Through Quality of Information. MIE, , http://person.hst.aau.dk/ska/mie2012/AllPresentations/422.pdf, Accessed July 18 2017; Rindflesch, T.C., Fiszman, M., The interaction of domain knowledge and linguistic structure in natural language processing: Interpreting hypernymic propositions in biomedical text (2003) J Biomed Inform, 36 (6), pp. 462-477; Hristovski, D., Friedman, C., Rindflesch, T.C., Exploiting semantic relations for literature-based discovery. In: AMIA Annual Symposium Proceedings (2006) Held in Washington, DC, USA Nov, pp. 11-15; Song, D., Bruza, P., Cole Concept Learning, R., (2004) And Information Inferencing on A High-Dimensional Semantic Space, 2017. , http://oro.open.ac.uk/35506/.AccessedOctober12; Gordon, M.D., Dumais, S., (1998) Using Latent Semantic Indexing for Literature Based Discovery, 2017. , https://deepblue.lib.umich.edu/handle/2027.42/34255.AccessedOctober12; Cohen, T., Widdows, D., Schvaneveldt, R.W., Discovering discovery patterns with predication-based semantic indexing (2012) J Biomed Inform, 45 (6), pp. 1049-1065; Lever, J., Gakkhar, S., Gottlieb, M., A Collaborative Filtering Based Approach to Biomedical Knowledge Discovery. Bioinformatics; Ahlers, C.B., Hristovski, D., Kilicoglu, H., Using the literature-based discovery paradigm to investigate drug mechanisms (2007) AMIA Annu Symp Proc, 2007, pp. 6-10; Zhang, R., Adam, T.J., Simon, G., Mining biomedical literature to explore interactions between cancer drugs and dietary supplements (2015) AMIA Jt Summits Transl Sci Proc, 2015, pp. 69-73; Cohen, T., Widdows, D., De Vine, L., Many paths lead to discovery: Analogical retrieval of cancer therapies (2012) 6th International Symposium, QI 2012, Paris, France, June 27-29 2012, pp. 90-101. , Revised Selected Papers. Paris, France Springer; Cohen, T., Widdows, D., Schvaneveldt, R.W., Discovery at a distance: Farther journeys in predication space. In: Bioinformatics and Biomedicine Workshops (BIBMW) 2012 (2012) IEEE International Conference On. IEEE, pp. 218-225. , http://ieeexplore.ieee.org/abstract/document/6470307/, Accessed July 18 2017; Shang, N., Xu, H., Rindflesch, T.C., Identifying plausible adverse drug reactions using knowledge extracted from the literature (2014) J Biomed Inform, 52, pp. 293-310; Liu, M., Wu, Y., Chen, Y., Large-scale prediction of adverse drug reactions using chemical, biological, and phenotypic properties of drugs (2012) J Am Med Inform Assoc, 19 (1), pp. e28-35; Caster, O., Sandberg, L., Bergvall, T., VigiRank for statistical signal detection in pharmacovigilance: First results from prospective real-world use (2017) Pharmacoepidemiol Drug Saf, 26 (8), pp. 1006-1010; Huang, L.-C., Wu, X., Chen, J.Y., Predicting adverse drug reaction profiles by integrating protein interaction networks with drug structures (2013) Proteomics, 13 (2), pp. 313-324; Jamal, S., Goyal, S., Shanker, A., Predicting neurological adverse drug reactions based on biological, chemical and phenotypic properties of drugs using machine learning models (2017) Sci Rep, 7 (1), p. 872; Bengio, Y., Courville, A.C., Vincent, P., Unsupervised feature learning and deep learning: A review and new perspectives (2012) CoRR Abs12065538, 1. , https://pdfs.semanticscholar.org/f8c8/619ea7d68e604e40b814b40-c72888a755e95.pdf, Accessed October 12 2017; Erhan, D., Bengio, Y., Courville, A., Why does unsupervised pretraining help deep learning? (2010) J Mach Learn Res, 11, pp. 625-660; Bengio, Y., Courville, A., Vincent, P., Representation learning: A review and new perspectives (2013) IEEE Trans Pattern Anal Mach Intell, 35 (8), pp. 1798-1828; Sun, C., Shrivastava, A., Singh, S., (2017) Revisiting Unreasonable Effectiveness of Data in Deep Learning Era. ArXiv170702968 Cs, , http://arxiv.org/abs/1707.02968, Accessed July 19 2017; Khodakm Risteski, A., Fellbaum, C., (2017) Extending and Improving Wordnet Via Unsupervised Word Embeddings, , http://arxiv.org/abs/1705.00217, ArXiv170500217 Cs; Mower, J., Subramanian, D., Shang, N., Classification-by-Analogy: Using vector representations of implicit relationships to identify plausibly causal drug/side-effect relationships (2016) AMIA Annu Symp Proc, 2016, pp. 1940-1949; Cohen, T., Widdows, D., Embedding of semantic predications (2017) J Biomed Inform, 68, pp. 150-166; Cohen, T., Schvaneveldt, R.W., Rindflesch, T.C., Predication-based semantic indexing: Permutations as a means to encode predications in semantic space (2009) AMIA. San Francisco US: AMIA Annual Symposium Proceedings; Widdows, D., Cohen, T., Reasoning with vectors: A continuous model for fast robust inference (2015) Log J IGPL Interest Group Pure Appl Log, 23 (2), pp. 141-173; Cohen, T., Widdows, D., Schvaneveldt, R., (2011) Finding Schizophrenias Prozac Emergent Relational Similarity in Predication Space, pp. 48-59. , Quantum Interaction. Berlin Heidelberg Springer; Kilicoglu, H., Shin, D., Fiszman, M., SemMedDB: A PubMed-scale repository of biomedical semantic predications (2012) Bioinforma Oxf Engl, 28 (23), pp. 3158-3160; Widdows, D., Ferraro, K., Semantic vectors: A scalable open source package and online technology management application. In: Proceedings of the International Conference on Language Resources and Evaluation, LREC (2008) Marrakech, Morocco, , 26 May-1 June 2008; Kanerva, P., (1996) Binary Spatter-coding of Ordered K-Tuples. Artif Neural Networks-ICANN 96 Bochum Germany, pp. 869-873. , Artificial Neural Networks-ICANN 96 Springer; Gayler, R.W., Wales, R., Connections Binding Unification, , http://cogprints.org/500, Analogical Promiscuity 1998 Accessed July 10 2017; Plate, T.A., (2003) Holographic Reduced Representation:Distributed Representation for Cognitive Structures Chicago IL, , University of Chicago Press; Rachkovskij, D.A., Kussul, E.M., Binding and normalization of binary sparse distributed representations by context-dependent thinning (2001) Neural Comput, 13 (2), pp. 411-452; Coloma, P.M., Avillach, P., Salvo, F., A reference standard for evaluation of methods for drug safety signal detection using electronic healthcare record databases (2013) Drug Saf, 36 (1), pp. 13-23; Pedregosa, F., Varoquaux, G., Gramfort, A., Scikit-learn: Machine learning in python (2014) Front Neuroinform, 8, pp. 2825-2830; (2017) Analytics Anaconda Python Distribution, , https://www.anaconda.com/, Continuum Accessed October 12; Van Der Maaten, L., Hinton, G., Visualizing data using t-SNE (2008) J Mach Learn Res, 9, pp. 2579-2605; Kuhn, M., Campillos, M., Letunic, I., A side effect resource to capture phenotypic effects of drugs (2010) Mol Syst Biol, 6, p. 343; Kuhn, M., Letunic, I., Jensen, L.J., The SIDER database of drugs and side effects (2016) Nucleic Acids Res, 44 (1), pp. D1075-D1079. , Accessed October 12 2017; Wei, W.-Q., Cronin, R.M., Xu, H., Development and evaluation of an ensemble resource linking medications to their indications (2013) J Am Med Inform Assoc, 20 (5), pp. 954-961; Böhm, R., Hehn, L., Von Herdegen, T., OpenVigil FDA-Inspection of U.S (2016) American Adverse Drug Events Pharmacovigilance Data and Novel Clinical Applications. PLoS One, 11 (6), p. e0157753; Evans, S.J., Waller, P.C., Davis, S., Use of proportional reporting ratios (PRRs) for signal generation from spontaneous adverse drug reaction reports (2001) Pharmacoepidemiol Drug Saf, 10 (6), pp. 483-486; Porro, G.B., Pace, F., 5 Ulcerogenic drugs and upper gastrointestinal bleeding (1988) Baillières Clin Gastroenterol, 2 (2), pp. 309-327; Duggirala, H.J., Tonning, J.M., Smith, E., Use of data mining at the food and drug administration (2016) J Am Med Inform Assoc, 23 (2), pp. 428-434; Wattenberg, M., Viegas, F., Johnson, I., How to use t-SNE effectively (2016) Distill, 1, p. e2; Harpaz, R., Odgers, D., Gaskin, G., A time-indexed reference standard of adverse drug reactions (2014) Sci Data, 1, p. 140043; Noren, G.N., Caster, O., Juhlin, K., Zoo or savannah? Choice of training ground for evidence-based pharmacovigilance (2014) Drug Saf, 37 (9), pp. 655-659; Harpaz, R., DuMouchel, W., On Comment, S.Nh., Zoo or savannah? Choice of training ground for evidence-based pharmacovigilance (2015) Drug Saf, 38 (1), pp. 113-114; Harpaz, R., DuMouchel, W., Schuemie, M., Toward multimodal signal detection of adverse drug reactions (2017) J Biomed Inform</v>
          </cell>
          <cell r="AM206" t="str">
            <v>Mower, J.; Baylor College of Medicine, 1 Baylor Plaza MS BCM272, United States; email: justin.mower@bcm.edu</v>
          </cell>
          <cell r="AP206" t="str">
            <v>Oxford University Press</v>
          </cell>
          <cell r="AV206" t="str">
            <v>JAMAF</v>
          </cell>
          <cell r="AW206" t="str">
            <v>J. Am. Med. Informatics Assoc.</v>
          </cell>
          <cell r="AX206" t="str">
            <v>Final</v>
          </cell>
          <cell r="AY206" t="str">
            <v>2-s2.0-85054892223</v>
          </cell>
          <cell r="AZ206">
            <v>11</v>
          </cell>
          <cell r="BF206" t="str">
            <v>literature based discovery; machine learning; pharmacovigilance; representation learning; unsupervised pretraining</v>
          </cell>
          <cell r="BG206" t="str">
            <v>acenocoumarol; acetylsalicylic acid; amlodipine; atorvastatin; celecoxib; diclofenac; etoricoxib; fluindostatin; flurbiprofen; hydralazine; ibuprofen; isosorbide dinitrate; mefenamic acid; meloxicam; mevinolin; nabumetone; naproxen; parecoxib; pentoxifylline; pirfenidone; pravastatin; quinapril; rofecoxib; rosuvastatin; simvastatin; sorafenib; suprofen; tenoxicam; ticlopidine; unindexed drug; adverse drug reaction; Article; drug monitoring; drug safety; gastrointestinal hemorrhage; heart infarction; human; hypertransaminasemia; kidney injury; liver injury; natural language processing; prediction; scientific literature; semantics; supervised machine learning; validation process; bibliographic database; data mining; drug surveillance program; natural language processing; postmarketing surveillance; procedures; semantics; Data Mining; Databases, Bibliographic; Drug-Related Side Effects and Adverse Reactions; Humans; Natural Language Processing; Pharmacovigilance; Product Surveillance, Postmarketing; Semantics; Supervised Machine Learning</v>
          </cell>
          <cell r="BI206" t="str">
            <v>twitter|metamap|nlp</v>
          </cell>
          <cell r="BJ206" t="str">
            <v>objective the aim of this work is to leverage relational information extracted from biomedical literature using a novel synthesis of unsupervised pretraining, representational composition, and supervised machine learning for drug safety monitoring. methods using â ‰80 million concept-relationship-concept triples extracted from the literature using the semrep natural language processing system, distributed vector representations (embeddings) were generated for concepts as functions of their relationships utilizing two unsupervised representational approaches. embeddings for drugs and side effects of interest from two widely used reference standards were then composed to generate embeddings of drug/side-effect pairs, which were used as input for supervised machine learning. this methodology was developed and evaluated using cross-validation strategies and compared to contemporary approaches. to qualitatively assess generalization, models trained on the observational medical outcomes partnership (omop) drug/side-effect reference set were evaluated against a list of â ‰1100 drugs from an online database. results the employed method improved performance over previous approaches. cross-validation results advance the state of the art (auc 0.96; f1 0.90 and auc 0.95; f1 0.84 across the two sets), outperforming methods utilizing literature and/or spontaneous reporting system data. examination of predictions for unseen drug/side-effect pairs indicates the ability of these methods to generalize, with over tenfold label support enrichment in the top 100 predictions versus the bottom 100 predictions. discussion and conclusion our methods can assist the pharmacovigilance process using information from the biomedical literature. unsupervised pretraining generates a rich relationship-based representational foundation for machine learning techniques to classify drugs in the context of a putative side effect, given known examples. © © the author(s) 2018. published by oxford university press on behalf of the american medical informatics association. all rights reserved. for permissions, please email: journals.permissions@oup.com.</v>
          </cell>
          <cell r="BL206" t="str">
            <v xml:space="preserve">Objetivo O objetivo deste trabalho é aproveitar as informações relacionais extraídas da literatura biomédica usando uma nova síntese de pré-assistência pré-assinada, composição representacional e aprendizado de máquina supervisionado para monitoramento de segurança de drogas. Métodos usando 80 milhões de triplos conceito de relacionamento conceito extraído da literatura usando o Sistema de Processamento de Línguas Naturais Semrep, representações de vetor distribuídas (incorporações) foram geradas para conceitos como funções de suas relações utilizando duas abordagens representacionais não supervisionadas. Embeddings para drogas e efeitos colaterais de interesse de dois padrões de referência amplamente utilizados foram então compostos para gerar incorporações de pares de efeito de drogas / laterais, que foram usados ​​como entrada para aprendizado de máquina supervisionado. Esta metodologia foi desenvolvida e avaliada usando estratégias de validação cruzada e em comparação com abordagens contemporâneas. Para avaliar qualitativamente a generalização, modelos treinados no conjunto de referência de parceria de parceria / efeito de parceria médico observacional (OMOP) foram avaliados contra uma lista de drogas ‰ 1100 de um banco de dados on-line. Resultados O método empregado melhor desempenho sobre as abordagens anteriores. Os resultados de validação cruzada avançam o estado da arte (AUC 0,96; F1 0,90 e AUC 0,95; F1 0,84 através dos dois conjuntos), métodos de superformulação utilizando literatura e / ou dados do sistema de relatórios espontâneos. O exame de previsões para pares de efeito fármaco / efeito colateral invisível indica a capacidade desses métodos para generalizar, com mais de dez vezes o enriquecimento de suporte de etiquetas nas 100 principais previsões versus as 100 previsões inferiores. Discussão e conclusão Nossos métodos podem ajudar o processo de farmacovigilância usando informações da literatura biomédica. Pretraining sem supervisão gera uma rica fundação representacional baseada em relacionamento para técnicas de aprendizagem de máquina para classificar drogas no contexto de um efeito colateral putativo, dado exemplos conhecidos. © The Author (S) 2018. Publicado pela Oxford University Press em nome da American Medical Informatics Association. todos os direitos reservados. Para permissões, por favor envie por e-mail: journals.permissions@oup.com. </v>
          </cell>
          <cell r="BQ206">
            <v>0</v>
          </cell>
          <cell r="BR206">
            <v>1</v>
          </cell>
          <cell r="BS206">
            <v>0</v>
          </cell>
          <cell r="BV206">
            <v>0</v>
          </cell>
          <cell r="BW206">
            <v>0</v>
          </cell>
          <cell r="BX206">
            <v>0</v>
          </cell>
          <cell r="BY206">
            <v>0</v>
          </cell>
          <cell r="BZ206">
            <v>0</v>
          </cell>
          <cell r="CA206">
            <v>0</v>
          </cell>
          <cell r="CB206">
            <v>0</v>
          </cell>
          <cell r="CC206">
            <v>0</v>
          </cell>
          <cell r="CE206" t="str">
            <v>Entra ou ñ para leitura: não</v>
          </cell>
          <cell r="CF206" t="str">
            <v>Ruim</v>
          </cell>
          <cell r="CG206">
            <v>44374</v>
          </cell>
          <cell r="CI206">
            <v>0</v>
          </cell>
          <cell r="CK206">
            <v>0</v>
          </cell>
          <cell r="CL206">
            <v>0</v>
          </cell>
        </row>
        <row r="207">
          <cell r="C207" t="str">
            <v>finding patient visits in emr using luxid®</v>
          </cell>
          <cell r="D207" t="str">
            <v>Finding patient visits in EMR using LUXID®</v>
          </cell>
          <cell r="E207" t="str">
            <v xml:space="preserve">Encontrando visitas ao paciente em EMR usando o Luxid® </v>
          </cell>
          <cell r="G207" t="str">
            <v xml:space="preserve">macho </v>
          </cell>
          <cell r="H207">
            <v>2011</v>
          </cell>
          <cell r="I207">
            <v>1</v>
          </cell>
          <cell r="J207">
            <v>0</v>
          </cell>
          <cell r="K207">
            <v>0</v>
          </cell>
          <cell r="L207" t="str">
            <v>Scopus</v>
          </cell>
          <cell r="P207" t="str">
            <v>English</v>
          </cell>
          <cell r="Q207" t="str">
            <v>Conference Paper</v>
          </cell>
          <cell r="R207">
            <v>0</v>
          </cell>
          <cell r="T207" t="str">
            <v>Toldo L., Scheer A.</v>
          </cell>
          <cell r="U207" t="str">
            <v>NIST Special Publication</v>
          </cell>
          <cell r="AB207" t="str">
            <v>https://www.scopus.com/inward/record.uri?eid=2-s2.0-84873528933&amp;partnerID=40&amp;md5=9c8e091bb560b0fc5a0907a06701bf25</v>
          </cell>
          <cell r="AC207" t="str">
            <v>Department of Knowledge Management, Merck KGaA, Frankfurterstraße 250, 64293 Darmstadt, Germany</v>
          </cell>
          <cell r="AD207" t="str">
            <v>Toldo, L., Department of Knowledge Management, Merck KGaA, Frankfurterstraße 250, 64293 Darmstadt, Germany; Scheer, A., Department of Knowledge Management, Merck KGaA, Frankfurterstraße 250, 64293 Darmstadt, Germany</v>
          </cell>
          <cell r="AL207" t="str">
            <v>Ammenwerth, E., Schnell-Inderst, P., Hoerbst, A., Patient empowerment by electronic health records: First results of a systematic review on the benefit of patient portals (2011) Stud Health Technol Inform, 165, pp. 63-67; Aubry, C., Gullemin-Lanne, S., Lautier, C., Une methodologie et un environnement 'aide a la construction de composants de connaissance pour l'Extraction d' Information (2002) CIFT'02: Colloque International Sur la Fouille de Textes - Hammamet - Tunisie, , 20-23 octobre 2002; Berthold, M.R., Cebron, N., Fill, F., KNIME â€. The konstanz information miner (2009) SIGKDD Explorations, 11, pp. 26-31; Beuscart, R., Chazard, E., PSIP Overview: Detection and prevention of adverse drug events (2011) International Workshop Patient Safety through Intelligent Procedures in Medication, pp. 1-3. , Sofia, Bulgaria, 23 June 2011; Roque, F.S., Jensen, P.B., Schmock, H., Using electronic patient records to discover disease correlations and stratify patient cohorts (2011) PLoS Comput Biol, 7, pp. e1002141; Brown, S.H., Elkin, P.L., Rosenbloom, S.T., Equality for all: Extending automated quality measurement of free text clinical narratives (2008) AMIA 2008 Symposium Proceedings, pp. 71-75; Buckley, C., Voorhees, E., Retrieval system evaluation (2005) TREC: Experiment and Evaluation in Information Retrieval, , Voorhees E and Harman D(eds), MIT Press 2005; Coloma, P.M., Schuemie, M.J., Trifiro, G., Combining electronic healthcare databases in Europe to allow for large-scale drug safety monitoring: The EU-ADR project (2011) Pharmacoepidemiology and Drug Safety, 20, pp. 1aAS11; Forster, A.J., Andrade, J., Van Walraven, C., Validation of a discharge summary term search method to detect adverse events (2004) J Am Med Inform Assoc, 12, pp. 200-206; Geissler, S., Information-extraction in a multi-purpose text mining platform (2010) Terminology and resource harmonization. Common Language Resources and their Applications - A Marie Curie Initial Training Network, , https://clara.uib.no/training-program/terminology-course/, 13- 17 September 2010, Bergen, Norway; Holroyd-Leduc, J.M., Lorenzetti, D., Straus, S.E., The impact of the electronic medical record on structure, process, and outcomes within primary care: A systematic review of the evidence (2011) J Am Med Inform Assoc, 18, pp. 732-737; Hripcsak, G., Knirsch, C., Zhou, L., Bias associated with mining electronic health records (2011) Journal of Biomedical Discovery and Collaboration, 6, pp. 48-52; Linder, J.A., Haas, S.J., Iyer, A., Secondary use of electronic health record data: Spontaneous triggered adverse drug event reporting (2010) Pharmacoepidemiology and Drug Safety, 19, pp. 1211-1215; Thadani, S.R., Weng, C., Bigger, T.J., Electronic screening improves efficiency in clinical trial recruitment (2009) J Am Med Inform Assoc, 16, pp. 869-873; Sheikh, A., Cornford, T., Barber, N., Implementation and adoption of nationwide electronic health records in secondary care in England: Final qualitative results from prospective national evaluation in "early adopter" hospitals (2011) BMJ, 343, pp. d6054. , doi: 10.1136/bmj.d6054; Staggers, N., Weir, C., Phansalkar, S., (2008) Patient Safety and Health Information Technology: Role of the Electronic Health Record., , Agency for Healthcare Research and Quality; Sundgren, M., Schmidt, A., The impact of the re-use of ehr data-a pharmaceutical industry perspective (2009) EuroRec 2009 Annual Conference; Xu, H., Stenner, S.P., Doan, D., MedEx: A medication information extraction system for clinical narratives (2010) J Am Med Inform Assoc, 17, pp. 19-24; Zlabek, J.A., Wickus, J.W., Mathiason, M.A., Early cost and safety benefits of an inpatient electronic health record (2011) J Am Med Inform Assoc, 18, pp. 169-172; Voorhees, E.M., Tong, R.M., Overview of the TREC 2011 medical records track (2011) The Twentieth Text Retrieval Conference (TREC2011) Notebook, 2011</v>
          </cell>
          <cell r="AM207" t="str">
            <v>Toldo, L.; Department of Knowledge Management, Frankfurterstraße 250, 64293 Darmstadt, Germany; email: Luca.Toldo@merckgroup.com</v>
          </cell>
          <cell r="AQ207" t="str">
            <v>20th Text REtrieval Conference, TREC 2011</v>
          </cell>
          <cell r="AR207" t="str">
            <v>15 November 2011 through 18 November 2011</v>
          </cell>
          <cell r="AS207" t="str">
            <v>Gaithersburg, MD</v>
          </cell>
          <cell r="AT207">
            <v>95386</v>
          </cell>
          <cell r="AV207" t="str">
            <v>NSPUE</v>
          </cell>
          <cell r="AW207" t="str">
            <v>NIST Spec. Publ.</v>
          </cell>
          <cell r="AX207" t="str">
            <v>Final</v>
          </cell>
          <cell r="AY207" t="str">
            <v>2-s2.0-84873528933</v>
          </cell>
          <cell r="BF207" t="str">
            <v>EHR; EMR; Inclusion/exclusion criteria; LUXID ®; Medical entity relationships skill cartridge ®</v>
          </cell>
          <cell r="BG207" t="str">
            <v>Adverse events; Clinical trial; EHR; Electronic medical record; EMR; Entity-relationship; Free texts; High precision; Medical record; Optimisations; Pharmacovigilance; Plain text; Potential utility; Public-private; Rule based; University of Pittsburgh; Workflow engines; Benchmarking; Drug products; Error analysis; Medical computing; Projectiles; Information retrieval</v>
          </cell>
          <cell r="BI207" t="str">
            <v>twitter|metamap|nlp</v>
          </cell>
          <cell r="BJ207" t="str">
            <v>introduction: free text sections of the electronic medical records (emr) contain information that cannot be appropriately constrained in the structured forms. several studies have shown the potential utility in mining emr free texts for identifying adverse events (e.g. eu-psip, eu-alert), and large public-private research projects (e.g. imi-ehr4cr, cloud4health) aim at mining them further, e.g. for clinical trial optimisation and pharmacovigilance purposes. aim: the purpose of this work has been to assess the performance of luxid®, an off-the-shelve commercial natural language processing system, using the dictionary- and rule-based medical entity relationships skill cartridge ®and knime as automation workflow engine for result combination and formatting, on the university of pittsburgh blulab nlp repository benchmark, in the context of the trec 2011 medical records retrieval track (trec-med2011). results: the system here described achieved the best score for one of the 34 queries (defined as query 111) and overall classified as top 7th-8th (according to the scoring used) in the manual track of trec-med2011. more than 80% of the queries of trec-med2011 could be appropriately processed automatically. performance of manually interpreted queries did not differ substantially from those automatically processed. more than 60% of the queries submitted by our system delivered a performance above or on the median of all participants. very high precision of the system, delivering in certain cases a very low number of hits, correlated statistically with the overall performance. conclusions: initial results, error analysis are reported and strategies for improvements of the system are outlined; fully supporting the appropriateness in using this technology for identifying patients matching inclusion/exclusion criteria using plain text from unstructured emr.</v>
          </cell>
          <cell r="BL207" t="str">
            <v xml:space="preserve">Introdução: Seções de texto gratuitas dos registros médicos eletrônicos (EMR) contêm informações que não podem ser apropriadamente restritas nas formas estruturadas. Vários estudos mostraram a potencial utilidade nos textos gratuitos da EMR de mineração para identificar eventos adversos (por exemplo, os grandes projectos de investigação pública-psip, UE), e grandes projectos de investigação pública (por exemplo, IMI-ehr4cr, Cloud4Health) visam mindar ainda mais, e. para otimização de ensaios clínicos e fins de farmacovigilância. Objetivo: O objetivo deste trabalho foi avaliar o desempenho do Luxid®, um sistema de processamento de linguagem natural comercial off-the-prateleira, usando o cartucho de habilidade de Relacionamentos de Relacionamentos de Entidade Médica de Dictionary e Base de Regra ® e Knime como mecanismo de fluxo de trabalho de automação para Combinação de resultados e formatação, na Referência do repositório da Universidade de Pittsburgh Blulab NLP, no contexto da trilha de recuperação de registros médicos da TREC 2011 (TREC-MED2011). RESULTADOS: O sistema aqui descrito alcançou a melhor pontuação para uma das 34 consultas (definidas como consulta 111) e classificada geral como o Top 7th-8th (de acordo com a pontuação usada) na trilha manual do TREC-MED2011. Mais de 80% das consultas do TREC-MED2011 podem ser processadas adequadamente automaticamente. O desempenho de consultas interpretadas manualmente não diferiu substancialmente daquelas processadas automaticamente. Mais de 60% das consultas apresentadas pelo nosso sistema entregaram um desempenho acima ou na mediana de todos os participantes. Muito alta precisão do sistema, entregando em certos casos um número muito baixo de hits, correlacionado estatisticamente com o desempenho geral. Conclusões: Resultados iniciais, análise de erro são relatados e estratégias para melhorias do sistema são delineadas; Apoiando plenamente a adequação ao utilizar esta tecnologia para identificar os pacientes que correspondem aos critérios de inclusão / exclusão, utilizando texto simples de EMR não estruturado. </v>
          </cell>
          <cell r="BQ207">
            <v>0</v>
          </cell>
          <cell r="BR207">
            <v>0</v>
          </cell>
          <cell r="BS207">
            <v>0</v>
          </cell>
          <cell r="BV207">
            <v>0</v>
          </cell>
          <cell r="BW207">
            <v>0</v>
          </cell>
          <cell r="BX207">
            <v>0</v>
          </cell>
          <cell r="BY207">
            <v>0</v>
          </cell>
          <cell r="BZ207">
            <v>0</v>
          </cell>
          <cell r="CA207">
            <v>0</v>
          </cell>
          <cell r="CB207">
            <v>0</v>
          </cell>
          <cell r="CC207">
            <v>0</v>
          </cell>
          <cell r="CK207">
            <v>0</v>
          </cell>
          <cell r="CL207">
            <v>0</v>
          </cell>
        </row>
        <row r="208">
          <cell r="C208" t="str">
            <v>leveraging wikipedia knowledge to classify multilingual biomedical documents</v>
          </cell>
          <cell r="D208" t="str">
            <v>Leveraging Wikipedia knowledge to classify multilingual biomedical documents</v>
          </cell>
          <cell r="E208" t="str">
            <v xml:space="preserve">Aproveitando o conhecimento da Wikipedia para classificar documentos biomédicos multilíngicos </v>
          </cell>
          <cell r="G208" t="str">
            <v xml:space="preserve">macho </v>
          </cell>
          <cell r="H208">
            <v>2018</v>
          </cell>
          <cell r="I208">
            <v>4</v>
          </cell>
          <cell r="J208">
            <v>0</v>
          </cell>
          <cell r="K208">
            <v>0</v>
          </cell>
          <cell r="L208" t="str">
            <v>Scopus</v>
          </cell>
          <cell r="P208" t="str">
            <v>English</v>
          </cell>
          <cell r="Q208" t="str">
            <v>Article</v>
          </cell>
          <cell r="R208">
            <v>0</v>
          </cell>
          <cell r="T208" t="str">
            <v>Antonio Mouriño García M., Pérez Rodríguez R., Anido Rifón L.</v>
          </cell>
          <cell r="U208" t="str">
            <v>Artificial Intelligence in Medicine</v>
          </cell>
          <cell r="V208" t="str">
            <v>88</v>
          </cell>
          <cell r="Y208" t="str">
            <v>10.1016/j.artmed.2018.04.007</v>
          </cell>
          <cell r="Z208" t="str">
            <v>10.1016/j.artmed.2018.04.007</v>
          </cell>
          <cell r="AB208" t="str">
            <v>https://www.scopus.com/inward/record.uri?eid=2-s2.0-85046691352&amp;doi=10.1016%2fj.artmed.2018.04.007&amp;partnerID=40&amp;md5=96bbd30f416a64d641d00bf28c2dc319</v>
          </cell>
          <cell r="AC208" t="str">
            <v>Department of Telematics Engineering, University of Vigo, Campus Lagoas-Marcosende, Vigo, 36310, Spain</v>
          </cell>
          <cell r="AD208" t="str">
            <v>Antonio Mouriño García, M., Department of Telematics Engineering, University of Vigo, Campus Lagoas-Marcosende, Vigo, 36310, Spain; Pérez Rodríguez, R., Department of Telematics Engineering, University of Vigo, Campus Lagoas-Marcosende, Vigo, 36310, Spain; Anido Rifón, L., Department of Telematics Engineering, University of Vigo, Campus Lagoas-Marcosende, Vigo, 36310, Spain</v>
          </cell>
          <cell r="AL208" t="str">
            <v>Ferrández, S., Toral, A., Ferrández, Ó., Ferrández, A., Mu noz, R., Exploiting Wikipedia and EuroWordNet to solve cross-lingual question answering (2009) Inf Sci, 179 (20), pp. 3473-3488; Guindon, G.E., Lavis, J.N., Becerra-Posada, F., Malek-Afzali, H., Shi, G., Yesudian, C.A.K., Bridging the gaps between research, policy and practice in low-and middle-income countries: a survey of health care providers (2010) Can Med Assoc J, 182 (9), pp. E362-E372; Sebastiani, F., Machine learning in automated text categorization (2002) ACM Comput Surv (CSUR), 34 (1), pp. 1-47; Hajmohammadi, M.S., Ibrahim, R., Selamat, A., Fujita, H., Combination of active learning and self-training for cross-lingual sentiment classification with density analysis of unlabelled samples (2015) Inf Sci, 317, pp. 67-77; Jadhav, B.R., Mahajan, M., GHR, C.W., Dual sentiment analysis using Adaboost algorithm sentiment analysis, Int J Eng Sc 2016;7641; Ling, X., Xue, G.-R., Dai, W., Jiang, Y., Yang, Q., Yu, Y., Can Chinese web pages be classified with English data source? (2008) Proceedings of the 17th international conference on World Wide Web, ACM New York, NY, USA, pp. 969-978; Rigutini, L., Maggini, M., Liu, B., An EM based training algorithm for cross-language text categorization (2005) Proceedings of the 2005 IEEE/WIC/ACM international conference on web intelligence, IEEE Computer Society, pp. 529-535; Olsson, J.S., Oard, D.W., Hajič, J., Cross-language text classification (2005) Proceedings of the 28th annual international ACM SIGIR conference on Research and development in information retrieval, ACM New York, NT, USA, pp. 645-646; Shi, L., Mihalcea, R., Tian, M., Cross language text classification by model translation and semi-supervised learning (2010) Proceedings of the 2010 conference on empirical methods in natural language processing, association for computational linguistics, Stroudsburg, PA, USA, pp. 1057-1067; Huang, L., Milne, D., Frank, E., Witten, I.H., Learning a concept-based document similarity measure (2012) J Am Soc Inf Sci Technol, 63 (8), pp. 1593-1608; Hutchins, W.J., Somers, H.L., An introduction to machine translation, vol. 362 (1992), Academic Press London; Stock, W.G., Concepts and semantic relations in information science (2010) J Am Soc Inf Sci Technol, 61 (10), pp. 1951-1969; Deerwester, S., Dumais, S.T., Furnas, G.W., Landauer, T.K., Harshman, R., Indexing by latent semantic analysis (1990) J Am Soc Inf Sci, 41 (6), p. 391; Blei, D.M., Ng, A.Y., Jordan, M.I., Latent Dirichlet allocation (2003) J Mach Learn Res, 3, pp. 993-1022; Gabrilovich, E., Markovitch, S., Wikipedia-based semantic interpretation for natural language processing (2009) J Artif Intell Res, pp. 443-498; Milne, D., Witten, I.H., An open-source toolkit for mining Wikipedia (2013) Artif Intell, 194, pp. 222-239; Bengio, Y., Ducharme, R., Vincent, P., Jauvin, C., A neural probabilistic language model (2003) J Mach Learn Res, 3, pp. 1137-1155; Vulić, I., Moens, M.-F., Bilingual distributed word representations from document-aligned comparable data (2016) J Artif Intell Res, 55, pp. 953-994; Sahlgren, M., The distributional hypothesis (2008) Ital J Linguist, 20 (1), pp. 33-54; Kim, H., Howland, P., Park, H., Dimension reduction in text classification with support vector machines (2005) J Mach Learn Res, pp. 37-53; Kusner, M.J., Sun, Y., Kolkin, N.I., Weinberger, K.Q., From word embeddings to document distances (2015) Proceedings of the 32nd international conference on machine learning (ICML 2015), pp. 957-966; Zheng, B., McLean, D.C., Lu, X., Identifying biological concepts from a protein-related corpus with a probabilistic topic model (2006) BMC Bioinformatics, 7 (1), p. 1; Aronson, A.R., Effective mapping of biomedical text to the UMLS Metathesaurus: the MetaMap program (2001) Proceedings of the AMIA Symposium, Suzanne Bakken, American Medical Informatics Association, Washington, USA, p. 17; Zhou, X., Zhang, X., Hu, X., MaxMatcher: Biological concept extraction using approximate dictionary lookup (2006) PRICAI 2006: trends in artificial intelligence, Springer Berlin Heidelberg, pp. 1145-1149; Jonquet, C., Shah, N., Musen, M., The open biomedical annotator (2009) AMIA summit on translational bioinformatics, pp. 56-60; Kang, N., Afzal, Z., Singh, B., Van Mulligen, E.M., Kors, J.A., Using an ensemble system to improve concept extraction from clinical records (2012) J Biomed Inf, 45 (3), pp. 423-428; Mouri no-García, M., Pérez-Rodríguez, R., Anido-Rifón, L., Biomedical literature classification using encyclopedic knowledge: a Wikipedia-based bag-of-concepts approach (2015) PeerJ, 3, p. e1279; Elberrichi, Z., Taibi, M., Belaggoun, A., Multilingual medical documents classification based on mesh domain ontology (2012), arXiv preprint arXiv:1206.4883; Carrero, F., Cortizo, J.C., Gomez, J.M., Testing concept indexing in crosslingual medical text classification (2008) Digital information management, 2008, ICDIM 2008. Third international conference on, IEEE, pp. 512-519; Hearst, M.A., Dumais, S.T., Osman, E., Platt, J., Scholkopf, B., Support vector machines (1998) Intell Syst Appl, IEEE, 13 (4), pp. 18-28; Khan, A., Baharudin, B., Lee, L.H., Khan, K., A review of machine learning algorithms for text-documents classification (2010) J Adv Inf Technol, 1 (1), pp. 4-20; Garla, V., Taylor, C., Brandt, C., Semi-supervised clinical text classification with Laplacian SVMs: an application to cancer case management (2013) J Biomed Inf, 46 (5), pp. 869-875; Ding, S., Yu, J., Qi, B., Huang, H., An overview on twin support vector machines (2014) Artif Intell Rev, pp. 1-8; Pedregosa, F., Varoquaux, G., Gramfort, A., Michel, V., Thirion, B., Grisel, O., Scikit-learn: machine learning in Python (2011) J Mach Learn Res, 12, pp. 2825-2830; Egozi, O., Markovitch, S., Gabrilovich, E., Concept-based information retrieval using explicit semantic analysis (2011) ACM Trans Inf Syst (TOIS), 29 (2), p. 8; Hersh, W., Buckley, C., Leone, T., Hickam, D., OHSUMED: an interactive retrieval evaluation and new large test collection for research (1994) SIGIR’94, Springer, pp. 192-201; Porter, M.F., An algorithm for suffix stripping (1980) Program, 14 (3), pp. 130-137; Täckström, O., An Evaluation of Bag-of-Concepts Representations in Automatic Text Classification, (Ph.D. thesis) (2005), KTH; Sahlgren, M., Cöster, R., Using bag-of-concepts to improve the performance of support vector machines in text categorization (2004) Proceedings of the 20th international conference on computational linguistics, association for computational linguistics, Stroudsburg, PA, USA, p. 487; Zhou, X., Zhang, X., Hu, X., Semantic Smoothing for Bayesian Text Classification with Small Training Data (2008) Society for industrial and applied mathematics. Proceedings of the SIAM international conference on data mining, Chid Apte, Haesun Park, Ke Wang and Mohammad J. Zaki, Society for Industrial and Applied Mathematics, Atlanta, USA, p. 289; Yang, Y., Pedersen, J.O., A comparative study on feature selection in text categorization (1997) Proceedings of the fourteenth international conference on machine learning, vol. 97, Morgan Kaufmann Publishers Inc., San Francisco, CA, USA, pp. 412-420; Sayfullina, L., Reducing Sparsity in Sentiment Analysis Data using Novel Dimensionality Reduction Approaches, (Ph.D. thesis) (2014), Aalto University; Gao, L., Zhou, S., Guan, J., Effectively classifying short texts by structured sparse representation with dictionary filtering (2015) Inf Sci, 323, pp. 130-142; Saif, H., He, Y., Alani, H., Semantic sentiment analysis of twitter (2012) Proceedings of the 11th international conference on the semantic web – Volume Part I, Springer-Verlag, Berlin, Heidelberg, pp. 508-524; Zhang, M.-L., Zhou, Z.-H., A k-nearest neighbor based algorithm for multi-label classification (2005), 2. , 2005 IEEE international conference on granular computing, Xiaohua Hu, Qing Liu, Andrzej Skowron, Tsau Young Lin, Ronald R. Yager, and Bo Zhang, IEEE, Beijing, China, 718–721; Huang, A., Milne, D., Frank, E., Witten, I.H., Clustering documents using a Wikipedia-based concept representation (2009) Advances in knowledge discovery and data mining, Springer, Berlin Heidelberg, pp. 628-636; Mouri no-García, M., Pérez-Rodríguez, R., Anido-Rifón, L., Wikipedia-based cross-language text classification (2017) Inf Sci, 406, pp. 12-28; Bloehdorn, S., Hotho, A., Boosting for text classification with semantic features (2004) International workshop on knowledge discovery on the web, Springer, Berlin Heidelberg, pp. 149-166; Yetisgen-Yildiz, M., Pratt, W., The effect of feature representation on MEDLINE document classification (2005) AMIA annual symposium proceedings, vol. 2005, American Medical Informatics Association, p. 849</v>
          </cell>
          <cell r="AM208" t="str">
            <v>Antonio Mouriño García, M.; Telecommunication Engineering School, Spain; email: marcos@gist.uvigo.es</v>
          </cell>
          <cell r="AP208" t="str">
            <v>Elsevier B.V.</v>
          </cell>
          <cell r="AV208" t="str">
            <v>AIMEE</v>
          </cell>
          <cell r="AW208" t="str">
            <v>Artif. Intell. Med.</v>
          </cell>
          <cell r="AX208" t="str">
            <v>Final</v>
          </cell>
          <cell r="AY208" t="str">
            <v>2-s2.0-85046691352</v>
          </cell>
          <cell r="AZ208">
            <v>20</v>
          </cell>
          <cell r="BF208" t="str">
            <v>Biomedical document classification; Hybrid word-concept document representation; Multilingual text classification; Wikipedia Miner semantic annotator; Wikipedia-based bag of concepts document representation</v>
          </cell>
          <cell r="BG208" t="str">
            <v>Abstracting; Benchmarking; Classification (of information); Knowledge management; Semantics; Text processing; Biomedical abstracts; Biomedical documents; Concept matching; Document Representation; Multilingual texts; State of the art; Wikipedia; Wikipedia knowledge; Information retrieval systems; algorithm; Article; classifier; English (language); French (language); German (language); knowledge; language; machine learning; medical literature; multilingualism; priority journal; Spanish (language); support vector machine; book; classification; comparative study; data mining; documentation; human; knowledge base; medical research; natural language processing; procedures; semantics; Biomedical Research; Data Mining; Documentation; Encyclopedias as Topic; Humans; Knowledge Bases; Multilingualism; Natural Language Processing; Semantics</v>
          </cell>
          <cell r="BI208" t="str">
            <v>twitter|metamap|nlp</v>
          </cell>
          <cell r="BJ208" t="str">
            <v>this article presents a classifier that leverages wikipedia knowledge to represent documents as vectors of concepts weights, and analyses its suitability for classifying biomedical documents written in any language when it is trained only with english documents. we propose the cross-language concept matching technique, which relies on wikipedia interlanguage links to convert concept vectors between languages. the performance of the classifier is compared to a classifier based on machine translation, and two classifiers based on metamap. to perform the experiments, we created two multilingual corpus. the first one, multi-lingual uvigomed (ml-uvigomed) is composed of 23,647 wikipedia documents about biomedical topics written in english, german, french, spanish, italian, galician, romanian, and icelandic. the second one, english-french-spanish-german uvigomed (efsg-uvigomed) is composed of 19,210 biomedical abstract extracted from medline written in english, french, spanish, and german. the performance of the approach proposed is superior to any of the state-of-the art classifier in the benchmark. we conclude that leveraging wikipedia knowledge is of great advantage in tasks of multilingual classification of biomedical documents. © 2018 elsevier b.v.</v>
          </cell>
          <cell r="BL208" t="str">
            <v xml:space="preserve">Este artigo apresenta um classificador que aproveita o conhecimento da Wikipedia para representar documentos como vetores de pesos de conceitos, e analisa sua adequação para classificar documentos biomédicos escritos em qualquer idioma quando é treinado apenas com documentos em inglês. Propomos a técnica de correspondência do Conceito de Cross-Language, que depende de links interligínulos da Wikipedia para converter vetores de conceito entre os idiomas. O desempenho do classificador é comparado a um classificador com base na tradução automática e dois classificadores baseados no metamap. Para realizar os experimentos, criamos dois corpus multilíngües. O primeiro, multi-lingual uvigomed (ml-uvigomed) é composto por 23.647 documentos de Wikipedia sobre tópicos biomédicos escritos em inglês, alemão, francês, espanhol, italiano, galego, romeno e islandês. O segundo, inglês-francês-espanhol-alemão uVigomed (EFSG-uvigomed) é composto por 19.210 resumo biomédico extraído da Medline escrito em inglês, francês, espanhol e alemão. O desempenho da abordagem proposto é superior a qualquer um dos classificadores de última geração no benchmark. Concluímos que alavancar o conhecimento da Wikipedia é de grande vantagem em tarefas de classificação multilíngüe de documentos biomédicos. © 2018 Elsevier B.V. </v>
          </cell>
          <cell r="BQ208">
            <v>0</v>
          </cell>
          <cell r="BR208">
            <v>1</v>
          </cell>
          <cell r="BS208">
            <v>0</v>
          </cell>
          <cell r="BV208">
            <v>0</v>
          </cell>
          <cell r="BW208">
            <v>0</v>
          </cell>
          <cell r="BX208">
            <v>0</v>
          </cell>
          <cell r="BY208">
            <v>0</v>
          </cell>
          <cell r="BZ208">
            <v>0</v>
          </cell>
          <cell r="CA208">
            <v>0</v>
          </cell>
          <cell r="CB208">
            <v>0</v>
          </cell>
          <cell r="CC208">
            <v>0</v>
          </cell>
          <cell r="CE208" t="str">
            <v>Entra ou ñ para leitura: talvez</v>
          </cell>
          <cell r="CF208" t="str">
            <v>Razoavel</v>
          </cell>
          <cell r="CG208">
            <v>44374</v>
          </cell>
          <cell r="CI208">
            <v>0</v>
          </cell>
          <cell r="CK208">
            <v>0</v>
          </cell>
          <cell r="CL208">
            <v>0</v>
          </cell>
        </row>
        <row r="209">
          <cell r="C209" t="str">
            <v>one size does not fit all an ensemble approach towards information extraction from adverse drug event narratives</v>
          </cell>
          <cell r="D209" t="str">
            <v>One size does not fit all: An ensemble approach towards information extraction from adverse drug event narratives</v>
          </cell>
          <cell r="E209" t="str">
            <v xml:space="preserve">Um tamanho não se encaixa: uma abordagem conjunta de extração de informações de narrativas de eventos adversos </v>
          </cell>
          <cell r="G209" t="str">
            <v xml:space="preserve">macho </v>
          </cell>
          <cell r="H209">
            <v>2018</v>
          </cell>
          <cell r="I209">
            <v>3</v>
          </cell>
          <cell r="J209">
            <v>0</v>
          </cell>
          <cell r="K209">
            <v>0</v>
          </cell>
          <cell r="L209" t="str">
            <v>Scopus</v>
          </cell>
          <cell r="P209" t="str">
            <v>English</v>
          </cell>
          <cell r="Q209" t="str">
            <v>Conference Paper</v>
          </cell>
          <cell r="R209">
            <v>0</v>
          </cell>
          <cell r="S209" t="str">
            <v>All Open Access, Hybrid Gold, Green</v>
          </cell>
          <cell r="T209" t="str">
            <v>Wunnava S., Qin X., Kakar T., Kong X., Rundensteiner E.A., Sahoo S.K., De S.</v>
          </cell>
          <cell r="U209" t="str">
            <v>HEALTHINF 2018 - 11th International Conference on Health Informatics, Proceedings; Part of 11th International Joint Conference on Biomedical Engineering Systems and Technologies, BIOSTEC 2018</v>
          </cell>
          <cell r="V209" t="str">
            <v>5</v>
          </cell>
          <cell r="Y209" t="str">
            <v>10.5220/0006600201760188</v>
          </cell>
          <cell r="Z209" t="str">
            <v>10.5220/0006600201760188</v>
          </cell>
          <cell r="AB209" t="str">
            <v>https://www.scopus.com/inward/record.uri?eid=2-s2.0-85051695089&amp;doi=10.5220%2f0006600201760188&amp;partnerID=40&amp;md5=556c52bef2af2010ef7909102ab0eec5</v>
          </cell>
          <cell r="AC209" t="str">
            <v>Computer Science Department, Worcester Polytechnic Institute, Worcester, MA, United States; Center for Drug Evaluation and Research, U.S. Food and Drug Administration, Silver Spring, MD, United States</v>
          </cell>
          <cell r="AD209" t="str">
            <v>Wunnava, S., Computer Science Department, Worcester Polytechnic Institute, Worcester, MA, United States; Qin, X., Computer Science Department, Worcester Polytechnic Institute, Worcester, MA, United States; Kakar, T., Computer Science Department, Worcester Polytechnic Institute, Worcester, MA, United States; Kong, X., Computer Science Department, Worcester Polytechnic Institute, Worcester, MA, United States; Rundensteiner, E.A., Computer Science Department, Worcester Polytechnic Institute, Worcester, MA, United States; Sahoo, S.K., Center for Drug Evaluation and Research, U.S. Food and Drug Administration, Silver Spring, MD, United States; De, S., Center for Drug Evaluation and Research, U.S. Food and Drug Administration, Silver Spring, MD, United States</v>
          </cell>
          <cell r="AH209" t="str">
            <v>U.S. Department of Education, ED: R305A150571
Institute of Education Sciences, IES</v>
          </cell>
          <cell r="AI209" t="str">
            <v>∗Susmitha Wunnava is thankful to the Seeds of STEM and Institute of Education Sciences, U.S. Department of Education for supporting her PhD studies via the grant R305A150571. Xiao and Tabassum are grateful to Oak Ridge Associated Universities (ORAU) for granting them an ORISE Fellowship to conduct research with the U.S. Food and Drug Administration.</v>
          </cell>
          <cell r="AL209" t="str">
            <v>Alpaydin, E., (2014) Introduction to Machine Learning, , MIT press; Aronson, A.R., Effective mapping of biomedical text to the umls metathesaurus: The metamap program (2001) Proceedings of The AMIA Symposium, p. 17. , AMIA; Barandela, R., Valdovinos, R.M., Sánchez, J.S., New applications of ensembles of classifiers (2003) Pattern Analysis &amp; Applications, 6 (3), pp. 245-256; Bird, S., (2009) Natural Language Processing with Python: Analyzing Text with The Natural Language Toolkit, , O’Reilly Media, Inc; Bishop, C.M., (2006) Pattern Recognition and Machine Learning, , springer; Błaszczynski, J., Stefanowski, J., Idkowiak, Ł., Extending bagging for imbalanced data (2013) Proceedings of The 8th International Conference on Computer Recognition Systems CORES 2013, pp. 269-278. , Springer; Breiman, L., Bagging predictors (1996) Machine Learning, 24 (2), pp. 123-140; Charniak, E., Johnson, M., Coarse-to-fine n-best parsing and maxent discriminative reranking (2005) Proceedings of The 43rd Annual Meeting on ACL, pp. 173-180. , ACL; Chawla, N.V., Data mining for imbalanced datasets: An overview (2009) Data Mining and Knowledge Discovery Handbook, pp. 875-886. , Springer; Doan, S., Xu, H., Recognizing medication related entities in hospital discharge summaries using support vector machine (2010) Proceedings of The 23rd International Conference on Computational Linguistics: Posters, pp. 259-266. , ACL; (2016) FAERS (FDA Adverse Event Reporting System), , FDA; Feng, X., Cai, A., Dong, K., Chaing, W., Feng, M., Bhu-Tada, N.S., Inciardi, J., Woldemariam, T., Assessing pancreatic cancer risk associated with dipeptidyl peptidase 4 inhibitors: Data mining of fda adverse event reporting system (faers) (2013) Journal of Pharmacovigilance, pp. 1-7; Ferrucci, D., Lally, A., Uima: An architectural approach to unstructured information processing in the corporate research environment (2004) Natural Language Engineering, 10 (3-4), pp. 327-348; Friedman, C., Alderson, P.O., Austin, J.H., Cimino, J.J., Johnson, S.B., A general natural-language text processor for clinical radiology (1994) JAMIA, 1 (2), pp. 161-174; Galar, M., Fernandez, A., Barrenechea, E., Bustince, H., Herrera, F., A review on ensembles for the class imbalance problem: Bagging-, boosting-, and hybrid-based approaches (2012) IEEE Transactions on Systems, Man, and Cybernetics, Part C (Applications and Reviews), 42 (4), pp. 463-484; Ghiasvand, O., (2014) Disease Name Extraction from Clinical Text Using Conditional Random Fields, , PhD thesis, The University of Wisconsin-Milwaukee; Halgrim, S.R., Xia, F., Solti, I., Cadag, E., Uzuner, Ö., A cascade of classifiers for extracting medication information from discharge summaries (2011) Journal of Biomedical Semantics, 2 (3), p. S2; Harpaz, R., Callahan, A., Tamang, S., Low, Y., Odgers, D., Finlayson, S., Jung, K., Shah, N.H., Text mining for adverse drug events: The promise, challenges, and state of the art (2014) Drug Safety, 37 (10), pp. 777-790; Jagannatha, A.N., Yu, H., Bidirectional rnn for medical event detection in electronic health records (2016) Proceedings of The Conference. ACL. North American Chapter. Meeting, p. 473. , 2016, NIH Public Access; Japkowicz, N., Stephen, S., The class imbalance problem: A systematic study (2002) Intelligent Data Analysis, 6 (5), pp. 429-449; Kohavi, R., A study of cross-validation and bootstrap for accuracy estimation and model selection (1995) Ijcai, 14, pp. 1137-1145. , Stanford, CA; Kuhn, M., Letunic, I., Jensen, L.J., Bork, P., The sider database of drugs and side effects (2015) Nucleic Acids Research, 44 (D1), pp. D1075-D1079; Lazarou, J., Pomeranz, B.H., Corey, P.N., Incidence of adverse drug reactions in hospitalized patients: A meta-analysis of prospective studies (1998) Jama, 279 (15), pp. 1200-1205; Longadge, R., Dongre, S., (2013) Class Imbalance Problem in Data Mining Review, , arXiv preprint; Nguyen, H., Patrick, J., Text mining in clinical domain: Dealing with noise (2016) KDD, pp. 549-558; Polikar, R., Ensemble learning (2009) Scholarpedia, 4 (1), p. 2776. , revision #91224; Ramesh, B.P., Belknap, S.M., Li, Z., Frid, N., West, D.P., Yu, H., Automatically recognizing medication and adverse event information from food and drug administrations adverse event reporting system narratives (2014) JMIR Medical Informatics, 2 (1), p. e10; Sakaeda, T., Tamon, A., Kadoyama, K., Okuno, Y., Data mining of the public version of the fda adverse event reporting system (2013) International Journal of Medical Sciences, 10 (7), p. 796; Savova, G.K., Masanz, J.J., Ogren, P.V., Zheng, J., Sohn, S., Kipper-Schuler, K.C., Chute, C.G., Mayo clinical text analysis and knowledge extraction system (ctakes): Architecture, component evaluation and applications (2010) JAMIA, 17 (5); Schapire, R.E., The strength of weak learnability (1990) Machine Learning, 5 (2), pp. 197-227; Tan, P.-N., (2006) Introduction to Data Mining, , Pearson Education India; Uzuner, Ö., Solti, I., Cadag, E., Extracting medication information from clinical text (2010) JAMIA, 17 (5), pp. 514-518; Uzuner, Ö., Solti, I., Xia, F., Cadag, E., Community annotation experiment for ground truth generation for the i2b2 medication challenge (2010) JAMIA, 17 (5), pp. 519-523; Uzuner, Ö., Zhang, X., Sibanda, T., Machine learning and rule-based approaches to assertion classification (2009) JAMIA, 16 (1), pp. 109-115; Wang, S., Yao, X., Diversity analysis on imbalanced data sets by using ensemble models (2009) Proceedings of The IEEE Symposium on Computational Intelligence and Data Mining, CIDM, pp. 324-331; Wilson, A.M., Thabane, L., Holbrook, A., Application of data mining techniques in pharmacovigilance (2004) BJCP, 57 (2), pp. 127-134; Wolpert, D.H., Stacked generalization (1992) Neural Networks, 5 (2), pp. 241-259; Xu, H., Stenner, S.P., Doan, S., Johnson, K.B., Waitman, L.R., Denny, J.C., Medex: A medication information extraction system for clinical narratives (2010) JAMIA, 17 (1), pp. 19-24</v>
          </cell>
          <cell r="AM209" t="str">
            <v>Wunnava, S.; Computer Science Department, United States; email: swunnava@wpi.edu</v>
          </cell>
          <cell r="AN209" t="str">
            <v>Zwiggelaar R.Gamboa H.Fred A.Bermudez i Badia S.</v>
          </cell>
          <cell r="AO209" t="str">
            <v>Institute for Systems and Technologies of Information, Control and Communication (INSTICC);OMICtools</v>
          </cell>
          <cell r="AP209" t="str">
            <v>SciTePress</v>
          </cell>
          <cell r="AQ209" t="str">
            <v>11th International Conference on Health Informatics, HEALTHINF 2018 - Part of 11th International Joint Conference on Biomedical Engineering Systems and Technologies, BIOSTEC 2018</v>
          </cell>
          <cell r="AR209" t="str">
            <v>19 January 2018 through 21 January 2018</v>
          </cell>
          <cell r="AT209">
            <v>134855</v>
          </cell>
          <cell r="AU209" t="str">
            <v>9789897582813</v>
          </cell>
          <cell r="AW209" t="str">
            <v>HEALTHINF - Int. Conf. Health Inf., Proc.; Part Int. Jt. Conf. Biomed. Eng. Syst. Technol., BIOSTEC</v>
          </cell>
          <cell r="AX209" t="str">
            <v>Final</v>
          </cell>
          <cell r="AY209" t="str">
            <v>2-s2.0-85051695089</v>
          </cell>
          <cell r="AZ209">
            <v>12</v>
          </cell>
          <cell r="BF209" t="str">
            <v>Adverse Drug Reaction; Class Imbalance; Ensemble Learning; Pharmacovigilance</v>
          </cell>
          <cell r="BG209" t="str">
            <v>Advanced Analytics; Biomedical engineering; Character recognition; Classification (of information); Computer aided instruction; Data Analytics; Natural language processing systems; Adverse drug reactions; Balanced learning; Biomedical named entity recognition; Class imbalance problems; Ensemble approaches; Heterogeneous classifiers; Patient information; Unstructured texts; Medical informatics</v>
          </cell>
          <cell r="BJ209" t="str">
            <v>recognizing named entities in adverse drug reactions narratives is a fundamental step towards extracting valuable patient information from unstructured text into a structured thus actionable format. this then unlocks advanced data analytics towards intelligent pharmacovigilance. yet existing biomedical named entity recognition (ner) tools are limited in their ability to identify certain entity types from these domain-specific narratives and result in significant performance differences in terms of accuracy. to address these challenges, we propose an ensemble approach that integrates a rich variety of named entity recognizers to procure the final result. first, one critical problem faced by ner in the biomedical context is that the data is highly skewed. that is, only 1% of words belong to a certain medical entity type, such as, the reason for medication usage compared to all other non-reason words. we propose a balanced, under-sampled bagging strategy that is dependent on the imbalance level to overcome the class imbalance problem. second, we present an ensemble of heterogeneous recognizers approach that leverages a novel ensemble combiner. our experimental results show that for biomedical text datasets: (i) a balanced learning environment along with an ensemble of heterogeneous classifiers constantly improves the performance over individual base learners and, (ii) stacking-based ensemble combiner methods outperform simple majority voting by 0.30 f-measure. copyright © 2018 by scitepress – science and technology publications, lda. all rights reserved</v>
          </cell>
          <cell r="BL209" t="str">
            <v xml:space="preserve">Reconhecer entidades nomeadas em narrativas de reações adversas de medicamentos é um passo fundamental para extrair informações valiosas do paciente de texto não estruturado em um formato acionável, estruturado. Isso então desbloqueia análises avançadas de dados para farmacovigilância inteligente. No entanto, as ferramentas de reconhecimento de entidade biomédica existente (ner) são limitadas em sua capacidade de identificar certos tipos de entidade dessas narrativas específicas de domínio e resultar em diferenças significativas de desempenho em termos de precisão. Para resolver esses desafios, propomos uma abordagem de conjunto que integra uma rica variedade de reconhecimentos de entidade nomeados para obter o resultado final. Primeiro, um problema crítico enfrentado pelo NER no contexto biomédico é que os dados são altamente inclinados. Ou seja, apenas 1% das palavras pertencem a um certo tipo de entidade médica, como a razão para o uso de medicação em comparação com todas as outras palavras de não-razão. Propomos uma estratégia de ensacamento equilibrada e submersa que depende do nível de desequilíbrio para superar o problema de desequilíbrio da classe. Em segundo lugar, apresentamos um conjunto de reconhecimentos heterogêneos que alavancam um romance combinador de ensemble. Nossos resultados experimentais mostram que, para conjuntos de dados de texto biomédicos: (i) um ambiente de aprendizagem equilibrado, juntamente com um conjunto de classificadores heterogêneos, melhora constantemente o desempenho em relação aos alunos de base individual e, (ii) métodos combinadores de empilhamento baseados em conjunto com queda de 0,30 f. -medir. Copyright © 2018 por Scitepress - Publicações de Ciência e Tecnologia, Lda. todos os direitos reservados </v>
          </cell>
          <cell r="BQ209">
            <v>0</v>
          </cell>
          <cell r="BR209">
            <v>1</v>
          </cell>
          <cell r="BS209">
            <v>0</v>
          </cell>
          <cell r="BV209">
            <v>0</v>
          </cell>
          <cell r="BW209">
            <v>0</v>
          </cell>
          <cell r="BX209">
            <v>0</v>
          </cell>
          <cell r="BY209">
            <v>0</v>
          </cell>
          <cell r="BZ209">
            <v>0</v>
          </cell>
          <cell r="CA209">
            <v>0</v>
          </cell>
          <cell r="CB209">
            <v>0</v>
          </cell>
          <cell r="CC209">
            <v>0</v>
          </cell>
          <cell r="CE209" t="str">
            <v>Entra ou ñ para leitura: não</v>
          </cell>
          <cell r="CF209" t="str">
            <v>Ruim</v>
          </cell>
          <cell r="CG209">
            <v>44374</v>
          </cell>
          <cell r="CI209">
            <v>0</v>
          </cell>
          <cell r="CK209">
            <v>0</v>
          </cell>
          <cell r="CL209">
            <v>0</v>
          </cell>
        </row>
        <row r="210">
          <cell r="C210" t="str">
            <v>performance evaluation for semantic based risk factors extraction from clinical narratives</v>
          </cell>
          <cell r="D210" t="str">
            <v>Performance evaluation for semantic-based risk factors extraction from clinical narratives</v>
          </cell>
          <cell r="E210" t="str">
            <v xml:space="preserve">Avaliação de desempenho para extração de fatores de risco semânticos com base em narrativas clínicas </v>
          </cell>
          <cell r="G210" t="str">
            <v xml:space="preserve">macho </v>
          </cell>
          <cell r="H210">
            <v>2018</v>
          </cell>
          <cell r="I210">
            <v>3</v>
          </cell>
          <cell r="J210">
            <v>0</v>
          </cell>
          <cell r="K210">
            <v>0</v>
          </cell>
          <cell r="L210" t="str">
            <v>Scopus</v>
          </cell>
          <cell r="P210" t="str">
            <v>English</v>
          </cell>
          <cell r="Q210" t="str">
            <v>Conference Paper</v>
          </cell>
          <cell r="R210">
            <v>0</v>
          </cell>
          <cell r="T210" t="str">
            <v>Sabra S., Alobaidi M., Malik K.M., Sabeeh V.</v>
          </cell>
          <cell r="U210" t="str">
            <v>2018 IEEE 8th Annual Computing and Communication Workshop and Conference, CCWC 2018</v>
          </cell>
          <cell r="V210" t="str">
            <v>2018-January</v>
          </cell>
          <cell r="Y210" t="str">
            <v>10.1109/ccwc.2018.8301742</v>
          </cell>
          <cell r="Z210" t="str">
            <v>10.1109/CCWC.2018.8301742</v>
          </cell>
          <cell r="AB210" t="str">
            <v>https://www.scopus.com/inward/record.uri?eid=2-s2.0-85047488149&amp;doi=10.1109%2fCCWC.2018.8301742&amp;partnerID=40&amp;md5=fa8150421676f60386a0448e45bee371</v>
          </cell>
          <cell r="AC210" t="str">
            <v>Computer Science and Engineering Department, Oakland University, Rochester, MI, United States</v>
          </cell>
          <cell r="AD210" t="str">
            <v>Sabra, S., Computer Science and Engineering Department, Oakland University, Rochester, MI, United States; Alobaidi, M., Computer Science and Engineering Department, Oakland University, Rochester, MI, United States; Malik, K.M., Computer Science and Engineering Department, Oakland University, Rochester, MI, United States; Sabeeh, V., Computer Science and Engineering Department, Oakland University, Rochester, MI, United States</v>
          </cell>
          <cell r="AL210" t="str">
            <v>Yoon, J., Davtyan, C., Van der Schaar, M., Discovery and clinical decision support for personalized healthcare (2017) IEEE Journal of Biomedical and Health Informatics, 21 (4), pp. 1133-1145. , Jul; Tsumoto, S., Automated extraction of medical expert system rules from clinical databases based on rough set theory (1998) Inf. Sci., 112 (1), pp. 67-84; Xu, J., Sow, D., Turaga, D., Van der Schaar, M., Online transfer learning for differential diagnosis determination (2014) Proc. AAAI Workshop World Wide Web Public Health Intell, pp. 25-29; Lam, J., Abdullah, S.M., Supriyanto, E., Architeture for clinical decision support system using high-risk pregnancy ontology (2015) ARPN Journal of Engineering and Applied Sciences, 10 (3), pp. 1229-1237; Benmimoune, L., Hajjam, A., Ghodous, P., Andres, E., Talha, S., Hajjam, M., Hybrid reasoning-based medical platform to assist clinicians in their clinical reasoning process (2015) 2015 6th International Conference on Information, Intelligence, Systems and Applications (IISA), pp. 1-5; Berner, E.S., Clinical decision support system (2007) Theory and Practice. Series: Health Informatics, , 2nd Edition; Greens, R.A., (2007) Clinical Decision Support (The Road Ahead), , Elsevier; Comak, E., Arslan, A., Türkoǧlu, I., A decision support system based on support vector machines for diagnosis of the heart valve diseases (2007) Computers in Biology and Medicine, 37 (1), pp. 21-27; Eom, J.-H., Kim, S.-C., Zhang, B.-T., AptaCDSS-E: A classifier ensemble-based clinical decision support system for cardiovascular disease level prediction (2008) Expert Syst. Appl., 34 (4), pp. 2465-2479; Zarkogianni, K., Nikita, K.S., Personal health systems for diabetes management, early diagnosis and prevention (2015) Handbook Res. Trends Diagn. Treat. Chronic Conditions, 1, pp. 465-492; Anooj, P.K., Clinical Decision Support System: Risk level prediction of heart disease using decision tree fuzzy rule International Journal of Research and Reviews in Computer Science, 3 (3). , Jun; Dinevski, D., Bele, U., Sarenac, T., Rajkovic, U., Sustersic, O., Clinical decision support systems (2011) Telemedicine Techniques and Applications Book Edited by Georgi Graschew and Stefan Rakowsky, , Chapter 8, June 20; Goldstein, M.K., Coleman, R.W., Tu, S.W., Shankar, R.D., O'Connor, M.J., Musen, M.A., Martins, S.B., Hoffman, B.B., Translating research into practice: Organizational issues in implementing automated decision support for hypertension in three medical centers (2004) J Am Med Inform Assoc, 11 (5), pp. 368-376; Lai, S., Goldstein, M.K., Insights from Testing the Accuracy of Recommendations from An Automated Decision Support System for Primary Hypertension: ATHENA DSS MEDINFO CD: 1706, , 2004; Alqahtani, Sahar, S., Alshahri, S., Almaleh, A.I., Nadeem, F., (2016) The Implementation of Clinical Decision Support System: A Case Study in Saudi Arabia; Farooq, K., Hussain, A., Leslie, S., Eckl, C., Slack, W., Ontology-driven cardiovascular decision support system (2011) 2011 5th International Conference on Pervasive Computing Technologies for Healthcare (PervasiveHealth) and Workshops, pp. 283-286; Rector, A., Rogers, J., Ontological and practical issues in using a description logic to represent medical concept systems: Experience from Galen reasoning web (2006) Lecture Notes in Computer Science, 4126, pp. 197-231. , 2006; Begum, S., Ahmed, M.U., Funk, P., Xiong, N., Folke, M., Case-based reasoning systems in the health sciences: A survey of recent trends and developments (2011) IEEE Transactions on Systems, Man, and Cybernetics, Part C (Applications and Reviews), 41 (4), pp. 421-434. , Jul; Chakraborty, B., Srinivas, S.I., Sood, P., Nabhi, V., Ghosh, D., Case Based Reasoning methodology for diagnosis of Swine Flu (2011) 2011 IEEE GCC Conference and Exhibition (GCC), pp. 132-135; Wang, H.T., Tansel, A.U., MedCase: A template medical case store for case-based reasoning in medical decision support (2013) 2013 IEEE/ACM International Conference on Advances in Social Networks Analysis and Mining (ASONAM 2013), pp. 962-967; Sabra, S., Mahmood, K., Alobaidi, M., A semantic extraction and sentimental assessment of risk factors (SESARF): An NLP approach for precision medicine: A medical decision support tool for early diagnosis from clinical notes (2017) Computer Software and Applications Conference (COMPSAC), 2017 IEEE, 2, pp. 131-136; http://www.openclinical.org/gmm_eon.html; Lovins, J.B., (1968) Development of a Stemming Algorithm, pp. 22-31; Bodenreider, O., The unified medical language system (UMLS): Integrating biomedical terminology (2004) Nucleic Acids Research, 32, pp. D267-D270; https://metamap.nlm.nih.gov/, Accessed on 30 March 2017; Graovac, J., Text categorization using n-gram based language independent technique (2014) Intelligent Data Analysis, 18 (4), pp. 677-695; Cavnar, W.B., Trenkle, J.M., N-Gram-Based Text Categorization., , http://odur.let.rug.nl/~vannoord/TextCat/textcat.pdf, [Online] [Accessed: 25-Nov-2017]; https://www.w3.org/Submission/SWRL/; http://www.daml.org/swrl/proposal/; Choi, S.S., Choi, J., (2014) SNUMedinfo at TREC CDS Track 2014: Medical Case Based Retrieval Task, , SEOUL NATIONAL UNIV (REPUBLIC OF KOREA), 2014; Stubbs, A., Kotfila, C., Xu, H., Uzuner, O., Identifying risk factors for heart disease over time: Overview of 2014 i2b2/UTHealth shared task Track 2 (2015) J Biomed Inform., , Jul 22, 2015; Wimalasuriya, D.C., Dou, D., Using multiple ontologies in information extraction (2009) Proceedings of the 18th ACM Conference on Information and Knowledge Management, pp. 235-244. , ACM; https://nlp.stanford.edu/IR-book/html/htmledition/tokenization-1.html; https://nlp.stanford.edu/IR-book/html/htmledition/stemming-andlemmatization-1.html; https://web.stanford.edu/~jurafsky/slp3/10.pdf; https://stanfordnlp.github.io/CoreNLP/ner.html; https://www.nlm.nih.gov/research/umls/; https://www.nlm.nih.gov/bsd/pmresources.html; Lowe, H.J., Barnett, G.O., MicroMeSH: A microcomputer system for searching and exploring the national library of medicine's medical subject headings (MeSH) vocabulary (1987) Proceedings of the Annual Symposium on Computer Application in Medical Care, p. 717; Miller, R.A., Gieszczykiewicz, F.M., Vries, J.K., Cooper, G.F., CHARTLINE: Providing bibliographic references relevant to patient charts using the UMLS Metathesaurus Knowledge Sources. Providing (1992) Proceedings of the Annual Symposium on Computer Application in Medical Care, p. 86; Hersh, W.R., Greenes, R.A., SAPHIRE - An information retrieval system featuring concept matching, automatic indexing, probabilistic retrieval, and hierarchical relationships (1990) Computers and Biomedical Research, 23 (5), pp. 410-425; Pratt, W., Yetisgen-Yildiz, M., A study of biomedical concept identification: MetaMap vs. People (2003) AMIA Annual Symposium Proceedings, 2003, p. 529; Wright, L.W., Nardini, H.K.G., Aronson, A.R., Rindflesch, T.C., Hierarchical concept indexing of full-text documents in the unified medical language system information sources map (1999) Journal of the Association for Information Science and Technology, 50 (6), p. 514; Stocker, C., Marzi, L.M., Matula, C., Schantl, J., Prohaska, G., Brabenetz, A., Holzinger, A., Enhancing patient safety through human-computer information retrieval on the example of Germanspeaking surgical reports (2014) 25th International Workshop on Database and Expert Systems Applications (DEXA), pp. 216-220. , Munich, Germany; Raja, A.S., Ip, I.K., Prevedello, L.M., Sodickson, A.D., Farkas, C., Zane, R.D., Khorasani, R., Effect of computerized clinical decision support on the use and yield of CT pulmonary angiography in the emergency department (2012) Radiology, 262 (2), pp. 468-474; Hripcsak, G., Bakken, S., Stetson, P.D., Patel, V.L., Mining complex clinical data for patient safety research: A framework for event discovery (2013) Journal of Biomedical Informatics, 36 (1), pp. 120-130; Wagholikar, K.B., MacLaughlin, K.L., Henry, M.R., Greenes, R.A., Hankey, R.A., Liu, H., Chaudhry, R., Clinical decision support with automated text processing for cervical cancer screening (2012) Journal of the American Medical Informatics Association, 19 (5), pp. 833-839; Roberts, A., Gaizauskas, R., Hepple, M., Extracting clinical relationships from patient narratives (2008) Proceedings of the Workshop on Current Trends in Biomedical Natural Language Processing, Association for Computational Linguistics, pp. 10-18. , Ohio, USA; Matheny, M.E., FitzHenry, F., Speroff, T., Green, J.K., Griffith, M.L., Vasilevskis, E.E., Brown, S.H., Detection of infectious symptoms from VA emergency department and primary care clinical documentation (2012) International Journal of Medical Informatics, 81 (3), pp. 143-156; Fung, K.W., Jao, C.S., Demner-Fushman, D., Extracting drug indication information from structured product labels using natural language processing (2013) Journal of the American Medical Informatics Association, 20 (3), pp. 482-488; Imler, T.D., Morea, J., Kahi, C., Imperiale, T.F., Natural language processing accurately categorizes findings from colonoscopy and pathology reports (2013) Clinical Gastroenterology and Hepatology, 11 (6), pp. 689-694; Deniz, A., Kiziloz, H.E., Effects of various preprocessing techniques to Turkish text categorization using n-gram features (2017) Computer Science and Engineering (UBMK), 2017 International Conference on, pp. 655-666; Riaño, D., Real, F., López-Vallverdú, J.A., Campana, F., Ercolani, S., Mecocci, P., Annicchiarico, R., Caltagirone, C., An ontology-based personalization of healthcare knowledge to support clinical decisions for chronically ill patients (2012) Journal of Biomedical Informatics, 45 (3), pp. 429-446. , https://doi.org/10.1016/j.jbi.2011.12.008; https://protege.stanford.edu/</v>
          </cell>
          <cell r="AN210" t="str">
            <v>Chakrabarti S.Saha H.N.</v>
          </cell>
          <cell r="AO210" t="str">
            <v>IEEE Region 6;IEEE USA;Institute of Engineering and Management (IEM);University of Engineering and Management (UEM);University of Nevada</v>
          </cell>
          <cell r="AP210" t="str">
            <v>Institute of Electrical and Electronics Engineers Inc.</v>
          </cell>
          <cell r="AQ210" t="str">
            <v>8th IEEE Annual Computing and Communication Workshop and Conference, CCWC 2018</v>
          </cell>
          <cell r="AR210" t="str">
            <v>8 January 2018 through 10 January 2018</v>
          </cell>
          <cell r="AT210">
            <v>135073</v>
          </cell>
          <cell r="AU210" t="str">
            <v>9781538646496</v>
          </cell>
          <cell r="AW210" t="str">
            <v>IEEE Annu. Comput. Commun. Workshop Conf., CCWC</v>
          </cell>
          <cell r="AX210" t="str">
            <v>Final</v>
          </cell>
          <cell r="AY210" t="str">
            <v>2-s2.0-85047488149</v>
          </cell>
          <cell r="AZ210">
            <v>6</v>
          </cell>
          <cell r="BF210" t="str">
            <v>Clinical Decision Support Systems; MetaMap NLP; N-gram; Ontology; Precision Medicine; Semantic Rules</v>
          </cell>
          <cell r="BG210" t="str">
            <v>Artificial intelligence; Diagnosis; Extraction; Health risks; Natural language processing systems; Ontology; Patient treatment; Clinical decision support systems; Electronic health record; MetaMap NLP; N-grams; Performance evaluations; Semantic rules; Semantic Web technology; State-of-the-art technology; Decision support systems</v>
          </cell>
          <cell r="BI210" t="str">
            <v>twitter|metamap|nlp</v>
          </cell>
          <cell r="BJ210" t="str">
            <v>precision medicine is the new perspective in healthcare that requires a personalized diagnosis and treatment plan for a patient. this new approach mandates that clinical decision support system (cdss), an essential element of preventive and precision medicine processes, uses state-of-the-art technologies in terms of clinical knowledge extraction. to assist a physician's precise prognosis using cdss, it is important that a patient's health data is properly and automatically analyzed. the unstructured part of the data in electronic health records (ehr) is critical, as it may contain hidden risk factors. we propose a new approach for cdss to extract risk factors concepts from the clinical narratives using natural language processing techniques (nlp) and semantic web technologies (swt). we evaluate our model using a case study dataset of patients' records with venous thromboembolism (vte). our model extracts risk factors of vte to make a prognosis. results of proposed technique yielded precision of 85% and recall of 84% to identify and extract risk factors concepts. © 2018 ieee.</v>
          </cell>
          <cell r="BL210" t="str">
            <v xml:space="preserve">Medicina de precisão é a nova perspectiva em saúde que requer um plano de diagnóstico e tratamento personalizado para um paciente. Esta nova abordagem exige que o sistema de apoio à decisão clínica (CDSs), um elemento essencial dos processos de medicina preventiva e de precisão, utiliza tecnologias de última geração em termos de extração de conhecimento clínico. Para auxiliar o prognóstico preciso de um médico usando CDs, é importante que os dados de saúde de um paciente sejam analisados ​​adequadamente e automaticamente. A parte não estruturada dos dados em registros de saúde eletrônica (EHR) é fundamental, pois pode conter os fatores de risco ocultos. Propomos uma nova abordagem para os CDs para extrair conceitos de fatores de risco das narrativas clínicas usando técnicas de processamento de linguagem natural (NLP) e tecnologias da Web semântica (SWT). Avaliamos nosso modelo usando um conjunto de dados de estudo de caso de registros dos pacientes com tromboembolismo venoso (VTE). Nosso modelo extrai fatores de risco de TEV para fazer um prognóstico. Os resultados da técnica proposta produzem precisão de 85% e recuperação de 84% para identificar e extrair conceitos de fatores de risco. © 2018 IEEE. </v>
          </cell>
          <cell r="BQ210">
            <v>0</v>
          </cell>
          <cell r="BR210">
            <v>1</v>
          </cell>
          <cell r="BS210">
            <v>0</v>
          </cell>
          <cell r="BV210">
            <v>0</v>
          </cell>
          <cell r="BW210">
            <v>0</v>
          </cell>
          <cell r="BX210">
            <v>0</v>
          </cell>
          <cell r="BY210">
            <v>0</v>
          </cell>
          <cell r="BZ210">
            <v>0</v>
          </cell>
          <cell r="CA210">
            <v>0</v>
          </cell>
          <cell r="CB210">
            <v>0</v>
          </cell>
          <cell r="CC210">
            <v>0</v>
          </cell>
          <cell r="CE210" t="str">
            <v>Entra ou ñ para leitura: não</v>
          </cell>
          <cell r="CF210" t="str">
            <v>Ruim</v>
          </cell>
          <cell r="CG210">
            <v>44374</v>
          </cell>
          <cell r="CI210">
            <v>0</v>
          </cell>
          <cell r="CK210">
            <v>0</v>
          </cell>
          <cell r="CL210">
            <v>0</v>
          </cell>
        </row>
        <row r="211">
          <cell r="C211" t="str">
            <v>piston predicting drug indications and side effects using topic modeling and natural language processing</v>
          </cell>
          <cell r="D211" t="str">
            <v>PISTON: Predicting drug indications and side effects using topic modeling and natural language processing</v>
          </cell>
          <cell r="E211" t="str">
            <v xml:space="preserve">Pistão: Prevendo indicações de drogas e efeitos colaterais usando modelagem de tópicos e processamento de linguagem natural </v>
          </cell>
          <cell r="G211" t="str">
            <v xml:space="preserve">macho </v>
          </cell>
          <cell r="H211">
            <v>2018</v>
          </cell>
          <cell r="I211">
            <v>4</v>
          </cell>
          <cell r="J211">
            <v>0</v>
          </cell>
          <cell r="K211">
            <v>0</v>
          </cell>
          <cell r="L211" t="str">
            <v>Scopus</v>
          </cell>
          <cell r="P211" t="str">
            <v>English</v>
          </cell>
          <cell r="Q211" t="str">
            <v>Article</v>
          </cell>
          <cell r="R211">
            <v>0</v>
          </cell>
          <cell r="S211" t="str">
            <v>All Open Access, Bronze</v>
          </cell>
          <cell r="T211" t="str">
            <v>Jang G., Lee T., Hwang S., Park C., Ahn J., Seo S., Hwang Y., Yoon Y.</v>
          </cell>
          <cell r="U211" t="str">
            <v>Journal of Biomedical Informatics</v>
          </cell>
          <cell r="V211" t="str">
            <v>87</v>
          </cell>
          <cell r="Y211" t="str">
            <v>10.1016/j.jbi.2018.09.015</v>
          </cell>
          <cell r="Z211" t="str">
            <v>10.1016/j.jbi.2018.09.015</v>
          </cell>
          <cell r="AB211" t="str">
            <v>https://www.scopus.com/inward/record.uri?eid=2-s2.0-85054795786&amp;doi=10.1016%2fj.jbi.2018.09.015&amp;partnerID=40&amp;md5=1a8b476c7417462839431ffdcb68c2a9</v>
          </cell>
          <cell r="AC211" t="str">
            <v>Department of IT Convergence Engineering, Gachon University, Seongnam, South Korea; Department of Computer Engineering, Gachon University, Seongnam, South Korea; Department of Computer Science, Yonsei University, Seoul, South Korea; Department of Computer Science and Engineering, Incheon University, Incheon, South Korea; Department of Computer Science, University of Southern California, Los Angeles, United States</v>
          </cell>
          <cell r="AD211" t="str">
            <v>Jang, G., Department of IT Convergence Engineering, Gachon University, Seongnam, South Korea; Lee, T., Department of Computer Engineering, Gachon University, Seongnam, South Korea; Hwang, S., Department of IT Convergence Engineering, Gachon University, Seongnam, South Korea; Park, C., Department of Computer Science, Yonsei University, Seoul, South Korea; Ahn, J., Department of Computer Science and Engineering, Incheon University, Incheon, South Korea; Seo, S., Department of Computer Engineering, Gachon University, Seongnam, South Korea; Hwang, Y., Department of Computer Science, University of Southern California, Los Angeles, United States; Yoon, Y., Department of Computer Engineering, Gachon University, Seongnam, South Korea</v>
          </cell>
          <cell r="AG211" t="str">
            <v>adenine, 22177-51-1, 2922-28-3, 73-24-5; adenosine, 58-61-7; caffeine, 58-08-2; cisplatin, 15663-27-1, 26035-31-4, 96081-74-2; cocaine, 50-36-2, 53-21-4, 5937-29-1; dexamethasone, 50-02-2; enoxaparin, 679809-58-6; gemcitabine, 103882-84-4; glucose, 50-99-7, 84778-64-3; glutathione, 70-18-8; glycine, 56-40-6, 6000-43-7, 6000-44-8; glycogen synthase kinase 3alpha; glycogen synthase kinase 3beta; growth factor receptor bound protein 2, 148266-08-4; metformin, 1115-70-4, 657-24-9; mifepristone, 84371-65-3; nitric oxide, 10102-43-9; oxaliplatin, 61825-94-3; paclitaxel, 33069-62-4; phenobarbital, 50-06-6, 57-30-7, 8028-68-0; phenol, 108-95-2, 3229-70-7; progesterone, 57-83-0; simvastatin, 79902-63-9; sorafenib, 284461-73-0; temozolomide, 85622-93-1; testosterone, 58-22-0; tetracycline, 23843-90-5, 60-54-8, 64-75-5, 8021-86-1; urea, 57-13-6; water, 7732-18-5</v>
          </cell>
          <cell r="AH211" t="str">
            <v>Ministry of Science, ICT and Future Planning, MSIP: NRF-2018R1A2B6006223
National Research Foundation of Korea, NRF</v>
          </cell>
          <cell r="AI211" t="str">
            <v>This research was supported by the National Research Foundation of Korea (NRF) grant funded by the Korea government (Ministry of Science, ICT &amp; Future Planning) ( NRF-2018R1A2B6006223 ).</v>
          </cell>
          <cell r="AL211" t="str">
            <v>DiMasi, J.A., New drug development in the United States from 1963 to 1999 (2001) Clin. Pharmacol. Ther., 69 (5), pp. 286-296; Adams, C.P., Brantner, V.V., Estimating the cost of new drug development: is it really $802 million? (2006) Health Aff., 25 (2), pp. 420-428; Tonkens, R., An overview of the drug development process (2005) Phys. Execut., 31 (3), p. 48; Booth, B., Zemmel, R., Opinion: prospects for productivity (2004) Nat. Rev. Drug Discov., 3 (5), p. 451; Sleigh, S.H., Barton, C.L., Repurposing strategies for therapeutics (2010) Pharm. Med., 24 (3), pp. 151-159; Chong, C.R., Sullivan, D.J., Jr., New uses for old drugs (2007) Nature, 448 (7154), p. 645; Persidis, A., The benefits of drug repositioning (2011) Drug Discov. World, 12, pp. 9-12; Dudley, J.T., Deshpande, T., Butte, A.J., Exploiting drug–disease relationships for computational drug repositioning (2011) Briefings Bioinf., 12 (4), pp. 303-311; Li, J., A survey of current trends in computational drug repositioning (2015) Briefings Bioinf., 17 (1), pp. 2-12; Gottlieb, A., PREDICT: a method for inferring novel drug indications with application to personalized medicine (2011) Mol. Syst. Biol., 7 (1), p. 496; Edwards, I.R., Aronson, J.K., Adverse drug reactions: definitions, diagnosis, and management (2000) Lancet, 356 (9237), pp. 1255-1259; Giacomini, K.M., When good drugs go bad (2007) Nature, 446 (7139), p. 975; Ferner, R.E., Adverse drug reactions (2003) Medicine, 31 (8), pp. 20-24; Hwang, Y., Identifying the common genetic networks of ADR (adverse drug reaction) clusters and developing an ADR classification model (2017) Mol. BioSyst., 13 (9), pp. 1788-1796; Tan, A.-H., Text mining: the state of the art and the challenges (1999) Proceedings of the PAKDD 1999 Workshop on Knowledge Discovery from Advanced Databases, 8. , sn; Mandloi, S., Chakrabarti, S., PALM-IST: pathway assembly from literature mining-an information search tool (2015) Sci. Rep., 5, p. 10021; Jang, G., Literature-based prediction of novel drug indications considering relationships between entities (2017) Mol. BioSyst., 13 (7), pp. 1399-1405; James, F., (2003), pp. 1218-1222. , Allen, Natural Language Processing; Chopra, A., Prashar, A., Sain, C., Natural language processing (2013) Int. J. Technol. Enhanc. Emerg. Eng. Res, 1 (4), pp. 131-134; Dumontier, M., Villanueva-Rosales, N., Towards pharmacogenomics knowledge discovery with the semantic web (2009) Briefings Bioinf., 10 (2), pp. 153-163; Coulet, A., Using text to build semantic networks for pharmacogenomics (2010) J. Biomed. Inform., 43 (6), pp. 1009-1019; Percha, B., Garten, Y., Altman, R.B., Discovery and explanation of drug-drug interactions via text mining (2012) Biocomputing, 2012, pp. 410-421; Blei, D.M., Probabilistic topic models (2012) Commun. ACM, 55 (4), pp. 77-84; Bisgin, H., Mining FDA drug labels using an unsupervised learning technique-topic modeling (2011) BMC Bioinf., 12 (10). , (BioMed Central); Kim, H., Park, S., Discovering disease-associated drugs using web crawl data (2016) Proceedings of the 31st Annual ACM Symposium on Applied Computing, , ACM; Xu, R., Wang, Q., Large-scale extraction of accurate drug-disease treatment pairs from biomedical literature for drug repurposing (2013) BMC Bioinf., 14 (1), p. 181; Yeleswarapu, S., A pipeline to extract drug-adverse event pairs from multiple data sources (2014) BMC Med. Inf. Decis. Making, 14 (1), p. 13; (2013), Kathi Canese, Sarah Weis, PubMed: The Bibliographic Database; Wishart, D.S., DrugBank: a comprehensive resource for in silico drug discovery and exploration (2006) Nucl. Acids Res., 34, pp. D668-D672; Kanehisa, M., KEGG: new perspectives on genomes, pathways, diseases and drugs (2016) Nucl. Acids Res., 45 (D1), pp. D353-D361; Whirl-Carrillo, M., Pharmacogenomics knowledge for personalized medicine (2012) Clin. Pharm. Ther., 92 (4), pp. 414-417; Klein, D., Manning, C.D., Accurate unlexicalized parsing (2003) Proceedings of the 41st Annual Meeting of the Association for Computational Linguistics; Jang, D., Inferring new drug indications using the complementarity between clinical disease signatures and drug effects (2016) J. Biomed. Inform., 59, pp. 248-257; Hornik, K., Grün, B., Topicmodels: an R package for fitting topic models (2011) J. Stat. Softw., 40 (13), pp. 1-30; Davis, A.P., The comparative toxicogenomics database's 10th year anniversary: update 2015 (2014) Nucl. Acids Res., 43 (D1), pp. D914-D920; Kuhn, M., The SIDER database of drugs and side effects (2015) Nucl. Acids Res., 44 (D1), pp. D1075-D1079; Rodriguez-Ortiz, M.E., Calcium deficiency reduces circulating levels of FGF23 (2012) J. Am. Soc. Nephrol., , (ASN-2011101006); Rodríguez, G., (2007), Lecture Notes on Generalized Linear Models, 2010; Patchala, J., Jegga, A.G., Concept modeling-based drug repositioning (2015) AMIA Summ. Trans. Sci. Proc., 2015, p. 222; Fleuren, W.M.W., Alkema, W., Application of text mining in the biomedical domain (2015) Methods, 74, pp. 97-106; (1983), pp. 402-403. , Martin Dillon, Introduction to Modern Information Retrieval: G. Salton and M. McGill. McGraw-Hill, New York (1983). xv+ 448 pp., $32.95 ; Lipscomb, C.E., Medical subject headings (MeSH) (2000) Bull. Med. Libr. Assoc., 88 (3), p. 265; US National Institute, (2012), ClinicalTrials.gov, s of Health; World Health Organization, Guidelines for ATC Classification and DDD Assignment, WHO Collaborating Centre for Drug Statistics Methodology (1999), Nordic Council on Medicines Oslo</v>
          </cell>
          <cell r="AM211" t="str">
            <v>Yoon, Y.; Department of Computer Engineering, South Korea; email: ymyoon@gachon.ac.kr</v>
          </cell>
          <cell r="AP211" t="str">
            <v>Academic Press Inc.</v>
          </cell>
          <cell r="AV211" t="str">
            <v>JBIOB</v>
          </cell>
          <cell r="AW211" t="str">
            <v>J. Biomed. Informatics</v>
          </cell>
          <cell r="AX211" t="str">
            <v>Final</v>
          </cell>
          <cell r="AY211" t="str">
            <v>2-s2.0-85054795786</v>
          </cell>
          <cell r="AZ211">
            <v>11</v>
          </cell>
          <cell r="BF211" t="str">
            <v>Bioinformatics; Drug repositioning; Side effect prediction; Systems biology; Text mining</v>
          </cell>
          <cell r="BG211" t="str">
            <v>Bioinformatics; Data mining; Forecasting; Genes; Modeling languages; Natural language processing systems; Patient treatment; Pistons; Drug repositioning; Drug side effects; Probability matrixes; Regulatory relationships; Side effect; Systems biology; Text mining; Therapeutic effects; Drug interactions; adenine; adenosine; beta catenin; caffeine; cisplatin; cocaine; dexamethasone; enoxaparin; gemcitabine; glucose; glutathione; glycine; glycogen synthase kinase 3beta; growth factor receptor bound protein 2; metformin; mifepristone; nitric oxide; oxaliplatin; paclitaxel; phenobarbital; phenol; progesterone; simvastatin; sorafenib; temozolomide; testosterone; tetracycline; urea; water; adverse drug reaction; algorithm; Article; classifier; controlled study; data mining; down regulation; drug indication; gene control; gene identification; intermethod comparison; measurement accuracy; natural language processing; predictor variable; priority journal; probability; randomization; sensitivity and specificity; statistical model; upregulation; algorithm; area under the curve; drug repositioning; electronic health record; human; medical informatics; phenotype; procedures; systems biology; Algorithms; Area Under Curve; Data Mining; Drug Repositioning; Drug-Related Side Effects and Adverse Reactions; Electronic Health Records; Humans; Medical Informatics; Natural Language Processing; Phenotype; Probability; Systems Biology</v>
          </cell>
          <cell r="BH211" t="str">
            <v>twitter|metamap|nlp</v>
          </cell>
          <cell r="BI211" t="str">
            <v>twitter|metamap|nlp</v>
          </cell>
          <cell r="BJ211" t="str">
            <v>the process of discovering novel drugs to treat diseases requires a long time and high cost. it is important to understand side effects of drugs as well as their therapeutic effects, because these can seriously damage the patients due to unexpected actions of the derived candidate drugs. in order to overcome these limitations, computational methods for predicting the therapeutic effects and side effects have been proposed. in particular, text mining is a widely used technique in the field of systems biology, because it can discover hidden relationships between drugs, genes and diseases from a large amount of literature data. compared with in vivo/in vitro experiments, text mining derives meaningful results with less time and cost. in this study, we propose an algorithm for predicting novel drug-phenotype associations and drug-side effect associations using topic modeling and natural language processing (nlp). we extract sentences in which drugs and genes co-occur from the abstracts of the literature and identify words that describe the relationship between them using nlp. considering the characteristics of the identified words, we determine if the drug has an up-regulation effect or a down-regulation effect on the gene. based on genes that affect drugs and their regulatory relationships, we group the frequently occurring genes and regulatory relationships into topics, and build a drug-topic probability matrix by calculating the score that the drug will have a topic using topic modeling. using the matrix, a classifier is constructed for predicting the novel indications and side effects of drugs considering the characteristics of known drug-phenotype associations or drug-side effect associations. the proposed method predicts both indications and side effects with a single algorithm, and it can exclude drugs with serious side effects or side effects that patients do not want to experience from among the candidate drugs provided for the treatment of the phenotype. furthermore, lists of novel candidate drugs for phenotypes and side effects can be continuously updated with our algorithm every time a document is added. more than a thousand documents are produced per day, and it is possible for our algorithm to efficiently derive candidate drugs because it requires less cost than the existing drug repositioning methods. the resource of piston is available at databio.gachon.ac.kr/tools/piston. © 2018 elsevier inc.</v>
          </cell>
          <cell r="BL211" t="str">
            <v xml:space="preserve">O processo de descobrir novos medicamentos para tratar doenças requer muito tempo e alto custo. É importante entender os efeitos colaterais das drogas, assim como seus efeitos terapêuticos, porque estes podem danificar seriamente os pacientes devido a ações inesperadas dos medicamentos candidatos derivados. Para superar essas limitações, os métodos computacionais para prever os efeitos terapêuticos e os efeitos colaterais foram propostos. Em particular, a mineração de texto é uma técnica amplamente utilizada no campo da biologia dos sistemas, porque pode descobrir relacionamentos ocultos entre drogas, genes e doenças de uma grande quantidade de dados de literatura. Em comparação com experimentos in vivo / in vitro, a mineração de texto deriva resultados significativos com menos tempo e custo. Neste estudo, propomos um algoritmo para prever novas associações de fenótipo de drogas e associações de efeito de drogas usando modelagem de tópicos e processamento de linguagem natural (PNL). Nós extraímos frases nas quais drogas e genes co-co-ocorrem a partir dos resumos da literatura e identificam palavras que descrevem a relação entre eles usando o PNL. Considerando as características das palavras identificadas, determinamos se o medicamento tem um efeito de regulação ou um efeito de baixa regulamentação no gene. Com base em genes que afetam drogas e suas relações regulatórias, agrupamos os genes freqüentemente ocorridos e as relações regulatórias em tópicos, e construímos uma matriz de probabilidade de tópico drogado, calculando a pontuação que a droga terá um tópico usando a modelagem de tópicos. Usando a matriz, um classificador é construído para prever as novas indicações e efeitos colaterais das drogas considerando as características de associações de fenótipo droga conhecidas ou associações de efeito colateral de drogas. O método proposto prevê as indicações e os efeitos colaterais com um único algoritmo, e pode excluir drogas com efeitos colaterais graves ou efeitos colaterais que os pacientes não querem experimentar entre os medicamentos candidatos fornecidos para o tratamento do fenótipo. Além disso, listas de novas drogas candidatas para fenótipos e efeitos colaterais podem ser atualizadas continuamente com nosso algoritmo toda vez que um documento é adicionado. Mais de mil documentos são produzidos por dia, e é possível que nosso algoritmo derivasse eficientemente drogas candidatas porque requer menos custo do que os métodos existentes de reposicionamento de medicamentos. O recurso de pistão está disponível no Databo.gachon.ac.kr/tools/piston. © 2018 Elsevier Inc. </v>
          </cell>
          <cell r="BQ211">
            <v>0</v>
          </cell>
          <cell r="BR211">
            <v>1</v>
          </cell>
          <cell r="BS211">
            <v>0</v>
          </cell>
          <cell r="BV211">
            <v>0</v>
          </cell>
          <cell r="BW211">
            <v>0</v>
          </cell>
          <cell r="BX211">
            <v>0</v>
          </cell>
          <cell r="BY211">
            <v>0</v>
          </cell>
          <cell r="BZ211">
            <v>0</v>
          </cell>
          <cell r="CA211">
            <v>0</v>
          </cell>
          <cell r="CB211">
            <v>0</v>
          </cell>
          <cell r="CC211">
            <v>0</v>
          </cell>
          <cell r="CE211" t="str">
            <v>Entra ou ñ para leitura: não</v>
          </cell>
          <cell r="CF211" t="str">
            <v>Ruim</v>
          </cell>
          <cell r="CG211">
            <v>44374</v>
          </cell>
          <cell r="CI211">
            <v>0</v>
          </cell>
          <cell r="CK211">
            <v>0</v>
          </cell>
          <cell r="CL211">
            <v>0</v>
          </cell>
        </row>
        <row r="212">
          <cell r="C212" t="str">
            <v>prediction of drug gene interaction by using metapath2vec</v>
          </cell>
          <cell r="D212" t="str">
            <v>Prediction of Drug–Gene Interaction by Using Metapath2vec</v>
          </cell>
          <cell r="E212" t="str">
            <v xml:space="preserve">Previsão da interação do gene de drogas usando MetaPath2VEC </v>
          </cell>
          <cell r="G212" t="str">
            <v xml:space="preserve">macho </v>
          </cell>
          <cell r="H212">
            <v>2018</v>
          </cell>
          <cell r="I212">
            <v>10</v>
          </cell>
          <cell r="J212">
            <v>0</v>
          </cell>
          <cell r="K212">
            <v>0</v>
          </cell>
          <cell r="L212" t="str">
            <v>Scopus</v>
          </cell>
          <cell r="P212" t="str">
            <v>English</v>
          </cell>
          <cell r="Q212" t="str">
            <v>Article</v>
          </cell>
          <cell r="R212">
            <v>0</v>
          </cell>
          <cell r="S212" t="str">
            <v>All Open Access, Gold, Green</v>
          </cell>
          <cell r="T212" t="str">
            <v>Zhu S., Bing J., Min X., Lin C., Zeng X.</v>
          </cell>
          <cell r="U212" t="str">
            <v>Frontiers in Genetics</v>
          </cell>
          <cell r="V212" t="str">
            <v>9</v>
          </cell>
          <cell r="X212" t="str">
            <v xml:space="preserve"> 248</v>
          </cell>
          <cell r="Y212" t="str">
            <v>10.3389/fgene.2018.00248</v>
          </cell>
          <cell r="Z212" t="str">
            <v>10.3389/fgene.2018.00248</v>
          </cell>
          <cell r="AB212" t="str">
            <v>https://www.scopus.com/inward/record.uri?eid=2-s2.0-85059137050&amp;doi=10.3389%2ffgene.2018.00248&amp;partnerID=40&amp;md5=604d6a9afb10f23e766e4217f71c8cdf</v>
          </cell>
          <cell r="AC212" t="str">
            <v>Department of Computer Science, Xiamen University, Xiamen, China; Departamento de Inteligencia Artificial, Universidad Politécnica de Madrid, Madrid, Spain</v>
          </cell>
          <cell r="AD212" t="str">
            <v>Zhu, S., Department of Computer Science, Xiamen University, Xiamen, China; Bing, J., Department of Computer Science, Xiamen University, Xiamen, China; Min, X., Department of Computer Science, Xiamen University, Xiamen, China; Lin, C., Department of Computer Science, Xiamen University, Xiamen, China; Zeng, X., Department of Computer Science, Xiamen University, Xiamen, China, Departamento de Inteligencia Artificial, Universidad Politécnica de Madrid, Madrid, Spain</v>
          </cell>
          <cell r="AH212" t="str">
            <v>JZ160400
National Natural Science Foundation of China, NSFC: 41476118, 61272152, 61472333, 61472335, 61772441
Natural Science Foundation of Fujian Province: 2017J01099
Xiamen University, XMU: 20720170054, IJCI-2015-26991
16PFW034SF02</v>
          </cell>
          <cell r="AI212" t="str">
            <v>The work was supported by the National Natural Science Foundation of China (Grant Nos. 61472333, 61772441, 61472335, 61272152, and 41476118), Project of marine economic innovation and development in Xiamen (No. 16PFW034SF02), Natural Science Foundation of the Higher Education Institutions of Fujian Province (No. JZ160400), Natural Science Foundation of Fujian Province (No. 2017J01099), President Fund of Xiamen University (No. 20720170054). XZ is supported by Juan de la Cierva position (code: IJCI-2015-26991).</v>
          </cell>
          <cell r="AL212" t="str">
            <v>Cai, M.C., Xu, Q., Pan, Y.J., Pan, W., Ji, N., Li, Y.B., ADReCS: an ontology database for aiding standardization and hierarchical classification of adverse drug reaction terms (2014) Nucleic Acids Res, 43, pp. D907-D913. , 25361966; Cheng, A.C., Coleman, R.G., Smyth, K.T., Cao, Q., Soulard, P., Caffrey, D.R., Structure-based maximal affinity model predicts small-molecule druggability (2007) Nat. Biotechnol, 25, pp. 71-75. , 17211405; Dong, Y., Chawla, N.V., Swami, A., Metapath2vec: Scalable representation learning for heterogeneous networks (2017) Proceedings of the 23rd ACM SIGKDD International Conference on Knowledge Discovery and Data Mining, pp. 135-144. , Halifax, ACM; Dyer, C., Notes on noise contrastive estimation and negative sampling (2014) arXiv [preprint] arXiv:1410.8251; Forsyth, E., Katz, L., A matrix approach to the analysis of sociometric data: preliminary report (1946) Sociometry, 9, pp. 340-347; Garrod, A.E., (1909) The Inborn Errors of Metabolism, , London, Oxford University Press; Gönen, M., Khan, S., Kaski, S., Kernelized Bayesian matrix factorization (2013) International Conference on Machine Learning, pp. 864-872. , Atlanta; Grover, A., Leskovec, J., Node2vec: Scalable feature learning for networks (2016) Proceedings of the 22nd ACM SIGKDD International Conference on Knowledge Discovery and Data Mining, pp. 855-864. , San Francisco, CA, ACM; Gutmann, M.U., Hyvarinen, A., Noise-contrastive estimation of unnormalized statistical models, with applications to natural image statistics (2012) J. Mach. Learn. Res, 13, pp. 307-361; Hanley, J.A., McNeil, B.J., The meaning and use of the area under a receiver operating characteristic (ROC) curve (1982) Radiology, 143, pp. 29-36. , 7063747; Hsieh, C.J., Natarajan, N., Dhillon, I., PU learning for matrix completion (2015) International Conference on Machine Learning, pp. 2445-2453. , New York, NY; Katz, L., A new status index derived from sociometric analysis (1953) Psychometrika, 18, pp. 39-43; Koren, Y., Factorization meets the neighborhood: a multifaceted collaborative filtering model (2008) Proceedings of the 14th ACM SIGKDD International Conference on Knowledge Discovery and Data Mining, pp. 426-434. , Las Vegas, NV, ACM; Liu, X., Pan, L., Identifying driver nodes in the human signaling network using structural controllability analysis (2015) IEEE/ACM Trans. Comput. Biol. Bioinform, 12, pp. 467-472. , 26357232; Lu, Y., Yang, J., Notes on Low-rank Matrix Factorization (2015) arXiv [preprint] arXiv:1507.00333; Menon, A.K., Elkan, C., Link prediction via matrix factorization (2011) Joint European Conference on Machine Learning and Knowledge Discovery in Databases, pp. 437-452. , Berlin; Heidelberg, Springer; Mikolov, T., Sutskever, I., Chen, K., Corrado, G., Dean, J., (2013) Distributed representations of words and phrases and their compositionality. arXiv:1310.4546 [cs.CL], , https://arxiv.org/abs/1310.4546, Available online at; Morin, F., Bengio, Y., Hierarchical probabilistic neural network language model (2005) Aistats, 5, pp. 246-252; Oliver, S., Proteomics: guilt-by-association goes global (2000) Nature, 403, p. 601. , 10688178; Pan, L., Păun, G., Zhang, G., Neri, F., Spiking neural P systems with communication on request (2017) Int. J. Neural Sys, 27, p. 1750042. , 28982286; Schelleman, H., Stricker, B.H.C., De Boer, A., Kroon, A.A., Verschuren, M.W., Van Duijn, C.M., Drug-gene interactions between genetic polymorphisms and antihypertensive therapy (2004) Drugs, 64, pp. 1801-1816. , 15301563; Semage, L., Recommender Systems with Random Walks: A Survey (2017) arXiv [preprint] arXiv:1711.04101; Singh-Blom, U.M., Natarajan, N., Tewari, A., Woods, J.O., Dhillon, I.S., Marcotte, E.M., Prediction and validation of gene-disease associations using methods inspired by social network analyses (2013) PLoS ONE, 8, p. e58977. , 23650495; Swen, J.J., Huizinga, T.W., Gelderblom, H., de Vries, E.G., Assendelft, W.J., Kirchheiner, J., Translating pharmacogenomics: challenges on the road to the clinic (2007) PLoS Med, 4, p. e209. , 17696640; Wang, F., Landau, D.P., Efficient, multiple-range random walk algorithm to calculate the density of states (2001) Phys. Rev. Lett, 86, p. 2050. , 11289852; Weiss, S.T., McLeod, H.L., Flockhart, D.A., Dolan, M.E., Benowitz, N.L., Johnson, J.A., Creating and evaluating genetic tests predictive of drug response (2008) Nat. Rev. Drug Disc, 7, pp. 568-574. , 18587383; Wolfe, C.J., Kohane, I.S., Butte, A.J., Systematic survey reveals general applicability of “guilt-by-association” within gene coexpression networks (2005) BMC Bioinformat, 6, p. 227. , 16162296; Yang, P., Li, X.L., Mei, J.P., Kwoh, C.K., Ng, S.K., Positive-unlabeled learning for disease gene identification (2012) Bioinformatics, 28, pp. 2640-2647. , 22923290; Zhu, S., Okuno, Y., Tsujimoto, G., A probabilistic model for mining implicit ‘chemical compound–gene' relations from literature (2005) Bioinformatics, 21, pp. ii245-ii251. , 16204113</v>
          </cell>
          <cell r="AM212" t="str">
            <v>Min, X.; Department of Computer Science, China; email: mxp@xmu.edu.cn</v>
          </cell>
          <cell r="AP212" t="str">
            <v>Frontiers Media S.A.</v>
          </cell>
          <cell r="AW212" t="str">
            <v>Front. Genet.</v>
          </cell>
          <cell r="AX212" t="str">
            <v>Final</v>
          </cell>
          <cell r="AY212" t="str">
            <v>2-s2.0-85059137050</v>
          </cell>
          <cell r="BF212" t="str">
            <v>ADR; drug–gene; heterogeneous network; link prediction; network embedding; representation learning</v>
          </cell>
          <cell r="BI212" t="str">
            <v>twitter|metamap|nlp</v>
          </cell>
          <cell r="BJ212" t="str">
            <v>heterogeneous information networks (hins) currently play an important role in daily life. hins are applied in many fields, such as science research, e-commerce, recommendation systems, and bioinformatics. particularly, hins have been used in biomedical research. algorithms have been proposed to calculate the correlations between drugs and targets and between diseases and genes. recently, the interaction between drugs and human genes has become an important subject in the research on drug efficacy and human genomics. in previous studies, numerous prediction methods using machine learning and statistical prediction models were proposed to explore this interaction on the biological network. in the current work, we introduce a representation learning method into the biological heterogeneous network and use the representation learning models metapath2vec and metapath2vec++ on our dataset. we combine the adverse drug reaction (adr) data in the drug–gene network with causal relationship between drugs and adrs. this article first presents an analysis of the importance of predicting drug–gene relationships and discusses the existing prediction methods. second, the skip-gram model commonly used in representation learning for natural language processing tasks is explained. third, the metapath2vec and metapath2vec++ models for the example of drug–gene-adr network are described. next, the kernelized bayesian matrix factorization algorithm is used to complete the prediction. finally, the experimental results of both models are compared with katz, catapult, and matrix factorization, the prediction visualized using the receiver operating characteristic curves are presented, and the area under the receiver operating characteristic values for three varying algorithm parameters are calculated. © copyright © 2018 zhu, bing, min, lin and zeng.</v>
          </cell>
          <cell r="BL212" t="str">
            <v xml:space="preserve">As redes de informações heterogêneas (hins) atualmente desempenham um papel importante na vida diária. Os hins são aplicados em muitos campos, como pesquisa científica, e-commerce, sistemas de recomendação e bioinformática. particularmente, os hins têm sido usados ​​em pesquisa biomédica. Os algoritmos foram propostos para calcular as correlações entre drogas e metas e entre doenças e genes. Recentemente, a interação entre drogas e genes humanos tornou-se um assunto importante na pesquisa sobre eficácia de drogas e genômica humana. Nos estudos anteriores, vários métodos de previsão usando a aprendizagem de máquina e os modelos de previsão estatística foram propostos para explorar essa interação na rede biológica. No trabalho atual, introduzimos um método de aprendizagem de representação na rede heterogênea biológica e usamos os modelos de aprendizagem de representação Metapath2VEC e MetaPath2VEC ++ em nosso conjunto de dados. Combinamos os dados de reação adversa de medicamentos (ADR) na rede de medicamentos com relação causal entre drogas e adrs. Este artigo primeiro apresenta uma análise da importância de prever relacionamentos de gene de drogas e discute os métodos de previsão existentes. Em segundo lugar, o modelo de Skip-Gram comumente usado na aprendizagem de representação para tarefas de processamento de linguagem natural é explicado. Em terceiro lugar, os modelos Metapath2VEC e MetaPath2VEC ++ para o exemplo da rede de droga-gene-adr são descritos. Em seguida, o algoritmo kernelizado da matriz bayesiano é usado para completar a previsão. Finalmente, os resultados experimentais de ambos os modelos são comparados com a fatoração de Katz, catapulta e matriz, a previsão visualizada usando as curvas características de operação do receptor são apresentadas, e a área sob os valores característicos de operação do receptor para três parâmetros de algoritmo variáveis ​​são calculados. © Copyright © 2018 Zhu, Bing, Min, Lin e Zeng. </v>
          </cell>
          <cell r="BQ212">
            <v>0</v>
          </cell>
          <cell r="BR212">
            <v>1</v>
          </cell>
          <cell r="BS212">
            <v>0</v>
          </cell>
          <cell r="BV212">
            <v>0</v>
          </cell>
          <cell r="BW212">
            <v>0</v>
          </cell>
          <cell r="BX212">
            <v>0</v>
          </cell>
          <cell r="BY212">
            <v>0</v>
          </cell>
          <cell r="BZ212">
            <v>0</v>
          </cell>
          <cell r="CA212">
            <v>0</v>
          </cell>
          <cell r="CB212">
            <v>0</v>
          </cell>
          <cell r="CC212">
            <v>0</v>
          </cell>
          <cell r="CE212" t="str">
            <v>Entra ou ñ para leitura: talvez</v>
          </cell>
          <cell r="CF212" t="str">
            <v>Razoavel</v>
          </cell>
          <cell r="CG212">
            <v>44374</v>
          </cell>
          <cell r="CI212">
            <v>0</v>
          </cell>
          <cell r="CK212">
            <v>0</v>
          </cell>
          <cell r="CL212">
            <v>0</v>
          </cell>
        </row>
        <row r="213">
          <cell r="C213" t="str">
            <v>screening of anticancer drugs to detect drug induced interstitial pneumonia using the accumulated data in the electronic medical record</v>
          </cell>
          <cell r="D213" t="str">
            <v>Screening of anticancer drugs to detect drug-induced interstitial pneumonia using the accumulated data in the electronic medical record</v>
          </cell>
          <cell r="E213" t="str">
            <v xml:space="preserve">Triagem de drogas anticancerígenas para detectar pneumonia intersticial induzida por drogas usando os dados acumulados no registro médico eletrônico </v>
          </cell>
          <cell r="G213" t="str">
            <v xml:space="preserve">macho </v>
          </cell>
          <cell r="H213">
            <v>2018</v>
          </cell>
          <cell r="I213">
            <v>1</v>
          </cell>
          <cell r="J213">
            <v>0</v>
          </cell>
          <cell r="K213">
            <v>0</v>
          </cell>
          <cell r="L213" t="str">
            <v>Scopus</v>
          </cell>
          <cell r="P213" t="str">
            <v>English</v>
          </cell>
          <cell r="Q213" t="str">
            <v>Article</v>
          </cell>
          <cell r="R213">
            <v>0</v>
          </cell>
          <cell r="S213" t="str">
            <v>All Open Access, Gold, Green</v>
          </cell>
          <cell r="T213" t="str">
            <v>Shimai Y., Takeda T., Okada K., Manabe S., Teramoto K., Mihara N., Matsumura Y.</v>
          </cell>
          <cell r="U213" t="str">
            <v>Pharmacology Research and Perspectives</v>
          </cell>
          <cell r="V213" t="str">
            <v>6</v>
          </cell>
          <cell r="W213" t="str">
            <v>4</v>
          </cell>
          <cell r="X213" t="str">
            <v xml:space="preserve"> e00421</v>
          </cell>
          <cell r="Y213" t="str">
            <v>10.1002/prp2.421</v>
          </cell>
          <cell r="Z213" t="str">
            <v>10.1002/prp2.421</v>
          </cell>
          <cell r="AB213" t="str">
            <v>https://www.scopus.com/inward/record.uri?eid=2-s2.0-85052527239&amp;doi=10.1002%2fprp2.421&amp;partnerID=40&amp;md5=76774821ef3e0cdddfc9771858661c66</v>
          </cell>
          <cell r="AC213" t="str">
            <v>Department of Medical Informatics, Osaka University Graduate School of Medicine, Suita, Japan; Division of Medical Informatics, Tottori University Hospital, Suita, Japan; Department of Medical Informatics, National Cancer Center Hospital, Suita, Japan</v>
          </cell>
          <cell r="AD213" t="str">
            <v>Shimai, Y., Department of Medical Informatics, Osaka University Graduate School of Medicine, Suita, Japan; Takeda, T., Department of Medical Informatics, Osaka University Graduate School of Medicine, Suita, Japan; Okada, K., Department of Medical Informatics, Osaka University Graduate School of Medicine, Suita, Japan; Manabe, S., Department of Medical Informatics, Osaka University Graduate School of Medicine, Suita, Japan; Teramoto, K., Department of Medical Informatics, Osaka University Graduate School of Medicine, Suita, Japan, Division of Medical Informatics, Tottori University Hospital, Suita, Japan; Mihara, N., Department of Medical Informatics, National Cancer Center Hospital, Suita, Japan; Matsumura, Y., Department of Medical Informatics, Osaka University Graduate School of Medicine, Suita, Japan</v>
          </cell>
          <cell r="AG213" t="str">
            <v>gefitinib, 184475-35-2, 184475-55-6, 184475-56-7; gimeracil, 103766-25-2; methotrexate, 15475-56-6, 59-05-2, 7413-34-5; oteracil potassium, 2207-75-2; tegafur, 17902-23-7; uracil, 66-22-8; Antineoplastic Agents</v>
          </cell>
          <cell r="AH213" t="str">
            <v>Japan Society for the Promotion of Science, JSPS: 16K09171</v>
          </cell>
          <cell r="AI213" t="str">
            <v>This work was supported by JSPS KAKENHI Grant Number</v>
          </cell>
          <cell r="AJ213" t="str">
            <v>This work was supported by JSPS KAKENHI Grant Number 16K09171.</v>
          </cell>
          <cell r="AL213" t="str">
            <v>Arondekar, B., Curkendall, S., Monberg, M., Economic burden associated with adverse events in patients with metastatic melanoma (2015) J Manag Care Spec Pharm, 2, pp. 158-164; Stark, R.G., John, J., Leidl, R., Health care use and costs of adverse drug events emerging from outpatient treatment in Germany: a modelling approach (2011) BMC Health Serv Res, 11, p. 9; Vouk, K., Benter, U., Amonkar, M.M., Cost and economic burden of adverse events associated with metastatic melanoma treatments in five countries (2016) J Med Econ, 19, pp. 1-43; Frank, C., Himmelstein, D.U., Woolhandler, S., Era of faster FDA drug approval has also seen increased black-box warnings and market withdrawals (2014) Health Aff (Millwood), 8, pp. 1453-1459; Jefferys, D.B., Leakey, D., Lewis, J.A., Payne, S., Rawlins, M.D., New active substances authorized in the United Kingdom between 1972 and 1994 (1998) Br J Clin Pharmacol, 2, pp. 151-156; Lasser, K.E., Allen, P.D., Woolhandler, S.J., Himmelstein, D.U., Wolfe, S.M., Bor, D.H., Timing of new black box warnings and withdrawals for prescription medications (2002) JAMA, 17, pp. 2215-2220; Backstrom, M., Mjorndal, T., Dahlqvist, R., Under-reporting of serious adverse drug reactions in Sweden (2004) Pharmacoepidemiol Drug Saf, 7, pp. 483-487; Moore, T.J., Furberg, C.D., Mattison, D.R., Cohen, M.R., Completeness of serious adverse drug event reports received by the US Food and Drug Administration in 2014 (2016) Pharmacoepidemiol Drug Saf, 25, pp. 713-718; Mori, K., Watanabe, M., Horiuchi, N., Tamura, A., Kutsumi, H., The role of the pharmaceuticals and medical devices agency and healthcare professionals in post-marketing safety (2014) Clin J Gastroenterol, 2, pp. 103-107; Simone, L.K., Brumbaugh, J., Ricketts, C., Medical devices, the FDA, and the home healthcare clinician (2014) Home Healthcare Nurse, 7, pp. 402-408; Wysowski, D.K., Swartz, L., Adverse drug event surveillance and drug withdrawals in the United States, 1969-2002: the importance of reporting suspected reactions (2005) Arch Intern Med, 12, pp. 1363-1369; Narushima, D., Kawasaki, Y., Takamatsu, S., Adverse events associated with incretin-based drugs in Japanese spontaneous reports: a mixed effects logistic regression model (2016) PeerJ, 4; Hanatani, T., Sai, K., Tohkin, M., A detection algorithm for drug-induced liver injury in medical information databases using the Japanese diagnostic scale and its comparison with the council for international organizations of medical sciences/the roussel uclaf causality assessment method scale (2014) Pharmacoepidemiol Drug Saf, 9, pp. 984-988; Park, M.Y., Yoon, D., Lee, K., A novel algorithm for detection of adverse drug reaction signals using a hospital electronic medical record database (2011) Pharmacoepidemiol Drug Saf, 6, pp. 598-607; Ramirez, E., Carcas, A.J., Borobia, A.M., A pharmacovigilance program from laboratory signals for the detection and reporting of serious adverse drug reactions in hospitalized patients (2010) Clin Pharmacol Ther, 1, pp. 74-86; Shin, J., Hunt, C.M., Suzuki, A., Papay, J.I., Beach, K.J., Cheetham, T.C., Characterizing phenotypes and outcomes of drug-associated liver injury using electronic medical record data (2013) Pharmacoepidemiol Drug Saf, 2, pp. 190-198; Linder, J.A., Haas, J.S., Iyer, A., Secondary use of electronic health record data: spontaneous triggered adverse drug event reporting (2010) Pharmacoepidemiol Drug Safety, 19, pp. 1211-1215; Strom, B.L., Overview of automated databases in pharmacoepidemiology (2005) Pharmacoepidemiology, 5, pp. 158-162; Harpaz, R., Vilar, S., DuMouchel, W., Combing signals from spontaneous reports and electronic health records for detection of adverse drug reactions (2013) J Am Med Inform Assoc, 20, pp. 413-419; Coloma, P.M., Schuemie, M.J., Ferrajolo, C., A reference standard for evaluation of methods for drug safety signal detection using electronic healthcare record databases (2013) Drug Saf, 36, pp. 13-23; Bates, D.W., Evas, R.S., Murff, H.J., Stetson, P.D., Pizziferri, L., Hripcsak, G., Detecting adverse events using information technology (2003) J Am Med Inf Assoc, 10, pp. 115-128; Cheetham, T.C., Lee, J., Hunt, C.M., An automated causality assessment algorithm to detect drug-induced liver injury in electronic medical record data (2014) Pharmacoepidemiol Drug Saf, 23, pp. 601-608; Shimai, Y., Takeda, T., Manabe, S., Teramoto, K., Mihara, N., Matsumura, Y., Development of a database and processing method for detecting hematotoxicity adverse drug events (2015) Stud Health Inform, 210, pp. 65-69; Raghu, G., Collard, H.R., Egan, J.J., ATS/ERS/JRS/ALAT committeeon on idiopathic pulmonary fibrosis. An official ATS/ERS/JRS/ALAT statement: idiopathic pulmonary fibrosis: evidence-based guidelines for diagnosis and management (2011) Am J Respir Crit Care Med, 183, pp. 788-824; Demner-Fushman, D., Chapman, W.W., McDonald, C.J., What can natural language processing do for clinical decision support? (2009) J Biomed Inform, 42, pp. 760-772; Dang, P.A., Kalra, M.K., Blake, M.A., Natural language processing using online analytic processing for assessing recommendations in radiology reports (2008) J Am Coll Radiol, 5, pp. 197-204; Dang, P.A., Kalra, M.K., Blake, M.A., Extraction of recommendation features in radiology with natural language processing: exploratory study (2008) AJR Am J Roentgenol, 191, pp. 313-320; Yetisgen-Yildiz, M., Gunn, M.L., Xia, F., Automatic identification of critical follow-up recommendation sentences in radiology reports (2011) AMIA Annu Symp Proc, 2011, pp. 1593-1602; Spasic, I., Livsey, J., Keane, J.A., Text mining of cancer-related information: review of current status and future directions (2014) Int J Med Inform, 83 (9), pp. 605-623; McCowan, I.A., Moore, D.C., Nguyen, A.N., Bowman, R.V., Clarke, B.E., Duhig, E.E., Collection of cancer stage data byclassifying free-text medical reports (2007) J Am Med Inform Assoc, 14, pp. 736-745; Dublin, S., Baldwin, E., Walker, R.L., Natural language processing to identify pneumonia from radiology reports (2013) Pharmacoepidemiol Drug Saf, 22 (8), pp. 834-841; Pham, A.D., Neveol, A., Lavergne, T., Natural language processing of radiology reports for the detection of thromboembolic diseases and clinically relevant incidental findings (2014) BMC Bioinformatics, 15, p. 266; http://khc.sourceforge.net/en/, October 29, 2013, (accessed April 15, 2015)</v>
          </cell>
          <cell r="AM213" t="str">
            <v>Takeda, T.; Department of Medical Informatics, Japan; email: ttakeda@hp-info.med.osaka-u.ac.jp</v>
          </cell>
          <cell r="AP213" t="str">
            <v>Wiley-Blackwell Publishing Ltd</v>
          </cell>
          <cell r="AW213" t="str">
            <v>Pharmacol. Res. Perspect.</v>
          </cell>
          <cell r="AX213" t="str">
            <v>Final</v>
          </cell>
          <cell r="AY213" t="str">
            <v>2-s2.0-85052527239</v>
          </cell>
          <cell r="BF213" t="str">
            <v>adverse drug reaction; electronic medical record; imaging report; interstitial pneumonia; natural language processing</v>
          </cell>
          <cell r="BG213" t="str">
            <v>antineoplastic agent; gefitinib; gimeracil; methotrexate; oteracil potassium; tegafur; uracil; antineoplastic agent; Article; computer assisted tomography; data extraction; diagnostic accuracy; drug induced disease; drug screening; electronic medical record; emphysema; human; interstitial pneumonia; natural language processing; priority journal; sensitivity and specificity; thorax radiography; algorithm; chemically induced; diagnostic imaging; electronic health record; interstitial lung disease; x-ray computed tomography; Algorithms; Antineoplastic Agents; Electronic Health Records; Humans; Lung Diseases, Interstitial; Radiography, Thoracic; Tomography, X-Ray Computed</v>
          </cell>
          <cell r="BJ213" t="str">
            <v>because drug-induced interstitial pneumonia (dip) is a serious adverse drug reaction, its quantitative risk with individual medications should be taken into due consideration when selecting a medicine. we developed an algorithm to detect dip using medical record data accumulated in a hospital. chest computed tomography (ct) is mainly used for the diagnosis of ip, and chest x-ray reports, kl-6, and sp-d values are used to support the diagnosis. the presence of ip in the reports was assessed by a method using natural language-processing, in which ip was estimated according to the product of the likelihood ratio of characteristic keywords in each report. the sensitivity and the specificity of the method for chest ct reports were 0.92 and 0.97, while those for chest x-ray reports were 0.83 and 1, respectively. the occurrence of dip was estimated by the patterns of presence of ip before, during, and after the administration of the target medicine. the occurrence rate of dip in cases administered gefitinib; methotrexate (mtx); tegafur, gimeracil, and oteracil potassium (ts-1); and tegafur and uracil (utf) was 6.0%, 2.3%, 1.4%, and 0.7%, respectively. the estimated dip cases were checked by having the medical records independently reviewed by medical doctors. by chart review, the positive predictive values of dip against gefitinib, mtx, ts-1, and uft were 69.2%, 44.4%, 58.6%, and 77.8%, respectively. although the cases extracted by this method included some that did not have dip, this method can estimate the relative risk of dip between medicines. © 2018 the authors. pharmacology research &amp; perspectives published by john wiley &amp; sons ltd, british pharmacological society and american society for pharmacology and experimental therapeutics.</v>
          </cell>
          <cell r="BL213" t="str">
            <v xml:space="preserve">Como a pneumonia intersticial induzida por drogas (DIP) é uma grave reação adversa de drogas, seu risco quantitativo com medicamentos individuais deve ser levado em consideração devido ao selecionar um medicamento. Desenvolvemos um algoritmo para detectar o mergulho usando dados de registro médicos acumulados em um hospital. A tomografia computadorizada (CT) é usada principalmente para o diagnóstico de relatórios de IP e radiografia de tórax, kl-6 e valores SP-D são usados ​​para suportar o diagnóstico. A presença de IP nos relatórios foi avaliada por um método usando processamento de linguagem natural, na qual o IP foi estimado de acordo com o produto da relação de verossimilhança de palavras-chave características em cada relatório. A sensibilidade e a especificidade do método para relatórios de TC CT foram 0,92 e 0,97, enquanto aqueles para relatórios de raios-x do tórax foram de 0,83 e 1, respectivamente. A ocorrência de mergulho foi estimada pelos padrões de presença de IP antes, durante e após a administração do medicamento-alvo. a taxa de ocorrência de mergulho nos casos administrados gefitinib; metotrexato (MTX); TegaFur, Gimeracil e Oteracil potássio (TS-1); e TegaFur e Uracil (UTF) foi de 6,0%, 2,3%, 1,4% e 0,7%, respectivamente. Os casos de mergulho estimados foram verificados por ter os registros médicos independentemente revisados ​​por médicos. Por revisão do gráfico, os valores preditivos positivos de mergulho contra gefitinib, MTX, TS-1, e UFT foram 69,2%, 44,4%, 58,6% e 77,8%, respectivamente. Embora os casos extraídos por este método incluísse alguns que não tivessem mergulho, esse método pode estimar o risco relativo de mergulho entre medicamentos. © 2018 os autores. Pesquisa de farmacologia e perspectivas publicadas por John Wiley &amp; Sons Ltd, Sociedade Farmacológica Britânica e Sociedade Americana para Farmacologia e Terapêutica Experimental. </v>
          </cell>
          <cell r="BQ213">
            <v>0</v>
          </cell>
          <cell r="BR213">
            <v>1</v>
          </cell>
          <cell r="BS213">
            <v>0</v>
          </cell>
          <cell r="BV213">
            <v>0</v>
          </cell>
          <cell r="BW213">
            <v>0</v>
          </cell>
          <cell r="BX213">
            <v>0</v>
          </cell>
          <cell r="BY213">
            <v>0</v>
          </cell>
          <cell r="BZ213">
            <v>0</v>
          </cell>
          <cell r="CA213">
            <v>0</v>
          </cell>
          <cell r="CB213">
            <v>0</v>
          </cell>
          <cell r="CC213">
            <v>0</v>
          </cell>
          <cell r="CE213" t="str">
            <v>Entra ou ñ para leitura: não</v>
          </cell>
          <cell r="CF213" t="str">
            <v>Ruim</v>
          </cell>
          <cell r="CG213">
            <v>44374</v>
          </cell>
          <cell r="CI213">
            <v>0</v>
          </cell>
          <cell r="CK213">
            <v>0</v>
          </cell>
          <cell r="CL213">
            <v>0</v>
          </cell>
        </row>
        <row r="214">
          <cell r="C214" t="str">
            <v>text mining applications</v>
          </cell>
          <cell r="D214" t="str">
            <v>Text mining applications</v>
          </cell>
          <cell r="E214" t="str">
            <v xml:space="preserve">Aplicações de mineração de texto. </v>
          </cell>
          <cell r="G214" t="str">
            <v xml:space="preserve">macho </v>
          </cell>
          <cell r="H214">
            <v>2018</v>
          </cell>
          <cell r="I214">
            <v>3</v>
          </cell>
          <cell r="J214">
            <v>0</v>
          </cell>
          <cell r="K214">
            <v>0</v>
          </cell>
          <cell r="L214" t="str">
            <v>Scopus</v>
          </cell>
          <cell r="P214" t="str">
            <v>English</v>
          </cell>
          <cell r="Q214" t="str">
            <v>Book Chapter</v>
          </cell>
          <cell r="R214">
            <v>0</v>
          </cell>
          <cell r="T214" t="str">
            <v>Rodriguez-Esteban R.</v>
          </cell>
          <cell r="U214" t="str">
            <v>Encyclopedia of Bioinformatics and Computational Biology: ABC of Bioinformatics</v>
          </cell>
          <cell r="V214" t="str">
            <v>1-3</v>
          </cell>
          <cell r="Y214" t="str">
            <v>10.1016/b978-0-12-809633-8.12372-6</v>
          </cell>
          <cell r="Z214" t="str">
            <v>10.1016/B978-0-12-809633-8.12372-6</v>
          </cell>
          <cell r="AB214" t="str">
            <v>https://www.scopus.com/inward/record.uri?eid=2-s2.0-85064485851&amp;doi=10.1016%2fB978-0-12-809633-8.12372-6&amp;partnerID=40&amp;md5=595315f6b956e87e2c73e06952407eea</v>
          </cell>
          <cell r="AC214" t="str">
            <v>F. Hoffmann-La Roche Ltd., Basel, Switzerland</v>
          </cell>
          <cell r="AD214" t="str">
            <v>Rodriguez-Esteban, R., F. Hoffmann-La Roche Ltd., Basel, Switzerland</v>
          </cell>
          <cell r="AL214" t="str">
            <v>Agarwal, S., Yu, H., Automatically classifying sentences in full-text biomedical articles into introduction, methods, results and discussion (2009) Bioinformatics, 25, pp. 3174-3180; Ailem, M., Role, F., Nadif, M., Unsupervised text mining for assessing and augmenting GWAS results (2016) Journal of Biomedical Informatics, 60, pp. 252-259; Breiner, D.A., Rodriguez-Esteban, R., (2012) What’s in the News? Web Scraping Technology as a Cost-Effective Solution for News Alerting, , Pharma-Bio-Med, Lisbon, Portugal, September 2012; Cohen, A.M., Hersh, W.R., Dubay, C., Using co-occurrence network structure to extract synonymous gene and protein names from MEDLINE abstracts (2005) BMC Bioinformatics, 6, p. 103; Cohen, K.B., Johnson, H.L., Verspoor, K., The structural and content aspects of abstracts versus bodies of full text journal articles are different (2010) BMC Bioinformatics, 11, p. 492; Cokol, M., Rodriguez-Esteban, R., Visualizing evolution and impact of biomedical fields (2008) Journal of Biomedical Informatics, 41, pp. 1050-1052; Cokol, M., Rodriguez-Esteban, R., Rzhetsky, A., A recipe for high impact (2007) Genome Biology, 8, p. 406; Frijters, R., van Vugt, M., Smeets, R., Literature mining for the discovery of hidden connections between drugs, genes and diseases (2010) PLOS Computational Biology, 6 (9). , http://dx.doi.org/10.1371/journal.pcbi.1000943, Available at; Garten, Y., Altman, R.B., Pharmspresso: A text mining tool for extraction of pharmacogenomic concepts and relationships from full text (2009) BMC Bioinformatics, 10, p. S6; Gerner, M., Nenadic, G., Bergman, C.M., An exploration of mining gene expression mentions and their anatomical locations from biomedical text (2010) Proceedings of the 2010 Workshop on Biomedical Natural Language Processing; Harpaz, R., Callahan, A., Tamang, S., Text mining for adverse drug events: The promise, challenges, and state of the art (2014) Drug Safety, 37, pp. 777-790; Hristovski, D., Kastrin, A., Dinevski, D., Using literature-based discovery to explain adverse drug effects (2016) Journal of Medical Systems, 40, p. 185; Hu, Z.Z., Narayanaswamy, M., Ravikumar, K.E., Literature mining and database annotation of protein phosphorylation using a rule-based system (2005) Bioinformatics, 21, pp. 2759-2765; Kim, J.D., Nguyen, N., Wang, Y., The genia event and protein coreference tasks of the BioNLP shared task 2011 (2012) BMC Bioinformatics, 13, p. S1; Kim, J.D., Ohta, T., Tsujii, J., Corpus annotation for mining biomedical events from literature (2008) BMC Bioinformatics, 9, p. 10; Koussounadis, A., Redfern, O.C., Jones, D.T., Improving classification in protein structure databases using text mining (2009) BMC Bioinformatics, 10, p. 129; Lee, K., Lee, S., Park, S., BRONCO: Biomedical entity Relation ONcology COrpus for extracting gene-variant-disease-drug relations (2016) Database (Oxford), , http://dx.doi.org/10.1093/database/baw043, Available at; Martin, E.P.G., Bremer, E.G., Guerin, M., DeSesa, C., Jouve, O., Analysis of protein/protein interactions through biomedical literature: Text mining of abstracts vs. text mining of full text articles (2004) Knowledge Exploration in Life Science Informatics. Lecture Notes in Computer Science, pp. 96-108. , J.A. López., E. Benfenati. W. Dubitzky, Springer Berlin; Heidelberg; O’Mara-Eves, A., Thomas, J., McNaught, J., Using text mining for study identification in systematic reviews: A systematic review of current approaches (2015) Systematic Reviews, 4, p. 5; Pustejovsky, J., Castaño, J., Cochran, B., Automatic extraction of acronym-meaning pairs from MEDLINE databases (2001) Studies in Health Technology and Informatics, 84, pp. 371-375; Rinaldi, F., Clematide, S., Marques, H., OntoGene web services for biomedical text mining (2014) BMC Bioinformatics, 15, p. S6; Rodriguez-Esteban, R., Biomedical text mining and its applications (2009) PLOS Computational Biology, 5, p. e1000597; Rodriguez-Esteban, R., Biocuration with insufficient resources and fixed timelines (2015) Database (Oxford), , http://dx.doi.org/10.1093/database/bav116, Available at; Rodriguez-Esteban, R., Bundschus, M., Text mining patents for biomedical knowledge (2016) Drug Discovery Today, 21, pp. 997-1002; Rodriguez-Esteban, R., Iossifov, I., Figure mining for biomedical research (2009) Bioinformatics, 25, pp. 2082-2084; Rodriguez-Esteban, R., Loging, W.T., Quantifying the complexity of medical research (2013) Bioinformatics, 29, pp. 2918-2924; Rodriguez-Esteban, R., Roberts, P.M., Crawford, M.E., Identifying and classifying biomedical perturbations in text (2009) Nucleic Acids Research, 37, pp. 771-777; Schuemie, M.J., Weeber, M., Schijvenaars, B.J., Distribution of information in biomedical abstracts and full-text publications (2004) Bioinformatics, 20, pp. 2597-2604; Shatkay, H., Höglund, A., Brady, S., SherLoc: High-accuracy prediction of protein subcellular localization by integrating text and protein sequence data (2007) Bioinformatics, 23, pp. 1410-1417; Verspoor, K.M., Roles for text mining in protein function prediction (2014) Methods in Molecular Biology, 1159, pp. 95-108; Wren, J.D., Garner, H.R., Heuristics for identification of acronym-definition patterns within text: Towards an automated construction of comprehensive acronym-definition dictionaries (2002) Methods of Information in Medicine, 41, pp. 426-434; Yang, Z., Li, Y., Cai, J., QUADS: Question answering for decision support (2014) Proceedings of the 37th international ACM SIGIR Conference on Research &amp; Development in Information Retrieval (SIGIR 14), pp. 375-384; Yu, H., Agarwal, S., Johnston, M., Are figure legends sufficient? Evaluating the contribution of associated text to biomedical figure comprehension (2009) Journal of Biomedical Discovery and Collaboration, 4, p. 1; http://bionlp.org/, -BioNLP.org; https://www.i2b2.org/NLP/DataSets/Main.php, -i2b2</v>
          </cell>
          <cell r="AM214" t="str">
            <v>Rodriguez-Esteban, R.; F. Hoffmann-La Roche Ltd.Switzerland</v>
          </cell>
          <cell r="AP214" t="str">
            <v>Elsevier</v>
          </cell>
          <cell r="AU214" t="str">
            <v>9780128114322; 9780128114148</v>
          </cell>
          <cell r="AW214" t="str">
            <v>Encyclopedia of Bioinform. and Computational Biology: ABC of Bioinform.</v>
          </cell>
          <cell r="AX214" t="str">
            <v>Final</v>
          </cell>
          <cell r="AY214" t="str">
            <v>2-s2.0-85064485851</v>
          </cell>
          <cell r="AZ214">
            <v>4</v>
          </cell>
          <cell r="BF214" t="str">
            <v>Curation; Document classification; Event extraction; Figure mining; Knowledge discovery; Named-entity recognition; Natural language processing; Patent mining; Question answering; Text mining</v>
          </cell>
          <cell r="BJ214" t="str">
            <v>text mining applications can help navigate large quantities of text within a range of different biomedical settings, including hospitals, academic laboratories, government safety and regulatory agencies, and pharmaceutical research and development. the development of text mining applications, however, is highly dependent on the availability of sources of textual content and the capabilities of current text mining algorithms. the performance of such algorithms can be highly variable depending on the tasks that need to be addressed. within such constraints, text mining applications can be deployed for diverse purposes, such as semi-automated curation of biological databases, pharmacovigilance, biomarker discovery, construction of signaling pathways and prediction of protein function and similarity amongst others. as the availability of and need for analyzing large sources of text grows in biomedicine, text mining applications will occupy an increasingly more important role. © 2019 elsevier inc. all rights reserved.</v>
          </cell>
          <cell r="BL214" t="str">
            <v xml:space="preserve">Os aplicativos de mineração de texto podem ajudar a navegar grandes quantidades de texto dentro de uma variedade de diferentes configurações biomédicas, incluindo hospitais, laboratórios acadêmicos, segurança do governo e agências reguladoras e pesquisa farmacêutica e desenvolvimento. O desenvolvimento de aplicativos de mineração de texto, no entanto, é altamente dependente da disponibilidade de fontes de conteúdo textual e das capacidades dos algoritmos de mineração de texto atuais. O desempenho de tais algoritmos pode ser altamente variável, dependendo das tarefas que precisam ser resolvidas. Dentro de tais restrições, os aplicativos de mineração de texto podem ser implantados para diversos fins, como curadoria semi-automatizada de bancos de dados biológicos, farmacovigilância, descoberta de biomarcer, construção de vias de sinalização e predição de função de proteína e similaridade entre outros. Como a disponibilidade de e necessidade de analisar grandes fontes de texto cresce em biomedicina, os aplicativos de mineração de texto ocuparão um papel cada vez mais importante. © 2019 Elsevier Inc. todos os direitos reservados. </v>
          </cell>
          <cell r="BQ214">
            <v>0</v>
          </cell>
          <cell r="BR214">
            <v>1</v>
          </cell>
          <cell r="BS214">
            <v>0</v>
          </cell>
          <cell r="BV214">
            <v>0</v>
          </cell>
          <cell r="BW214">
            <v>0</v>
          </cell>
          <cell r="BX214">
            <v>0</v>
          </cell>
          <cell r="BY214">
            <v>0</v>
          </cell>
          <cell r="BZ214">
            <v>0</v>
          </cell>
          <cell r="CA214">
            <v>0</v>
          </cell>
          <cell r="CB214">
            <v>0</v>
          </cell>
          <cell r="CC214">
            <v>0</v>
          </cell>
          <cell r="CE214" t="str">
            <v>Entra ou ñ para leitura: não</v>
          </cell>
          <cell r="CF214" t="str">
            <v>Ruim</v>
          </cell>
          <cell r="CG214">
            <v>44374</v>
          </cell>
          <cell r="CI214">
            <v>0</v>
          </cell>
          <cell r="CK214">
            <v>0</v>
          </cell>
          <cell r="CL214">
            <v>0</v>
          </cell>
        </row>
        <row r="215">
          <cell r="C215" t="str">
            <v>training augmented intelligent capabilities for pharmacovigilance applying deep learning approaches to individual case safety report processing</v>
          </cell>
          <cell r="D215" t="str">
            <v>Training Augmented Intelligent Capabilities for Pharmacovigilance: Applying Deep-learning Approaches to Individual Case Safety Report Processing</v>
          </cell>
          <cell r="E215" t="str">
            <v xml:space="preserve">Capacidades inteligentes aumentadas de formação para farmacovigilância: aplicando abordagens profundas para o processamento individual do relatório de segurança do caso </v>
          </cell>
          <cell r="G215" t="str">
            <v xml:space="preserve">macho </v>
          </cell>
          <cell r="H215">
            <v>2018</v>
          </cell>
          <cell r="I215">
            <v>6</v>
          </cell>
          <cell r="J215">
            <v>0</v>
          </cell>
          <cell r="K215">
            <v>0</v>
          </cell>
          <cell r="L215" t="str">
            <v>Scopus</v>
          </cell>
          <cell r="P215" t="str">
            <v>English</v>
          </cell>
          <cell r="Q215" t="str">
            <v>Article</v>
          </cell>
          <cell r="R215">
            <v>0</v>
          </cell>
          <cell r="S215" t="str">
            <v>All Open Access, Hybrid Gold, Green</v>
          </cell>
          <cell r="T215" t="str">
            <v>Abatemarco D., Perera S., Bao S.H., Desai S., Assuncao B., Tetarenko N., Danysz K., Mockute R., Widdowson M., Fornarotto N., Beauchamp S., Cicirello S., Mingle E.</v>
          </cell>
          <cell r="U215" t="str">
            <v>Pharmaceutical Medicine</v>
          </cell>
          <cell r="V215" t="str">
            <v>32</v>
          </cell>
          <cell r="W215" t="str">
            <v>6</v>
          </cell>
          <cell r="Y215" t="str">
            <v>10.1007/s40290-018-0251-9</v>
          </cell>
          <cell r="Z215" t="str">
            <v>10.1007/s40290-018-0251-9</v>
          </cell>
          <cell r="AB215" t="str">
            <v>https://www.scopus.com/inward/record.uri?eid=2-s2.0-85057277215&amp;doi=10.1007%2fs40290-018-0251-9&amp;partnerID=40&amp;md5=96cbb41af3191509dbc3dea0352a7b53</v>
          </cell>
          <cell r="AC215" t="str">
            <v>Celgene Corporation, 86 Morris Avenue, Summit, NJ  07901, United States; IBM Watson Health, 75 Binney Street, Cambridge, MA  02142, United States</v>
          </cell>
          <cell r="AD215" t="str">
            <v>Abatemarco, D., Celgene Corporation, 86 Morris Avenue, Summit, NJ  07901, United States; Perera, S., IBM Watson Health, 75 Binney Street, Cambridge, MA  02142, United States; Bao, S.H., IBM Watson Health, 75 Binney Street, Cambridge, MA  02142, United States; Desai, S., Celgene Corporation, 86 Morris Avenue, Summit, NJ  07901, United States; Assuncao, B., Celgene Corporation, 86 Morris Avenue, Summit, NJ  07901, United States; Tetarenko, N., Celgene Corporation, 86 Morris Avenue, Summit, NJ  07901, United States; Danysz, K., Celgene Corporation, 86 Morris Avenue, Summit, NJ  07901, United States; Mockute, R., Celgene Corporation, 86 Morris Avenue, Summit, NJ  07901, United States; Widdowson, M., Celgene Corporation, 86 Morris Avenue, Summit, NJ  07901, United States; Fornarotto, N., Celgene Corporation, 86 Morris Avenue, Summit, NJ  07901, United States; Beauchamp, S., Celgene Corporation, 86 Morris Avenue, Summit, NJ  07901, United States; Cicirello, S., Celgene Corporation, 86 Morris Avenue, Summit, NJ  07901, United States; Mingle, E., Celgene Corporation, 86 Morris Avenue, Summit, NJ  07901, United States</v>
          </cell>
          <cell r="AH215" t="str">
            <v>International Business Machines Corporation, IBM
Celgene</v>
          </cell>
          <cell r="AI215" t="str">
            <v>Funding This study was financially supported by Celgene Corporation and IBM. Open access was funded by Celgene Corporation.</v>
          </cell>
          <cell r="AL215" t="str">
            <v>Moro, A., Invernizzi, N., The thalidomide tragedy: the struggle for victims’ rights and improved pharmaceutical regulation (2007) Hist Cienc Saude Manguinhos., 24 (3), pp. 603-622; Kim, J.H., Scialli, A.R., Thalidomide: the tragedy of birth defects and the effective treatment of disease (2011) Toxicol Sci., 122 (1), pp. 1-6; Beninger, P., Ibara, M.A., Pharmacovigilance and biomedical informatics: a model for future development (2016) Clin Ther., 38 (12), pp. 2514-2525; Shang, N., Xu, H., Rindflesch, T.C., Cohen, T., Identifying plausible adverse drug reactions using knowledge extracted from the literature (2014) J Biomed Inform., 52, pp. 293-310; (2004) Pharmacovigilance: ensuring the safe use of medicines, , World Health Organization, Geneva; Preventable Adverse Drug Reactions: A Focus on Drug Interactions, , https://www.fda.gov/Drugs/DevelopmentApprovalProcess/DevelopmentResources/DrugInteractionsLabeling/ucm110632.htm, Accessed 14 Dec 2017; Digitally Transformed Pharmacovigilance, , http://www.navitaslifesciences.com/collaterals/Whitepapers/WP-Digitally_transformed_pharmacovigilance.pdf, Accessed 5 Aug 2018; Comfort, S., Perera, S., Hudson, Z., Dorrell, D., Meireis, S., Nagarajan, M., Sorting through the safety data haystack: using machine learning to identify individual case safety reports in social-digital media (2018) Drug Saf., 41 (6), pp. 579-590; Polepalli Ramesh, B., Belknap, S.M., Li, Z., Automatically recognizing medication and adverse event information from Food and Drug Administration’s Adverse Event Reporting System narratives (2014) JMIR Med Inform, 2 (1); Aramaki, E., Miura, Y., Tonoike, M., Ohkuma, T., Masuichi, H., Waki, K., Extraction of adverse drug effects from clinical records (2010) Stud Health Technol Inform, 160, pp. 739-743. , PID: 20841784; Ma, X., Hovy, E., End-to-end sequence labeling via bi-directional LSTM-CNNs-CRF (2016) 54Th Annual Meeting of the Association for Computational Linguistics, , http://www.aclweb.org/anthology/P16-1101, ; 7–12 Aug, Berlin, Accessed 14 Aug 2018; Kim, Y., (2014), http://www.aclweb.org/anthology/D14-1181; Pustejovsky, J., Stubbs, A., (2013) Natural language annotation for machine learning, , O’Reilly Media, Inc., Sebastopol; Luo, Y., Thompson, W.K., Herr, T.M., Zeng, Z., Berendsen, M.A., Jonnalagadda, S.R., Natural language processing for EHR-based pharmacovigilance: a structured review (2017) Drug Saf., 40 (11), pp. 1075-1089; Melton, G.B., Hripcsak, G., Automated detection of adverse events using natural language processing of discharge summaries (2005) J Am Med Inform Assoc., 12 (4), pp. 448-457; Névéol, A., Zweigenbaum, P., Clinical natural language processing in 2015: Leveraging the variety of texts of clinical interest (2016) Yearb Med Inform, 1, pp. 234-239; Ho, T.B., Le, L., Thai, D.T., Taewijit, S., Data-driven approach to detect and predict adverse drug reactions (2016) Curr Pharm Des., 22 (23), pp. 3498-3526. , COI: 1:CAS:528:DC%2BC28XhtFGqsrjF; Alpaydin, E., (2004) Introduction to machine learning, , MIT Press, Cambridge; Gepperth, A., Hammer, B., Incremental learning algorithms and applications. European Symposium on Artificial Neural Networks, Computational Intelligence and Machine Learning (ESANN) (2016) Bruges, , https://hal.archives-ouvertes.fr/hal-01418129/file/article.pdf, 27–29 Apr, Accessed 17 Aug 2018; Sarwar, S., Ankit, A., Kaushik, R., (2017) Incremental Learning in Deep Convolutional Neural Networks Using Partial Network Sharing, , https://arxiv.org/pdf/1712.02719.pdf, Accessed 17 Aug 2018; Wynn, M., Fauber, J., Analysis: Reports of Drug Side Effects Increase Fivefold in 12 Years, , https://www.jsonline.com/story/news/investigations/2017/03/17/analysis-reports-drug-side-effects-see-major-increase/99211376/, 19 Mar 2017, Accessed 5 Aug 2018; Eshleman, R., Singh, R., Leveraging graph topology and semantic context for pharmacovigilance through twitter-streams (2016) BMC Bioinform., 17, p. 335; Bousquet, C., Dahamna, B., Guillemin-Lanne, S., Darmoni, S.J., Faviez, C., Huot, C., The adverse drug reactions from patient reports in social media project: five major challenges to overcome to operationalize analysis and efficiently support pharmacovigilance process (2017) JMIR Res Protoc., 6 (9); Smith, M.Y., Benattia, I., The patient’s voice in pharmacovigilance: pragmatic approaches to building a patient-centric drug safety organization (2016) Drug Saf., 39 (9), pp. 779-785</v>
          </cell>
          <cell r="AM215" t="str">
            <v>Abatemarco, D.; Celgene Corporation, 86 Morris Avenue, United States; email: Dabatemarco@celgene.com</v>
          </cell>
          <cell r="AP215" t="str">
            <v>Springer International Publishing</v>
          </cell>
          <cell r="AW215" t="str">
            <v>Pharm. Med.</v>
          </cell>
          <cell r="AX215" t="str">
            <v>Final</v>
          </cell>
          <cell r="AY215" t="str">
            <v>2-s2.0-85057277215</v>
          </cell>
          <cell r="AZ215">
            <v>10</v>
          </cell>
          <cell r="BG215" t="str">
            <v>Article; causality; cognition; drug surveillance program; human; intelligence; intelligence quotient; learning algorithm; machine learning; medical decision making; natural language processing; patient safety; practice guideline; priority journal; standardization; task performance; training</v>
          </cell>
          <cell r="BI215" t="str">
            <v>twitter|metamap|nlp</v>
          </cell>
          <cell r="BJ215" t="str">
            <v>introduction: regulations are increasing the scope of activities that fall under the remit of drug safety. currently, individual case safety report (icsr) collection and collation is done manually, requiring pharmacovigilance professionals to perform many transactional activities before data are available for assessment and aggregated analyses. for a biopharmaceutical company to meet its responsibilities to patients and regulatory bodies regarding the safe use and distribution of its products, improved business processes must be implemented to drive the industry forward in the best interest of patients globally. augmented intelligent capabilities have already demonstrated success in capturing adverse events from diverse data sources. it has potential to provide a scalable solution for handling the ever-increasing icsr volumes experienced within the industry by supporting pharmacovigilance professionals’ decision-making. objective: the aim of this study was to train and evaluate a consortium of cognitive services to identify key characteristics of spontaneous icsrs satisfying an acceptable level of accuracy determined by considering business requirements and effective use in a real-world setting. the results of this study will serve as supporting evidence for or against implementing augmented intelligence in case processing to increase operational efficiency and data quality consistency. methods: a consortium of ten cognitive services to augment aspects of icsr processing were identified and trained through deep-learning approaches. the input data for model training were 20,000 icsrs received by celgene drug safety over a 2-year period. the data were manually made machine-readable through the process of transcription, which converts images into text. the machine-readable documents were manually annotated for pharmacovigilance data elements to facilitate the training and testing of the cognitive services. once trained by cognitive developers, the cognitive services’ output was reviewed by pharmacovigilance subject-matter experts against the accepted ground-truth for correctness and completeness. to be considered adequately trained and functional, each cognitive service was required to reach a threshold of f1 or accuracy score ≥ 75%. results: all ten cognitive services under development have reached an evaluative score ≥ 75% for spontaneous icsrs. conclusion: all cognitive services under development have achieved the minimum evaluative threshold to be considered adequately trained, demonstrating how machine-learning and natural language processing techniques together provide accurate outputs that may augment pharmacovigilance professionals’ processing of spontaneous icsrs quickly and accurately. the intention of augmented intelligence is not to replace the pharmacovigilance professional, but rather support them in their consistent decision-making so that they may better handle the overwhelming amount of data otherwise manually curated and monitored for ongoing drug surveillance requirements. through this supported decision-making, pharmacovigilance professionals may have more time to apply their knowledge in assessing the case rather than spending it performing transactional tasks to simply capture the pertinent data within a safety database. by capturing data consistently and efficiently, we begin to build a corpus of data upon which analyses may be conducted and insights gleaned. cognitive services may be key to an organization’s transformation to more proactive decision-making needed to meet regulatory requirements and enhance patient safety. © 2018, the author(s).</v>
          </cell>
          <cell r="BL215" t="str">
            <v xml:space="preserve">Introdução: Os regulamentos estão aumentando o escopo das atividades que se enquadram sob a remissão da segurança das drogas. Atualmente, a coleta e o agrupamento individuais do relatório de segurança do caso (ICSR) são feitas manualmente, exigindo que profissionais de farmacovigilância realizem muitas atividades transacionais antes que os dados estejam disponíveis para avaliação e análises agregadas. Para uma empresa biofarmacêutica atender às suas responsabilidades a pacientes e órgãos reguladores em relação ao uso seguro e distribuição de seus produtos, os processos de negócios aprimorados devem ser implementados para conduzir a indústria para a frente no melhor interesse dos pacientes globalmente. Capacidades inteligentes aumentadas já demonstraram sucesso na captura de eventos adversos de diversas fontes de dados. Tem potencial para fornecer uma solução escalável para lidar com os volumes do ICSR cada vez maiores experimentados dentro da indústria, apoiando a tomada de decisões dos profissionais de farmacovigilância. OBJETIVO: O objetivo deste estudo foi treinar e avaliar um consórcio de serviços cognitivos para identificar características-chave de ICSRs espontâneas que satisfazem um nível aceitável de precisão determinado, considerando os requisitos de negócios e o uso efetivo em um ambiente real. Os resultados deste estudo servirão como evidência de apoio ou contra a implementação de inteligência aumentada no processamento de casos para aumentar a eficiência operacional e a consistência de qualidade de dados. Métodos: Um consórcio de dez serviços cognitivos para aumentar os aspectos do processamento ICSR foram identificados e treinados através de abordagens profundas. Os dados de entrada para treinamento de modelo foram de 20.000 ICSRs recebidos pela segurança do drogas celgeno durante um período de 2 anos. Os dados foram mantidos manualmente legíveis através do processo de transcrição, que converte imagens em texto. Os documentos legíveis por máquina foram anotados manualmente para elementos de dados farmacovigilância para facilitar o treinamento e testes dos serviços cognitivos. Uma vez treinados por desenvolvedores cognitivos, a produção de serviços cognitivos foi revisada por especialistas em matéria de farmacovigilância contra a verdade aceita para a exatidão e integridade. Para ser considerado adequadamente treinado e funcional, cada serviço cognitivo era necessário para atingir um limiar de F1 ou escore de precisão ≥ 75%. RESULTADOS: Todos os dez serviços cognitivos em desenvolvimento atingiram uma pontuação avaliativa ≥ 75% para ICSRs espontâneos. CONCLUSÃO: Todos os serviços cognitivos em desenvolvimento alcançaram o limiar avaliativo mínimo a serem considerados adequadamente treinados, demonstrando como as técnicas de processamento de aprendizagem e linguagem natural oferecem resultados precisos que podem aumentar rapidamente e com precisão os profissionais da farmacovigilância. A intenção de inteligência aumentada não é substituir o profissional de farmacovigilância, mas apoiá-los em sua consistente tomada de decisão para que possam lidar melhor com a quantidade esmagadora de dados de outra forma manualmente curados e monitorados para os requisitos contínuos de vigilância medicamentos. Através desta tomada de decisão apoiada, os profissionais de farmacovigilância podem ter mais tempo para aplicar seus conhecimentos na avaliação do caso em vez de gastar, realizando tarefas transacionais para simplesmente capturar os dados pertinentes em um banco de dados de segurança. Ao capturar dados de forma consistente e eficiente, começamos a construir um corpus de dados sobre os quais as análises podem ser realizadas e as insights se destacam. Os serviços cognitivos podem ser fundamentais para a transformação de uma organização para uma tomada de decisão mais proativa necessária para atender aos requisitos regulatórios e melhorar a segurança do paciente. © 2018, autor (es). </v>
          </cell>
          <cell r="BQ215">
            <v>0</v>
          </cell>
          <cell r="BR215">
            <v>1</v>
          </cell>
          <cell r="BS215" t="str">
            <v>Entra ou ñ para leitura: não</v>
          </cell>
          <cell r="BT215">
            <v>44374</v>
          </cell>
          <cell r="BV215">
            <v>0</v>
          </cell>
          <cell r="BW215">
            <v>0</v>
          </cell>
          <cell r="BX215">
            <v>0</v>
          </cell>
          <cell r="BY215">
            <v>0</v>
          </cell>
          <cell r="BZ215">
            <v>0</v>
          </cell>
          <cell r="CA215">
            <v>0</v>
          </cell>
          <cell r="CB215">
            <v>0</v>
          </cell>
          <cell r="CC215">
            <v>0</v>
          </cell>
          <cell r="CE215" t="str">
            <v>Entra ou ñ para leitura: não</v>
          </cell>
          <cell r="CF215" t="str">
            <v>Ruim</v>
          </cell>
          <cell r="CG215">
            <v>44374</v>
          </cell>
          <cell r="CI215">
            <v>0</v>
          </cell>
          <cell r="CK215">
            <v>0</v>
          </cell>
          <cell r="CL215">
            <v>0</v>
          </cell>
        </row>
        <row r="216">
          <cell r="C216" t="str">
            <v>grouping pharmacovigilance terms with semantic distance</v>
          </cell>
          <cell r="D216" t="str">
            <v>Grouping pharmacovigilance terms with semantic distance</v>
          </cell>
          <cell r="E216" t="str">
            <v xml:space="preserve">Agrupando termos de farmacovigilância com distância semântica </v>
          </cell>
          <cell r="G216" t="str">
            <v xml:space="preserve">macho </v>
          </cell>
          <cell r="H216">
            <v>2011</v>
          </cell>
          <cell r="I216">
            <v>4</v>
          </cell>
          <cell r="J216">
            <v>0</v>
          </cell>
          <cell r="K216">
            <v>0</v>
          </cell>
          <cell r="L216" t="str">
            <v>Scopus</v>
          </cell>
          <cell r="P216" t="str">
            <v>English</v>
          </cell>
          <cell r="Q216" t="str">
            <v>Conference Paper</v>
          </cell>
          <cell r="R216">
            <v>0</v>
          </cell>
          <cell r="T216" t="str">
            <v>Dupuch M., Lerch M., Jamet A., Jaulent M.-C., Fescharek R., Grabar N.</v>
          </cell>
          <cell r="U216" t="str">
            <v>Studies in Health Technology and Informatics</v>
          </cell>
          <cell r="V216" t="str">
            <v>169</v>
          </cell>
          <cell r="Y216" t="str">
            <v>10.3233/978-1-60750-806-9-794</v>
          </cell>
          <cell r="Z216" t="str">
            <v>10.3233/978-1-60750-806-9-794</v>
          </cell>
          <cell r="AB216" t="str">
            <v>https://www.scopus.com/inward/record.uri?eid=2-s2.0-83055179464&amp;doi=10.3233%2f978-1-60750-806-9-794&amp;partnerID=40&amp;md5=2ef3afeec1d2508e35b99f8e43852217</v>
          </cell>
          <cell r="AC216" t="str">
            <v>Université Pierre et Marie Curie-Paris6, Paris F-75006, France; INSERM, U872 Eq. 20, Paris, F-75006, France; Consulting and Coaching, Berlin, Germany; HEGP, AP-HP, Paris, France; CSL Behring GmbH, Marburg, Germany; CNRS UMR 8163 STL, Université Lille 3, France</v>
          </cell>
          <cell r="AD216" t="str">
            <v>Dupuch, M., Université Pierre et Marie Curie-Paris6, Paris F-75006, France, INSERM, U872 Eq. 20, Paris, F-75006, France; Lerch, M., Consulting and Coaching, Berlin, Germany; Jamet, A., INSERM, U872 Eq. 20, Paris, F-75006, France, HEGP, AP-HP, Paris, France; Jaulent, M.-C., Université Pierre et Marie Curie-Paris6, Paris F-75006, France, INSERM, U872 Eq. 20, Paris, F-75006, France; Fescharek, R., CSL Behring GmbH, Marburg, Germany; Grabar, N., CNRS UMR 8163 STL, Université Lille 3, France</v>
          </cell>
          <cell r="AL216" t="str">
            <v>Bate, A., Lindquist, M., Edwards, I.R., Olsson, S., Orre, R., Lansner, A., De Freitas, R.M., A Bayesian neural network method for adverse drug reaction signal generation (1998) European Journal of Clinical Pharmacology, 54 (4), pp. 315-321. , DOI 10.1007/s002280050466; Meyboom, R.H.B., Lindquist, M., Egberts, A.C.G., Edwards, I.R., Signal selection and follow-up in pharmacovigilance (2002) Drug Safety, 25 (6), pp. 459-465; Hauben, M., Bate, A., Decision support methods for the detection of adverse events in postmarketing data (2009) Drug Discov Today, 14 (7-8), pp. 343-357; Fescharek, R., Kubler, J., Elsasser, U., Frank, M., Guthlein, P., Medical dictionary for regulatory activities (MedDRA): Data retrieval and presentation (2004) International Journal of Pharmaceutical Medicine, 18 (5), pp. 259-269. , DOI 10.1097/00124363-200418050-00001; (2004) Development and Rational Use of Standardised Med DRA Queries (SMQs): Retrieving Adverse Drug Reactions with Med DRA, , CIOMS (August). Report of the CIOMS Working Group, CIOMS; Mozzicato, P., Standardised MedDRA queries: Their role in signal detection (2007) Drug Safety, 30 (7), pp. 617-619. , http://drugsafety.adisonline.com/pt/re/drs/pdfhandler. 00002018-200730070-00009.pdf;jsessionid= GPGpqSt4bbP4S3JmrLvvMS1kwpMbwdDs1NPNvYD3XF3dvGmzvdY2!185509786!181195628!8091!-1, DOI 10.2165/00002018-200730070-00009; Pearson, R., Hauben, M., Goldsmith, D., Gould, A., Madigan, D., O'Hara, D., Reisinger, S., Hochberg, A., Influence of the MedDRA hierarchy on pharmacovigilance data mining results (2009) Int J Med Inform, 78 (12), pp. 97-103; Alecu, I., Bousquet, C., Jaulent, M.C., A case report: Using SNOMED CT for grouping adverse drug reactions terms (2008) BMC Med Inform Decis Mak, 8 (S1), p. 4; Bousquet, C., Henegar, C., Louet, A.L.-L., Degoulet, P., Jaulent, M.-C., Implementation of automated signal generation in pharmacovigilance using a knowledge-based approach (2005) International Journal of Medical Informatics, 74 (7-8), pp. 563-571. , DOI 10.1016/j.ijmedinf.2005.04.006, PII S1386505605000547, MedInfo 2004; Iavindrasana, J., Bousquet, C., Degoulet, P., Jaulent, M., Clustering WHO-ART terms using semantic distance and machine algorithms (2006) AMIA Annu Symp Proc, pp. 369-373; Lord, P.W., Stevens, R.D., Brass, A., Goble, C.A., Investigating semantic similarity measures across the gene ontology: The relationship between sequence and annotation (2003) Bioinformatics, 19 (10), pp. 1275-1283. , DOI 10.1093/bioinformatics/btg153; Caviedes, J.E., Cimino, J.J., Towards the development of a conceptual distance metric for the UMLS (2004) Journal of Biomedical Informatics, 37 (2), pp. 77-85. , DOI 10.1016/j.jbi.2004.02.001, PII S1532046404000218; Al-Mubaid, H., Nguyen, H.A., Measuring semantic similarity between biomedical concepts within multiple ontologies (2009) Trans. Sys. Man Cyber Part C, 39 (4), pp. 389-398; Brown, E.G., Wood, L., Wood, S., The Medical Dictionary for Regulatory Activities (MedDRA) (1999) Drug Safety, 20 (2), pp. 109-117. , DOI 10.2165/00002018-199920020-00002; Stearns, M., Price, C., Spackman, K., Wang, A., SNOMED clinical terms: Overview of the development process and project status (2001) AMIA, pp. 662-666; (2008) UMLS Knowledge Sources Manual, , www.nlm.nih.gov/research/umls/, National Library of Medicine, Bethesda, Maryland; Rada, R., Mili, H., Bicknell, E., Blettner, M., Development and application of a metric on semantic nets (1989) IEEE Transactions on Systems, Man and Cybernetics, 19 (1), pp. 17-30; Spackman, K., Campbell, K., Compositional concept representation using SNOMED: Towards further convergence of clinical terminologies (1998) AMIA 1998, pp. 740-744</v>
          </cell>
          <cell r="AM216" t="str">
            <v>Dupuch, M.; Université Pierre et Marie Curie-Paris6, Paris F-75006, France</v>
          </cell>
          <cell r="AP216" t="str">
            <v>IOS Press</v>
          </cell>
          <cell r="AQ216" t="str">
            <v>23rd International Conference of the European Federation for Medical Informatics, MIE 2011</v>
          </cell>
          <cell r="AR216" t="str">
            <v>28 August 2011 through 31 August 2011</v>
          </cell>
          <cell r="AS216" t="str">
            <v>Oslo</v>
          </cell>
          <cell r="AU216" t="str">
            <v>9781607508052</v>
          </cell>
          <cell r="AW216" t="str">
            <v>Stud. Health Technol. Informatics</v>
          </cell>
          <cell r="AX216" t="str">
            <v>Final</v>
          </cell>
          <cell r="AY216" t="str">
            <v>2-s2.0-83055179464</v>
          </cell>
          <cell r="AZ216">
            <v>4</v>
          </cell>
          <cell r="BF216" t="str">
            <v>Drug safety; Drug toxicity; Medical informatics; Natural Language Processing; Pharmacovigilance; Semantics; Signal detection; Terminology</v>
          </cell>
          <cell r="BG216" t="str">
            <v>Natural language processing systems; Pharmacodynamics; Semantics; Terminology; Adverse drug reaction (ADRs); Automatic method; Drug safety; Medical informatics; Pharmacovigilance; Relevant terms; Semantic distance; Statistical algorithm; Signal detection</v>
          </cell>
          <cell r="BJ216" t="str">
            <v>pharmacovigilance is the activity related to the collection, analysis and prevention of adverse drug reactions (adrs) induced by drugs or biologics. besides other methods, statistical algorithms are used to detect previously unknown adrs, and it was noted that groupings of adr terms can further improve safety signal detection. standardised meddra queries are developed to assist retrieval and evaluation of meddra-coded adr reports. dependent on the context of their application, different smqs show varying degrees of specificity and sensitivity; some appear to be over-inclusive, some might miss relevant terms. moreover, several important safety topics are not yet fully covered by smqs. the objective of this work is to propose an automatic method for the creation of groupings of terms. this method is based on the application of the semantic distance between meddra terms. several experiments are performed, showing a promising precision and an acceptable recall. © 2011 european federation for medical informatics. all rights reserved.</v>
          </cell>
          <cell r="BL216" t="str">
            <v xml:space="preserve">A farmacovigilância é a atividade relacionada à coleta, análise e prevenção de reações adversas (ADRs) induzidas por drogas ou biológicas. Além de outros métodos, os algoritmos estatísticos são usados ​​para detectar adrs anteriormente desconhecidos e observou-se que os agrupamentos de termos de ADR podem melhorar ainda mais a detecção de sinal de segurança. As consultas meddra padronizadas são desenvolvidas para ajudar a recuperação e avaliação de relatórios de ADR codificados pela MedDRA. dependente do contexto de sua aplicação, diferentes SMQs mostram graus variados de especificidade e sensibilidade; Alguns parecem ser super inclusivos, alguns podem perder os termos relevantes. Além disso, vários tópicos importantes de segurança ainda não estão totalmente cobertos por SMQs. O objetivo deste trabalho é propor um método automático para a criação de agrupamentos de termos. Este método é baseado na aplicação da distância semântica entre os termos da MedDRA. Várias experiências são realizadas, mostrando uma precisão promissora e um recall aceitável. © 2011 Federação Europeia para informática médica. todos os direitos reservados. </v>
          </cell>
          <cell r="BQ216">
            <v>0</v>
          </cell>
          <cell r="BR216">
            <v>0</v>
          </cell>
          <cell r="BS216">
            <v>0</v>
          </cell>
          <cell r="BV216">
            <v>0</v>
          </cell>
          <cell r="BW216">
            <v>0</v>
          </cell>
          <cell r="BX216">
            <v>0</v>
          </cell>
          <cell r="BY216">
            <v>0</v>
          </cell>
          <cell r="BZ216">
            <v>0</v>
          </cell>
          <cell r="CA216">
            <v>0</v>
          </cell>
          <cell r="CB216">
            <v>0</v>
          </cell>
          <cell r="CC216">
            <v>0</v>
          </cell>
          <cell r="CK216">
            <v>0</v>
          </cell>
          <cell r="CL216">
            <v>0</v>
          </cell>
        </row>
        <row r="217">
          <cell r="C217" t="str">
            <v>grouping the pharmacovigilance terms with a hybrid approach</v>
          </cell>
          <cell r="D217" t="str">
            <v>Grouping the pharmacovigilance terms with a hybrid approach</v>
          </cell>
          <cell r="E217" t="str">
            <v xml:space="preserve">Agrupando os termos de farmacovigilância com uma abordagem híbrida </v>
          </cell>
          <cell r="G217" t="str">
            <v xml:space="preserve">macho </v>
          </cell>
          <cell r="H217">
            <v>2012</v>
          </cell>
          <cell r="I217">
            <v>2</v>
          </cell>
          <cell r="J217">
            <v>0</v>
          </cell>
          <cell r="K217">
            <v>0</v>
          </cell>
          <cell r="L217" t="str">
            <v>Scopus</v>
          </cell>
          <cell r="P217" t="str">
            <v>English</v>
          </cell>
          <cell r="Q217" t="str">
            <v>Conference Paper</v>
          </cell>
          <cell r="R217">
            <v>0</v>
          </cell>
          <cell r="T217" t="str">
            <v>Dupuch M., Dupuch L., Perinet A., Hamon T., Grabar N.</v>
          </cell>
          <cell r="U217" t="str">
            <v>Studies in Health Technology and Informatics</v>
          </cell>
          <cell r="V217" t="str">
            <v>180</v>
          </cell>
          <cell r="Y217" t="str">
            <v>10.3233/978-1-61499-101-4-235</v>
          </cell>
          <cell r="Z217" t="str">
            <v>10.3233/978-1-61499-101-4-235</v>
          </cell>
          <cell r="AB217" t="str">
            <v>https://www.scopus.com/inward/record.uri?eid=2-s2.0-84870473250&amp;doi=10.3233%2f978-1-61499-101-4-235&amp;partnerID=40&amp;md5=844f2d089e6ee22d2eaa1bfbd48b2a7b</v>
          </cell>
          <cell r="AC217" t="str">
            <v>CNRS UMR8163, Université Lille 1 and 3, France; Université Toulouse III Paul Sabatier, France; LIM and BIO (EA3969), Université Paris 13, Bobigny, France</v>
          </cell>
          <cell r="AD217" t="str">
            <v>Dupuch, M., CNRS UMR8163, Université Lille 1 and 3, France; Dupuch, L., Université Toulouse III Paul Sabatier, France; Perinet, A., LIM and BIO (EA3969), Université Paris 13, Bobigny, France; Hamon, T., LIM and BIO (EA3969), Université Paris 13, Bobigny, France; Grabar, N., CNRS UMR8163, Université Lille 1 and 3, France</v>
          </cell>
          <cell r="AL217" t="str">
            <v>Brown, E., Wood, L., Wood, S., The medical dictionary for regulatory activities (MedDRA) (1999) Drug Saf., 20 (2), pp. 109-117; Almenoff, J.S., Tonning, J.M., Gould, A.L., Perspectives on the use of data mining in pharmacovigilance (2005) Pharmacoepidemiol Drug Saf., 28, pp. 981-1007; Bailey, S., Singh, A., Azadian, R., Prospective data mining of six products in the US FDA Adverse Event Reporting System: Disposition of events identified and impact on product safety profiles (2010) Pharmacoepidemiol Drug Saf., 33 (2), pp. 139-146; Bate, A., Lindquist, M., Edwards, I., A bayesian neural network method for adverse drug reaction signal generation (1998) Eur J Clin Pharmacol, 54 (4), pp. 315-321; Meyboom, R., Lindquist, M., Egberts, A., Edwards, I., Signal selection and follow-up in pharmacovigilance (2002) Drug Saf, 25 (6), pp. 459-465; Hauben, M., Bate, A., Decision support methods for the detection of adverse events in postmarketing data (2009) Drug Discov Today, 14 (7-8), pp. 343-357; Fescharek, R., Kübler, J., Elsasser, U., Frank, M., Güthlein, P., Medical dictionary for regulatory activities (MedDRA): Data retrieval and presentation (2004) Int J Pharm Med, 18 (5), pp. 259-269; Development and rational use of Standardised MedDRA Queries (SMQs): Retrieving adverse drug reactions with MedDRA (2004) Report of the CIOMS Working Group, , CIOMS (August), CIOMS; Alecu, I., Bousquet, C., Jaulent, M.C., A case report: Using SNOMED CT for grouping adverse drug reactions terms (2008) BMC Med Inform Decis Mak, 8 (S1), p. 4; Jaulent, M.C., Alecu, I., Evaluation of an ontological resource for pharmacovigilance (2009) Stud Health Technol Inform, pp. 522-526; Bousquet, C., Henegar, C., Lillo-Le Louët, A., Implementation of automated signal generation in pharmacovigilance using a knowledge-based approach (2005) Int J Med Inform, 74 (7-8), pp. 563-571; Iavindrasana, J., Bousquet, C., Degoulet, P., Jaulent, M.C., Clustering who-art terms using semantic distance and machine algorithms (2006) AMIA Annu Symp Proc, pp. 369-373; Delamarre, D., Lillo-Le Louët, A., Guillot, L., Documentation in pharmacovigilance: Using an ontology to extend and normalize Pubmed queries Stud Health Technol Inform2010, pp. 518-522; Dupuch, M., Bousquet, C., Grabar, N., Automatic creation and refinement of the clusters of pharmacovigilance terms (2012) ACM IHI, , To appear; Stearns, M., Price, C., Spackman, K., Wang, A., SNOMED clinical terms: Overview of the development process and project status (2001) AMIA, pp. 662-666; (2008) UMLS Knowledge Sources Manual, , www.nlm.nih.gov/research/umls/, National Library of Medicine, Bethesda, Maryland; Grabar, N., Hamon, T., Exploitation of linguistic indicators for automatic weighting of synonyms induced within three biomedical terminologies (2010) MEDINFO, pp. 1015-1019; Fellbaum, C., A semantic network of english: The mother of all WordNets (1998) Computers and Humanities, EuroWordNet: A Multilingual Database with Lexical Semantic Network, 32 (2-3), pp. 209-220; Rada, R., Mili, H., Bicknell, E., Blettner, M., Development and application of a metric on semantic nets (1989) IEEE Transactions on Systems, Man and Cybernetics, 19 (1), pp. 17-30; Zhong, J., Zhu, H., Li, J., Yu, Y., Conceptual graph matching for semantic search (2002) 10th International Conference on Conceptual Structures, ICCS, LNCS, 2393, pp. 92-106. , Springer Verlag; Leacock, C., Chodorow, M., (1998) Combining Local Context and WordNet Similarity for Word Sense Identification, pp. 305-332. , MIT Press; http://www.r-project.org; Tsuruoka, Y., Tateishi, Y., Kim, J.D., Developing a robust part-of-speech tagger for biomedical text (2005) LNCS, 7746, pp. 382-392; Aubin, S., Hamon, T., Improving term extraction with terminological resources (2006) FinTAL, pp. 380-387. , number 4139 in LNAI; Kleiber, G., Tamba, I., L'hyperonymie revisitée: inclusion et hiérarchie (1990) Langages, 98, pp. 7-32; Partee, B.H., Compositionality (1984) Varieties of Formal Semantics, , Landman F. &amp; Veltman F., editor; Jacquemin, C., A symbolic and surgical acquisition of terms through variation (1996) Connectionist, Statistical and Symbolic Approaches to Learning for Natural Language Processing, pp. 425-438; Pearson, R., Hauben, M., Goldsmith, D., Influence of the MedDRA hierarchy on pharmacovigilance data mining results (2009) Int J Med Inform, 78 (12), pp. 97-103</v>
          </cell>
          <cell r="AM217" t="str">
            <v>Dupuch, M.; CNRS UMR8163, France</v>
          </cell>
          <cell r="AP217" t="str">
            <v>IOS Press</v>
          </cell>
          <cell r="AQ217" t="str">
            <v>24th Medical Informatics in Europe Conference, MIE 2012</v>
          </cell>
          <cell r="AR217" t="str">
            <v>26 August 2012 through 29 August 2012</v>
          </cell>
          <cell r="AS217" t="str">
            <v>Pisa</v>
          </cell>
          <cell r="AU217" t="str">
            <v>9781614991007</v>
          </cell>
          <cell r="AW217" t="str">
            <v>Stud. Health Technol. Informatics</v>
          </cell>
          <cell r="AX217" t="str">
            <v>Final</v>
          </cell>
          <cell r="AY217" t="str">
            <v>2-s2.0-84870473250</v>
          </cell>
          <cell r="AZ217">
            <v>4</v>
          </cell>
          <cell r="BF217" t="str">
            <v>Adverse drug reaction reporting systems; Algorithms; Artificial intelligence; Automatic data processing; Controlled; Vocabulary</v>
          </cell>
          <cell r="BG217" t="str">
            <v>Algorithms; Artificial intelligence; Data handling; Natural language processing systems; Semantics; Adverse drug reaction (ADRs); Automatic data processing; Controlled; Pharmaceutical products; Qualitative information; Reporting systems; Semantic relatedness; Vocabulary; Pharmacodynamics; article; artificial intelligence; data base; drug surveillance program; drug toxicity; factual database; France; human; linguistics; natural language processing; Adverse Drug Reaction Reporting Systems; Artificial Intelligence; Database Management Systems; Databases, Factual; Drug Toxicity; France; Humans; Natural Language Processing; Pharmacovigilance; Vocabulary, Controlled</v>
          </cell>
          <cell r="BJ217" t="str">
            <v>pharmacovigilance is the activity related to the collection, analysis and prevention of adverse drug reactions (adrs) induced by drugs. it leads to the safety survey of pharmaceutical products. the pharmacovigilance process benefits from the traditional statistical approaches and also from the qualitative information on semantic relations between close adr terms, such as smqs or hierarchical levels of meddra. in this work, our objective is to detect the semantic relatedness between the adr meddra terms. to achieve this, we combine two approaches: semantic similarity algorithms computed within structured resources and terminology structuring methods applied to a raw list of the meddra terms. we compare these methods between them and study their differences and complementarity. the results are evaluated against the gold standard manually compiled within the pharmacovigilance area and also with an expert. the combination of the methods leads to an improved recall. © 2012 european federation for medical informatics and ios press. all rights reserved.</v>
          </cell>
          <cell r="BL217" t="str">
            <v xml:space="preserve">A farmacovigilância é a atividade relacionada à coleta, análise e prevenção de reações adversas (ADRs) induzidas por drogas. leva à pesquisa de segurança de produtos farmacêuticos. O processo de farmacovigilância beneficia das abordagens estatísticas tradicionais e também das informações qualitativas sobre relações semânticas entre os próximos Termos de ADR, como SMQs ou níveis hierárquicos de Meddra. Neste trabalho, nosso objetivo é detectar a relação semântica entre os termos do ADR Meddra. Para conseguir isso, combinamos duas abordagens: algoritmos de similaridade semântica computados dentro de recursos estruturados e métodos de estruturação de terminologia aplicados a uma lista bruta dos termos da MedDRA. Nós comparamos esses métodos entre eles e estudamos suas diferenças e complementaridade. Os resultados são avaliados contra o padrão ouro compilado manualmente dentro da área de farmacovigilância e também com um especialista. A combinação dos métodos leva a um recall melhorado. © 2012 Federação Europeia para informática médica e imprensa iOS. todos os direitos reservados. </v>
          </cell>
          <cell r="BQ217">
            <v>0</v>
          </cell>
          <cell r="BR217">
            <v>0</v>
          </cell>
          <cell r="BS217">
            <v>0</v>
          </cell>
          <cell r="BV217">
            <v>0</v>
          </cell>
          <cell r="BW217">
            <v>0</v>
          </cell>
          <cell r="BX217">
            <v>0</v>
          </cell>
          <cell r="BY217">
            <v>0</v>
          </cell>
          <cell r="BZ217">
            <v>0</v>
          </cell>
          <cell r="CA217">
            <v>0</v>
          </cell>
          <cell r="CB217">
            <v>0</v>
          </cell>
          <cell r="CC217">
            <v>0</v>
          </cell>
          <cell r="CK217">
            <v>0</v>
          </cell>
          <cell r="CL217">
            <v>0</v>
          </cell>
        </row>
        <row r="218">
          <cell r="C218" t="str">
            <v>uned at diann 2018 unsupervised system for automatic disabilities labeling in medical scientific documents</v>
          </cell>
          <cell r="D218" t="str">
            <v>UNED at DIANN 2018: Unsupervised system for automatic disabilities labeling in medical scientific documents</v>
          </cell>
          <cell r="E218" t="str">
            <v xml:space="preserve">Uned em Diann 2018: sistema não supervisionado para rotulagem automática de deficiências em documentos científicos médicos </v>
          </cell>
          <cell r="G218" t="str">
            <v xml:space="preserve">macho </v>
          </cell>
          <cell r="H218">
            <v>2018</v>
          </cell>
          <cell r="I218">
            <v>1</v>
          </cell>
          <cell r="J218">
            <v>0</v>
          </cell>
          <cell r="K218">
            <v>0</v>
          </cell>
          <cell r="L218" t="str">
            <v>Scopus</v>
          </cell>
          <cell r="P218" t="str">
            <v>English</v>
          </cell>
          <cell r="Q218" t="str">
            <v>Conference Paper</v>
          </cell>
          <cell r="R218">
            <v>0</v>
          </cell>
          <cell r="T218" t="str">
            <v>Fabregat H., Martinez-Romo J., Araujo L.</v>
          </cell>
          <cell r="U218" t="str">
            <v>CEUR Workshop Proceedings</v>
          </cell>
          <cell r="V218" t="str">
            <v>2150</v>
          </cell>
          <cell r="AB218" t="str">
            <v>https://www.scopus.com/inward/record.uri?eid=2-s2.0-85054935923&amp;partnerID=40&amp;md5=bd396a0b8b6be6cdfc98d29572054f77</v>
          </cell>
          <cell r="AC218" t="str">
            <v>NLP and IR Group, Dpto. Lenguajes y Sistema Informáticos, Universidad Nacional de Educación a Distancia (UNED), Madrid, 28040, Spain; IMIENS: Instituto Mixto de Investigación, Escuela Nacional de Sanidad, Monforte de Lemos 5, Madrid, 28019, Spain</v>
          </cell>
          <cell r="AD218" t="str">
            <v>Fabregat, H., NLP and IR Group, Dpto. Lenguajes y Sistema Informáticos, Universidad Nacional de Educación a Distancia (UNED), Madrid, 28040, Spain; Martinez-Romo, J., NLP and IR Group, Dpto. Lenguajes y Sistema Informáticos, Universidad Nacional de Educación a Distancia (UNED), Madrid, 28040, Spain, IMIENS: Instituto Mixto de Investigación, Escuela Nacional de Sanidad, Monforte de Lemos 5, Madrid, 28019, Spain; Araujo, L., NLP and IR Group, Dpto. Lenguajes y Sistema Informáticos, Universidad Nacional de Educación a Distancia (UNED), Madrid, 28040, Spain, IMIENS: Instituto Mixto de Investigación, Escuela Nacional de Sanidad, Monforte de Lemos 5, Madrid, 28019, Spain</v>
          </cell>
          <cell r="AH218" t="str">
            <v>TIN2016-77820-C3-2-R</v>
          </cell>
          <cell r="AI218" t="str">
            <v>This work has been partially supported by the projects EXTRECM (TIN2013-46616-C2-2-R), PROSA-MED (TIN2016-77820-C3-2-R), and EXTRAE (IMIENS 2017).</v>
          </cell>
          <cell r="AL218" t="str">
            <v>Aronson, A.R., Effective mapping of biomedical text to the UMLS metathesaurus: The MetaMap program (2001) Proceedings of AMIA, Annual Symposium, pp. 17-21; Carrero, F.M., Cortizo, J.C., Gómez, J.M., De Buenaga, M., In the development of a Spanish metamap (2008) Proceedings of The 17th ACM Conference on Information and Knowledge Management, pp. 1465-1466. , CIKM’08, ACM, New York, NY, USA; Castro, E., Iglesias, A., Martínez, P., Castaño, L., Automatic identification of biomedical concepts in Spanish-language unstructured clinical texts (2010) Proceedings of The 1st ACM International Health Informatics Symposium, pp. 751-757. , IHI’10, ACM, New York, NY, USA; Chapman, B.E., Lee, S., Kang, H.P., Chapman, W.W., Document-level classification of ct pulmonary angiography reports based on an extension of the context algorithm (2011) Journal of Biomedical Informatics, 44 (5), pp. 728-737; Conrado, M.S., Koza, W., Dıaz-Labrador, J., Abaitua, J., Rezende, S.O., Pardo, T.A., Solana, Z., (2011) Experiments on Term Extraction Using Noun Phrase Subclassifica-Tions, pp. 746-751; Fabregat, H., Martinez-Romo, J., Araujo, L., (2018) Overview of The Diann Task: Disability Annotation Task at Ibereval 2018, , September 18; Miller, G.A., Wordnet: A lexical database for english (1995) Communications of The ACM, 38 (11), pp. 39-41; Oronoz, M., Casillas, A., Gojenola, K., Perez, A., Automatic annotation of medical records in Spanish with disease, drug and substance names (2013) Progress in Pattern Recognition, Image Analysis, Computer Vision, and Applications, Lecture Notes in Computer Science, 8259, pp. 536-543. , Springer Berlin Heidelberg; Oronoz, M., De Ilarraza, A.D., Torices, O., First steps in the manual and automatic annotation of clinical notes in Spanish (2010) Procesamiento Del Lenguaje Natural, 45, pp. 259-262. , http://journal.sepln.org/sepln/ojs/ojs/index.php/pln/article/view/815; Vivaldi, J., Rodríguez, H., Using wikipedia for term extraction in the biomedical domain: First experiences (2010) Procesamiento Del Lenguaje Natural, 45, pp. 251-254</v>
          </cell>
          <cell r="AN218" t="str">
            <v>Rosso P.Carrillo-de-Albornoz J.Gonzalo J.Martinez R.Montalvo S.</v>
          </cell>
          <cell r="AP218" t="str">
            <v>CEUR-WS</v>
          </cell>
          <cell r="AQ218" t="str">
            <v>3rd Workshop on Evaluation of Human Language Technologies for Iberian Languages, IberEval 2018</v>
          </cell>
          <cell r="AR218" t="str">
            <v>18 September 2018</v>
          </cell>
          <cell r="AT218">
            <v>138187</v>
          </cell>
          <cell r="AW218" t="str">
            <v>CEUR Workshop Proc.</v>
          </cell>
          <cell r="AX218" t="str">
            <v>Final</v>
          </cell>
          <cell r="AY218" t="str">
            <v>2-s2.0-85054935923</v>
          </cell>
          <cell r="AZ218">
            <v>7</v>
          </cell>
          <cell r="BF218" t="str">
            <v>Annotation; Biomedical domain; Disabilities; Negation</v>
          </cell>
          <cell r="BG218" t="str">
            <v>Annotation; Automatic annotation; Biomedical domain; Disabilities; Medical concepts; Negation; Scientific documents; Scientific papers; Natural language processing systems</v>
          </cell>
          <cell r="BI218" t="str">
            <v>twitter|metamap|nlp</v>
          </cell>
          <cell r="BJ218" t="str">
            <v>this paper introduces the lsi system participating in diann (disability annotation on documents from the biomedical domain) task, framed in the ibereval 2018 evaluation workshop. the identification of medical concepts in documents and, especially, the identification of disabilities, is a complex task mainly due to the variety of expressions that can make reference to the same problem. our proposal implements an automatic annotation tool similar to umls metamap transfer (mmtx) for extracting biomedical concepts. as metamap, our system generates different variants of the same disability aiming to improve coverage, and adapting them to the kind of entity considered. the first results of the system on a evaluation corpus of 500 scientific papers manually annotated indicate the potential of the proposal. © 2018 ceur-ws. all rights reserved.</v>
          </cell>
          <cell r="BL218" t="str">
            <v xml:space="preserve">Este artigo introduz o sistema LSI participando de Diand (Anotação de Deficiência em Documentos da Tarefa do Domínio Biomédico), enquadrada no Workshop de Avaliação Ibereval 2018. A identificação de conceitos médicos em documentos e, especialmente, a identificação de deficiências, é uma tarefa complexa principalmente devido à variedade de expressões que podem fazer referência ao mesmo problema. Nossa proposta implementa uma ferramenta de anotação automática semelhante à transferência de metamap UMLS (MMTX) para extrair conceitos biomédicos. Como Metamap, nosso sistema gera variantes diferentes da mesma deficiência visando melhorar a cobertura e adaptando-os ao tipo de entidade considerada. Os primeiros resultados do sistema em uma avaliação Corpus de 500 documentos científicos anotados manualmente indicam o potencial da proposta. © 2018 Ceur-WS. todos os direitos reservados. </v>
          </cell>
          <cell r="BQ218">
            <v>0</v>
          </cell>
          <cell r="BR218">
            <v>1</v>
          </cell>
          <cell r="BS218" t="str">
            <v>Entra ou ñ para leitura: sim - razoavel</v>
          </cell>
          <cell r="BT218">
            <v>44374</v>
          </cell>
          <cell r="BV218">
            <v>0</v>
          </cell>
          <cell r="BW218">
            <v>0</v>
          </cell>
          <cell r="BX218">
            <v>0</v>
          </cell>
          <cell r="BY218">
            <v>0</v>
          </cell>
          <cell r="BZ218">
            <v>0</v>
          </cell>
          <cell r="CA218">
            <v>0</v>
          </cell>
          <cell r="CB218">
            <v>0</v>
          </cell>
          <cell r="CC218">
            <v>0</v>
          </cell>
          <cell r="CE218" t="str">
            <v>Entra ou ñ para leitura: talvez</v>
          </cell>
          <cell r="CF218" t="str">
            <v>Razoavel</v>
          </cell>
          <cell r="CG218">
            <v>44374</v>
          </cell>
          <cell r="CI218">
            <v>0</v>
          </cell>
          <cell r="CK218">
            <v>0</v>
          </cell>
          <cell r="CL218">
            <v>0</v>
          </cell>
        </row>
        <row r="219">
          <cell r="C219" t="str">
            <v>using natural language processing methods to classify use status of dietary supplements in clinical notes</v>
          </cell>
          <cell r="D219" t="str">
            <v>Using natural language processing methods to classify use status of dietary supplements in clinical notes</v>
          </cell>
          <cell r="E219" t="str">
            <v xml:space="preserve">Usando métodos de processamento de linguagem natural para classificar o status de uso de suplementos dietéticos em notas clínicas </v>
          </cell>
          <cell r="G219" t="str">
            <v xml:space="preserve">macho </v>
          </cell>
          <cell r="H219">
            <v>2018</v>
          </cell>
          <cell r="I219">
            <v>5</v>
          </cell>
          <cell r="J219">
            <v>0</v>
          </cell>
          <cell r="K219">
            <v>0</v>
          </cell>
          <cell r="L219" t="str">
            <v>Scopus</v>
          </cell>
          <cell r="P219" t="str">
            <v>English</v>
          </cell>
          <cell r="Q219" t="str">
            <v>Article</v>
          </cell>
          <cell r="R219">
            <v>0</v>
          </cell>
          <cell r="S219" t="str">
            <v>All Open Access, Gold, Green</v>
          </cell>
          <cell r="T219" t="str">
            <v>Fan Y., Zhang R.</v>
          </cell>
          <cell r="U219" t="str">
            <v>BMC Medical Informatics and Decision Making</v>
          </cell>
          <cell r="V219" t="str">
            <v>18</v>
          </cell>
          <cell r="X219" t="str">
            <v xml:space="preserve"> 51</v>
          </cell>
          <cell r="Y219" t="str">
            <v>10.1186/s12911-018-0626-6</v>
          </cell>
          <cell r="Z219" t="str">
            <v>10.1186/s12911-018-0626-6</v>
          </cell>
          <cell r="AB219" t="str">
            <v>https://www.scopus.com/inward/record.uri?eid=2-s2.0-85050810293&amp;doi=10.1186%2fs12911-018-0626-6&amp;partnerID=40&amp;md5=2488141c25144d9122c760fce3bf32cd</v>
          </cell>
          <cell r="AC219" t="str">
            <v>Institute for Health Informatics, University of Minnesota, Minneapolis, MN, United States; Department of Pharmaceutical Care and Health Systems, College of Pharmacy, University of Minnesota, Minneapolis, MN, United States</v>
          </cell>
          <cell r="AD219" t="str">
            <v>Fan, Y., Institute for Health Informatics, University of Minnesota, Minneapolis, MN, United States; Zhang, R., Institute for Health Informatics, University of Minnesota, Minneapolis, MN, United States, Department of Pharmaceutical Care and Health Systems, College of Pharmacy, University of Minnesota, Minneapolis, MN, United States</v>
          </cell>
          <cell r="AH219" t="str">
            <v>University of Minnesota, UM: 8UL1TR000114
National Center for Complementary and Integrative Health, NCCIH: R01AT009457</v>
          </cell>
          <cell r="AI219" t="str">
            <v>This research and publication cost was supported by the National Institute of Health, National Center for Complementary &amp; Integrative Health Award (R01AT009457) (PI: Zhang) and the University of Minnesota Clinical and Translational Science Award (#8UL1TR000114) (PI: Blazer).</v>
          </cell>
          <cell r="AL219" t="str">
            <v>NBJ's supplement business report (2016) Nutr Bus J., 2016, pp. 13-14. , Anonymous; Fontanarosa, P.B., Rennie, D., Deangelis, C.D., The need for regulation of dietary supplements - Lessons from ephedra (2003) JAMA, 289 (12), pp. 1568-1570. , 12672775; Geller, A.I., Shehab, N., Weidle, N.J., Lovegrove, M.C., Wolpert, B.J., Timbo, B.B., Mozersky, R.P., Budnitz, D.S., Emergency department visits for adverse events related to dietary supplements (2015) N Engl J Med, 373 (16), pp. 1531-1540. , 26465986; Qato, D.M., Wilder, J., Schumm, L.P., Gillet, V., Alexander, G.C., Changes in prescription and over-the-counter medication and dietary supplement use among older adults in the United States, 2005 vs 2011 (2016) JAMA Intern Med, 176 (4), pp. 473-482. , 26998708 5024734; Sprouse, A.A., Van Breemen, R.B., Pharmacokinetic interactions between drugs and botanical dietary supplements (2016) Drug Metab Dispos, 44 (2), pp. 162-171. , 26438626 4727115; Frankos, V.H., Street, D.A., O'Neill, R.K., FDA regulation of dietary supplements and requirements regarding adverse event reporting (2010) Clin Pharmacol Ther, 87 (2), pp. 239-244. , 20032973; Pakhomov, S.V., Ruggieri, A., Chute, C.G., (2002) Maximum Entropy Modeling for Mining Patient Medication Status from Free Text Proceedings of the AMIA Symposium, p. 587. , American Medical Informatics Association; Sohn, S., Murphy, S.P., Masanz, J.J., Kocher, J.P., Savova, G.K., Classification of medication status change in clinical narratives (2010) AMIA Annual Symposium Proceedings, p. 762. , 2010 American Medical Informatics Association; Meystre, S.M., Kim, Y., Heavirland, J., Williams, J., Bray, B.E., Garvin, J., Heart failure medications detection and prescription status classification in clinical narrative documents (2015) Stud Health Technol Inform, 216, p. 609. , 26262123 5009609; Liu, M., Jiang, M., Kawai, V.K., Stein, C.M., Roden, D.M., Denny, J.C., Xu, H., (2011) Modeling Drug Exposure Data in Electronic Medical Records: An Application to Warfarin. AMIA Annual Symposium Proceedings, p. 815. , 2011 American Medical Informatics Association; Fan, Y., He, L., Zhang, R., Classification of use status for dietary supplements in clinical notes (2016) Bioinformat Biomed, pp. 1054-1061. , IEEE International Conference on 2016 Dec 15 IEEE; Fan, Y., He, L., Pakhomov, S.V.S., Melton, G.B., Zhang, R., Classifying supplement use status in clinical notes (2017) AMIA Jt Summits Transl Sci Proc, 2017, pp. 493-501. , 28815149 5543386; Fan, Y., He, L., Zhang, R., Evaluating automatic methods to extract patients' supplement use from clinical reports (2017) Proceedings IEEE International Conference on Bioinformatics and Biomedicine, p. 1258. , 2017 NIH Public Access; https://www.fda.gov/food/resourcesforyou/consumers/ucm109760.htm, (Accessed on 26 Mar 2018); Abebe, W., Herman, W., Konzelman, J., Herbal supplement use among adult dental patients in a USA dental school clinic: Prevalence, patient demographics, and clinical implications (2011) Oral Surg Oral Med Oral Pathol Oral Radiol Endod, 111 (3), pp. 320-325. , 21215667; Wu, C.H., Wang, C.C., Kennedy, J., The prevalence of herb and dietary supplement use among children and adolescents in the United States: Results from the 2007 National Health Interview Survey (2013) Complement Ther Med, 21 (4), pp. 358-363. , 23876567; Stys, T., Stys, A., Kelly, P., Lawson, W., Use of herbal medicines by elderly patients: A systematic review (2004) Clin Cardiol, 27 (2), pp. 87-90. , 14979626 Trends in use of herbal and nutritional supplements in cardiovascular patients; LVG, , https://www.nlm.nih.gov/research/umls/new_users/online_learning/LEX_004.html, (Accessed on 26 Mar 2018)</v>
          </cell>
          <cell r="AM219" t="str">
            <v>Zhang, R.; Institute for Health Informatics, United States; email: zhan1386@umn.edu</v>
          </cell>
          <cell r="AP219" t="str">
            <v>BioMed Central Ltd</v>
          </cell>
          <cell r="AW219" t="str">
            <v>BMC Med. Informatics Decis. Mak.</v>
          </cell>
          <cell r="AX219" t="str">
            <v>Final</v>
          </cell>
          <cell r="AY219" t="str">
            <v>2-s2.0-85050810293</v>
          </cell>
          <cell r="BF219" t="str">
            <v>Clinical notes; Dietary supplements; Machine learning-based classification; Natural language processing; Rule-based method; Use status</v>
          </cell>
          <cell r="BG219" t="str">
            <v>article; classifier; controlled study; dietary supplement; entropy; machine learning; natural language processing; sample size; documentation; electronic health record; human; Dietary Supplements; Documentation; Electronic Health Records; Humans; Machine Learning; Natural Language Processing</v>
          </cell>
          <cell r="BH219" t="str">
            <v>twitter|metamap|nlp</v>
          </cell>
          <cell r="BJ219" t="str">
            <v>background: despite widespread use, the safety of dietary supplements is open to doubt due to the fact that they can interact with prescribed medications, leading to dangerous clinical outcomes. electronic health records (ehrs) provide a potential way for active pharmacovigilance on dietary supplements since a fair amount of dietary supplement information, especially those on use status, can be found in clinical notes. extracting such information is extremely significant for subsequent supplement safety research. methods: in this study, we collected 2500 sentences for 25 commonly used dietary supplements and annotated into four classes: continuing (c), discontinued (d), started (s) and unclassified (u). both rule-based and machine learning-based classifiers were developed on the same training set and evaluated using the hold-out test set. the performances of the two classifiers were also compared. results: the rule-based classifier achieved f-measure of 0.90, 0.85, 0.90, and 0.86 in c, d, s, and u status, respectively. the optimal machine learning-based classifier (maximum entropy) achieved f-measure of 0.90, 0.92, 0.91 and 0.88 in c, d, s, and u status, respectively. the comparison result shows that the machine learning-based classifier has a better performance, which is more efficient and scalable especially when the sample size doubles. conclusions: machine learning-based classifier outperforms rule-based classifier in categorization of the use status of dietary supplements in clinical notes. future work includes applying deep learning methods and developing a hybrid system to approach use status classification task. © 2018 the author(s).</v>
          </cell>
          <cell r="BL219" t="str">
            <v xml:space="preserve">Antecedentes: Apesar do uso generalizado, a segurança dos suplementos dietéticos é aberta para dúvidas devido ao fato de que eles podem interagir com medicamentos prescritos, levando a resultados clínicos perigosos. Registros de saúde eletrônica (EHRs) fornecem uma maneira potencial de farmacovigilância ativa em suplementos dietéticos, uma vez que uma quantidade justa de informações de suplementos dietéticos, especialmente aquelas no status de uso, podem ser encontradas em notas clínicas. Extraindo essas informações é extremamente significativa para a pesquisa subseqüente de segurança de suplementos. Métodos: Neste estudo, coletamos 2500 frases para 25 suplementos dietéticos comumente usados ​​e anotados em quatro classes: continuação (c), descontinuado (D), iniciado (s) e não classificado (U). Os classificadores baseados em regras e baseados em máquinas foram desenvolvidos no mesmo conjunto de treinamento e avaliados usando o conjunto de teste de espera. As performances dos dois classificadores também foram comparadas. Resultados: O classificador baseado em regras alcançou a medida F de 0,90, 0,85, 0,90 e 0,86 em st status c, d, s e u, respectivamente. O classificador baseado em aprendizagem de máquina ideal (entropia máxima) alcançou métrica F de 0,90, 0,92, 0,91 e 0,88 em st status de C, D, S e U, respectivamente. O resultado da comparação mostra que o classificador baseado em aprendizado de máquina tem um melhor desempenho, o que é mais eficiente e escalável, especialmente quando o tamanho da amostra dobra. CONCLUSÕES: O classificador baseado em aprendizado de máquina supera o classificador baseado em regras na categorização do status de uso de suplementos dietéticos em notas clínicas. O trabalho futuro inclui a aplicação de métodos de aprendizagem profundos e desenvolvendo um sistema híbrido para abordar a tarefa de classificação de status de uso. © 2018 o (s) autor (es). </v>
          </cell>
          <cell r="BQ219">
            <v>0</v>
          </cell>
          <cell r="BR219">
            <v>1</v>
          </cell>
          <cell r="BS219">
            <v>0</v>
          </cell>
          <cell r="BV219">
            <v>0</v>
          </cell>
          <cell r="BW219">
            <v>0</v>
          </cell>
          <cell r="BX219">
            <v>0</v>
          </cell>
          <cell r="BY219">
            <v>0</v>
          </cell>
          <cell r="BZ219">
            <v>0</v>
          </cell>
          <cell r="CA219">
            <v>0</v>
          </cell>
          <cell r="CB219">
            <v>0</v>
          </cell>
          <cell r="CC219">
            <v>0</v>
          </cell>
          <cell r="CE219" t="str">
            <v>Entra ou ñ para leitura: não</v>
          </cell>
          <cell r="CF219" t="str">
            <v>Ruim</v>
          </cell>
          <cell r="CG219">
            <v>44374</v>
          </cell>
          <cell r="CI219">
            <v>0</v>
          </cell>
          <cell r="CK219">
            <v>0</v>
          </cell>
          <cell r="CL219">
            <v>0</v>
          </cell>
        </row>
        <row r="220">
          <cell r="C220" t="str">
            <v>extracting adverse drug effects from user experiences a baseline</v>
          </cell>
          <cell r="D220" t="str">
            <v>Extracting Adverse Drug Effects from User Experiences: A Baseline</v>
          </cell>
          <cell r="E220" t="str">
            <v xml:space="preserve">Extraindo efeitos adversos de drogas de experiências de usuário: uma linha de base </v>
          </cell>
          <cell r="G220" t="str">
            <v xml:space="preserve">macho </v>
          </cell>
          <cell r="H220">
            <v>2018</v>
          </cell>
          <cell r="I220">
            <v>1</v>
          </cell>
          <cell r="J220">
            <v>0</v>
          </cell>
          <cell r="K220">
            <v>1</v>
          </cell>
          <cell r="L220" t="str">
            <v>Scopus</v>
          </cell>
          <cell r="P220" t="str">
            <v>English</v>
          </cell>
          <cell r="Q220" t="str">
            <v>Conference Paper</v>
          </cell>
          <cell r="R220">
            <v>1</v>
          </cell>
          <cell r="T220" t="str">
            <v>Abrantes D., Cordeiro J.</v>
          </cell>
          <cell r="U220" t="str">
            <v>Proceedings - IEEE Symposium on Computer-Based Medical Systems</v>
          </cell>
          <cell r="V220" t="str">
            <v>2018-June</v>
          </cell>
          <cell r="Y220" t="str">
            <v>10.1109/cbms.2018.00077</v>
          </cell>
          <cell r="Z220" t="str">
            <v>10.1109/CBMS.2018.00077</v>
          </cell>
          <cell r="AB220" t="str">
            <v>https://www.scopus.com/inward/record.uri?eid=2-s2.0-85050993601&amp;doi=10.1109%2fCBMS.2018.00077&amp;partnerID=40&amp;md5=41adfa9ad001e6bc5b87dba9e4b865d8</v>
          </cell>
          <cell r="AC220" t="str">
            <v>LIAAD - Laboratory of Artificial Intelligence and Decision Support, INESC TEC - Institute for Systems and Computer Engineering, Technology and Science, R. Dr. Roberto Frias, Porto, 4200, Portugal; Departament of Computer Science, University of Beira Interior, Rua Marquês d'Avila e Bolama, Covilhã, 6200-001, Portugal</v>
          </cell>
          <cell r="AD220" t="str">
            <v>Abrantes, D., LIAAD - Laboratory of Artificial Intelligence and Decision Support, INESC TEC - Institute for Systems and Computer Engineering, Technology and Science, R. Dr. Roberto Frias, Porto, 4200, Portugal; Cordeiro, J., LIAAD - Laboratory of Artificial Intelligence and Decision Support, INESC TEC - Institute for Systems and Computer Engineering, Technology and Science, R. Dr. Roberto Frias, Porto, 4200, Portugal, Departament of Computer Science, University of Beira Interior, Rua Marquês d'Avila e Bolama, Covilhã, 6200-001, Portugal</v>
          </cell>
          <cell r="AH220" t="str">
            <v>European Regional Development Fund, FEDER</v>
          </cell>
          <cell r="AI220" t="str">
            <v>This work was supported by Project NORTE-01-0145-FEDER-000016 (NanoSTIMA), which is financed by the North Portugal Regional Operational Programme (NORTE2020), under the PORTUGAL 2020 Partnership Agreement, and through the European Regional Development Fund (ERDF)</v>
          </cell>
          <cell r="AL220" t="str">
            <v>(2018) World Health Organization - Pharmacovigilance Definition, , http://www.who.int/medicines/areas/qualitysafety/safetyefficacy/pharmvigi/en/, accessed January 5, 2018; Organization, W.H., (2002) The Importance of Pharmacovigilance; Benton, A., Ungar, L., Hill, S., Hennessy, S., Mao, J., Chung, A., Leonard, C.E., Holmes, J.H., Identifying potential adverse effects using the web: A new approach to medical hypothesis generation (2011) Journal of Biomedical Informatics, 44 (6), pp. 989-996; Blenkinsopp, A., Wilkie, P., Wang, M., Routledge, P.A., Patient reporting of suspected adverse drug reactions: A review of published literature and international experience (2007) British Journal of Clinical Pharmacology, 63 (2), pp. 148-156; Li, Y.A., (2011) Medical Data Mining: Improving Information Accessibility Using Online Patient Drug Reviews, , Ph.D. dissertation, Massachusetts Institute of Technology; Aramaki, E., Miura, Y., Tonoike, M., Ohkuma, T., Masuichi, H., Waki, K., Ohe, K., Extraction of adverse drug effects from clinical records (2010) MedInfo, pp. 739-743; Friedman, C., Discovering novel adverse drug events using natural language processing and mining of the electronic health record (2009) Conference on Artificial Intelligence in Medicine in Europe, pp. 1-5. , Springer; Wang, X., Hripcsak, G., Markatou, M., Friedman, C., Active computerized pharmacovigilance using natural language processing, statistics, and electronic health records: A feasibility study (2009) Journal of the American Medical Informatics Association, 16 (3), pp. 328-337; Lardon, J., Abdellaoui, R., Bellet, F., Asfari, H., Souvignet, J., Texier, N., Jaulent, M.-C., Bousquet, C., Adverse drug reaction identification and extraction in social media: A scoping review (2015) Journal of Medical Internet Research, 17 (7); Freifeld, C.C., Brownstein, J.S., Menone, C.M., Bao, W., Filice, R., Kass-Hout, T., Dasgupta, N., Digital drug safety surveillance: Monitoring pharmaceutical products in twitter (2014) Drug Safety, 37 (5), pp. 343-350; Ginn, R., Pimpalkhute, P., Nikfarjam, A., Patki, A., O'Connor, K., Sarker, A., Smith, K., Gonzalez, G., Mining twitter for adverse drug reaction mentions: A corpus and classification benchmark (2014) Proceedings of the Fourth Workshop on Building and Evaluating Resources for Health and Biomedical Text Processing. Citeseer; O'Connor, K., Pimpalkhute, P., Nikfarjam, A., Ginn, R., Smith, K.L., Gonzalez, G., Pharmacovigilance on twitter? Mining tweets for adverse drug reactions (2014) AMIA Annual Symposium Proceedings, Vol. 2014. American Medical Informatics Association, p. 924; Leaman, R., Wojtulewicz, L., Sullivan, R., Skariah, A., Yang, J., Gonzalez, G., Towards internet-age pharmacovigilance: Extracting adverse drug reactions from user posts to healthrelated social networks (2010) Proceedings of the 2010 Workshop on Biomedical Natural Language Processing. Association for Computational Linguistics, pp. 117-125; Segura-Bedmar, I., De la Peña González, S., Martínez, P., Extracting drug indications and adverse drug reactions from Spanish health social media (2014) Proceedings of BioNLP 2014, pp. 98-106; Nikfarjam, A., Sarker, A., O'Connor, K., Ginn, R., Gonzalez, G., Pharmacovigilance from social media: Mining adverse drug reaction mentions using sequence labeling with word embedding cluster features (2015) Journal of the American Medical Informatics Association, 22 (3), pp. 671-681; Chiticariu, L., Li, Y., Reiss, F.R., Rule-based information extraction is dead! long live rule-based information extraction systems! (2013) Proceedings of the 2013 Conference on Empirical Methods in Natural Language Processing, pp. 827-832; (2018) Drugs.com - Know More. Be Sure, , http://www.drugs.com, accessed January 5, 2018; Witten, I.H., Frank, E., Hall, M.A., Pal, C.J., (2016) Data Mining: Practical Machine Learning Tools and Techniques, , Morgan Kaufmann</v>
          </cell>
          <cell r="AN220" t="str">
            <v>Kane B.Hollmen J.McGregor C.Soda P.</v>
          </cell>
          <cell r="AO220" t="str">
            <v>IEEE;IEEE Computer Society;Karlstad University;Karlstad University Business School and the Department of Computer Science;Technical Committee on Computational Life Sciences (TCCLS)</v>
          </cell>
          <cell r="AP220" t="str">
            <v>Institute of Electrical and Electronics Engineers Inc.</v>
          </cell>
          <cell r="AQ220" t="str">
            <v>31st IEEE International Symposium on Computer-Based Medical Systems, CBMS 2018</v>
          </cell>
          <cell r="AR220" t="str">
            <v>18 June 2018 through 21 June 2018</v>
          </cell>
          <cell r="AT220">
            <v>138131</v>
          </cell>
          <cell r="AU220" t="str">
            <v>9781538660607</v>
          </cell>
          <cell r="AW220" t="str">
            <v>Proc. IEEE Symp. Comput.-Based Med. Syst.</v>
          </cell>
          <cell r="AX220" t="str">
            <v>Final</v>
          </cell>
          <cell r="AY220" t="str">
            <v>2-s2.0-85050993601</v>
          </cell>
          <cell r="AZ220">
            <v>5</v>
          </cell>
          <cell r="BF220" t="str">
            <v>adverse effects; information extraction; natural language processing; pharmacovigilance</v>
          </cell>
          <cell r="BG220" t="str">
            <v>Artificial intelligence; Classification (of information); Information retrieval; Learning algorithms; Learning systems; Natural language processing systems; Pattern recognition; Adverse effect; Data classification; Domain specific; Linguistic patterns; Natural languages; Pharmacovigilance; User experience; User-generated; Data mining</v>
          </cell>
          <cell r="BI220" t="str">
            <v>twitter|metamap|nlp</v>
          </cell>
          <cell r="BJ220" t="str">
            <v>it has been proved that pharmacovigilance benefits from the analysis and extraction of user generated data from blogs, medical forums or other social networks, regarding adverse effect mentions or complaints that occur from taking certain drugs. data mining, machine learning, pattern recognition, content summarization and natural language processing techniques are often used in this field with promising results. however, there are still several difficulties concerning the extraction, as the highly domain-specific vocabulary presents a few challenges. this is mainly because patients like to use idiomatic or vernacular expressions along with descriptive symptom explanations, which tend to deviate from grammatical rules or expected terms. to address this issue, we propose a well-curated baseline. we believe that building a specific lexicon, identifying common linguistic patterns and observing certain phrasal structures is key to first understanding how a user generates contents online. from there, we can later develop sets of tailored rules that will allow data classification/extraction systems to potentially improve their efficiency at these tasks. © 2018 ieee.</v>
          </cell>
          <cell r="BK220" t="str">
            <v>Está provado que a farmacovigilância se beneficia da análise e extração de dados gerados pelo usuário em blogs, fóruns médicos ou outras redes sociais, em relação a menções de efeitos adversos ou reclamações decorrentes do uso de determinados medicamentos. Mineração de dados, aprendizado de máquina, reconhecimento de padrões, resumo de conteúdo e técnicas de processamento de linguagem natural são freqüentemente usados ​​neste campo com resultados promissores. No entanto, ainda existem várias dificuldades em relação à extração, pois o vocabulário altamente específico do domínio apresenta alguns desafios. Isso ocorre principalmente porque os pacientes gostam de usar expressões idiomáticas ou vernaculares junto com explicações descritivas de sintomas, que tendem a se desviar das regras gramaticais ou dos termos esperados. Para resolver esse problema, propomos uma linha de base bem selecionada. Acreditamos que construir um léxico específico, identificar padrões linguísticos comuns e observar certas estruturas frasais é a chave para primeiro entender como um usuário gera conteúdos online. A partir daí, podemos desenvolver posteriormente conjuntos de regras personalizadas que permitirão aos sistemas de classificação / extração de dados melhorar potencialmente sua eficiência nessas tarefas.</v>
          </cell>
          <cell r="BL220" t="str">
            <v xml:space="preserve">Foi provado que a farmacovigilância beneficia da análise e da extração de dados gerados pelo usuário de blogs, fóruns médicos ou outras redes sociais, em relação a menções de efeito adverso ou queixas que ocorrem de tomar certas drogas. Mineração de dados, aprendizado de máquina, reconhecimento de padrões, resumo de conteúdo e técnicas de processamento de linguagem natural são frequentemente usadas neste campo com resultados promissores. No entanto, ainda existem várias dificuldades relativas à extração, já que o vocabulário específico do domínio apresenta alguns desafios. Isto é principalmente porque os pacientes gostam de usar expressões idiomáticas ou vernaculares, juntamente com explicações descritivas de sintomas, que tendem a se desviar de regras gramaticais ou termos esperados. Para resolver esse problema, propomos uma linha de base bem curada. Acreditamos que construir um léxico específico, identificando padrões lingüísticos comuns e observando certas estruturas frasais é a chave para a primeira compreensão como um usuário gera conteúdos on-line. De lá, podemos desenvolver conjuntos de regras personalizadas que permitirão que os sistemas de classificação / extração de dados possam melhorar sua eficiência nessas tarefas. © 2018 IEEE. </v>
          </cell>
          <cell r="BO220" t="str">
            <v>estranho, não em como baixar no Scopus, mas por fora com muita procura fopi possíve - ler sim, artigo de portugal, bom para fundamentar REN</v>
          </cell>
          <cell r="BP220">
            <v>1</v>
          </cell>
          <cell r="BQ220">
            <v>0</v>
          </cell>
          <cell r="BR220">
            <v>1</v>
          </cell>
          <cell r="BS220">
            <v>0</v>
          </cell>
          <cell r="BV220">
            <v>0</v>
          </cell>
          <cell r="BW220">
            <v>1</v>
          </cell>
          <cell r="BX220">
            <v>0</v>
          </cell>
          <cell r="BY220">
            <v>0</v>
          </cell>
          <cell r="BZ220">
            <v>0</v>
          </cell>
          <cell r="CA220">
            <v>0</v>
          </cell>
          <cell r="CB220">
            <v>0</v>
          </cell>
          <cell r="CC220">
            <v>0</v>
          </cell>
          <cell r="CD220">
            <v>1</v>
          </cell>
          <cell r="CE220" t="str">
            <v>Entra ou ñ para leitura: sim -  bom - de Portugal, com as difuculdades do vernáculo desenvlveram um esquema</v>
          </cell>
          <cell r="CF220" t="str">
            <v>Bom</v>
          </cell>
          <cell r="CG220">
            <v>44371</v>
          </cell>
          <cell r="CI220">
            <v>0</v>
          </cell>
          <cell r="CK220">
            <v>0</v>
          </cell>
          <cell r="CL220">
            <v>0</v>
          </cell>
        </row>
        <row r="221">
          <cell r="C221" t="str">
            <v>verification of the expected answer type for biomedical question answering</v>
          </cell>
          <cell r="D221" t="str">
            <v>Verification of the Expected Answer Type for Biomedical Question Answering</v>
          </cell>
          <cell r="E221" t="str">
            <v xml:space="preserve">Verificação do tipo de resposta esperado para resposta biomédica de perguntas </v>
          </cell>
          <cell r="G221" t="str">
            <v xml:space="preserve">macho </v>
          </cell>
          <cell r="H221">
            <v>2018</v>
          </cell>
          <cell r="I221">
            <v>1</v>
          </cell>
          <cell r="J221">
            <v>0</v>
          </cell>
          <cell r="K221">
            <v>0</v>
          </cell>
          <cell r="L221" t="str">
            <v>Scopus</v>
          </cell>
          <cell r="P221" t="str">
            <v>English</v>
          </cell>
          <cell r="Q221" t="str">
            <v>Conference Paper</v>
          </cell>
          <cell r="R221">
            <v>0</v>
          </cell>
          <cell r="S221" t="str">
            <v>All Open Access, Green</v>
          </cell>
          <cell r="T221" t="str">
            <v>Kamath S., Grau B., Ma Y.</v>
          </cell>
          <cell r="U221" t="str">
            <v>The Web Conference 2018 - Companion of the World Wide Web Conference, WWW 2018</v>
          </cell>
          <cell r="Y221" t="str">
            <v>10.1145/3184558.3191542</v>
          </cell>
          <cell r="Z221" t="str">
            <v>10.1145/3184558.3191542</v>
          </cell>
          <cell r="AB221" t="str">
            <v>https://www.scopus.com/inward/record.uri?eid=2-s2.0-85076631326&amp;doi=10.1145%2f3184558.3191542&amp;partnerID=40&amp;md5=d9797d834f1de5198c172a477e300480</v>
          </cell>
          <cell r="AC221" t="str">
            <v>LIMSI, LRI, Univ. Paris-Sud, CNRS, Universite Paris-Saclay, Orsay, France; LIMSI, CNRS, ENSIIE, Universite Paris-Saclay, Orsay, France</v>
          </cell>
          <cell r="AD221" t="str">
            <v>Kamath, S., LIMSI, LRI, Univ. Paris-Sud, CNRS, Universite Paris-Saclay, Orsay, France; Grau, B., LIMSI, CNRS, ENSIIE, Universite Paris-Saclay, Orsay, France; Ma, Y., LIMSI, LRI, Univ. Paris-Sud, CNRS, Universite Paris-Saclay, Orsay, France</v>
          </cell>
          <cell r="AL221" t="str">
            <v>Dynamic categorization of clinical research eligibility criteria by hierarchical clustering (2011) Journal of Biomedical Informatics, 44 (6), pp. 927-935. , 2011; Abacha, A.B., Zweigenbaum, P., MEANS: A medical questionanswering system combining NLP techniques and semantic Web technologies (2015) Information Processing &amp; Management, 51 (5), pp. 570-594. , 2015; Chen, D., Fisch, A., Weston, J., Bordes, A., Reading wikipedia to answer open-domain questions (2017) Proceedings of ACL 2017, pp. 1870-1879; Chu-Carroll, J., Fan, J., Boguraev, B.K., Carmel, D., Sheinwald, D., Welty, C., Finding needles in the haystack: Search and candidate generation (2012) IBM Journal of Research and Development, 56 (3-4), pp. 1-6. , 2012; Grappy, A., Grau, B., Answer type validation in question answering systems (2010) RIAO 2010 9th International Conference, pp. 9-15. , http://portal.acm.org/citation.cfmid=1937058&amp;CFID=17354760&amp;CFTOKEN=88565769, Paris, France, Aprilg 28-30, 2010, Proceedings; Grappy, A., Grau, B., Falco, M., Ligozat, A., Robba, I., Vilnat, A., Selecting answers to questions from Web documents by a robust validation process (2011) WI; Hewlett, D., Lacoste, A., Jones, L., Polosukhin, I., Fandrianto, A., Han, J., Kelcey, M., Berthelot, D., (2016) Wikireading: A Novel Large-scale Language Understanding Task over Wikipedia, , arXiv preprint arXiv: 1608.03542 2016; Kamath, S., Grau, B., Ma, Y., A study of word embeddings for biomedical question answering (2017) SIIM'17; Kobayashi, T., Shyu, C., Representing clinical questions by semantic type for better classification (2006) AMIA Annual Symposium Proceedings, p. 987; Kolomiyets, O., Moens, M., A survey on question answering technology from an information retrieval perspective (2011) Information Sciences, 181 (24), pp. 5412-5434. , 2011; Li, X., Roth, D., Learning question classifiers: The role of semantic information (2006) Natural Language Engineering, 12 (3), pp. 229-249. , 2006; Mikolov, T., Sutskever, I., Chen, K., Corrado, G.S., Dean, J., Distributed representations of words and phrases and their compositionality (2013) Advances in Neural Information Processing Systems, pp. 3111-3119; Nentidis, A., Bougiatiotis, K., Krithara, A., Paliouras, G., Kakadiaris, I., Results of the fifth edition of the BioASQ Challenge (2017) BioNLP, 2017, pp. 48-57. , http://www.aclweb.org/anthology/W17-2306; Neves, M., Kraus, M., BioMedLAT corpus: Annotation of the lexical answer type for biomedical questions (2016) Proceedings of the Open Knowledge Base and Question Answering Workshop (OKBQA 2016), pp. 49-58; Nguyen, T., Rosenberg, M., Song, X., Gao, J., Tiwary, S., Majumder, R., Deng, L., (2016) MS MARCO: A Human Generated Machine Reading Comprehension Dataset, , arXiv preprint arXiv: 1611.09268 2016; Petrova, A., Ma, Y., Tsatsaronis, G., Kissa, M., Distel, F., Baader, F., Schroeder, M., Formalizing biomedical concepts from textual definitions (2015) J. Biomedical Semantics, 6, p. 22. , 2015; Rajpurkar, P., Zhang, J., Lopyrev, K., Liang, P., (2016) Squad: 100,000+ Questions for Machine Comprehension of Text, , arXiv preprint arXiv: 1606.05250 2016; Tsatsaronis, G., Balikas, G., Malakasiotis, P., An overview of the BIOASQ large-scale biomedical semantic indexing and question answering competition (2015) BMC Bioinformatics, 16 (1), p. 138. , https://doi.org/10.1186/s12859-015-0564-6, 30 Apr 2015; Weissenborn, D., Wiese, G., Seiffe, L., Making neural qa as simple as possible but not simpler (2017) Proceedings of the 21st Conference on Computational Natural Language Learning (CoNLL 2017), pp. 271-280; Wiese, G., Weissenborn, D., Neves, M., Neural domain adaptation for biomedical question answering (2017) Proceedings of CoNLL, 2017, pp. 281-289. , https://doi.org/10.18653/v1/K17-1029; Wiese, G., Weissenborn, D., Neves, M., (2017) Neural Question Answering at Bioasq 5b, , arXiv preprint arXiv: 1706.08568 2017; Yang, Z., Zhou, Y., Nyberg, E., Learning to answer biomedical questions: Oaqa at bioasq 4b (2016) Proceedings of the Fourth BioASQ Workshop, pp. 23-37</v>
          </cell>
          <cell r="AO221" t="str">
            <v>Amazon;Baidu;et al.;Google;IDEX Lyon;Inria</v>
          </cell>
          <cell r="AP221" t="str">
            <v>Association for Computing Machinery, Inc</v>
          </cell>
          <cell r="AQ221" t="str">
            <v>27th International World Wide Web, WWW 2018</v>
          </cell>
          <cell r="AR221" t="str">
            <v>23 April 2018 through 27 April 2018</v>
          </cell>
          <cell r="AT221">
            <v>159682</v>
          </cell>
          <cell r="AU221" t="str">
            <v>9781450356404</v>
          </cell>
          <cell r="AW221" t="str">
            <v>Web Conf. - Companion World Wide Web Conf., WWW</v>
          </cell>
          <cell r="AX221" t="str">
            <v>Final</v>
          </cell>
          <cell r="AY221" t="str">
            <v>2-s2.0-85076631326</v>
          </cell>
          <cell r="AZ221">
            <v>4</v>
          </cell>
          <cell r="BF221" t="str">
            <v>expected answer type; neural network model; question-answering</v>
          </cell>
          <cell r="BG221" t="str">
            <v>Deep learning; Large dataset; Learning systems; Natural language processing systems; World Wide Web; Baseline systems; Biomedical question answering; Gold standards; Large datasets; Learning models; Medical domains; Natural languages; Question Answering; Transfer learning</v>
          </cell>
          <cell r="BI221" t="str">
            <v>twitter|metamap|nlp</v>
          </cell>
          <cell r="BJ221" t="str">
            <v>extractive question answering (qa) focuses on extracting precise answers from a given paragraph to questions posed in natural language. deep learning models are widely used to address this problem and can fetch good results, provided there exists enough data for learning. such large datasets have been released in open domain, but not in specific domains, such as the medical domain. however, the medical domain has a great amount of resources such as umls thesaurus, ontologies such as snomed ct, and tools such as metamap etc that could be useful. in this paper, we apply transfer learning for getting a dnn baseline system on biomedical questions and we study if structured resources can help in selecting the answers based on the recognition of the expected answer type (eat), which has been proved useful in open domain qa systems. this study relies on different representations for lat and we study if gold standard answers and answers of our model have some positive impact from the lat. © 2018 iw3c2 (international world wide web conference committee), published under creative commons cc by 4.0 license.</v>
          </cell>
          <cell r="BL221" t="str">
            <v xml:space="preserve">A resposta extrativa de perguntas (QA) se concentra na extração de respostas precisas de um determinado parágrafo para questões colocadas em linguagem natural. Os modelos de aprendizagem profundos são amplamente utilizados para resolver esse problema e podem buscar bons resultados, desde que existam dados suficientes para a aprendizagem. Tais conjuntos de dados grandes foram liberados em domínio aberto, mas não em domínios específicos, como o domínio médico. No entanto, o domínio médico tem uma grande quantidade de recursos como UMLs Thesaurus, ontologias como snomed CT e ferramentas como metamap etc que podem ser úteis. Neste artigo, aplicamos o aprendizado de transferência para obter um sistema de linha de base DNN em questões biomédicas e estudamos se os recursos estruturados podem ajudar na seleção das respostas com base no reconhecimento do tipo de resposta esperado (comer), que foi provado útil no domínio aberto Sistemas de QA. Este estudo depende de diferentes representações para lat e estudamos se respostas ou respostas padrão de ouro do nosso modelo tiverem algum impacto positivo do lat. © 2018 IW3C2 (Comitê Internacional de Conferência World Wide Web), publicado sob a licença Creative Commons CC por 4.0. </v>
          </cell>
          <cell r="BQ221">
            <v>0</v>
          </cell>
          <cell r="BR221">
            <v>1</v>
          </cell>
          <cell r="BS221">
            <v>0</v>
          </cell>
          <cell r="BV221">
            <v>0</v>
          </cell>
          <cell r="BW221">
            <v>0</v>
          </cell>
          <cell r="BX221">
            <v>0</v>
          </cell>
          <cell r="BY221">
            <v>0</v>
          </cell>
          <cell r="BZ221">
            <v>0</v>
          </cell>
          <cell r="CA221">
            <v>0</v>
          </cell>
          <cell r="CB221">
            <v>0</v>
          </cell>
          <cell r="CC221">
            <v>0</v>
          </cell>
          <cell r="CE221" t="str">
            <v>Entra ou ñ para leitura: não</v>
          </cell>
          <cell r="CF221" t="str">
            <v>Ruim</v>
          </cell>
          <cell r="CG221">
            <v>44374</v>
          </cell>
          <cell r="CI221">
            <v>0</v>
          </cell>
          <cell r="CK221">
            <v>0</v>
          </cell>
          <cell r="CL221">
            <v>0</v>
          </cell>
        </row>
        <row r="222">
          <cell r="C222" t="str">
            <v>clamp a toolkit for efficiently building customized clinical natural language processing pipelines</v>
          </cell>
          <cell r="D222" t="str">
            <v>CLAMP - a toolkit for efficiently building customized clinical natural language processing pipelines</v>
          </cell>
          <cell r="E222" t="str">
            <v xml:space="preserve">Braçadeira - um kit de ferramentas para a construção de eficientemente personalizados pipelines de processamento de linguagem natural clínica </v>
          </cell>
          <cell r="G222" t="str">
            <v xml:space="preserve">macho </v>
          </cell>
          <cell r="H222">
            <v>2018</v>
          </cell>
          <cell r="I222">
            <v>84</v>
          </cell>
          <cell r="J222">
            <v>0</v>
          </cell>
          <cell r="K222">
            <v>0</v>
          </cell>
          <cell r="L222" t="str">
            <v>Scopus</v>
          </cell>
          <cell r="P222" t="str">
            <v>English</v>
          </cell>
          <cell r="Q222" t="str">
            <v>Article</v>
          </cell>
          <cell r="R222">
            <v>1</v>
          </cell>
          <cell r="S222" t="str">
            <v>All Open Access, Hybrid Gold, Green</v>
          </cell>
          <cell r="T222" t="str">
            <v>Soysal E., Wang J., Jiang M., Wu Y., Pakhomov S., Liu H., Xu H.</v>
          </cell>
          <cell r="U222" t="str">
            <v>Journal of the American Medical Informatics Association</v>
          </cell>
          <cell r="V222" t="str">
            <v>25</v>
          </cell>
          <cell r="W222" t="str">
            <v>3</v>
          </cell>
          <cell r="Y222" t="str">
            <v>10.1093/jamia/ocx132</v>
          </cell>
          <cell r="Z222" t="str">
            <v>10.1093/jamia/ocx132</v>
          </cell>
          <cell r="AB222" t="str">
            <v>https://www.scopus.com/inward/record.uri?eid=2-s2.0-85043312385&amp;doi=10.1093%2fjamia%2focx132&amp;partnerID=40&amp;md5=03c8eb8a46da67e2874f8d0007e3e858</v>
          </cell>
          <cell r="AC222" t="str">
            <v>School of Biomedical Informatics, University of Texas Health Science Center at Houston, Houston, TX, United States; Department of Pharmaceutical Care and Health System, University of Minnesota Twin Cities, Minneapolis, MN, United States; Department of Health Sciences Research, Mayo Clinic, Rochester, MN, United States</v>
          </cell>
          <cell r="AD222" t="str">
            <v>Soysal, E., School of Biomedical Informatics, University of Texas Health Science Center at Houston, Houston, TX, United States; Wang, J., School of Biomedical Informatics, University of Texas Health Science Center at Houston, Houston, TX, United States; Jiang, M., School of Biomedical Informatics, University of Texas Health Science Center at Houston, Houston, TX, United States; Wu, Y., School of Biomedical Informatics, University of Texas Health Science Center at Houston, Houston, TX, United States; Pakhomov, S., Department of Pharmaceutical Care and Health System, University of Minnesota Twin Cities, Minneapolis, MN, United States; Liu, H., Department of Health Sciences Research, Mayo Clinic, Rochester, MN, United States; Xu, H., School of Biomedical Informatics, University of Texas Health Science Center at Houston, Houston, TX, United States</v>
          </cell>
          <cell r="AH222" t="str">
            <v>National Cancer Institute, NCI: U24CA194215
National Institute of General Medical Sciences, NIGMS: GM102282, GM103859
U.S. National Library of Medicine, NLM: LM 010681
Cancer Prevention and Research Institute of Texas, CPRIT: R1307</v>
          </cell>
          <cell r="AI222" t="str">
            <v>This work was supported in part by grants from the National Institute of General Medical Sciences, GM102282 and GM103859, the National Library of Medicine, LM 010681, the National Cancer Institute, CA194215, and the Cancer Prevention and Research Institute of Texas, R1307.</v>
          </cell>
          <cell r="AL222" t="str">
            <v>Demner-fushman, D., Chapman, W.W., McDonald, C.J., What can natural language processing do for clinical decision support? (2009) J Biomed Inform, 42 (5), pp. 760-772; Savova, G.K., Masanz, J.J., Ogren, P.V., Mayo clinical Text Analysis and Knowledge Extraction System (cTAKES): Architecture, component evaluation and applications (2010) J Am Med Inform Assoc, 17 (5), pp. 507-513; Aronson, A.R., Lang, F.-M., An overview of MetaMap: Historical perspective and recent advances (2010) J Am Med Inform Assoc, 17 (3), pp. 229-236; Demner-fushman, D., Rogers, W.J., Aronson, A.R., MetaMap Lite: An evaluation of a new Java implementation of MetaMap (2017) J Am Med Inform Assoc, 24 (4), pp. 841-844; Friedman, C., Towards a comprehensive medical language processing system: Methods and issues (1997) Proc AMIA Annu Fall Symp, pp. 595-599; Savova, G.K., Ogren, P.V., Duffy, P.H., Mayo Clinic NLP system for patient smoking status identification (2008) J Am Med Inform Assoc, 15 (1), pp. 25-28; Chapman, W.W., Fiszman, M., Dowling, J.N., Identifying respiratory findings in emergency department reports for biosurveillance using Meta-Map (2004) Medinfo, 11, pp. 487-491; Jain, N.L., Friedman, C., Identification of findings suspicious for breast cancer based on natural language processing of mammogram reports (1997) Proc AMIA Annu Fall Symp, pp. 829-833; Xu, H., Stenner, S.P., Doan, S., MedEx: A medication information extraction system for clinical narratives (2010) J Am Med Inform Assoc, 17 (1), pp. 19-24; Tang, B., Wu, Y., Jiang, M., A hybrid system for temporal information extraction from clinical text (2013) J Am Med Inform Assoc, 20 (5), pp. 828-835; Uzuner, O., Luo, Y., Szolovits, P., Evaluating the state-of-the-art in automatic de-identification (2007) J Am Med Inform Assoc, 14 (5), pp. 550-563; Dernoncourt, F., Lee, J.Y., Uzuner, O., De-identification of patient notes with recurrent neural networks (2017) J Am Med Inform Assoc, 24 (3), pp. 596-606; Stubbs, A., Uzuner, O., Annotating longitudinal clinical narratives for deidentification: The 2014 i2b2/UTHealth corpus (2015) J Biomed Inform, 58, pp. S20-S29; Zheng, K., Vydiswaran, V.G., Liu, Y., Ease of adoption of clinical natural language processing software: An evaluation of five systems (2015) J Biomed Inform, 58, pp. S189-S196; Chapman, W.W., Nadkarni, P.M., Hirschman, L., Overcoming barriers to NLP for clinical text: The role of shared tasks and the need for additional creative solutions (2011) J Am Med Inform Assoc, 18 (5), pp. 540-543; Liu, M., Shah, A., Jiang, M., A study of transportability of an existing smoking status detection module across institutions (2012) AMIA Annu Symp Proc, 2012, pp. 577-586; Ferrucci, D., Lally, A., Verspoor, K., (2008) Unstructured Information Management Architecture (UIMA), , Version 1.0; Uzuner, O., Solti, I., Cadag, E., Extracting medication information from clinical text (2010) J Am Med Inform Assoc, 17 (5), pp. 514-518; Uzuner, O., South, B.R., Shen, S., 2010 i2b2/VA challenge on concepts, assertions, and relations in clinical text (2011) J Am Med Inform Assoc, 18 (5), pp. 552-556; Wu, Y., Tang, B., Jiang, M., Clinical Acronym/Abbreviation Normalization using a Hybrid Approach (2013) Proc CLEF Evaluation Labs and Workshop; Tang, Y.Z.J.W.B., Jiang, Y.W.M., Xu, Y.C.H., UTH_CCB: A report for SemEval 2014-task 7 analysis of clinical text (2014) SemEval, 2014, p. 802; Baldridge, J., (2015) The OpenNLP Project, , http://opennlp.apache.org, Accessed April 6, 2015; Fan, J.-W., Yang, E.W., Jiang, M., Syntactic parsing of clinical text: Guideline and corpus development with handling ill-formed sentences (2013) J Am Med Inform Assoc, 20 (6), pp. 1168-1177; Murtola, S.S., Suominen, H., Martinez, D., (2013) Task 2: ShARe/CLEF eHealth Evaluation Lab; Wu, Y., Denny, J.C., Trent Rosenbloom, S., A long journey to short abbreviations: Developing an open-source framework for clinical abbreviation recognition and disambiguation (CARD) (2017) J Am Med Inform Assoc, 24 (E1), pp. e79-e86; Okazaki, N., (2007) CRFsuite: A Fast Implementation of Conditional Random Fields (CRFs), , http://www.chokkan.org/software/crfsuite/, Accessed July 20, 2017; Chapman, W.W., Bridewell, W., Hanbury, P., A simple algorithm for identifying negated findings and diseases in discharge summaries (2001) J Biomed Inform, 34 (5), pp. 301-310; Pradhan, S., Elhadad, N., Chapman, W., SemEval-2014 Task 7: Analysis of clinical text (2014) SemEval 2014, 199 (99), p. 54; Kluegl, P., Toepfer, M., Beck, P.-D., UIMA Ruta: Rapid development of rule-based information extraction applications (2016) Nat Language Eng, 22 (1), pp. 1-40; www.mtsamples.com/, Transcribed Medical Transcription Sample Reports and Examples - MTSamples. 2015, Accessed April 6, 2015; Stenetorp, P., Pyysalo, S., Topi, G., BRAT: A web-based tool for NLP-assisted text annotation (2012) Proceedings of the Demonstrations at the 13th Conference of the European Chapter of the Association for Computational Linguistics, pp. 23-27. , Avignon, France, April; Weber, G.M., Kohane, I.S., Extracting physician group intelligence from electronic health records to support evidence based medicine (2013) PLoS One, 8 (5); Uzuner, O., Goldstein, I., Luo, Y., Identifying patient smoking status from medical discharge records (2008) J Am Med Inform Assoc, 15 (1), pp. 14-24; Fan, J.W., Prasad, R., Yabut, R.M., Part-of-speech tagging for clinical text: Wall or bridge between institutions? (2011) AMIA Annu Symp Proc, 2011, pp. 382-391; Griffis, D., Shivade, C., Fosler-lussier, E., A quantitative and qualitative evaluation of sentence boundary detection for the clinical domain (2016) AMIA Jt Summits Transl Sci Proc, 2016, pp. 88-97; Dai, H.J., Syed-abdul, S., Chen, C.W., Recognition and evaluation of clinical section headings in clinical documents using token-based formulation with conditional random fields (2015) Biomed Res Int, 2015, p. 873012; Cunningham, H., GATE, a general architecture for text engineering (2002) Comput Hum, 36 (2), pp. 223-254; Boag, W., Wacome, K., Naumann, T., CliNER: A lightweight tool for clinical named entity recognition (2015) AMIA Jt Summits Clin Res Inform (poster); Dernoncourt, F., Lee, J.Y., Szolovits, P., (2017) NeuroNER: An easy-to-use program for named-entity recognition based on neural networks; Cornia, R., Patterson, O., Ginter, T., Rapid NLP development with Leo (2014) AMIA Annu Symp Proc, 2014, p. 1356; Overhage, J.M., Ryan, P.B., Reich, C.G., Validation of a common data model for active safety surveillance research (2012) J Am Med Inform Assoc, 19 (1), pp. 54-60</v>
          </cell>
          <cell r="AM222" t="str">
            <v>Xu, H.; School of Biomedical Informatics, 7000 Fannin, Suite 600, United States; email: Hua.Xu@uth.tmc.edu</v>
          </cell>
          <cell r="AP222" t="str">
            <v>Oxford University Press</v>
          </cell>
          <cell r="AV222" t="str">
            <v>JAMAF</v>
          </cell>
          <cell r="AW222" t="str">
            <v>J. Am. Med. Informatics Assoc.</v>
          </cell>
          <cell r="AX222" t="str">
            <v>Final</v>
          </cell>
          <cell r="AY222" t="str">
            <v>2-s2.0-85043312385</v>
          </cell>
          <cell r="AZ222">
            <v>5</v>
          </cell>
          <cell r="BF222" t="str">
            <v>Clinical text processing; Machine learning; Natural language processing</v>
          </cell>
          <cell r="BG222" t="str">
            <v>Article; Clinical Language Annotation Modeling and Processing; laboratory test; machine learning; measurement accuracy; measurement precision; medical informatics; medical information system; natural language processing; smoking; Systematized Nomenclature of Medicine; Unified Medical Language System; word processing</v>
          </cell>
          <cell r="BH222" t="str">
            <v>twitter|metamap|nlp</v>
          </cell>
          <cell r="BI222" t="str">
            <v>twitter|metamap|nlp</v>
          </cell>
          <cell r="BJ222" t="str">
            <v>existing general clinical natural language processing (nlp) systems such as metamap and clinical text analysis and knowledge extraction system have been successfully applied to information extraction from clinical text. however, end users often have to customize existing systems for their individual tasks, which can require substantial nlp skills. here we present clamp (clinical language annotation, modeling, and processing), a newly developed clinical nlp toolkit that provides not only state-of-the-art nlp components, but also a user-friendly graphic user interface that can help users quickly build customized nlp pipelines for their individual applications. our evaluation shows that the clamp default pipeline achieved good performance on named entity recognition and concept encoding. we also demonstrate the efficiency of the clamp graphic user interface in building customized, high-performance nlp pipelines with 2 use cases, extracting smoking status and lab test values. clamp is publicly available for research use, and we believe it is a unique asset for the clinical nlp community. © the author 2017. published by oxford university press on behalf of the american medical informatics association. all rights reserved.</v>
          </cell>
          <cell r="BK222" t="str">
            <v>Os sistemas existentes de processamento de linguagem natural clínico geral (PNL), como MetaMap e Análise de Texto Clínico e Sistema de Extração de Conhecimento, foram aplicados com sucesso à extração de informações de texto clínico. No entanto, os usuários finais geralmente precisam personalizar os sistemas existentes para suas tarefas individuais, o que pode exigir habilidades substanciais de PNL. Aqui, apresentamos CLAMP (Anotação, Modelagem e Processamento de Linguagem Clínica), um kit de ferramentas de PNL clínico recém-desenvolvido que fornece não apenas componentes de PNL de última geração, mas também uma interface gráfica de usuário amigável que pode ajudar os usuários a construir rapidamente pipelines de PNL personalizados para seus aplicativos individuais. Nossa avaliação mostra que o pipeline padrão CLAMP obteve bom desempenho no reconhecimento de entidade nomeada e codificação de conceito. Também demonstramos a eficiência da interface gráfica do usuário CLAMP na construção de pipelines de PNL personalizados e de alto desempenho com 2 casos de uso, extração do status de fumante e valores de teste de laboratório. O CLAMP está disponível publicamente para uso em pesquisas e acreditamos que seja um recurso exclusivo para a comunidade clínica de PNL. © The Author 2017. Publicado pela Oxford University Press em nome da American Medical Informatics Association. Todos os direitos reservados.</v>
          </cell>
          <cell r="BL222" t="str">
            <v xml:space="preserve">Os sistemas existentes de processamento de linguagem natural clínica (NLP) existente, como metamap e análise de texto clínico e sistema de extração de conhecimento, foram aplicados com sucesso à extração de informações do texto clínico. No entanto, os usuários finais geralmente têm que personalizar os sistemas existentes para suas tarefas individuais, que podem exigir habilidades substanciais de PNL. Aqui apresentamos o grampo (anotação de linguagem clínica, modelagem e processamento), um kit de ferramentas NLP clínico recém-desenvolvido que fornece não apenas componentes NLP de última geração, mas também uma interface de usuário gráfica de usuário que pode ajudar os usuários a construir rapidamente Pipelines NLP personalizados para suas aplicações individuais. Nossa avaliação mostra que o pipeline padrão de braçadeira alcançou um bom desempenho no reconhecimento e no conceito de reconhecimento de entidade denominado. Também demonstramos a eficiência da interface do usuário gráfico de braçadeira na construção de oleodutos personalizados e de alto desempenho com 2 casos de uso, extraindo status de fumar e valores de teste de laboratório. A braçadeira está disponível publicamente para uso de pesquisa, e acreditamos que é um ativo único para a comunidade clínica da NLP. © O autor 2017. Publicado pela Oxford University Press em nome da American Medical Informatics Association. todos os direitos reservados. </v>
          </cell>
          <cell r="BN222">
            <v>1</v>
          </cell>
          <cell r="BO222" t="str">
            <v>Leitura completa: sim</v>
          </cell>
          <cell r="BP222">
            <v>1</v>
          </cell>
          <cell r="BQ222">
            <v>0</v>
          </cell>
          <cell r="BR222">
            <v>1</v>
          </cell>
          <cell r="BS222">
            <v>0</v>
          </cell>
          <cell r="BV222">
            <v>0</v>
          </cell>
          <cell r="BW222">
            <v>0</v>
          </cell>
          <cell r="BX222">
            <v>0</v>
          </cell>
          <cell r="BY222">
            <v>0</v>
          </cell>
          <cell r="BZ222">
            <v>0</v>
          </cell>
          <cell r="CA222">
            <v>0</v>
          </cell>
          <cell r="CB222">
            <v>0</v>
          </cell>
          <cell r="CC222">
            <v>0</v>
          </cell>
          <cell r="CE222" t="str">
            <v>Entra ou ñ para leitura: sim - bom</v>
          </cell>
          <cell r="CF222" t="str">
            <v>Bom</v>
          </cell>
          <cell r="CG222">
            <v>44373</v>
          </cell>
          <cell r="CI222">
            <v>0</v>
          </cell>
          <cell r="CK222">
            <v>0</v>
          </cell>
          <cell r="CL222">
            <v>0</v>
          </cell>
        </row>
        <row r="223">
          <cell r="C223" t="str">
            <v>adaptation of algorithms for medical information retrieval for working on russian language text content</v>
          </cell>
          <cell r="D223" t="str">
            <v>Adaptation of algorithms for medical information retrieval for working on russian-language text content</v>
          </cell>
          <cell r="E223" t="str">
            <v xml:space="preserve">Adaptação de algoritmos para recuperação de informações médicas para trabalhar no conteúdo do texto da língua russa </v>
          </cell>
          <cell r="G223" t="str">
            <v xml:space="preserve">macho </v>
          </cell>
          <cell r="H223">
            <v>2018</v>
          </cell>
          <cell r="I223">
            <v>1</v>
          </cell>
          <cell r="J223">
            <v>0</v>
          </cell>
          <cell r="K223">
            <v>1</v>
          </cell>
          <cell r="L223" t="str">
            <v>Scopus</v>
          </cell>
          <cell r="P223" t="str">
            <v>English</v>
          </cell>
          <cell r="Q223" t="str">
            <v>Conference Paper</v>
          </cell>
          <cell r="R223">
            <v>1</v>
          </cell>
          <cell r="T223" t="str">
            <v>Vatian A., Dobrenko N., Makarenko A., Nigmatullin N., Vedernikov N., Vasilev A., Stankevich A., Gusarova N., Shalyto A.</v>
          </cell>
          <cell r="U223" t="str">
            <v>Lecture Notes in Computer Science (including subseries Lecture Notes in Artificial Intelligence and Lecture Notes in Bioinformatics)</v>
          </cell>
          <cell r="V223" t="str">
            <v>11107 LNAI</v>
          </cell>
          <cell r="Y223" t="str">
            <v>10.1007/978-3-030-00794-2_11</v>
          </cell>
          <cell r="Z223" t="str">
            <v>10.1007/978-3-030-00794-2_11</v>
          </cell>
          <cell r="AB223" t="str">
            <v>https://www.scopus.com/inward/record.uri?eid=2-s2.0-85053907729&amp;doi=10.1007%2f978-3-030-00794-2_11&amp;partnerID=40&amp;md5=0dfc7b9787e8d409dfa4c312d5cc0c44</v>
          </cell>
          <cell r="AC223" t="str">
            <v>ITMO University, 49 Kronverkskiy prosp., Saint-Petersburg, 197101, Russian Federation</v>
          </cell>
          <cell r="AD223" t="str">
            <v>Vatian, A., ITMO University, 49 Kronverkskiy prosp., Saint-Petersburg, 197101, Russian Federation; Dobrenko, N., ITMO University, 49 Kronverkskiy prosp., Saint-Petersburg, 197101, Russian Federation; Makarenko, A., ITMO University, 49 Kronverkskiy prosp., Saint-Petersburg, 197101, Russian Federation; Nigmatullin, N., ITMO University, 49 Kronverkskiy prosp., Saint-Petersburg, 197101, Russian Federation; Vedernikov, N., ITMO University, 49 Kronverkskiy prosp., Saint-Petersburg, 197101, Russian Federation; Vasilev, A., ITMO University, 49 Kronverkskiy prosp., Saint-Petersburg, 197101, Russian Federation; Stankevich, A., ITMO University, 49 Kronverkskiy prosp., Saint-Petersburg, 197101, Russian Federation; Gusarova, N., ITMO University, 49 Kronverkskiy prosp., Saint-Petersburg, 197101, Russian Federation; Shalyto, A., ITMO University, 49 Kronverkskiy prosp., Saint-Petersburg, 197101, Russian Federation</v>
          </cell>
          <cell r="AH223" t="str">
            <v>Ministry of Education and Science of the Russian Federation, Minobrnauka: 03/10/2016, 14.578.21.0196
Government Council on Grants, Russian Federation: 08-08</v>
          </cell>
          <cell r="AI223" t="str">
            <v>Acknowledgments. This work was financially supported by the Government of Russian Federation, “Grant 08-08”. This work financially supported by Ministry of Education and Science of the Russian Federation, Agreement #14.578.21.0196 (03/10/2016). Unique Identification RFMEFI57816X0196.</v>
          </cell>
          <cell r="AL223" t="str">
            <v>Afzal, Z., Pons, E., Kang, N., Sturkenboom, M.C., Schuemie, M.J., Kors, J.A., ContextD: An algorithm to identify contextual properties of medical terms in a Dutch clinical corpus (2014) BMC Bioinform, 15 (1), p. 373; Allahyari, M., (2017) Text Summarization Techniques: A Brief Survey, , arXiv preprint arXiv; Baranov, A., Technologies for complex intelligent clinical data analysis (2016) Vestnik Rossiiskoi Akademii Meditsinskikh Nauk, 2, pp. 160-171; Bhatia, N., Jaiswal, A., Automatic text summarization and it’s methods-a review (2016) 2016 6Th International Conference on Cloud System and Big Data Engineering, Confluence, pp. 65-72. , IEEE; Gildeeva, G., Yurkov, V., Pharmacovigilance in Russia: Challenges, prospects and current state of affairs (2016) J. Pharmacovigil.; Gonzalez, G.H., Tahsin, T., Goodale, B.C., Greene, A.C., Greene, C.S., Recent advances and emerging applications in text and data mining for biomedical discovery (2015) Brief. Bioinform., 17 (1), pp. 33-42; Grozin, V., Buraya, K., Gusarova, N., Comparison of text forum summarization depending on query type for text forums (2016) Advances in Machine Learning and Signal Processing. LNEE, 387, pp. 269-279. , https://doi.org/10.1007/978-3-319-32213-1_24, Soh, P.J., Woo, W.L., Sulaiman, H.A., Othman, M.A., Saat, M.S. (eds.), Springer, Cham; Lapaev, M., Automated extraction of concept matcher thesaurus from semi-structured catalogue-like sources of data on the web (2016) 2016 18Th Conference of Open Innovations Association and Seminar on Information Security and Protection of Information Technology, FRUCT-ISPIT, pp. 153-160. , IEEE; Liu, X., Chen, H., A research framework for pharmacovigilance in health social media: Identification and evaluation of patient adverse drug event reports (2015) J. Biomed. Inform., 58, pp. 268-279; Lushnov, M., Kudashov, V., Vodyaho, A., Lapaev, M., Zhukova, N., Korobov, D., Medical knowledge representation for evaluation of patient’s state using complex indicators (2016) KESW 2016. CCIS, 649, pp. 344-359. , https://doi.org/10.1007/978-3-319-45880-9_26, Ngonga Ngomo, A.-C., Křemen, P. (eds.), Springer, Cham; Sarker, A., Gonzalez, G., Portable automatic text classification for adverse drug reaction detection via multi-corpus training (2015) J. Biomed. Inform., 53, pp. 196-207; Shelmanov, A., Smirnov, I., Vishneva, E., Information extraction from clinical texts in Russian (2015) In: Computational Linguistics and Intellectual Technologies: Papers from the Annual International Conference, Dialogue, 14, pp. 537-549; Velupillai, S., Cue-based assertion classification for Swedish clinical text— Developing a lexicon for pyConTextSwe (2014) Artif. Intell. Med., 61 (3), pp. 137-144</v>
          </cell>
          <cell r="AM223" t="str">
            <v>Vatian, A.; ITMO University, 49 Kronverkskiy prosp., Russian Federation; email: alexvatyan@gmail.com</v>
          </cell>
          <cell r="AN223" t="str">
            <v>Sojka P.Horak A.Kopecek I.Pala K.</v>
          </cell>
          <cell r="AP223" t="str">
            <v>Springer Verlag</v>
          </cell>
          <cell r="AQ223" t="str">
            <v>21st International Conference on Text, Speech, and Dialogue, TSD 2018</v>
          </cell>
          <cell r="AR223" t="str">
            <v>11 September 2018 through 14 September 2018</v>
          </cell>
          <cell r="AT223">
            <v>218199</v>
          </cell>
          <cell r="AU223" t="str">
            <v>9783030007935</v>
          </cell>
          <cell r="AW223" t="str">
            <v>Lect. Notes Comput. Sci.</v>
          </cell>
          <cell r="AX223" t="str">
            <v>Final</v>
          </cell>
          <cell r="AY223" t="str">
            <v>2-s2.0-85053907729</v>
          </cell>
          <cell r="AZ223">
            <v>8</v>
          </cell>
          <cell r="BF223" t="str">
            <v>Adverse drug reaction; Natural language processing; Russian-language text content</v>
          </cell>
          <cell r="BG223" t="str">
            <v>Learning algorithms; Learning systems; Natural language processing systems; Pharmacodynamics; Adverse drug reactions; Detection process; Ensemble classifiers; Grammatical structure; Language resources; Rule-based approach; Signal generation; Text content; Text processing</v>
          </cell>
          <cell r="BI223" t="str">
            <v>twitter|metamap|nlp</v>
          </cell>
          <cell r="BJ223" t="str">
            <v>the paper investigates the possibilities of adapting various adr algorithms to the russian language environment. in general, the adr detection process consists of 4 steps: (1) data collection from social media; (2) classification/filtering of adr assertive text segments; (3) extraction of adr mentions from text segments; (4) analysis of extracted adr mentions for signal generation. the implementation of each step in the russian-language environment is associated with a number of difficulties in comparison with the traditional english-speaking environment. first of all, they are connected with the lack of necessary databases and specialized language resources. in addition, an important negative role is played by the complex grammatical structure of the russian language. the authors present various methods of machine learning algorithms adaptation in order to overcome these difficulties. for step 3 on the material of russian-language text forums using the ensemble classifier, the accuracy = 0.805 was obtained. for step 4 on the material of russian-language ehr, by adapting pycontextnlp, the f-measure = 0.935 was obtained, and by adapting context algorithm, the f-measure = 0.92–0.95 was obtained. a method for full-scale performing of step 4 was developed using cue-based and rule-based approaches, and the f-measure = 67.5% was obtained that is quite comparable to baseline. © springer nature switzerland ag 2018.</v>
          </cell>
          <cell r="BK223" t="str">
            <v>O artigo investiga as possibilidades de adaptação de vários algoritmos de ADR ao ambiente da língua russa. Em geral, o processo de detecção de ADR consiste em 4 etapas: (1) coleta de dados nas redes sociais; (2) classificação / filtragem de segmentos de texto assertivos de ADR; (3) extração de menções de ADR de segmentos de texto; (4) análise de menções ADR extraídas para geração de sinal. A implementação de cada etapa no ambiente de língua russa está associada a uma série de dificuldades em comparação com o ambiente tradicional de língua inglesa. Em primeiro lugar, eles estão relacionados com a falta de bancos de dados necessários e recursos linguísticos especializados. Além disso, um importante papel negativo é desempenhado pela complexa estrutura gramatical da língua russa. Os autores apresentam vários métodos de adaptação de algoritmos de aprendizado de máquina para superar essas dificuldades. Para a etapa 3 no material de fóruns de texto em língua russa usando o classificador de conjunto, foi obtida a Precisão = 0,805. Para a etapa 4 no material do EHR em russo, adaptando pyConTextNLP, a medida F = 0,935 foi obtida e, adaptando o algoritmo ConText, a medida F = 0,92–0,95 foi obtida. Um método para execução em escala real da etapa 4 foi desenvolvido usando abordagens baseadas em dicas e regras, e a medida F = 67,5% foi obtida que é bastante comparável à linha de base.</v>
          </cell>
          <cell r="BL223" t="str">
            <v xml:space="preserve">O artigo investiga as possibilidades de adaptar vários algoritmos ADR ao ambiente de linguagem russa. Em geral, o processo de detecção de ADR consiste em 4 etapas: (1) coleta de dados das mídias sociais; (2) classificação / filtragem de segmentos de texto assertivos ADR; (3) Extração de ADR menciona de segmentos de texto; (4) Análise das mencionações de ADR extraídas para geração de sinal. A implementação de cada etapa no ambiente da língua russa está associada a uma série de dificuldades em comparação com o ambiente tradicional de língua inglesa. Primeiro de tudo, eles estão conectados com a falta de bases de dados necessárias e recursos de linguagem especializados. Além disso, um importante papel negativo é desempenhado pela complexa estrutura gramatical da língua russa. Os autores apresentam vários métodos de adaptação de algoritmos de aprendizagem de máquina, a fim de superar essas dificuldades. Para o passo 3 no material de fóruns de texto russo-linguagem usando o classificador de Ensemble, foi obtida a precisão = 0,805. Para o passo 4 no material da linguagem russa EHR, adaptando pycontextnlp, foi obtida a medida F = 0,935 e adaptando o algoritmo de contexto, foi obtida a medida F = 0,92-0,95. Um método para realização de escala total do passo 4 foi desenvolvido usando abordagens baseadas em regras e baseadas em regras, e a medida F = 67,5% foi obtida bastante comparável à linha de base. © Springer Nature Suíça AG 2018. </v>
          </cell>
          <cell r="BN223">
            <v>1</v>
          </cell>
          <cell r="BO223" t="str">
            <v>Leitura completa: sim - bom para escrever abstract</v>
          </cell>
          <cell r="BP223">
            <v>1</v>
          </cell>
          <cell r="BQ223">
            <v>0</v>
          </cell>
          <cell r="BR223">
            <v>1</v>
          </cell>
          <cell r="BS223">
            <v>0</v>
          </cell>
          <cell r="BU223">
            <v>0</v>
          </cell>
          <cell r="BV223">
            <v>0</v>
          </cell>
          <cell r="BW223">
            <v>0</v>
          </cell>
          <cell r="BX223">
            <v>0</v>
          </cell>
          <cell r="BY223">
            <v>0</v>
          </cell>
          <cell r="BZ223">
            <v>0</v>
          </cell>
          <cell r="CA223">
            <v>0</v>
          </cell>
          <cell r="CB223">
            <v>0</v>
          </cell>
          <cell r="CC223">
            <v>0</v>
          </cell>
          <cell r="CD223">
            <v>1</v>
          </cell>
          <cell r="CE223" t="str">
            <v>Entra ou ñ para leitura: sim - trabalha com lingua russa e adaptaçao do pyConTextNLP - - bom para escrever abstract</v>
          </cell>
          <cell r="CF223" t="str">
            <v>Excelente</v>
          </cell>
          <cell r="CG223">
            <v>44371</v>
          </cell>
          <cell r="CI223">
            <v>0</v>
          </cell>
          <cell r="CK223">
            <v>0</v>
          </cell>
          <cell r="CL223">
            <v>0</v>
          </cell>
        </row>
        <row r="224">
          <cell r="C224" t="str">
            <v>comparison of metamap and ctakes for entity extraction in clinical notes</v>
          </cell>
          <cell r="D224" t="str">
            <v>Comparison of MetaMap and cTAKES for entity extraction in clinical notes</v>
          </cell>
          <cell r="E224" t="str">
            <v xml:space="preserve">Comparação de metamap e ctekes para extração de entidade em notas clínicas </v>
          </cell>
          <cell r="G224" t="str">
            <v xml:space="preserve">macho </v>
          </cell>
          <cell r="H224">
            <v>2018</v>
          </cell>
          <cell r="I224">
            <v>27</v>
          </cell>
          <cell r="J224">
            <v>0</v>
          </cell>
          <cell r="K224">
            <v>0</v>
          </cell>
          <cell r="L224" t="str">
            <v>Scopus</v>
          </cell>
          <cell r="P224" t="str">
            <v>English</v>
          </cell>
          <cell r="Q224" t="str">
            <v>Article</v>
          </cell>
          <cell r="R224">
            <v>1</v>
          </cell>
          <cell r="S224" t="str">
            <v>All Open Access, Gold, Green</v>
          </cell>
          <cell r="T224" t="str">
            <v>Reátegui R., Ratté S.</v>
          </cell>
          <cell r="U224" t="str">
            <v>BMC Medical Informatics and Decision Making</v>
          </cell>
          <cell r="V224" t="str">
            <v>18</v>
          </cell>
          <cell r="X224" t="str">
            <v xml:space="preserve"> 74</v>
          </cell>
          <cell r="Y224" t="str">
            <v>10.1186/s12911-018-0654-2</v>
          </cell>
          <cell r="Z224" t="str">
            <v>10.1186/s12911-018-0654-2</v>
          </cell>
          <cell r="AB224" t="str">
            <v>https://www.scopus.com/inward/record.uri?eid=2-s2.0-85053356529&amp;doi=10.1186%2fs12911-018-0654-2&amp;partnerID=40&amp;md5=e26a7a9c9e4bc9f16808f2247d6014d2</v>
          </cell>
          <cell r="AC224" t="str">
            <v>École de Technologie Supérieure, Montreal, Canada; Universidad Técnica Particular de Loja, Loja, Ecuador</v>
          </cell>
          <cell r="AD224" t="str">
            <v>Reátegui, R., École de Technologie Supérieure, Montreal, Canada, Universidad Técnica Particular de Loja, Loja, Ecuador; Ratté, S., École de Technologie Supérieure, Montreal, Canada</v>
          </cell>
          <cell r="AL224" t="str">
            <v>Roque, F.S., Jensen, P.B., Schmock, H., Dalgaard, M., Andreatta, M., Hansen, T., Søeby, K., Brunak, Sø., Using Electronic Patient Records to Discover Disease Correlations and Stratify Patient Cohorts (2011) PLoS Computational Biology, 7 (8), p. e1002141. , 1:CAS:528:DC%2BC3MXht1SgtL%2FP 21901084 3161904; Lyalina, S., Percha, B., Lependu, P., Iyer, S.V., Altman, R.B., Shah, N.H., Identifying phenotypic signatures of neuropsychiatric disorders from electronic medical records (2013) JAMIA, 20 (E2), pp. e297-e305. , 23956017; Alnazzawi, N., Thompson, P., Batista-Navarro, R., Ananiadou, S., Using text mining techniques to extract phenotypic information from the PhenoCHF corpus (2015) BMC Med Inform Decis Mak, 15, pp. 1-10; Chiaramello, E., Paglialonga, A., Pinciroli, F., Tognola, G., Attempting to use MetaMap in clinical practice: A feasibility study on the identification of medical concepts from Italian clinical notes (2016) Stud Health Technol Inform, 228, pp. 28-32. , 27577335; Pereira, L., Rijo, R., Silva, C., Agostinho, M., Using text mining to diagnose and classify epilepsy in children (2013) 2013 IEEE 15th International Conference on E-Health Networking, Applications and Services (Healthcom 2013): 9-12 Oct. 2013, pp. 345-349; Savova, G.K., Masanz, J.J., Ogren, P.V., Zheng, J., Sohn, S., Kipper-Schuler, K.C., Chute, C.G., Mayo clinical text analysis and knowledge extraction system (cTAKES): Architecture, component evaluation and applications (2010) J Am Med Inform Assoc, 17 (5), pp. 507-513. , 20819853 2995668; Pradhan, S., Elhadad, N., South, B.R., Martinez, D., Christensen, L., Vogel, A., Suominen, H., Savova, G., Evaluating the state of the art in disorder recognition and normalization of the clinical narrative (2015) J Am Med Inform Assoc, 22 (1), pp. 143-154. , 25147248; Kovacevic, A., Dehghan, A., Filannino, M., Keane, J.A., Nenadic, G., Combining rules and machine learning for extraction of temporal expressions and events from clinical narratives (2013) J Am Med Inform Assoc, 20 (5), pp. 859-866. , 23605114 3756271; Aronson, A.R., Lang, F.-M., An overview of MetaMap: Historical perspective and recent advances (2010) JAMIA, 17 (3), pp. 229-236. , 20442139; Aronso, A., Effective mapping of biomedical text to the UMLS Metathesaurus: The MetaMap program (2001) AMIA Annu Symp Proc, 2001, pp. 17-21; Becker, M., Bockmann, B., Extraction of UMLS (R) concepts using apache cTAKES (TM) for German language (2016) Stud Health Technol, 223, pp. 71-76; Yildirim, P., Çeken, C., Hassanpour, R., Tolun, M.R., Prediction of similarities among rheumatic diseases (2012) J Med Syst, 36 (3), pp. 1485-1490. , 21046207; Ylldlrlm, P., Çeken, C., Çeken, K., Tolun, M.R., Clustering Analysis for Vasculitic Diseases (2010) Networked Digital Technologies, pp. 36-45. , Springer Berlin Heidelberg Berlin, Heidelberg; Bejan, C.A., Xia, F., Vanderwende, L., Wurfel, M.M., Yetisgen-Yildiz, M., Pneumonia identification using statistical feature selection (2012) JAMIA, 19 (5), pp. 817-823. , 22539080; Uzuner, Ö., Recognizing obesity and comorbidities in sparse data (2009) JAMIA, 16 (4), pp. 561-570. , 19390096; UMLS® Reference Manual, , http://www.ncbi.nlm.nih.gov/books/NBK9676/, Last accessed 30 June 2018; SNOMED CT, , https://www.nlm.nih.gov/healthit/snomedct/snomed_overview.html, Last accessed 30 June 2018; RxNORM, , https://www.nlm.nih.gov/research/umls/rxnorm/, Last accessed 30 June 2018; Hwang, S., Comparison and evaluation of pathway-level aggregation methods of gene expression data (2012) BMC Genomics, 13, pp. 1-18; Tang, B., Wu, Y., Jiang, M., Denny, J.C., Xu, H., (2013) Recognizing and Encoding Discorder Concepts in Clinical Text Using Machine Learning and Vector Space Model, pp. 23-26. , Online working notes of the CLEF 2013 Evaluation Labs and Workshop; Jonnagaddala, J., Jue, T.R., Chang, N.-W., Dai, H.-J., Improving the dictionary lookup approach for disease normalization using enhanced dictionary and query expansion (2016) Database, 2016, p. baw112. , 27504009 4976299; Chapman, W.W., Bridewell, W., Hanbury, P., Cooper, G.F., Buchanan, B.G., A simple algorithm for identifying negated findings and diseases in discharge summaries (2001) J Biomed Inform, 34 (5), pp. 301-310. , 1:STN:280:DC%2BD38znslGqsA%3D%3D 12123149</v>
          </cell>
          <cell r="AM224" t="str">
            <v>Reátegui, R.; École de Technologie SupérieureCanada; email: rmreategui@utpl.edu.ec</v>
          </cell>
          <cell r="AP224" t="str">
            <v>BioMed Central Ltd</v>
          </cell>
          <cell r="AW224" t="str">
            <v>BMC Med. Informatics Decis. Mak.</v>
          </cell>
          <cell r="AX224" t="str">
            <v>Final</v>
          </cell>
          <cell r="AY224" t="str">
            <v>2-s2.0-85053356529</v>
          </cell>
          <cell r="BF224" t="str">
            <v>Clinical documents; cTAKES; MetaMap; UMLS</v>
          </cell>
          <cell r="BG224" t="str">
            <v>comparative study; human; information retrieval; natural language processing; Unified Medical Language System; Humans; Information Storage and Retrieval; Natural Language Processing; Unified Medical Language System</v>
          </cell>
          <cell r="BH224" t="str">
            <v>twitter|metamap|nlp</v>
          </cell>
          <cell r="BI224" t="str">
            <v>twitter|metamap|nlp</v>
          </cell>
          <cell r="BJ224" t="str">
            <v>background: clinical notes such as discharge summaries have a semi- or unstructured format. these documents contain information about diseases, treatments, drugs, etc. extracting meaningful information from them becomes challenging due to their narrative format. in this context, we aimed to compare the automatic extraction capacity of medical entities using two tools: metamap and ctakes. methods: we worked with i2b2 (informatics for integrating biology to the bedside) obesity challenge data. two experiments were constructed. in the first one, only one umls concept related with the diseases annotated was extracted. in the second, some umls concepts were aggregated. results: results were evaluated with manually annotated medical entities. with the aggregation process the result shows a better improvement. metamap had an average of 0.88 in recall, 0.89 in precision, and 0.88 in f-score. with ctakes, the average of recall, precision and f-score were 0.91, 0.89, and 0.89, respectively. conclusions: the aggregation of concepts (with similar and different semantic types) was shown to be a good strategy for improving the extraction of medical entities, and automatic aggregation could be considered in future works. © 2018 the author(s).</v>
          </cell>
          <cell r="BK224" t="str">
            <v>Contexto: as notas clínicas, como resumos de alta, têm um formato semi ou não estruturado. Esses documentos contêm informações sobre doenças, tratamentos, medicamentos, etc. Extrair informações significativas deles torna-se um desafio devido ao seu formato narrativo. Neste contexto, pretendemos comparar a capacidade de extração automática de entidades médicas utilizando duas ferramentas: MetaMap e cTAKES. Métodos: Trabalhamos com dados do Desafio da Obesidade i2b2 (Informática para Integrar a Biologia ao Leito). Dois experimentos foram construídos. No primeiro, foi extraído apenas um conceito UMLS relacionado às doenças anotadas. Na segunda, alguns conceitos UMLS foram agregados. Resultados: Os resultados foram avaliados com entidades médicas anotadas manualmente. Com o processo de agregação o resultado mostra uma melhoria melhor. O MetaMap teve uma média de 0,88 em recall, 0,89 em precisão e 0,88 em F-score. Com cTAKES, a média de recall, precisão e F-score foram 0,91, 0,89 e 0,89, respectivamente. Conclusões: A agregação de conceitos (com tipos semânticos semelhantes e diferentes) mostrou-se uma boa estratégia para melhorar a extração de entidades médicas, podendo a agregação automática ser considerada em trabalhos futuros. © 2018 o (s) autor (es).</v>
          </cell>
          <cell r="BL224" t="str">
            <v xml:space="preserve">Antecedentes: Notas clínicas, como resumos de descarga, têm um formato semi ou não estruturado. Esses documentos contêm informações sobre doenças, tratamentos, drogas, etc. Extraindo informações significativas deles torna-se desafiador devido ao formato narrativo. Neste contexto, destinamos a comparar a capacidade de extração automática de entidades médicas usando duas ferramentas: Metamap e Ctekes. Métodos: Trabalhamos com I2B2 (informática para integrar biologia aos dados de desafio da obesidade). Dois experimentos foram construídos. No primeiro, apenas um conceito UMLS relacionado com as doenças anotadas foi extraída. No segundo, alguns conceitos de UMLs foram agregados. RESULTADOS: Os resultados foram avaliados com entidades médicas anotadas manualmente. Com o processo de agregação, o resultado mostra uma melhoria melhor. O metamap teve uma média de 0,88 em recall, 0,89 em precisão e 0,88 em f-score. Com Ctekes, a média de recordação, precisão e f-escore foram 0,91, 0,89 e 0,89, respectivamente. CONCLUSÕES: A agregação de conceitos (com tipos semânticos semelhantes e diferentes) demonstrou ser uma boa estratégia para melhorar a extração de entidades médicas, e a agregação automática poderia ser considerada em futuras trabalhos. © 2018 o (s) autor (es). </v>
          </cell>
          <cell r="BN224">
            <v>1</v>
          </cell>
          <cell r="BO224" t="str">
            <v>Leitura completa: sim - indicado pela profa</v>
          </cell>
          <cell r="BP224">
            <v>1</v>
          </cell>
          <cell r="BQ224">
            <v>0</v>
          </cell>
          <cell r="BR224">
            <v>1</v>
          </cell>
          <cell r="BS224">
            <v>0</v>
          </cell>
          <cell r="BV224">
            <v>0</v>
          </cell>
          <cell r="BW224">
            <v>0</v>
          </cell>
          <cell r="BX224">
            <v>0</v>
          </cell>
          <cell r="BY224">
            <v>0</v>
          </cell>
          <cell r="BZ224">
            <v>0</v>
          </cell>
          <cell r="CA224">
            <v>0</v>
          </cell>
          <cell r="CB224">
            <v>0</v>
          </cell>
          <cell r="CC224">
            <v>0</v>
          </cell>
          <cell r="CE224" t="str">
            <v>Entra ou ñ para leitura: sim - bom</v>
          </cell>
          <cell r="CF224" t="str">
            <v>Bom</v>
          </cell>
          <cell r="CG224">
            <v>44373</v>
          </cell>
          <cell r="CI224">
            <v>0</v>
          </cell>
          <cell r="CK224">
            <v>0</v>
          </cell>
          <cell r="CL224">
            <v>0</v>
          </cell>
        </row>
        <row r="225">
          <cell r="C225" t="str">
            <v>evaluation of natural language processing (nlp) systems to annotate drug product labeling with meddra terminology</v>
          </cell>
          <cell r="D225" t="str">
            <v>Evaluation of Natural Language Processing (NLP) systems to annotate drug product labeling with MedDRA terminology</v>
          </cell>
          <cell r="E225" t="str">
            <v xml:space="preserve">Avaliação de sistemas de processamento de linguagem natural (NLP) para anotar a rotulagem do produto de medicamentos com terminologia meddra </v>
          </cell>
          <cell r="G225" t="str">
            <v xml:space="preserve">macho </v>
          </cell>
          <cell r="H225">
            <v>2018</v>
          </cell>
          <cell r="I225">
            <v>12</v>
          </cell>
          <cell r="J225">
            <v>1</v>
          </cell>
          <cell r="K225">
            <v>0</v>
          </cell>
          <cell r="L225" t="str">
            <v>Scopus</v>
          </cell>
          <cell r="P225" t="str">
            <v>English</v>
          </cell>
          <cell r="Q225" t="str">
            <v>Note</v>
          </cell>
          <cell r="R225">
            <v>1</v>
          </cell>
          <cell r="S225" t="str">
            <v>All Open Access, Bronze</v>
          </cell>
          <cell r="T225" t="str">
            <v>Ly T., Pamer C., Dang O., Brajovic S., Haider S., Botsis T., Milward D., Winter A., Lu S., Ball R.</v>
          </cell>
          <cell r="U225" t="str">
            <v>Journal of Biomedical Informatics</v>
          </cell>
          <cell r="V225" t="str">
            <v>83</v>
          </cell>
          <cell r="Y225" t="str">
            <v>10.1016/j.jbi.2018.05.019</v>
          </cell>
          <cell r="Z225" t="str">
            <v>10.1016/j.jbi.2018.05.019</v>
          </cell>
          <cell r="AB225" t="str">
            <v>https://www.scopus.com/inward/record.uri?eid=2-s2.0-85048459514&amp;doi=10.1016%2fj.jbi.2018.05.019&amp;partnerID=40&amp;md5=33d957705c2118cf6354ed69da1b4c52</v>
          </cell>
          <cell r="AC225" t="str">
            <v>FDA CDER Office of Biostatistics, Silver Spring, MD, United States; FDA CDER Office of Surveillance and Epidemiology, Silver Spring, MD, United States; FDA CDER Office of Translational Sciences, Silver Spring, MD, United States; FDA CBER Office of Biostatistics and Epidemiology, Silver Spring, MD, United States; Linguamatics Ltd., Cambridge, United Kingdom; The Sidney Kimmel Comprehensive Cancer Center, Johns Hopkins University School of Medicine, Baltimore, MD, United States</v>
          </cell>
          <cell r="AD225" t="str">
            <v>Ly, T., FDA CDER Office of Biostatistics, Silver Spring, MD, United States; Pamer, C., FDA CDER Office of Surveillance and Epidemiology, Silver Spring, MD, United States; Dang, O., FDA CDER Office of Surveillance and Epidemiology, Silver Spring, MD, United States; Brajovic, S., FDA CDER Office of Surveillance and Epidemiology, Silver Spring, MD, United States; Haider, S., FDA CDER Office of Translational Sciences, Silver Spring, MD, United States; Botsis, T., FDA CBER Office of Biostatistics and Epidemiology, Silver Spring, MD, United States, The Sidney Kimmel Comprehensive Cancer Center, Johns Hopkins University School of Medicine, Baltimore, MD, United States; Milward, D., Linguamatics Ltd., Cambridge, United Kingdom; Winter, A., Linguamatics Ltd., Cambridge, United Kingdom; Lu, S., FDA CDER Office of Surveillance and Epidemiology, Silver Spring, MD, United States; Ball, R., FDA CDER Office of Surveillance and Epidemiology, Silver Spring, MD, United States</v>
          </cell>
          <cell r="AG225" t="str">
            <v>brentuximab vedotin, 914088-09-8; canagliflozin, 842133-18-0, 928672-86-0; deferasirox, 201530-41-8; dronedarone, 141626-36-0; ertapenem, 153773-82-1, 153832-38-3, 153832-46-3; ospemifene, 128607-22-7; quetiapine, 111974-72-2; triamcinolone acetonide, 76-25-5; valproic acid, 1069-66-5, 99-66-1; vedolizumab, 943609-66-3</v>
          </cell>
          <cell r="AL225" t="str">
            <v>Woodcock, J., Behrman, R.E., Dal Pan, G.J., Role of postmarketing surveillance in contemporary medicine (2011) Annu. Rev. Med., 62, pp. 1-10; Food, U.S., (2017), https://www.fda.gov/Drugs/GuidanceComplianceRegulatoryInformation/Surveillance/AdverseDrugEffects/default.htm, Drug Administration (FDA) website. Questions and Answers on FDA's Adverse Event Reporting System (FAERS). Website: (accessed November 1); (2017), https://www.meddra.org/, MedDRA® the Medical Dictionary for Regulatory Activities. Website: (accessed November 1); Culbertson, A., Fiszman, M., Shin, D., Rindflesch, T.C., Semantic processing to identify adverse drug event information from black box warnings (2013), p. 266. , AMIA Annu Symp Proc, 2013; Rindflesch, T.C., Fiszman, M., The interaction of domain knowledge and linguistic structure in natural language processing: interpreting hypernymic propositions in biomedical text (2003) J. Biomed. Inform., 36 (6), pp. 462-477; Fung, K.W., Jao, C.S., Demner-Fushman, D., Extracting drug indication information from structured product labels using natural language processing (2013) J. Am. Med. Inform. Assoc., 20, pp. 482-488; Duke, J.D., Friedlin, J., ADESSA: a real-time decision support service for delivery of semantically coded adverse drug event data (2010), pp. 177-181. , AMIA Annu Symp Proc, 2010; Pandey, A., Kreimeyer, K., Foster, M., Botsis, T., Dang, O., Ly, T., Wang, W., Forshee, R., http://doi.org/10.1177/1460458217749883, Adverse event extraction from structured product labels using the event-based text-mining of health electronic records system, Health Inform. J. (January) (2018) 1460458217749883. [Epub ahead of print]; Kuhn, M., Letunic, I., Jensen, L.J., Bork, P., The SIDER database of drugs and side effects (2016) Nucleic Acids Res., 44, pp. D1075-D1079; Botsis, T., Jankosky, C., Arya, D., Kreimeyer, K., Foster, M., Pandey, A., Wang, W., Scott, J., Decision support environment for medical product safety surveillance (2016) J. Biomed. Inform., 64, pp. 354-362; Milward, D., Bjäreland, M., Hayes, W., Maxwell, M., Öberg, L., Tilford, N., Hale, R., Barnes, J., Ontology-based interactive information extraction from scientific abstracts (2005) Comp. Funct. Genom., 6 (1-2), pp. 67-71; Cormack, J., Nath, C., Milward, D., Raja, K., Jonnalagadda, S.R., Agile text mining for the 2014 i2b2/UTHealth cardiac risk factors challenge (2015) J. Biomed. Inform., 58, pp. 120-127; Aronson, A.R., Lang, F.-M., An overview of MetaMap: historical perspective and recent advances (2010) J. Am. Med. Inform. Assoc., 17 (3), pp. 229-236; US, F.D.A., (2017), https://www.fda.gov/downloads/Drugs/GuidanceComplianceRegulatoryInformation/Guidances/UCM075057.pdf, Guidance for Industry: Adverse Reactions Section of Labeling for Human Prescription Drug and Biological Products: Content and Format, Final January 2006. Website: (accessed November 1); US, F.D.A., (2017), https://www.fda.gov/downloads/Drugs/GuidanceComplianceRegulatoryInformation/Guidances/UCM075096.pdf, Guidance for Industry: Warnings and Precautions, Contraindications, and Boxed Warning Sections of Labeling for Human Prescription Drug and Biological Products: Content and Format, Final October 2011, Website: (accessed November 1); (2017), https://dailymed.nlm.nih.gov/dailymed/index.cfm, US National Institutes of Health National Library of Medicine DailyMed website: (accessed October 13); Hripcsak, G., Rothschild, A.S., Agreement, the F-measure, and reliability in information retrieval (2005) J. Am. Med. Inform. Assoc., 12 (3), pp. 296-298; US, F.D.A., (2017), https://www.fda.gov/Drugs/DevelopmentApprovalProcess/DrugInnovation/ucm20025676.htm, New Drugs at FDA: CDER's New Molecular Entities and New Therapeutic Biological Products, Source: (accessed October 13); US, F.D.A., (2017), http://www.fda.gov/drugs/guidancecomplianceregulatoryinformation/lawsactsandrules/ucm084159.htm, PLR Requirements for Prescribing Information, Source: (accessed November 7); Demner-Fushman, D., Shooshan, S.E., Rodriguez, L., Aronson, A.R., Lang, F., Rogers, W., Roberts, K., Tonning, J., A dataset of 200 structured product labels annotated for adverse drug reactions (2018) Sci. Data, 5; Ching, T., Opportunities and obstacles for deep learning in biology and medicine (2018) J. R. Soc. Interface, 15, p. 20170387</v>
          </cell>
          <cell r="AM225" t="str">
            <v>Ly, T.; FDA CDER Office of BiostatisticsUnited States; email: thomas.thantily@gmail.com</v>
          </cell>
          <cell r="AP225" t="str">
            <v>Academic Press Inc.</v>
          </cell>
          <cell r="AV225" t="str">
            <v>JBIOB</v>
          </cell>
          <cell r="AW225" t="str">
            <v>J. Biomed. Informatics</v>
          </cell>
          <cell r="AX225" t="str">
            <v>Final</v>
          </cell>
          <cell r="AY225" t="str">
            <v>2-s2.0-85048459514</v>
          </cell>
          <cell r="AZ225">
            <v>13</v>
          </cell>
          <cell r="BF225" t="str">
            <v>Drug Safety; FDA; Labeling; MedDRA; Pharmacovigilance</v>
          </cell>
          <cell r="BG225" t="str">
            <v>Drug products; Error analysis; Ethers; Extraction; Labeling; Mapping; Random errors; Safety engineering; Drug safety; False negative errors; False positive and false negatives; MedDRA; Medical dictionary; Monitoring parameters; Pharmacovigilance; Primary data source; Natural language processing systems; brentuximab vedotin; canagliflozin; deferasirox; dronedarone; ertapenem; ospemifene; quetiapine; triamcinolone acetonide; valproic acid; vedolizumab; adult; Article; controlled study; drug industry; false positive result; feasibility study; gold standard; human; measurement accuracy; measurement precision; natural language processing; practice guideline; priority journal; qualitative analysis; qualitative error analysis; random sample; adverse drug reaction; drug labeling; drug surveillance program; Food and Drug Administration; nomenclature; United States; Adverse Drug Reaction Reporting Systems; Drug Labeling; Drug-Related Side Effects and Adverse Reactions; Humans; Natural Language Processing; Pharmacovigilance; Terminology as Topic; United States; United States Food and Drug Administration</v>
          </cell>
          <cell r="BH225" t="str">
            <v>twitter|metamap|nlp</v>
          </cell>
          <cell r="BI225" t="str">
            <v>twitter|metamap|nlp</v>
          </cell>
          <cell r="BJ225" t="str">
            <v>introduction: the fda adverse event reporting system (faers) is a primary data source for identifying unlabeled adverse events (aes) in a drug or biologic drug product's postmarketing phase. many ae reports must be reviewed by drug safety experts to identify unlabeled aes, even if the reported aes are previously identified, labeled aes. integrating the labeling status of drug product aes into faers could increase report triage and review efficiency. medical dictionary for regulatory activities (meddra) is the standard for coding ae terms in faers cases. however, drug manufacturers are not required to use meddra to describe aes in product labels. we hypothesized that natural language processing (nlp) tools could assist in automating the extraction and meddra mapping of ae terms in drug product labels. materials and methods: we evaluated the performance of three nlp systems, (ether, i2e, metamap) for their ability to extract ae terms from drug labels and translate the terms to meddra preferred terms (pts). pharmacovigilance-based annotation guidelines for extracting ae terms from drug labels were developed for this study. we compared each system's output to meddra pt ae lists, manually mapped by fda pharmacovigilance experts using the guidelines, for ten drug product labels known as the “gold standard ae list” (gsl) dataset. strict time and configuration conditions were imposed in order to test each system's capabilities under conditions of no human intervention and minimal system configuration. each nlp system's output was evaluated for precision, recall and f measure in comparison to the gsl. a qualitative error analysis (qea) was conducted to categorize a random sample of each nlp system's false positive and false negative errors. results: a total of 417, 278, and 250 false positive errors occurred in the ether, i2e, and metamap outputs, respectively. a total of 100, 80, and 187 false negative errors occurred in ether, i2e, and metamap outputs, respectively. precision ranged from 64% to 77%, recall from 64% to 83% and f measure from 67% to 79%. i2e had the highest precision (77%), recall (83%) and f measure (79%). ether had the lowest precision (64%). metamap had the lowest recall (64%). the qea found that the most prevalent false positive errors were context errors such as “context error/general term” “context error/instructions or monitoring parameters” “context error/medical history preexisting condition underlying condition risk factor or contraindication” and “context error/ae manifestations or secondary complication”. the most prevalent false negative errors were in the “incomplete or missed extraction” error category. missing ae terms were typically due to long terms, or terms containing non-contiguous words which do not correspond exactly to meddra synonyms. meddra mapping errors were a minority of errors for ether and i2e but were the most prevalent false positive errors for metamap. conclusions: the results demonstrate that it may be feasible to use nlp tools to extract and map ae terms to meddra pts. however, the nlp tools we tested would need to be modified or reconfigured to lower the error rates to support their use in a regulatory setting. tools specific for extracting ae terms from drug labels and mapping the terms to meddra pts may need to be developed to support pharmacovigilance. conducting research using additional nlp systems on a larger, diverse gsl would also be informative. © 2018</v>
          </cell>
          <cell r="BK225" t="str">
            <v>Introdução: O Sistema de Notificação de Eventos Adversos da FDA (FAERS) é uma fonte de dados primária para identificar eventos adversos não rotulados (AEs) em um medicamento ou fase de pós-comercialização de um medicamento biológico. Muitos relatórios de EA devem ser revisados ​​por especialistas em segurança de medicamentos para identificar AEs não rotulados, mesmo se os AEs relatados forem previamente identificados, AEs rotulados.</v>
          </cell>
          <cell r="BL225" t="str">
            <v xml:space="preserve">INTRODUÇÃO: O sistema de relatórios de eventos adversos do FDA (FEERS) é uma fonte de dados primária para identificar eventos adversos não marcados (AES) em uma fase pós-comercialização de drogas ou drogas biológicas. Muitos relatórios AE devem ser revisados ​​por especialistas em segurança de medicamentos para identificar o AES sem rotas, mesmo que os AES relatados sejam identificados anteriormente, rotulados como AES. A integração do status de rotulagem do produto de drogas AEs em Beers poderia aumentar a triagem de relatórios e a eficiência de revisão. Dicionário médico para atividades regulatórias (Meddra) é o padrão para codificar termos AE em casos da FEERS. No entanto, os fabricantes de drogas não são obrigados a usar o Meddra para descrever os AES em rótulos de produtos. Nós hipotetizamos que as ferramentas de processamento de linguagem natural (NLP) poderiam ajudar a automatizar o mapeamento de extração e meddra de termos de AE ​​em rótulos de produtos de drogas. MATERIAIS E MÉTODOS: Avaliamos o desempenho de três sistemas NLP, (éter, i2e, metamap) por sua capacidade de extrair termos AE de rótulos de drogas e traduzir os termos para os termos preferidos da MedDRA (PTS). Diretrizes de anotação baseadas em farmacovigilância para extrair termos AE de etiquetas de drogas foram desenvolvidas para este estudo. Comparamos que a produção de cada sistema para a Meddra PT AE listas, manualmente mapeadas pelo FDA Farmacovigilance especialistas usando as diretrizes, para dez rótulos de produtos de drogas conhecidos como o conjunto de dados "Gold Standard AE List" (GSL). Tempo rigoroso e condições de configuração foram impostas para testar as capacidades de cada sistema em condições de intervenção humana e configuração mínima do sistema. A saída de cada sistema de NLP foi avaliada para medidas de precisão, recall e F em comparação com o GSL. Uma análise de erro qualitativa (QEA) foi realizada para categorizar uma amostra aleatória de erros positivos e falsos falsos do sistema NLP. RESULTADOS: Um total de 417, 278 e 250 erros positivos falsos ocorreram nas saídas de éter, i2e e metamap, respectivamente. Um total de 100, 80 e 187 erros negativos falsos ocorreram em saídas de éter, i2e e metamap, respectivamente. A precisão variou de 64% a 77%, recordou de 64% para 83% e F de 67% a 79%. O I2E teve a maior precisão (77%), recordação (83%) e Feça F (79%). Éter teve a menor precisão (64%). O metamap teve o recall mais baixo (64%). O QEA descobriu que os erros falsos positivos mais prevalentes foram erros de contexto, como "erro de contexto / termo geral" "de erro / instruções do contexto ou parâmetros de monitoramento" "erro de contexto / histórico médico Preexistindo condição subjacente" e "erro de contexificação" e "erro de contexto manifestações ou complicação secundária ". Os erros negativos mais prevalentes foram na categoria de erro "Extração incompleta ou perdida". Os termos AE ausentes foram tipicamente devido a longos termos, ou termos contendo palavras não contíguas que não correspondem exatamente aos sinônimos da Meddra. Os erros de mapeamento Meddra foram uma minoria de erros para Ether e I2e, mas foram os erros positivos mais prevalentes para o Metamap. CONCLUSÕES: Os resultados demonstram que pode ser viável usar ferramentas de PNL para extrair e mapeie os termos para Meddra Pts. No entanto, as ferramentas de NLP que testamos precisam ser modificadas ou reconfiguradas para reduzir as taxas de erro para suportar seu uso em uma configuração regulatória. Ferramentas específicas para extrair termos AE de rótulos de drogas e mapeamento Os termos para Meddra Pts podem precisar ser desenvolvidos para apoiar a farmacovigilância. Realizar pesquisas usando sistemas PNL adicionais em um GSL maior e diverso também seria informativo. © 2018. </v>
          </cell>
          <cell r="BN225">
            <v>1</v>
          </cell>
          <cell r="BO225" t="str">
            <v>Leitura completa: sim Metamap</v>
          </cell>
          <cell r="BP225">
            <v>1</v>
          </cell>
          <cell r="BQ225">
            <v>0</v>
          </cell>
          <cell r="BR225">
            <v>1</v>
          </cell>
          <cell r="BS225">
            <v>0</v>
          </cell>
          <cell r="BV225">
            <v>0</v>
          </cell>
          <cell r="BW225">
            <v>0</v>
          </cell>
          <cell r="BX225">
            <v>0</v>
          </cell>
          <cell r="BY225">
            <v>0</v>
          </cell>
          <cell r="BZ225">
            <v>0</v>
          </cell>
          <cell r="CA225">
            <v>0</v>
          </cell>
          <cell r="CB225">
            <v>0</v>
          </cell>
          <cell r="CC225">
            <v>0</v>
          </cell>
          <cell r="CD225">
            <v>1</v>
          </cell>
          <cell r="CE225" t="str">
            <v>Entra ou ñ para leitura: sim</v>
          </cell>
          <cell r="CF225" t="str">
            <v>Bom</v>
          </cell>
          <cell r="CI225">
            <v>1</v>
          </cell>
          <cell r="CK225">
            <v>0</v>
          </cell>
          <cell r="CL225">
            <v>0</v>
          </cell>
        </row>
        <row r="226">
          <cell r="C226" t="str">
            <v>mining patients' narratives in social media for pharmacovigilance adverse effects and misuse of methylphenidate</v>
          </cell>
          <cell r="D226" t="str">
            <v>Mining patients' narratives in social media for pharmacovigilance: Adverse effects and misuse of methylphenidate</v>
          </cell>
          <cell r="E226" t="str">
            <v xml:space="preserve">Narrativas dos pacientes mineiros em mídias sociais para farmacovigilância: efeitos adversos e uso indevido de metilfenidato </v>
          </cell>
          <cell r="G226" t="str">
            <v xml:space="preserve">macho </v>
          </cell>
          <cell r="H226">
            <v>2018</v>
          </cell>
          <cell r="I226">
            <v>12</v>
          </cell>
          <cell r="J226">
            <v>0</v>
          </cell>
          <cell r="K226">
            <v>1</v>
          </cell>
          <cell r="L226" t="str">
            <v>Scopus</v>
          </cell>
          <cell r="P226" t="str">
            <v>English</v>
          </cell>
          <cell r="Q226" t="str">
            <v>Article</v>
          </cell>
          <cell r="R226">
            <v>1</v>
          </cell>
          <cell r="S226" t="str">
            <v>All Open Access, Gold, Green</v>
          </cell>
          <cell r="T226" t="str">
            <v>Chen X., Faviez C., Schuck S., Lillo-Le-Louët A., Texier N., Dahamna B., Huot C., Foulquié P., Pereira S., Leroux V., Karapetiantz P., Guenegou-Arnoux A., Katsahian S., Bousquet C., Burgun A.</v>
          </cell>
          <cell r="U226" t="str">
            <v>Frontiers in Pharmacology</v>
          </cell>
          <cell r="V226" t="str">
            <v>9</v>
          </cell>
          <cell r="W226" t="str">
            <v>MAY</v>
          </cell>
          <cell r="X226" t="str">
            <v xml:space="preserve"> 541</v>
          </cell>
          <cell r="Y226" t="str">
            <v>10.3389/fphar.2018.00541</v>
          </cell>
          <cell r="Z226" t="str">
            <v>10.3389/fphar.2018.00541</v>
          </cell>
          <cell r="AB226" t="str">
            <v>https://www.scopus.com/inward/record.uri?eid=2-s2.0-85047570388&amp;doi=10.3389%2ffphar.2018.00541&amp;partnerID=40&amp;md5=a1e178458fbe25d51a71eb0a302bb317</v>
          </cell>
          <cell r="AC226" t="str">
            <v>UMRS 1138, équipe 22, Institut National de la Santé et de la Recherche Médicale, Centre de Recherche des Cordeliers, Université Paris Descartes, Paris, France; Kappa Santé, Paris, France; Centre Régional de Pharmacovigilance, Hôpital Européen Georges-Pompidou, AP-HP, Paris, France; Service d'Informatique Biomédicale, Centre Hospitalier Universitaire de Rouen, Rouen, France; Laboratoire d'Informatique, Du Traitement de l'Information et des Systèmes-TIBS EA 4108, Rouen, France; Expert System, Paris, France; Vidal, Issy Les Moulineaux, France; Institut de Santé Urbaine, Saint-Maurice, France; Département d'Informatique Médicale, Hôpital Européen Georges Pompidou, Paris, France; Sorbonne Université, Inserm, université Paris 13, Laboratoire d'informatique médicale et d'ingenierie des connaissances en e-sante, LIMICS, Paris, France</v>
          </cell>
          <cell r="AD226" t="str">
            <v>Chen, X., UMRS 1138, équipe 22, Institut National de la Santé et de la Recherche Médicale, Centre de Recherche des Cordeliers, Université Paris Descartes, Paris, France; Faviez, C., Kappa Santé, Paris, France; Schuck, S., Kappa Santé, Paris, France; Lillo-Le-Louët, A., Centre Régional de Pharmacovigilance, Hôpital Européen Georges-Pompidou, AP-HP, Paris, France; Texier, N., Kappa Santé, Paris, France; Dahamna, B., Service d'Informatique Biomédicale, Centre Hospitalier Universitaire de Rouen, Rouen, France, Laboratoire d'Informatique, Du Traitement de l'Information et des Systèmes-TIBS EA 4108, Rouen, France; Huot, C., Expert System, Paris, France; Foulquié, P., Kappa Santé, Paris, France; Pereira, S., Vidal, Issy Les Moulineaux, France; Leroux, V., Institut de Santé Urbaine, Saint-Maurice, France; Karapetiantz, P., UMRS 1138, équipe 22, Institut National de la Santé et de la Recherche Médicale, Centre de Recherche des Cordeliers, Université Paris Descartes, Paris, France; Guenegou-Arnoux, A., UMRS 1138, équipe 22, Institut National de la Santé et de la Recherche Médicale, Centre de Recherche des Cordeliers, Université Paris Descartes, Paris, France; Katsahian, S., UMRS 1138, équipe 22, Institut National de la Santé et de la Recherche Médicale, Centre de Recherche des Cordeliers, Université Paris Descartes, Paris, France, Département d'Informatique Médicale, Hôpital Européen Georges Pompidou, Paris, France; Bousquet, C., Sorbonne Université, Inserm, université Paris 13, Laboratoire d'informatique médicale et d'ingenierie des connaissances en e-sante, LIMICS, Paris, France; Burgun, A., UMRS 1138, équipe 22, Institut National de la Santé et de la Recherche Médicale, Centre de Recherche des Cordeliers, Université Paris Descartes, Paris, France, Département d'Informatique Médicale, Hôpital Européen Georges Pompidou, Paris, France</v>
          </cell>
          <cell r="AE226" t="str">
            <v>concerta; medikinet; quasym; ritalin; ritaline</v>
          </cell>
          <cell r="AG226" t="str">
            <v>methylphenidate, 113-45-1, 298-59-9</v>
          </cell>
          <cell r="AL226" t="str">
            <v>Ahmed, I., Thiessard, F., Miremont-Salamé, G., Bégaud, B., Tubert-Bitter, P., Pharmacovigilance data mining with methods based on false discovery rates: a comparative simulation study (2010) Clin. Pharmacol. Ther, 88, pp. 492-498; Alatawi, Y.M., Hansen, R.A., Empirical estimation of under-reporting in the U.S Food and Drug Administration Adverse Event Reporting System (FAERS) (2017) Expert Opin. Drug Saf, 16, pp. 761-767; Anderson, L.S., Bell, H.G., Gilbert, M., Davidson, J.E., Winter, C., Barratt, M.J., Using social listening data to monitor misuse and nonmedical use of bupropion: a content analysis (2017) JMIR Public Health Surveill, 3; Avillach, P., Dufour, J.-C., Diallo, G., Salvo, F., Joubert, M., Thiessard, F., Design and validation of an automated method to detect known adverse drug reactions in MEDLINE: a contribution from the EU-ADR project (2013) J. Am. Med. Inform. Assoc, 20, pp. 446-452; Awudu, G.A.H., Besag, F.M.C., Cardiovascular effects of methylphenidate, amphetamines and atomoxetine in the treatment of attention-deficit hyperactivity disorder: an update (2014) Drug Saf, 37, pp. 661-676; Bachmann, C.J., Wijlaars, L.P., Kalverdijk, L.J., Burcu, M., Glaeske, G., Schuiling-Veninga, C.C.M., Trends in ADHD medication use in children and adolescents in five western countries, 2005-2012 (2017) Eur. Neuropsychopharm, 27, pp. 484-493; Bate, A., Lindquist, M., Edwards, I.R., Olsson, S., Orre, R., Lansner, A., A Bayesian neural network method for adverse drug reaction signal generation (1998) Eur. J. Clin. Pharmacol, 54, pp. 315-321; Benson, K., Flory, K., Humphreys, K.L., Lee, S.S., Misuse of stimulant medication among college students: a comprehensive review and meta-analysis (2015) Clin. Child Fam. Psychol. Rev, 18, pp. 50-76; Blaschke, C., Andrade, M.A., Ouzounis, C., Valencia, A., Automatic extraction of biological information from scientific text: protein-protein interactions (1999) Proc. Int. Conf. Intell. Syst. Mol. Biol, 7, pp. 60-67; Blei, D.M., Lafferty, J.D., 'Correlated topic models, ' (2006) Proceedings of the 23rd International Conference on Machine Learning, pp. 113-120. , (Pittsburgh, PA: MIT Press); Blei, D.M., Lafferty, J.D., 'Topic models, ' (2009) Text Mining: Classification, Clustering, and Applications, 10, p. 34. , eds A. N. Srivastava and M. Sahami (Boca Raton, FL: Chapman and Hall/CRC); Blei, D.M., Ng, A.Y., Jordan, M.I., Latent Dirichlet allocation (2003) J. Mach. Learn. Res, 3, pp. 993-1022; Bousquet, C., Dahamna, B., Guillemin-Lanne, S., Darmoni, S.J., Faviez, C., Huot, C., The adverse drug reactions from patient reports in social media project: five major challenges to overcome to operationalize analysis and efficiently support pharmacovigilance process (2017) JMIR Res. Protoc, 6; Brody, S., Elhadad, N., 'Detecting salient aspects in online reviews of health providers, ' (2010) AMIA Annual Symposium Proceedings, pp. 202-206. , (Washington, DC); Chen, X., Deldossi, M., Aboukhamis, R., Faviez, C., Dahamna, B., Karapetiantz, P., Mining adverse drug reactions in social media with named entity recognition and semantic methods (2017) Stud. Health Technol. Inform, 245, pp. 322-326; Cooper, W.O., Habel, L.A., Sox, C.M., Chan, K.A., Arbogast, P.G., Cheetham, T.C., ADHD drugs and serious cardiovascular events in children and young adults (2011) New Eng. J. Med, 365, pp. 1896-1904; Deline, S., Baggio, S., Studer, J., N'Goran, A.A., Dupuis, M., Henchoz, Y., Use of neuroenhancement drugs: prevalence, frequency and use expectations in Switzerland (2014) Int. J. Environ. Res. Public Health, 11, pp. 3032-3045; Dietz, P., Striegel, H., Franke, A.G., Lieb, K., Simon, P., Ulrich, R., Randomized response estimates for the 12-month prevalence of cognitive-enhancing drug use in university students (2013) Pharmacotherapy, 33, pp. 44-50; Duh, M.S., Cremieux, P., Audenrode, M.V., Vekeman, F., Karner, P., Zhang, H., Can social media data lead to earlier detection of drug-related adverse events? (2016) Pharmacoepidemiol. Drug Saf, 25, pp. 1425-1433; DuMouchel, W., Bayesian data mining in large frequency tables, with an application to the fda spontaneous reporting system (1999) Am. Stat, 53, pp. 177-190; Evans, S.J., Waller, P.C., Davis, S., Use of proportional reporting ratios (PRRs) for signal generation from spontaneous adverse drug reaction reports (2001) Pharmacoepidemiol. Drug Saf, 10, pp. 483-486; Ghosh, D.D., Guha, R., What are we "tweeting" about obesity? Mapping tweets with topic modeling and geographic information system. cartography and geographic information science (2013) Cartogr. Geogr. Inf. Sci, 40, pp. 90-102; Ghosh, R., Lewis, D., Aims and approaches of Web-RADR: a consortium ensuring reliable ADR reporting via mobile devices and new insights from social media (2015) Expert Opin. Drug Saf, 14, pp. 1845-1853; Golder, S., Norman, G., Loke, Y.K., Systematic review on the prevalence, frequency and comparative value of adverse events data in social media (2015) Br. J. Clin. Pharmacol, 80, pp. 878-888; Gurulingappa, H., Mateen-Rajpu, A., Toldo, L., Extraction of potential adverse drug events from medical case reports (2012) J. Biomed. Semantics, 3, p. 15; Habel, L.A., Cooper, W.O., Sox, C.M., Chan, K.A., Fireman, B.H., Arbogast, P.G., ADHD medications and risk of serious cardiovascular events in young and middle-aged adults (2011) JAMA, 306, pp. 2673-2683; Hao, H., Zhang, K., The voice of Chinese health consumers: a text mining approach to web-based physician reviews (2016) J. Med. Internet Res, 18; Hao, H., Zhang, K., Wang, W., Gao, G., A tale of two countries: international comparison of online doctor reviews between China and the United States (2017) Int. J. Med. Inform, 99, pp. 37-44; Hazell, L., Shakir, S.A.W., Under-reporting of adverse drug reactions: a systematic review (2006) Drug Saf, 29, pp. 385-396; Katsahian, S., Simond Moreau, E., Leprovost, D., Lardon, J., Bousquet, C., Kerdelhué, G., Evaluation of internet social networks using net scoring tool: a case study in adverse drug reaction mining (2015) Stud. Health Technol. Inform, 210, pp. 526-530; Kosse, R.C., Bouvy, M.L., Philbert, D., de Vries, T.W., Koster, E.S., Attention-deficit/hyperactivity disorder medication use in adolescents: the patient's perspective (2017) J. Adolesc. Health, 61, pp. 619-625; Koutkias, V.G., Lillo-Le Louët, A., Jaulent, M.-C., Exploiting heterogeneous publicly available data sources for drug safety surveillance: computational framework and case studies (2017) Expert Opin. Drug Saf, 16, pp. 113-124; Krallinger, M., Leitner, F., Rabal, O., Vazquez, M., Oyarzabal, J., Valencia, A., CHEMDNER: the drugs and chemical names extraction challenge (2015) J. Cheminform, 7; Lamas, E., Salinas, R., Ferrer, M., Bousquet, C., Vuillaume, D., Lay crowd-sourced expertise (LCE) and its influence on the new role of patients: ethical and societal issues (2016) Stud. Health Technol. Inform, 228, pp. 80-84; Laranjo, L., Arguel, A., Neves, A.L., Gallagher, A.M., Kaplan, R., Mortimer, N., The influence of social networking sites on health behavior change: a systematic review and meta-analysis (2015) J. Am. Med. Inform. Assoc, 22, pp. 243-256; Lardon, J., Abdellaoui, R., Bellet, F., Asfari, H., Souvignet, J., Texier, N., Adverse drug reaction identification and extraction in social media: a scoping review (2015) J. Med. Internet Res, 17; Lee, S.I., Hong, S.D., Kim, S.-Y., Kim, E.-J., Kim, J.-H., Kim, J.-H., Efficacy and tolerability of OROS methylphenidate in Korean children with attention-deficit/hyperactivity disorder (2007) Prog. Neuropsychopharmacol. Biol. Psychiatry, 31, pp. 210-216; Liu, X., Chen, H., A research framework for pharmacovigilance in health social media: identification and evaluation of patient adverse drug event reports (2015) J. Biomed. Inform, 58, pp. 268-279; Luo, Y., Thompson, W.K., Herr, T.M., Zeng, Z., Berendsen, M.A., Jonnalagadda, S.R., Natural language processing for EHR-based pharmacovigilance: a structured review (2017) Drug Saf, 40, pp. 1075-1089; Majori, S., Gazzani, D., Pilati, S., Paiano, J., Sannino, A., Ferrari, S., Brain doping: stimulants use and misuse among a sample of Italian college students (2017) J. Prev. Med. Hyg, 58, pp. E130-E140; Morlane-Hondère, F., Grouin, C., Zweigenbaum, P., "Identification of drug-related medical conditions in social media," (2016) Presented at the Proceedings of LREC, , http://www.lrec-conf.org/proceedings/lrec2016/index.html, eds N. Calzolari, K. Choukri, T. Declerck, S. Goggi, M. Grobelnik, B. Maegaard, J. Mariani, H. Mazo, A. Moreno, J. Odijk, and S. Piperidis (PortoroŽ); Nikfarjam, A., Sarker, A., O'Connor, K., Ginn, R., Gonzalez, G., Pharmacovigilance from social media: mining adverse drug reaction mentions using sequence labeling with word embedding cluster features (2015) J. Am. Med. Inform. Assoc, 22, pp. 671-681; Pages, A., Bondon-Guitton, E., Montastruc, J.L., Bagheri, H., Undesirable effects related to oral antineoplastic drugs: comparison between patients' internet narratives and a national pharmacovigilance database (2014) Drug Saf, 37, pp. 629-637; Paul, M.J., Dredze, M., (2011) A Model for Mining Public Health Topics from Twitter, , Technical Report, Johns Hopkins University; Paul, M.J., Dredze, M., Discovering health topics in social media using topic models (2014) PLoS ONE, 9; Portier, K., Greer, G.E., Rokach, L., Ofek, N., Wang, Y., Biyani, P., Understanding topics and sentiment in an online cancer survivor community (2013) J. Natl. Cancer Inst. Monogr, 2013, pp. 195-198; Powell, G.E., Seifert, H.A., Reblin, T., Burstein, P.J., Blowers, J., Menius, J.A., Social media listening for routine post-marketing safety surveillance (2016) Drug Saf, 39, pp. 443-454; Prier, K.W., Smith, M.S., Giraud-Carrier, C., Hanson, C.L., 'Identifying health-related topics on Twitter, ' (2011) Social Computing, Behavioral-Cultural Modeling and Prediction, pp. 18-25. , (Berlin; Heidelberg: Springer); Ramage, D., Hall, D., Nallapati, R., Manning, C.D., 'Labeled LDA: a supervised topic model for credit attribution in multi-labeled corpora, ' (2009) Proceedings of the 2009 Conference on Empirical Methods in Natural Language Processing: Volume 1, pp. 248-256. , (Stroudsburg, PA: Association for Computational Linguistics); Roberts, M.E., Stewart, B.M., Tingley, D., Lucas, C., Leder-Luis, J., Gadarian, S.K., Structural topic models for open-ended survey responses (2014) Am. J. Pol. Sci, 58, pp. 1064-1082; Rothman, K.J., Lanes, S., Sacks, S.T., The reporting odds ratio and its advantages over the proportional reporting ratio (2004) Pharmacoepidemiol. Drug Saf, 13, pp. 519-523; Roux, E., Thiessard, F., Fourrier, A., Begaud, B., Tubert-Bitter, P., Evaluation of statistical association measures for the automatic signal generation in pharmacovigilance (2005) IEEE Trans. Inform. Technol. Biomed, 9, pp. 518-527; Salton, G., McGill, M.J., (1986) Introduction to Modern Information Retrieval, , New York, NY: McGraw-Hill, Inc; Sarker, A., Ginn, R., Nikfarjam, A., O'Connor, K., Smith, K., Jayaraman, S., Utilizing social media data for pharmacovigilance: A review (2015) J. Biomed. Inform, 54, pp. 202-212; Sloane, R., Osanlou, O., Lewis, D., Bollegala, D., Maskell, S., Pirmohamed, M., Social media and pharmacovigilance: a review of the opportunities and challenges (2015) Br. J. Clin. Pharmacol, 80, pp. 910-920; Stevens, K., Kegelmeyer, P., Andrzejewski, D., Buttler, D., 'Exploring topic coherence over many models and many topics, ' (2012) Proceedings of the 2012 Joint Conference on Empirical Methods in Natural Language Processing and Computational Natural Language Learning, pp. 952-961. , (Association for Computational Linguistics); Taddy, M., "On estimation and selection for topic models," (2012) Proceedings of Machine Learning Research, pp. 1184-1193. , http://proceedings.mlr.press/v22/taddy12.html; Tapi Nzali, M.D., Bringay, S., Lavergne, C., Mollevi, C., Opitz, T., What patients can tell us: topic analysis for social media on breast cancer (2017) JMIR Med. Inform, 5; van Puijenbroek, E.P., Bate, A., Leufkens, H.G.M., Lindquist, M., Orre, R., Egberts, A.C.G., A comparison of measures of disproportionality for signal detection in spontaneous reporting systems for adverse drug reactions (2002) Pharmacoepidemiol. Drug Saf, 11, pp. 3-10; Wang, X., Hripcsak, G., Markatou, M., Friedman, C., Active computerized pharmacovigilance using natural language processing, statistics, and electronic health records: a feasibility study (2009) J. Am. Med. Inform. Assoc, 16, pp. 328-337; Wang, Y.-C., Kraut, R., Levine, J.M., 'To stay or leave?: the relationship of emotional and informational support to commitment in online health support groups, ' (2012) Proceedings of the ACM 2012 Conference on Computer Supported Cooperative Work, pp. 833-842. , (New York, NY: ACM); Wei, C.-H., Peng, Y., Leaman, R., Davis, A.P., Mattingly, C.J., Li, J., Assessing the state of the art in biomedical relation extraction: overview of the BioCreative V chemical-disease relation (CDR) task (2016) Database, 2016, pp. 154-166; Weyandt, L.L., Oster, D.R., Marraccini, M.E., Gudmundsdottir, B.G., Munro, B.A., Rathkey, E.S., Prescription stimulant medication misuse: where are we and where do we go from here? (2016) Exp. Clin. Psychopharmacol, 24, pp. 400-414; International drug monitoring: the role of national centres. Report of a WHO meeting. World Health Organ (1972) Tech. Rep. Ser, 498, pp. 1-25; Yang, M., Kiang, M., Shang, W., Filtering big data from social media-building an early warning system for adverse drug reactions (2015) J. Biomed. Inform, 54, pp. 230-240; Yates, A., Goharian, N., Frieder, O., 'Extracting adverse drug reactions from social media, ' (2015) Proceedings of the Twenty-Ninth AAAI Conference on Artificial Intelligence, pp. 2460-2467. , http://dl.acm.org/citation.cfm?id=2886521.2886663, (Austin, TX: AAAI Press); Yeleswarapu, S., Rao, A., Joseph, T., Saipradeep, V.G., Srinivasan, R., A pipeline to extract drug-adverse event pairs from multiple data sources (2014) BMC Med. Inform. Decis. Mak, 14, p. 13; Yesha, R., Gangopadhyay, A., 'A method for analyzing health behavior in online forums, ' (2015) Proceedings of the 6th ACM Conference on Bioinformatics, Computational Biology and Health Informatics, pp. 615-621. , (New York, NY: ACM); Zhan, Y., Liu, R., Li, Q., Leischow, S.J., Zeng, D.D., Identifying topics for E-cigarette user-generated contents: a case study from multiple social media platforms (2017) J. Med. Internet Res, 19</v>
          </cell>
          <cell r="AM226" t="str">
            <v>Chen, X.; Kappa SantéFrance; email: xiaoyi.chen@inserm.fr</v>
          </cell>
          <cell r="AP226" t="str">
            <v>Frontiers Media S.A.</v>
          </cell>
          <cell r="AW226" t="str">
            <v>Front. Pharmacol.</v>
          </cell>
          <cell r="AX226" t="str">
            <v>Final</v>
          </cell>
          <cell r="AY226" t="str">
            <v>2-s2.0-85047570388</v>
          </cell>
          <cell r="BF226" t="str">
            <v>Data mining; Drug misuse; Drug-related side effects and adverse reactions; Methylphenidate; Natural language processing; Pharmacovigilance; Social media</v>
          </cell>
          <cell r="BG226" t="str">
            <v>methylphenidate; abnormal behavior; acne; aggression; anger; anxiety; Article; attention disturbance; body weight gain; convulsion; crying; data mining; defense mechanism; delusion; dependent personality disorder; drug hypersensitivity; drug misuse; drug safety; drug surveillance program; dyslexia; fatigue; headache; heart palpitation; heart sound; human; insomnia; irritability; loss of appetite; malaise; malignant neoplasm; mood disorder; muscle spasm; nausea; nervousness; neurologic disease; neuropsychological test; pain; paranoia; patient-reported outcome; psychomotor disorder; psychosis; side effect; signal detection; sleep disorder; sleep quality; social media; stress; substance abuse; tic</v>
          </cell>
          <cell r="BH226" t="str">
            <v>twitter|metamap|nlp</v>
          </cell>
          <cell r="BI226" t="str">
            <v>twitter|metamap|nlp</v>
          </cell>
          <cell r="BJ226" t="str">
            <v>background: the food and drug administration (fda) in the united states and the european medicines agency (ema) have recognized social media as a new data source to strengthen their activities regarding drug safety. objective: our objective in the adr-prism project was to provide text mining and visualization tools to explore a corpus of posts extracted from social media. we evaluated this approach on a corpus of 21 million posts from five patient forums, and conducted a qualitative analysis of the data available on methylphenidate in this corpus. methods: we applied text mining methods based on named entity recognition and relation extraction in the corpus, followed by signal detection using proportional reporting ratio (prr). we also used topic modeling based on the correlated topic model to obtain the list of the matics in the corpus and classify the messages based on their topics. results: we automatically identified 3443 posts about methylphenidate published between 2007 and 2016, among which 61 adverse drug reactions (adr) were automatically detected. two pharmacovigilance experts evaluated manually the quality of automatic identification, and a f-measure of 0.57 was reached. patient's reports were mainly neuro-psychiatric effects. applying prr, 67% of the adrs were signals, including most of the neuro-psychiatric symptoms but also palpitations. topic modeling showed that the most represented topics were related to childhood and treatment initiation, but also side effects. cases of misuse were also identified in this corpus, including recreational use and abuse. conclusion: named entity recognition combined with signal detection and topic modeling have demonstrated their complementarity in mining social media data. an in-depth analysis focused on methylphenidate showed that this approach was able to detect potential signals and to provide better understanding of patients' behaviors regarding drugs, including misuse. © 2018 chen, faviez, schuck, lillo-le-louët, texier, dahamna, huot, foulquié, pereira, leroux, karapetiantz, guenegou-arnoux, katsahian, bousquet and burgun.</v>
          </cell>
          <cell r="BK226" t="str">
            <v>A Food and Drug Administration (FDA) dos Estados Unidos e a European Medicines Agency (EMA) reconheceram as mídias sociais como uma nova fonte de dados para fortalecer suas atividades relacionadas à segurança de medicamentos. Objetivo: Nosso objetivo no projeto ADR-PRISM era fornecer ferramentas de mineração de texto e visualização para explorar um corpus de postagens extraídas das mídias sociais. Avaliamos esta abordagem em um corpus de 21 milhões de postagens de cinco fóruns de pacientes e conduzimos uma análise qualitativa dos dados disponíveis sobre metilfenidato neste corpus. Métodos: Aplicamos métodos de mineração de texto com base no reconhecimento de entidades nomeadas e extração de relação no corpus, seguido pela detecção de sinal usando proporção de relatório proporcional (PRR). Também utilizamos modelagem de tópicos baseada no Modelo de Tópicos Correlacionados para obter a lista das matemáticas do corpus e classificar as mensagens com base em seus tópicos. Resultados: Identificamos automaticamente 3443 postagens sobre metilfenidato publicadas entre 2007 e 2016, entre as quais 61 reações adversas a medicamentos (RAM) foram detectadas automaticamente. Dois especialistas em farmacovigilância avaliaram manualmente a qualidade da identificação automática e uma medida-f de 0,57 foi alcançada. Os relatos dos pacientes foram principalmente efeitos neuropsiquiátricos. Aplicando PRR, 67% das RAMs foram sinais, incluindo a maioria dos sintomas neuropsiquiátricos, mas também palpitações. A modelagem de tópicos mostrou que os tópicos mais representados estavam relacionados à infância e ao início do tratamento, mas também aos efeitos colaterais. Casos de uso indevido também foram identificados neste corpus, incluindo uso recreativo e abuso. Conclusão: O reconhecimento de entidade nomeada combinado com a detecção de sinal e modelagem de tópico demonstraram sua complementaridade na mineração de dados de mídia social. Uma análise aprofundada com foco no metilfenidato mostrou que essa abordagem foi capaz de detectar sinais potenciais e fornecer uma melhor compreensão do comportamento dos pacientes em relação às drogas, incluindo o uso indevido.</v>
          </cell>
          <cell r="BL226" t="str">
            <v xml:space="preserve">Antecedentes: A Food and Drug Administration (FDA) nos Estados Unidos e na Agência Europeia de Medicamentos (EMA) reconheceram a mídia social como uma nova fonte de dados para fortalecer suas atividades em relação à segurança dos medicamentos. OBJETIVO: Nosso objetivo no Projeto ADR-Prism era fornecer ferramentas de mineração e visualização de texto para explorar um corpus de posts extraídos das mídias sociais. Avaliamos essa abordagem sobre um corpus de 21 milhões de postos de cinco fóruns de pacientes e conduziu uma análise qualitativa dos dados disponíveis sobre metilfenidato neste corpus. Métodos: aplicamos métodos de mineração de texto com base no reconhecimento de entidade nomeado e à extração de relação no corpus, seguido por detecção de sinal usando relação proporcional de relatórios (PRR). Também usamos modelagem de tópicos com base no modelo de tópico correlacionado para obter a lista dos matics no corpus e classificar as mensagens com base em seus tópicos. RESULTADOS: Identificamos automaticamente 3443 posts sobre metilfenidato publicado entre 2007 e 2016, entre os quais 61 reações adversas (ADR) foram detectadas automaticamente. Dois especialistas em farmacovigilância avaliados manualmente a qualidade da identificação automática, e uma medida F de 0,57 foi alcançada. Os relatórios do paciente eram principalmente efeitos neuro-psiquiátricos. Aplicando Prr, 67% dos ADRs foram sinais, incluindo a maioria dos sintomas neuro-psiquiátricos, mas também palpitações. A modelagem do tópico mostrou que os tópicos mais representados estavam relacionados à iniciação de infância e tratamento, mas também efeitos colaterais. Casos de uso indevido também foram identificados neste corpus, incluindo uso recreativo e abuso. Conclusão: O reconhecimento de entidade nomeado combinado com detecção de sinal e modelagem do tópico demonstraram sua complementaridade nos dados de mídia social de mineração. Uma análise aprofundada focada no metilfenidato mostrou que essa abordagem foi capaz de detectar potenciais sinais e fornecer melhor compreensão dos comportamentos dos pacientes em relação a drogas, incluindo uso indevido. © 2018 Chen, Faviez, Schuck, Lillo-le-Louët, Texier, Dahamna, Huot, Foulquié, Pereira, Leroux, Karapetiantz, Guenegou-Arnoux, Katsahian, Bousquet e Burgun. </v>
          </cell>
          <cell r="BN226">
            <v>1</v>
          </cell>
          <cell r="BO226" t="str">
            <v>Leitura completa: sim</v>
          </cell>
          <cell r="BP226">
            <v>1</v>
          </cell>
          <cell r="BQ226">
            <v>0</v>
          </cell>
          <cell r="BR226">
            <v>1</v>
          </cell>
          <cell r="BS226">
            <v>0</v>
          </cell>
          <cell r="BV226">
            <v>0</v>
          </cell>
          <cell r="BW226">
            <v>0</v>
          </cell>
          <cell r="BX226">
            <v>0</v>
          </cell>
          <cell r="BY226">
            <v>0</v>
          </cell>
          <cell r="BZ226">
            <v>0</v>
          </cell>
          <cell r="CA226">
            <v>0</v>
          </cell>
          <cell r="CB226">
            <v>0</v>
          </cell>
          <cell r="CC226">
            <v>0</v>
          </cell>
          <cell r="CE226" t="str">
            <v>Entra ou ñ para leitura: sim - bom - tem pdf no medleey</v>
          </cell>
          <cell r="CF226" t="str">
            <v>Bom</v>
          </cell>
          <cell r="CG226">
            <v>44371</v>
          </cell>
          <cell r="CI226">
            <v>1</v>
          </cell>
          <cell r="CK226">
            <v>0</v>
          </cell>
          <cell r="CL226">
            <v>0</v>
          </cell>
        </row>
        <row r="227">
          <cell r="C227" t="str">
            <v>identification of pneumonia and influenza deaths using the death certificate pipeline</v>
          </cell>
          <cell r="D227" t="str">
            <v>Identification of pneumonia and influenza deaths using the death certificate pipeline</v>
          </cell>
          <cell r="E227" t="str">
            <v xml:space="preserve">Identificação de mortes por pneumonia e gripe usando o gasoduto de certidão de óbito </v>
          </cell>
          <cell r="G227" t="str">
            <v xml:space="preserve">macho </v>
          </cell>
          <cell r="H227">
            <v>2012</v>
          </cell>
          <cell r="I227">
            <v>16</v>
          </cell>
          <cell r="J227">
            <v>0</v>
          </cell>
          <cell r="K227">
            <v>0</v>
          </cell>
          <cell r="L227" t="str">
            <v>Scopus</v>
          </cell>
          <cell r="P227" t="str">
            <v>English</v>
          </cell>
          <cell r="Q227" t="str">
            <v>Article</v>
          </cell>
          <cell r="R227">
            <v>0</v>
          </cell>
          <cell r="S227" t="str">
            <v>All Open Access, Gold, Green</v>
          </cell>
          <cell r="T227" t="str">
            <v>Davis K., Staes C., Duncan J., Igo S., Facelli J.C.</v>
          </cell>
          <cell r="U227" t="str">
            <v>BMC Medical Informatics and Decision Making</v>
          </cell>
          <cell r="V227" t="str">
            <v>12</v>
          </cell>
          <cell r="W227" t="str">
            <v>1</v>
          </cell>
          <cell r="X227" t="str">
            <v xml:space="preserve"> 37</v>
          </cell>
          <cell r="Y227" t="str">
            <v>10.1186/1472-6947-12-37</v>
          </cell>
          <cell r="Z227" t="str">
            <v>10.1186/1472-6947-12-37</v>
          </cell>
          <cell r="AB227" t="str">
            <v>https://www.scopus.com/inward/record.uri?eid=2-s2.0-84860626953&amp;doi=10.1186%2f1472-6947-12-37&amp;partnerID=40&amp;md5=58e404d593c199291f68732283b69162</v>
          </cell>
          <cell r="AC227" t="str">
            <v>Department of Biomedical Informatics, University of Utah, Salt Lake City, UT, United States; Utah Department of Health, Salt Lake City, UT, United States; Center for High Performance Computing, University of Utah, Salt Lake City, UT, United States</v>
          </cell>
          <cell r="AD227" t="str">
            <v>Davis, K., Department of Biomedical Informatics, University of Utah, Salt Lake City, UT, United States; Staes, C., Department of Biomedical Informatics, University of Utah, Salt Lake City, UT, United States; Duncan, J., Utah Department of Health, Salt Lake City, UT, United States; Igo, S., Department of Biomedical Informatics, University of Utah, Salt Lake City, UT, United States, Center for High Performance Computing, University of Utah, Salt Lake City, UT, United States; Facelli, J.C., Department of Biomedical Informatics, University of Utah, Salt Lake City, UT, United States, Center for High Performance Computing, University of Utah, Salt Lake City, UT, United States</v>
          </cell>
          <cell r="AH227" t="str">
            <v>U.S. National Library of Medicine, NLM: T15LM007124</v>
          </cell>
          <cell r="AL227" t="str">
            <v>Mazick, A., Participants of a workshop on mortality monitoring in Europe: Monitoring excess mortality for public health action: Potential for a future European network (2007) Euro Surveill, 12, p. 5070104. , http://www.eurosurveillance.org/ew/2007/070104.asp, 17370929; Declich, S., Carter, A.O., Public health surveillance: Historical origins, methods and evaluation (1994) Bulletin of the World Health Organization, 72 (2), pp. 285-304; Galbraith, N.S., Communicable disease surveillance (1982) Recent Advances in Community Medicine, No 2, pp. 127-142. , Churchill Livingstone, London Smith A; Nogueira, P.J., MacHado, A., Rodrigues, E., Nunes, B., Sousa, L., Jacinto, M., Ferreira, A., Ferrinho, P., The new automated daily mortality surveillance system in Portugal (2010) Euro Surveill, 15. , pii 19529. Available from [ http://www.eurosurveillance.org/ViewArticle. aspx?ArticleId=19529 ]; Sartorius, B., Jacobsen, H., Törner, A., Giesecke, J., Description of a new all cause mortality surveillance system in Sweden as a warning system using threshold detection algorithms (2006) Eur J Epidemiol, 21, pp. 181-189. , 10.1007/s10654-005-5923-6 16547832; Simonsen, L., Clarke, M.J., Stroup, D.F., Williamson, G.D., Arden, N.H., Cox, N.J., A method for timely assessment of influenza-associated mortality in the United States (1997) Epidemiology, 8 (4), pp. 390-395. , DOI 10.1097/00001648-199707000-00007; Haskey, J., (1978) Mortality Surveillance 1968-1976, England and Wales. Deaths and Rates by Sex and Age Group for 8th Revision Causes, A-list and Chapters, , Great Britain Office of Population Census and Surveys, Medical Statistics Division, Crown, London 22878506; Influenza WHO Fact Sheet No. 211 Revised March 2003, , http://www.who.int/mediacentre/factsheets/fs211/en/4; Fiore, A.E., Shay, D.K., Broder, K., Prevention and control of seasonal influenza with vaccines: Recommendations of the Advisory Committee on Immunization Practices (ACIP),2009 (2009) MMWR Recomm Rep, 58, pp. 1-52. , [Erratum, MMWR Recomm Rep 2009, 58:896-7.] 19834454; Hall, M.J., Defrances, C.J., Williams, S.N., Golosinskiy, A., Schwartzman, A., National Hospital Discharge Survey: 2007 summary (2010) Natl Health Stat Report, 26, pp. 1-20. , 20726217; Thompson, W.W., Shay, D.K., Weintraub, E., Brammer, L., Bridges, C.B., Cox, N.J., Fukuda, K., Influenza-associated hospitalizations in the United States (2004) Journal of the American Medical Association, 292 (11), pp. 1333-1340. , DOI 10.1001/jama.292.11.1333; (2010) American Lung Association State of Lung Disease in Diverse Communities, , http://www.lungusa.org/assets/documents/publications/lung-disease-data/ solddc_2010.pdf; Postma, M.J., Bos, J.M., Van Gennep, M., Jager, J.C., Baltussen, R., Sprenger, M.J.W., Economic evaluation of influenza vaccination: Assessment for The Netherlands (1999) PharmacoEconomics, 16 (SUPPL. 1), pp. 33-40; Thompson, W.W., Shay, D.K., Weintraub, E., Brammer, L., Cox, N., Anderson, L.J., Fukuda, K., Mortality associated with influenza and respiratory syncytial virus in the United States (2003) Journal of the American Medical Association, 289 (2), pp. 179-186. , DOI 10.1001/jama.289.2.179; CDC Study Confirms Variability of Flu, , http://www.cdc.gov/flu/about/disease/us_flu-related_deaths.htm, Estimating Seasonal Influenza-Associated Deaths in the United States; Flu Activity &amp; Surveillance: Reports and Surveillance Methods in the United States, , http://www.cdc.gov/flu/weekly/fluactivity.htm 22972323; 121 Cities Mortality Reporting System: History, , http://www.cdc.gov/epo/dphsi/121hist.htm; Wu, W.J., Chaung, J.H., Real-time Surveillance of Pneumonia and Influenza Mortalities Via the National Death Certificate System, , http://web.cdc.gov.tw/ct.asp?xItem=14106&amp;ctNode=3842&amp;mp=181; Muscatello, D.J., Morton, P.M., Evans, I., Gilmour, R., Prospective surveillance of excess mortality due to influenza in New South Wales: Feasibility and statistical approach (2008) Commun Dis Intell, 32, pp. 435-442. , 19374272; Sager, N., (1997) Medical Language Processing: Computer Management of Narrative Data, , Springer-Verlag, New York; Death Certificate, , http://www.cdc.gov/NCIPC/pub-res/nvdrs-coding/Death-Certificate.pdf; Anderson, R.N., Minĩo, A.M., Hoyert, D.L., Rosenberg, H.M., Comparability of cause of death between ICD-9 and ICD-10: Preliminary estimates (2001) Natl Vital Stat Rep, 49, pp. 1-32. , 11793867; (2006) International Statistical Classification of Disease and Related Health Problems, Tenth Revision Version for 2007 (ICD-10), , World Health Organization; Harris, K., Selected data editing procedures in an automated multiple cause of death coding system (1999) Proceedings of the Conference of European Statistics: 2-4 June, , Rome; Riedl, B., Than, N., Hogarth, M., Using the UMLS and Simple Statistical Methods to Semantically Categorize Causes of Death on Death Certificates (2010) AMIA Annual Symposium Proceeding 13 Nov, , Washington D.C.2010:677-81; Glenn, D., Description of the National Center for Health Statistics Software Systems and Demonstrations (1999) Proceedings of the International Collaborative Effort on Automating Mortality Volume I:July, , National Center of Health Statistics, Hyattsville, Maryland; Gay, G.A., Toward an electronic death registration system in the united states: Report of the steering committee to reengineer the death registration process (1998) American Journal of Forensic Medicine and Pathology, 19 (3), pp. 234-241. , DOI 10.1097/00000433-199809000-00007; Electronic Death Registration Systems by Jurisdiction Updated July 2011, , http://www.naphsis.org/naphsis/files/ccLibraryFiles/Filename/ 000000001472/EDRS_Development_with_territories_July_2011.pdf, National Association for Public Health Statistics and Information Systems; Chapman, W.W., Christensen, L.M., Wagner, M.M., Haug, P.J., Ivanov, O., Dowling, J.N., Olszewski, R.T., Classifying free-text triage chief complaints into syndromic categories with natural language processing (2005) Artificial Intelligence in Medicine, 33 (1), pp. 31-40. , DOI 10.1016/j.artmed.2004.04.001, PII S093336570400051X; Fiszman, M., Chapman, W.W., Aronsky, D., Evans, R.S., Haug, P.J., Automatic detection of acute bacterial pneumonia from chest X-ray reports (2000) J Am Med Inform Assoc, 7, pp. 593-604. , 10.1136/jamia.2000.0070593 11062233; Friedman, C., Shagina, L., Lussier, Y., Hripcsak, G., Automated encoding of clinical documents based on natural language processing (2004) Journal of the American Medical Informatics Association, 11 (5), pp. 392-402. , DOI 10.1197/jamia.M1552, PII S1067502704000945; Gundlapalli, A.V., South, B.R., Chapman, W.W., Phansalkar, S., Shen, S., Delisle, S., Perl, T., Samore, M.H., Using NLP on VA Electronic Medical Records to Facilitate Epidemiologic Case Investigations (2008) Advances in Disease Surveillance, 5, p. 34; Chapman, W.W., Dowling, J.N., Ivanov, O., Gesteland, P.H., Espino, J.U., Wagner, M.M., Evaluating natural language processing applications applied to outbreak and disease surveillance (2004) Proc 36thSymposium on the Interface, , Computing Science and Statistics, Baltimore; Aronson, A., Effective mapping of biomedical text to the UMLS Metathesaurus: The MetaMap program (2001) Proc AMIA Symp, pp. 17-21; Crowell, J., Zeng, Q., Ngo, L., Lacroix, E.-M., A Frequency-based Technique to Improve the Spelling Suggestion Rank in Medical Queries (2004) Journal of the American Medical Informatics Association, 11 (3), pp. 179-185. , DOI 10.1197/jamia.M1474; Browne, A.C., Divita, G., Lu, C., McCreedy, L., Nace, D., TECHNICAL REPORT LHNCBC-TR-2003-003, Lexical Systems: A report to the Board of Scientific Counselors (2003) Lister Hill National Center for Biomedical Communications, National Library of Medicine; Browne, A.C., Divita, G., Aronson, A.R., McCray, A.T., UMLS language and vocabulary tools (2003) Proceedings of the AMIA Annual Symposium, p. 798. , Washington DC, USA; Atkinson, K., GNU Aspell, , http://aspell.sourceforge.net/; Aronson, A.R., MetaMap: Mapping Text to the UMLS Metathesaurus, , http://skr.nlm.nih.gov/papers/references/metamap06.pdf; Bodenreider, O., The Unified Language System (UMLS): Integrating biomedical terminology (2004) Nucleic Acids Res, 32, pp. 4267-4270. , 10.1093/nar/gkh061 14681409; UMLS Distribution, , http://www.nlm.nih.gov/research/umls/licensedcontent/ umlsknowledgesources.html; (2009) R: A Language and Environment for Statistical Computing, , R Core Development Team R Foundation for Statistical Computing, Vienna; National Bureau of Economic Research: Entity Axis Codes, , http://www.nber.org/mortality/1995/docs/entity95.txt; Documentation of the Mortality Tape File for 1997 Data, , http://wonder.cdc.gov/wonder/sci_data/mort/mcmort/type_txt/mcmort97.asp, National Center for Health Statistics; Whittle, J., Fine, M.J., Joyce, D.Z., Lave, J.R., Young, W.W., Hough, L.J., Kapoor, W.N., Community-Acquired Pneumonia: Can It Be Defined with Claims Data? (1997) American Journal of Medical Quality, 12 (4), pp. 187-193; Skull, S.A., Andrews, R.M., Byrnes, G.B., Campbell, D.A., Nolan, T.M., Brown, G.V., Kelly, H.A., ICD- 10 codes are a valid tool for identification of pneumonia in hospitalized patients aged &gt; or = 65 years (2008) Epidemiol Infect, 136, pp. 232-240. , Epub 2007 Apr 20 17445319</v>
          </cell>
          <cell r="AM227" t="str">
            <v>Facelli, J.C.; Department of Biomedical Informatics, , Salt Lake City, UT, United States; email: Julio.facelli@utah.edu</v>
          </cell>
          <cell r="AP227" t="str">
            <v>BioMed Central Ltd</v>
          </cell>
          <cell r="AW227" t="str">
            <v>BMC Med. Informatics Decis. Mak.</v>
          </cell>
          <cell r="AX227" t="str">
            <v>Final</v>
          </cell>
          <cell r="AY227" t="str">
            <v>2-s2.0-84860626953</v>
          </cell>
          <cell r="BF227" t="str">
            <v>Natural language processing; Pneumonia and influenza; Public health informatics; Surveillance</v>
          </cell>
          <cell r="BG227" t="str">
            <v>article; cause of death; coding; death certificate; decision support system; health survey; human; influenza; medical record; methodology; mortality; natural language processing; pneumonia; United States; Cause of Death; Clinical Coding; Death Certificates; Decision Support Systems, Clinical; Humans; Influenza, Human; Medical Records; Natural Language Processing; Pneumonia; Population Surveillance; United States</v>
          </cell>
          <cell r="BI227" t="str">
            <v>twitter|metamap|nlp</v>
          </cell>
          <cell r="BJ227" t="str">
            <v>background: death records are a rich source of data, which can be used to assist with public surveillance and/or decision support. however, to use this type of data for such purposes it has to be transformed into a coded format to make it computable. because the cause of death in the certificates is reported as free text, encoding the data is currently the single largest barrier of using death certificates for surveillance. therefore, the purpose of this study was to demonstrate the feasibility of using a pipeline, composed of a detection rule and a natural language processor, for the real time encoding of death certificates using the identification of pneumonia and influenza cases as an example and demonstrating that its accuracy is comparable to existing methods. results: a death certificates pipeline (dcp) was developed to automatically code death certificates and identify pneumonia and influenza cases. the pipeline used metamap to code death certificates from the utah department of health for the year 2008. the output of metamap was then accessed by detection rules which flagged pneumonia and influenza cases based on the centers of disease and control and prevention (cdc) case definition. the output from the dcp was compared with the current method used by the cdc and with a keyword search. recall, precision, positive predictive value and f-measure with respect to the cdcmethod were calculated for the two other methods considered here. the two different techniques compared here with the cdc method showed the following recall/ precision results: dcp: 0.998/0.98 and keyword searching: 0.96/0.96. the f-measure were 0.99 and 0.96 respectively (dcp and keyword searching). both the keyword and the dcp can run in interactive form with modest computer resources, but dcp showed superior performance. conclusion: the pipeline proposed here for coding death certificates and the detection of cases is feasible and can be extended to other conditions. this method provides an alternative that allows for coding free-text death certificates in real time that may increase its utilization not only in the public health domain but also for biomedical researchers and developers. © 2012 davis et al; licensee biomed central ltd.</v>
          </cell>
          <cell r="BL227" t="str">
            <v xml:space="preserve">Antecedentes: Os registros da morte são uma fonte rica de dados, que podem ser usados ​​para ajudar com vigilância pública e / ou apoio à decisão. No entanto, para usar este tipo de dados para tais fins, ele deve ser transformado em um formato codificado para torná-lo computável. Como a causa da morte nos certificados é relatada como texto livre, codificando os dados é atualmente a maior barreira única do uso de certificados de óbito para vigilância. Portanto, o objetivo deste estudo foi demonstrar a viabilidade de usar um gasoduto, composto de uma regra de detecção e um processador de linguagem natural, para a codificação em tempo real dos certidões de óbito usando a identificação de casos de pneumonia e gripe como exemplo e demonstrar que Sua precisão é comparável aos métodos existentes. RESULTADOS: Um pipeline de certificados de óbito (DCP) foi desenvolvido para codificar automaticamente os certificados de morte e identificar casos de pneumonia e gripe. O gasoduto utilizou o metamap para codificar certificados de morte do Departamento de Saúde de Utah para o ano de 2008. A saída do metamap foi então acessada por regras de detecção que marcavam pneumonia e casos de gripe baseados nos centros de doença e definição de caso de controle e prevenção (CDC) . A saída do DCP foi comparada com o método atual usado pelo CDC e com uma pesquisa de palavras-chave. Recall, precisão, valor preditivo positivo e medida F em relação ao CDCMethod foram calculados para os outros dois métodos considerados aqui. As duas técnicas diferentes comparadas aqui com o método CDC mostraram os seguintes resultados de recall / precisão: DCP: 0,998 / 0,98 e pesquisa de palavras-chave: 0,96 / 0,96. A medida F foi de 0,99 e 0,96 respectivamente (DCP e pesquisa de palavras-chave). Tanto a palavra-chave quanto o DCP podem ser executadas em forma interativa com recursos de computador modestos, mas o DCP mostrou desempenho superior. Conclusão: O gasoduto proposto aqui para codificar certificados de óbito e a detecção de casos é viável e pode ser estendido a outras condições. Esse método fornece uma alternativa que permite codificar certificados de morte de texto livre em tempo real que possam aumentar sua utilização não apenas no domínio público de saúde, mas também para pesquisadores e desenvolvedores biomédicos. © 2012 Davis et al; Licenciado Biomed Central Ltd. </v>
          </cell>
          <cell r="BQ227">
            <v>0</v>
          </cell>
          <cell r="BR227">
            <v>0</v>
          </cell>
          <cell r="BS227">
            <v>0</v>
          </cell>
          <cell r="BV227">
            <v>0</v>
          </cell>
          <cell r="BW227">
            <v>0</v>
          </cell>
          <cell r="BX227">
            <v>0</v>
          </cell>
          <cell r="BY227">
            <v>0</v>
          </cell>
          <cell r="BZ227">
            <v>0</v>
          </cell>
          <cell r="CA227">
            <v>0</v>
          </cell>
          <cell r="CB227">
            <v>0</v>
          </cell>
          <cell r="CC227">
            <v>0</v>
          </cell>
          <cell r="CK227">
            <v>0</v>
          </cell>
          <cell r="CL227">
            <v>0</v>
          </cell>
        </row>
        <row r="228">
          <cell r="C228" t="str">
            <v>identify disorders in health records using conditional random fields and metamap aehrc at share/clef 2013 ehealth evaluation lab task 1</v>
          </cell>
          <cell r="D228" t="str">
            <v>Identify disorders in health records using conditional random fields and metamap AEHRC at ShARe/CLEF 2013 eHealth evaluation lab task 1</v>
          </cell>
          <cell r="E228" t="str">
            <v xml:space="preserve">Identifique distúrbios em registros de saúde usando campos aleatórios condicionais e Metamap AEEHRC na Tarefa de Laboratório de Avaliação de ESCALE / CLEF 2013 </v>
          </cell>
          <cell r="G228" t="str">
            <v xml:space="preserve">macho </v>
          </cell>
          <cell r="H228">
            <v>2013</v>
          </cell>
          <cell r="J228">
            <v>0</v>
          </cell>
          <cell r="K228">
            <v>0</v>
          </cell>
          <cell r="L228" t="str">
            <v>Scopus</v>
          </cell>
          <cell r="P228" t="str">
            <v>English</v>
          </cell>
          <cell r="Q228" t="str">
            <v>Conference Paper</v>
          </cell>
          <cell r="R228">
            <v>0</v>
          </cell>
          <cell r="T228" t="str">
            <v>Zuccon G., Holloway A., Koopman B., Nguyen A.</v>
          </cell>
          <cell r="U228" t="str">
            <v>CEUR Workshop Proceedings</v>
          </cell>
          <cell r="V228" t="str">
            <v>1179</v>
          </cell>
          <cell r="AB228" t="str">
            <v>https://www.scopus.com/inward/record.uri?eid=2-s2.0-84922032357&amp;partnerID=40&amp;md5=8804a10f4dd02e25009e142a62dea3de</v>
          </cell>
          <cell r="AC228" t="str">
            <v>Australian E-Health Research Centre (CSIRO), Brisbane, Australia; Queensland University of Technology, Brisbane, Australia</v>
          </cell>
          <cell r="AD228" t="str">
            <v>Zuccon, G., Australian E-Health Research Centre (CSIRO), Brisbane, Australia; Holloway, A., Australian E-Health Research Centre (CSIRO), Brisbane, Australia, Queensland University of Technology, Brisbane, Australia; Koopman, B., Australian E-Health Research Centre (CSIRO), Brisbane, Australia, Queensland University of Technology, Brisbane, Australia; Nguyen, A., Australian E-Health Research Centre (CSIRO), Brisbane, Australia</v>
          </cell>
          <cell r="AL228" t="str">
            <v>Nguyen, A., Moore, J., Zuccon, G., Lawley, M., Colquist, S., Classification of pathology reports for cancer registry notifications (2012) Health Informatics. Building A Healthcare Future Through Trusted Information-Selected Papers from the 20th Australian National Health Informatics Conference (Hic 2012), 178, p. 150. , Ios PressInc; Zuccon, G., Nguyen, A., Bergheim, A., Wickman, S., Grayson, N., The impact of ocr accuracy on automated cancer classification of pathology reports (2012) Health Informatics. Building A Healthcare Future Through Trusted Information-Selected Papers from the 20th Australian National Health Informatics Conference (Hic 2012), 178, p. 250. , Ios PressInc; Butt, L., Zuccon, G., Nguyen, A., Bergheim, A., Grayson, N., Classification of cancer-related death certificates using machine learning (2013) Australasian Medical Journal, 6 (5), pp. 292-299; Zuccon, G., Wagholikar, A., Nguyen, A., Chu, K., Martin, S., Lai, K., Greenslade, J., Automatic classification of free-text radiology reports to identify limb fractures using machine learning and the snomed ct ontology (2013) AMIA Clinical Research Informatics; Zuccon, G., Koopman, B., Nguyen, A., Vickers, D., Butt, L., Exploiting medical hierarchies for concept-based information retrieval (2012) Proceedings of the Seventeenth Australasian Document Computing Symposium, ACM, pp. 111-114; Koopman, B., Zuccon, G., Bruza, P., Sitbon, L., Lawley, M., Graph-based concept weighting for medical information retrieval (2012) Proceedings of the Seventeenth Australasian Document Computing Symposium, ACM, pp. 80-87; Lependu, P., Iyer, S.V., Bauer-Mehren, A., Harpaz, R., Mortensen, J.M., Podchiyska, T., Ferris, T.A., Shah, N.H., Pharmacovigilance using clinical notes (2013) Clinical Pharmacology &amp;therapeutics; Suominen, H., Salantera, S., Velupillai, S., Chapman, W.W., Savova, G., Elhadad, N., Mowery, D., Zuccon, G., Overview of the share/clef ehealth evaluation lab 2013 (2013) CLEF 2013. Lecture Notes in Computer Science (LNCS, , Springer; Aronson, A.R., Lang, F.M., An overview of metamap historical perspective and recent advances (2010) JAMIA, 17 (3), pp. 229-236; Laérty, J., McCallum, A., Pereira, F., Conditional random é lds probabilistic models for segmenting and labeling sequence data (2001) Proc. of ICML'01, pp. 282-289; Nguyen, A., Moore, J., Lawley, M., Hansen, D., Colquist, S., Automatic extraction of cancer characteristics from free-text pathology reports for cancer notifications (2011) Health Informatics Conference, pp. 117-124; Noémie, E.W.C., O'Gorman, T., Palmer, M., Savova, G., (2013) The Share Schema for the Syntactic and Semantic Annotation of Clinical Texts, , under review)); Zuccon, G., Strachan, M., Nguyen, A., Bergheim, A., Grayson, N., Automatic de-identification of electronic health records an australian perspective (2013) 4th International Workshop on Health Document Text Mining and Information Analysis (LOUHI'13), pp. 1-5</v>
          </cell>
          <cell r="AN228" t="str">
            <v>Forner P.Ferro N.Navigli R.Tufis D.</v>
          </cell>
          <cell r="AP228" t="str">
            <v>CEUR-WS</v>
          </cell>
          <cell r="AQ228" t="str">
            <v>2013 Cross Language Evaluation Forum Conference, CLEF 2013</v>
          </cell>
          <cell r="AR228" t="str">
            <v>23 September 2013 through 26 September 2013</v>
          </cell>
          <cell r="AT228">
            <v>110354</v>
          </cell>
          <cell r="AW228" t="str">
            <v>CEUR Workshop Proc.</v>
          </cell>
          <cell r="AX228" t="str">
            <v>Final</v>
          </cell>
          <cell r="AY228" t="str">
            <v>2-s2.0-84922032357</v>
          </cell>
          <cell r="BG228" t="str">
            <v>Health; Mapping; Natural language processing systems; Semantics; Conditional random field; Crf models; Electronic health record; Health records; Natural Language Processing Tools; Semantic types; State of the art; UMLS metathesaurus; Random processes</v>
          </cell>
          <cell r="BH228" t="str">
            <v>twitter|metamap|nlp</v>
          </cell>
          <cell r="BI228" t="str">
            <v>twitter|metamap|nlp</v>
          </cell>
          <cell r="BJ228" t="str">
            <v>the australian e-health research centre (aehrc) recently participated in the share/clef ehealth evaluation lab task 1. the goal of this task is to individuate mentions of disorders in free-text electronic health records and map disorders to snomed ct concepts in the umls metathesaurus. this paper details our participation to this share/clef task. our approaches are based on using the clinical natural language processing tool metamap and conditional random fields (crf) to individuate mentions of disorders and then to map those to snomed ct concepts. empirical results obtained on the 2013 share/clef task highlight that our instance of metamap (after filtering irrelevant semantic types), although achieving a high level of precision, is only able to identify a small amount of disorders (about 21% to 28%) from free-text health records. on the other hand, the addition of the crf models allows for a much higher recall (57% to 79%) of disorders from free-text, without sensible detriment in precision. when evaluating the accuracy of the mapping of disorders to snomed ct concepts in the umls, we observe that the mapping obtained by our filtered instance of metamap delivers state-of-the-art effectiveness if only spans individuated by our system are considered ('relaxed' accuracy).</v>
          </cell>
          <cell r="BL228" t="str">
            <v xml:space="preserve">O Australian Health Research Center (AEEHRC) participou recentemente da tarefa do Laboratório de Avaliação da Share / Clef Ehealth 1. O objetivo desta tarefa é para individualizar menções de distúrbios em registros de saúde eletrônicos de texto livre e distúrbios do mapa para os conceitos de CT Snomed no Umls metathesaurus. Este artigo detalha a nossa participação para esta tarefa de compartilhamento / clave. Nossas abordagens são baseadas em usar o metamap da ferramenta de processamento de linguagem clínica natural e os campos aleatórios condicionais (CRF) para menções individuais de distúrbios e, em seguida, para mapear aqueles para conceitos CT snomed. Resultados empíricos obtidos na tarefa de 2013 Participação / Clave destacam que nossa instância de metamap (após filtrar tipos semânticos irrelevantes), embora atingindo um alto nível de precisão, só é capaz de identificar uma pequena quantidade de distúrbios (cerca de 21% a 28%) de registros de saúde de texto livre. Por outro lado, a adição dos modelos CRF permite um recall muito maior (57% a 79%) de distúrbios de texto livre, sem detrimento sensato em precisão. Ao avaliar a exatidão do mapeamento de distúrbios para os conceitos de CT snomed nas UMLs, observamos que o mapeamento obtido por nossa instância filtrada de Metamap oferece a eficácia de última geração, se apenas os períodos individuais individualmente são considerados (relaxados ' precisão). </v>
          </cell>
          <cell r="BQ228">
            <v>0</v>
          </cell>
          <cell r="BR228">
            <v>0</v>
          </cell>
          <cell r="BS228">
            <v>0</v>
          </cell>
          <cell r="BV228">
            <v>0</v>
          </cell>
          <cell r="BW228">
            <v>0</v>
          </cell>
          <cell r="BX228">
            <v>0</v>
          </cell>
          <cell r="BY228">
            <v>0</v>
          </cell>
          <cell r="BZ228">
            <v>0</v>
          </cell>
          <cell r="CA228">
            <v>0</v>
          </cell>
          <cell r="CB228">
            <v>0</v>
          </cell>
          <cell r="CC228">
            <v>0</v>
          </cell>
          <cell r="CK228">
            <v>0</v>
          </cell>
          <cell r="CL228">
            <v>0</v>
          </cell>
        </row>
        <row r="229">
          <cell r="C229" t="str">
            <v>pictorial visualization of emr summary interface and medical information extraction of clinical notes</v>
          </cell>
          <cell r="D229" t="str">
            <v>Pictorial visualization of EMR summary interface and medical information extraction of clinical notes</v>
          </cell>
          <cell r="E229" t="str">
            <v xml:space="preserve">Visualização pictórica da interface sumária EMR e extração de informações médicas de notas clínicas </v>
          </cell>
          <cell r="G229" t="str">
            <v xml:space="preserve">macho </v>
          </cell>
          <cell r="H229">
            <v>2018</v>
          </cell>
          <cell r="I229">
            <v>6</v>
          </cell>
          <cell r="J229">
            <v>0</v>
          </cell>
          <cell r="K229">
            <v>0</v>
          </cell>
          <cell r="L229" t="str">
            <v>Scopus</v>
          </cell>
          <cell r="P229" t="str">
            <v>English</v>
          </cell>
          <cell r="Q229" t="str">
            <v>Conference Paper</v>
          </cell>
          <cell r="R229">
            <v>1</v>
          </cell>
          <cell r="T229" t="str">
            <v>Ruan W., Appasani N., Kim K., Vincelli J., Kim H., Lee W.-S.</v>
          </cell>
          <cell r="U229" t="str">
            <v>CIVEMSA 2018 - 2018 IEEE International Conference on Computational Intelligence and Virtual Environments for Measurement Systems and Applications, Proceedings</v>
          </cell>
          <cell r="X229" t="str">
            <v xml:space="preserve"> 8439958</v>
          </cell>
          <cell r="Y229" t="str">
            <v>10.1109/civemsa.2018.8439958</v>
          </cell>
          <cell r="Z229" t="str">
            <v>10.1109/CIVEMSA.2018.8439958</v>
          </cell>
          <cell r="AB229" t="str">
            <v>https://www.scopus.com/inward/record.uri?eid=2-s2.0-85053124204&amp;doi=10.1109%2fCIVEMSA.2018.8439958&amp;partnerID=40&amp;md5=558241422567efbbba852c6431cbd038</v>
          </cell>
          <cell r="AC229" t="str">
            <v>School of Electrical Engineering and Computer Science (EECS), University of OttawaON, Canada; Faculty of Medicine, University of OttawaON, Canada; Faculty of Medicine, University of ManitobaON, Canada</v>
          </cell>
          <cell r="AD229" t="str">
            <v>Ruan, W., School of Electrical Engineering and Computer Science (EECS), University of OttawaON, Canada; Appasani, N., School of Electrical Engineering and Computer Science (EECS), University of OttawaON, Canada; Kim, K., Faculty of Medicine, University of OttawaON, Canada; Vincelli, J., Faculty of Medicine, University of OttawaON, Canada; Kim, H., Faculty of Medicine, University of ManitobaON, Canada; Lee, W.-S., School of Electrical Engineering and Computer Science (EECS), University of OttawaON, Canada</v>
          </cell>
          <cell r="AL229" t="str">
            <v>Smith, R., What clinical information do doctors need (1996) BMJ, 313 (7064), pp. 1062-1068; Chittaro, L., Information visualization and its application to medicine (2001) Artificial Intelligence in Medicine, 22 (2), pp. 81-88; (2018) Top EHR Vendors for 2015, , http://www.bizbrain.org/top-ehr-vendors/; (2018) Allscripts Professional EHR Software, , https://www.softwareadvice.com/medical/allscripts-ehr-profile/; (2018) EClinicalWorks EMR Software, , https://www.softwareadvice.com/medical/eclinicalworks-profile/; (2018) IBM, , http://www.ibm.com/watson/health/; (2018) Oracle Health Sciences, , https://www.oracle.com/industries/health-sciences/index.html; Zeng, Q., Extracting clinical information from free-text of pathology and operation notes via Chinese natural language processing (2010) 2010 IEEE International Conference on Bioinformatics and Biomedicine Workshops (BIBMW); Sabra, S., Mahmood, K., Alobaidi, M., A semantic extraction and sentimental assessment of risk factors (sesarf): An nlp approach for precision medicine: A medical decision support tool for early diagnosis from clinical notes (2017) 2017 IEEE 41st Annual Computer Software and Applications Conference (COMPSAC); De Ridder, M., A web-based medical multimedia visualisation interface for personal health records (2013) Proceedings of the 26th IEEE International Symposium on Computer-Based Medical Systems; (2018) Unified Medical Language System (Umls)., , https://www.nlm.nih.gov/research/umls/; (2018) Metamap2018, , https://metamap.nlm.nih.gov/MetaMap.shtml; (2018) Explore Human Anatomy and Physiology, , http://www.innerbody.com/htm/body.html; (2018) Apache OpenNLP, , https://opennlp.apache.org/, The Team; (2018) Opennlp Tools models2018, , http://opennlp.sourceforge.net/models-1.5/; Rajaraman, A., David Ullman, J., Data mining Mining of Massive Datasets, pp. 1-17; (2018) Stopwords2018, , https://www.ranks.nl/stopwords; (2018) Semantic Types and groups2018, , https://metamap.nlm.nih.gov/SemanticTypesAndGroups.shtml</v>
          </cell>
          <cell r="AO229" t="str">
            <v>IEEE;IEEE Computational Intelligence Society;IEEE Instrumentation and Measurement Society</v>
          </cell>
          <cell r="AP229" t="str">
            <v>Institute of Electrical and Electronics Engineers Inc.</v>
          </cell>
          <cell r="AQ229" t="str">
            <v>23rd Annual IEEE International Conference on Computational Intelligence and Virtual Environments for Measurement Systems and Applications, CIVEMSA 2018</v>
          </cell>
          <cell r="AR229" t="str">
            <v>12 June 2018 through 13 June 2018</v>
          </cell>
          <cell r="AT229">
            <v>138831</v>
          </cell>
          <cell r="AU229" t="str">
            <v>9781538646182</v>
          </cell>
          <cell r="AW229" t="str">
            <v>CIVEMSA - IEEE Int. Conf. Comput. Intell. Virtual Environ. Meas. Syst. Appl., Proc.</v>
          </cell>
          <cell r="AX229" t="str">
            <v>Final</v>
          </cell>
          <cell r="AY229" t="str">
            <v>2-s2.0-85053124204</v>
          </cell>
          <cell r="BF229" t="str">
            <v>EMR; Information Extraction; Information Visualization; MetaMap; Pictorial User Interface; Tag of Medical Information</v>
          </cell>
          <cell r="BG229" t="str">
            <v>Abstracting; Artificial intelligence; Bioinformatics; Data mining; Information retrieval; Information retrieval systems; Medical computing; Medical imaging; Medical problems; Natural language processing systems; Physiology; User interfaces; Virtual reality; Visual languages; Visualization; Electronic medical record; Graphical interface; Information extraction systems; Information visualization; Intuitive user interface; Medical information; MetaMap; Physiological systems; Medical information systems</v>
          </cell>
          <cell r="BI229" t="str">
            <v>twitter|metamap|nlp</v>
          </cell>
          <cell r="BJ229" t="str">
            <v>current electronic medical records (emr) systems contain large amounts of texts and various tables, to show numerous health data. this type of presentation limits people from promptly determining medical conditions or quickly finding desired information given the large volume of texts that needs to be read. we aim to tackle this as information visualization and extraction problems by creation of easy and intuitive user interfaces for visualizing medical information. we present both a novel graphical interface for visualizing a summary of medical information and an information extraction system that is able to extract and visualize the patient's medical information from structured clinical notes. the graphical interface allows spatial-position based representations of medical information on human body images (front and back views) and temporal-time based representation of it through interconnected time axes. medical histories are classified into several event categories and 6 physiological systems to enable efficient browsing of selected information. to extract visual tags from a given clinical note, we use natural language processing. we employ metamap of 2014aa knowledge source for medical information extraction. we trained 1294 english clinical notes with a time-entity detection model by apache open nlp to abstract the time expressions. extracted location of illness is assigned into one of 6 physiological systems is displayed in spatial interface while the related data are denoted on a horizontal timeline of temporal interface. © 2018 ieee.</v>
          </cell>
          <cell r="BL229" t="str">
            <v xml:space="preserve">Os sistemas atuais de registros médicos eletrônicos (EMR) contêm grandes quantidades de textos e várias tabelas, para mostrar numerosos dados de saúde. Esse tipo de apresentação limita as pessoas de determinar prontamente as condições médicas ou encontrar rapidamente as informações desejadas, dadas ao grande volume de textos que precisam ser lidos. Nosso objetivo é resolver isso como visualização de informações e problemas de extração pela criação de interfaces fáceis e intuitivas de usuários para visualizar informações médicas. Apresentamos tanto uma nova interface gráfica para visualizar um resumo das informações médicas e um sistema de extração de informações que é capaz de extrair e visualizar as informações médicas do paciente de notas clínicas estruturadas. A interface gráfica permite que representações baseadas em posições espaciais de informações médicas sobre imagens corporais humanas (vistas dianteiras e traseiras) e a representação baseada em tempo temporal dele através de eixos de tempo interconectados. Os históricos médicos são classificados em várias categorias de eventos e 6 sistemas fisiológicos para permitir a navegação eficiente de informações selecionadas. Para extrair tags visuais de uma determinada nota clínica, usamos o processamento de linguagem natural. Nós empregamos metamap da fonte de conhecimento de 2014AA para extração de informações médicas. Nós treinamos 1294 Português Notas clínicas com um modelo de detecção de tempo de tempo por Apache Abrir NLP para resumir as expressões de tempo. A localização extraída da doença é atribuída a um dos 6 sistemas fisiológicos é exibida em interface espacial, enquanto os dados relacionados são denotados em uma linha do tempo horizontal da interface temporal. © 2018 IEEE. </v>
          </cell>
          <cell r="BN229">
            <v>1</v>
          </cell>
          <cell r="BO229" t="str">
            <v>Leitura completa: sim</v>
          </cell>
          <cell r="BP229">
            <v>1</v>
          </cell>
          <cell r="BQ229">
            <v>0</v>
          </cell>
          <cell r="BR229">
            <v>1</v>
          </cell>
          <cell r="BS229">
            <v>0</v>
          </cell>
          <cell r="BU229">
            <v>0</v>
          </cell>
          <cell r="BV229">
            <v>0</v>
          </cell>
          <cell r="BW229">
            <v>0</v>
          </cell>
          <cell r="BX229">
            <v>0</v>
          </cell>
          <cell r="BY229">
            <v>0</v>
          </cell>
          <cell r="BZ229">
            <v>0</v>
          </cell>
          <cell r="CA229">
            <v>0</v>
          </cell>
          <cell r="CB229">
            <v>0</v>
          </cell>
          <cell r="CC229">
            <v>0</v>
          </cell>
          <cell r="CE229" t="str">
            <v>Entra ou ñ para leitura: sim</v>
          </cell>
          <cell r="CF229" t="str">
            <v>Excelente</v>
          </cell>
          <cell r="CG229">
            <v>44374</v>
          </cell>
          <cell r="CI229">
            <v>0</v>
          </cell>
          <cell r="CK229">
            <v>0</v>
          </cell>
          <cell r="CL229">
            <v>0</v>
          </cell>
        </row>
        <row r="230">
          <cell r="C230" t="str">
            <v>using natural language processing and machine learning to identify breast cancer local recurrence</v>
          </cell>
          <cell r="D230" t="str">
            <v>Using natural language processing and machine learning to identify breast cancer local recurrence</v>
          </cell>
          <cell r="E230" t="str">
            <v xml:space="preserve">Usando processamento de linguagem natural e aprendizagem de máquina para identificar a recorrência local do câncer de mama </v>
          </cell>
          <cell r="G230" t="str">
            <v xml:space="preserve">macho </v>
          </cell>
          <cell r="H230">
            <v>2018</v>
          </cell>
          <cell r="I230">
            <v>14</v>
          </cell>
          <cell r="J230">
            <v>0</v>
          </cell>
          <cell r="K230">
            <v>0</v>
          </cell>
          <cell r="L230" t="str">
            <v>Scopus</v>
          </cell>
          <cell r="P230" t="str">
            <v>English</v>
          </cell>
          <cell r="Q230" t="str">
            <v>Article</v>
          </cell>
          <cell r="R230">
            <v>1</v>
          </cell>
          <cell r="S230" t="str">
            <v>All Open Access, Gold, Green</v>
          </cell>
          <cell r="T230" t="str">
            <v>Zeng Z., Espino S., Roy A., Li X., Khan S.A., Clare S.E., Jiang X., Neapolitan R., Luo Y.</v>
          </cell>
          <cell r="U230" t="str">
            <v>BMC Bioinformatics</v>
          </cell>
          <cell r="V230" t="str">
            <v>19</v>
          </cell>
          <cell r="X230" t="str">
            <v xml:space="preserve"> 498</v>
          </cell>
          <cell r="Y230" t="str">
            <v>10.1186/s12859-018-2466-x</v>
          </cell>
          <cell r="Z230" t="str">
            <v>10.1186/s12859-018-2466-x</v>
          </cell>
          <cell r="AB230" t="str">
            <v>https://www.scopus.com/inward/record.uri?eid=2-s2.0-85059240221&amp;doi=10.1186%2fs12859-018-2466-x&amp;partnerID=40&amp;md5=bde8ec01c19cd590f82204fc34ae06b2</v>
          </cell>
          <cell r="AC230" t="str">
            <v>Northwestern University, Department of Preventive Medicine, Feinberg School of Medicine, Chicago, IL, United States; Northwestern University, Department of Surgery, Feinberg School of Medicine, Chicago, IL, United States; Harvard T.H. Chan School of Public Health, Department of Social and Behavioral Sciences, Boston, MA, United States; University of Pittsburgh, Department of Biomedical Informatics, Pittsburgh, PA, United States</v>
          </cell>
          <cell r="AD230" t="str">
            <v>Zeng, Z., Northwestern University, Department of Preventive Medicine, Feinberg School of Medicine, Chicago, IL, United States; Espino, S., Northwestern University, Department of Surgery, Feinberg School of Medicine, Chicago, IL, United States; Roy, A., Northwestern University, Department of Surgery, Feinberg School of Medicine, Chicago, IL, United States; Li, X., Harvard T.H. Chan School of Public Health, Department of Social and Behavioral Sciences, Boston, MA, United States; Khan, S.A., Northwestern University, Department of Surgery, Feinberg School of Medicine, Chicago, IL, United States; Clare, S.E., Northwestern University, Department of Surgery, Feinberg School of Medicine, Chicago, IL, United States; Jiang, X., University of Pittsburgh, Department of Biomedical Informatics, Pittsburgh, PA, United States; Neapolitan, R., Northwestern University, Department of Preventive Medicine, Feinberg School of Medicine, Chicago, IL, United States; Luo, Y., Northwestern University, Department of Preventive Medicine, Feinberg School of Medicine, Chicago, IL, United States</v>
          </cell>
          <cell r="AH230" t="str">
            <v>National Institutes of Health, NIH
U.S. National Library of Medicine, NLM: R01LM011663, R01LM011962, R21LM012618</v>
          </cell>
          <cell r="AI230" t="str">
            <v>Research reported in this paper was supported in part by grant R21LM012618, R01LM011663 and R01LM011962 awarded by the National Library of Medicine of the National Institutes of Health. The publication fee is covered by NIH grant R21LM012618.</v>
          </cell>
          <cell r="AL230" t="str">
            <v>Effects of radiotherapy and of differences in the extent of surgery for early breast cancer on local recurrence and 15-year survival: an overview of the randomised trials (2006) Lancet, 366 (9503), pp. 2087-2106; Zeng, Z., Jiang, X., Li, X., Wells, A., Luo, Y., Neapolitan, R., Conjugated equine estrogen and medroxyprogesterone acetate are associated with decreased risk of breast cancer relative to bioidentical hormone therapy and controls (2018) PLoS One, 13 (5); Voduc, K.D., Cheang, M.C., Tyldesley, S., Gelmon, K., Nielsen, T.O., Kennecke, H., Breast cancer subtypes and the risk of local and regional relapse (2010) J Clin Oncol, 28 (10), pp. 1684-1691; Pike, M.C., Spicer, D.V., Dahmoush, L., Press, M.F., Estrogens progestogens normal breast cell proliferation and breast cancer risk (1993) Epidemiol Rev, 15 (1), pp. 17-35; McPherson, K., Steel, C., Dixon, J., Breast cancer-epidemiology, risk factors, and genetics (2000) BMJ: Br Med J, 321 (7261), p. 624; Perez, E.A., Romond, E.H., Suman, V.J., Jeong, J.-H., Sledge, G., Geyer, C.E., Martino, S., Swain, S.M., Trastuzumab plus adjuvant chemotherapy for human epidermal growth factor receptor 2-positive breast cancer: planned joint analysis of overall survival from NSABP B-31 and NCCTG N9831 (2014) J Clin Oncol, 32 (33), pp. 3744-3752; Schnitt, S.J., Abner, A., Gelman, R., Connolly, J.L., Recht, A., Duda, R.B., Eberlein, T.J., Harris, J.R., The relationship between microscopic margins of resection and the risk of local recurrence in patients with breast cancer treated with breast-conserving surgery and radiation therapy (1994) Cancer, 74 (6), pp. 1746-1751; Arvold, N.D., Taghian, A.G., Niemierko, A., Abi Raad, R.F., Sreedhara, M., Nguyen, P.L., Bellon, J.R., Harris, J.R., Age, breast cancer subtype approximation, and local recurrence after breast-conserving therapy (2011) J Clin Oncol, 29 (29), pp. 3885-3891; Hudis, C.A., Barlow, W.E., Costantino, J.P., Gray, R.J., Pritchard, K.I., Chapman, J.A., Sparano, J.A., Gelber, R.D., Proposal for standardized definitions for efficacy end points in adjuvant breast cancer trials: the STEEP system (2007) J Clin Oncol, 25 (15), pp. 2127-2132; Zeng, Z., Jiang, X., Neapolitan, R., Discovering causal interactions using Bayesian network scoring and information gain (2016) BMC Bioinform, 17 (1), p. 221; Desmedt, C., Zoppoli, G., Gundem, G., Pruneri, G., Larsimont, D., Fornili, M., Fumagalli, D., Vincent, D., Genomic characterization of primary invasive lobular breast cancer (2016) J Clin Oncol, 34 (16), pp. 1872-1881; Denny, J.C., Ritchie, M.D., Basford, M.A., Pulley, J.M., Bastarache, L., Brown-Gentry, K., Wang, D., Crawford, D.C., PheWAS: demonstrating the feasibility of a phenome-wide scan to discover gene-disease associations (2010) Bioinform (Oxford, England), 26 (9), pp. 1205-1210; Dick, R., Steen, E., (1991) The computer-based patient record, , Institute of Medicine. Washington, DC: National Academy Press; Zeng, Z., Deng, Y., Li, X., Naumann, T., Luo, Y., Natural language processing for EHR-based computational phenotyping (2018) IEEE/ACM Trans Comput Biol Bioinform, p. 1. , https://doi.org/10.1109/TCBB.2018.2849968; Luo, Y., Thompson, W.K., Herr, T.M., Zeng, Z., Berendsen, M.A., Jonnalagadda, S.R., Carson, M.B., Starren, J., Natural language processing for EHR-based pharmacovigilance: a structured review (2017) Drug Saf, 40 (11), pp. 1075-1089; Yu, S., Liao, K.P., Shaw, S.Y., Gainer, V.S., Churchill, S.E., Szolovits, P., Murphy, S.N., Cai, T., Toward high-throughput phenotyping: unbiased automated feature extraction and selection from knowledge sources (2015) J Am Med Inform Assoc, 22 (5), pp. 993-1000; Davis, M.F., Sriram, S., Bush, W.S., Denny, J.C., Haines, J.L., Automated extraction of clinical traits of multiple sclerosis in electronic medical records (2013) J Am Med Inform Assoc, 20 (E2), pp. e334-e340; Luo, Y., Xin, Y., Hochberg, E., Joshi, R., Uzuner, O., Szolovits, P., Subgraph augmented non-negative tensor factorization (SANTF) for modeling clinical narrative text (2015) J Am Med Inform Assoc, 22 (5), pp. 1009-1019; Luo, Y., Sohani, A.R., Hochberg, E.P., Szolovits, P., Automatic lymphoma classification with sentence subgraph mining from pathology reports (2014) J Am Med Inform Assoc, 21 (5), pp. 824-832; Zeng, Z., Roy, A., Li, X., Espino, S., Clare, S., Khan, S., Luo, Y., Using clinical narratives and structured data to identify distant recurrences in breast Cancer (2018); Zeng, Z., Li, X., Espino, S., Roy, A., Kitsch, K., Clare, S., Khan, S., Luo, Y., Contralateral breast Cancer event detection using nature language processing (2017) AMIA Ann Symp Proc, 2017, pp. 1885-1892; Wang, X., Hripcsak, G., Markatou, M., Friedman, C., Active computerized pharmacovigilance using natural language processing, statistics, and electronic health records: a feasibility study (2009) J Am Med Inform Assoc, 16 (3), pp. 328-337; Haerian, K., Varn, D., Vaidya, S., Ena, L., Chase, H., Friedman, C., Detection of pharmacovigilance-related adverse events using electronic health records and automated methods (2012) Clin Pharmacol Ther, 92 (2), pp. 228-234; Lamont, E.B., Herndon, J.E., Weeks, J.C., Henderson, I.C., Earle, C.C., Schilsky, R.L., Christakis, N.A., Cancer, B.L.G., Measuring disease-free survival and cancer relapse using Medicare claims from CALGB breast cancer trial participants (companion to 9344) (2006) J Natl Cancer Inst, 98 (18), pp. 1335-1338; Chawla, N., Yabroff, K.R., Mariotto, A., McNeel, T.S., Schrag, D., Warren, J.L., Limited validity of diagnosis codes in Medicare claims for identifying cancer metastases and inferring stage (2014) Ann Epidemiol, 24 (9), pp. 666-672; Strauss, J.A., Chao, C.R., Kwan, M.L., Ahmed, S.A., Schottinger, J.E., Quinn, V.P., Identifying primary and recurrent cancers using a SAS-based natural language processing algorithm (2013) J Am Med Inform Assoc, 20 (2), pp. 349-355; Haque, R., Shi, J., Schottinger, J.E., Ahmed, S.A., Chung, J., Avila, C., Lee, V.S., Fletcher, S.W., A hybrid approach to identify subsequent breast cancer using pathology and automated health information data (2015) Med Care, 53 (4), pp. 380-385; Carrell, D.S., Halgrim, S., Tran, D.-T., Buist, D.S., Chubak, J., Chapman, W.W., Savova, G., Using natural language processing to improve efficiency of manual chart abstraction in research: the case of breast cancer recurrence (2014) Am J Epidemiol, 179 (6), pp. 749-758; Bosco, J.L., Lash, T.L., Prout, M.N., Buist, D.S., Geiger, A.M., Haque, R., Wei, F., Investigators, B., Breast cancer recurrence in older women five to ten years after diagnosis (2009) Cancer Epidemiol Prev Biomarkers, 18 (11), pp. 2979-2983; Habel, L.A., Achacoso, N.S., Haque, R., Nekhlyudov, L., Fletcher, S.W., Schnitt, S.J., Collins, L.C., Acton, L., Declining recurrence among ductal carcinoma in situ patients treated with breast-conserving surgery in the community setting (2009) Breast Cancer Res, 11 (6), p. R85; Saphner, T., Tormey, D.C., Gray, R., Annual hazard rates of recurrence for breast cancer after primary therapy (1996) J Clin Oncol, 14 (10), pp. 2738-2746; Colleoni, M., Sun, Z., Price, K.N., Karlsson, P., Forbes, J.F., Thürlimann, B., Gianni, L., Coates, A.S., Annual hazard rates of recurrence for breast cancer during 24 years of follow-up: results from the international breast cancer study group trials I to V (2016) J Clin Oncol, 34 (9), pp. 927-935; Tangka, F.K., Subramanian, S., Beebe, M.C., Weir, H.K., Trebino, D., Babcock, F., Ewing, J., Cost of operating central cancer registries and factors that affect cost: findings from an economic evaluation of Centers for Disease Control and Prevention National Program of Cancer registries (2016) J Public Health Manag Pract, 22 (5), pp. 452-460; Aronson, A.R., Metamap: mapping text to the umls metathesaurus (2006), pp. 1-26. , Bethesda: NLM, NIH, DHHS; Chapman, W.W., Hilert, D., Velupillai, S., Kvist, M., Skeppstedt, M., Chapman, B.E., Conway, M., Deleger, L., Extending the NegEx lexicon for multiple languages (2013) Studies Health Technol Inform, 192, p. 677; Landis, J.R., Koch, G.G., The measurement of observer agreement for categorical data (1977) Biometrics, 33 (1), pp. 159-174; Cowan, D.F., How templates improve quality and efficiency in surgical pathology (2015) Lab Med, 28 (4), pp. 263-267; Luo, Y., Riedlinger, G., Szolovits, P., Text mining in cancer gene and pathway prioritization (2014) Cancer Informat, 13, p. 69</v>
          </cell>
          <cell r="AM230" t="str">
            <v>Luo, Y.; Northwestern University, United States; email: yuan.luo@northwestern.edu</v>
          </cell>
          <cell r="AP230" t="str">
            <v>BioMed Central Ltd.</v>
          </cell>
          <cell r="AV230" t="str">
            <v>BBMIC</v>
          </cell>
          <cell r="AW230" t="str">
            <v>BMC Bioinform.</v>
          </cell>
          <cell r="AX230" t="str">
            <v>Final</v>
          </cell>
          <cell r="AY230" t="str">
            <v>2-s2.0-85059240221</v>
          </cell>
          <cell r="BF230" t="str">
            <v>Breast cancer local recurrence; EHR; NLP; SVM</v>
          </cell>
          <cell r="BG230" t="str">
            <v>Artificial intelligence; Clinical research; Diseases; Hospital data processing; Information retrieval; Learning algorithms; Support vector machines; Breast Cancer; Cross validation; Labor intensive; Local recurrence; Novel concept; Prediction model; Training dataset; Unified medical language systems; Natural language processing systems; breast tumor; cohort analysis; electronic health record; female; human; machine learning; natural language processing; reproducibility; support vector machine; tumor recurrence; Unified Medical Language System; Breast Neoplasms; Cohort Studies; Electronic Health Records; Female; Humans; Machine Learning; Natural Language Processing; Neoplasm Recurrence, Local; Reproducibility of Results; Support Vector Machine; Unified Medical Language System</v>
          </cell>
          <cell r="BH230" t="str">
            <v>twitter|metamap|nlp</v>
          </cell>
          <cell r="BI230" t="str">
            <v>twitter|metamap|nlp</v>
          </cell>
          <cell r="BJ230" t="str">
            <v>background: identifying local recurrences in breast cancer from patient data sets is important for clinical research and practice. developing a model using natural language processing and machine learning to identify local recurrences in breast cancer patients can reduce the time-consuming work of a manual chart review. methods: we design a novel concept-based filter and a prediction model to detect local recurrences using ehrs. in the training dataset, we manually review a development corpus of 50 progress notes and extract partial sentences that indicate breast cancer local recurrence. we process these partial sentences to obtain a set of unified medical language system (umls) concepts using metamap, and we call it positive concept set. we apply metamap on patients' progress notes and retain only the concepts that fall within the positive concept set. these features combined with the number of pathology reports recorded for each patient are used to train a support vector machine to identify local recurrences. results: we compared our model with three baseline classifiers using either full metamap concepts, filtered metamap concepts, or bag of words. our model achieved the best auc (0.93 in cross-validation, 0.87 in held-out testing). conclusions: compared to a labor-intensive chart review, our model provides an automated way to identify breast cancer local recurrences. we expect that by minimally adapting the positive concept set, this study has the potential to be replicated at other institutions with a moderately sized training dataset. © 2018 the author(s).</v>
          </cell>
          <cell r="BL230" t="str">
            <v xml:space="preserve">Antecedentes: Identificar as recorrências locais no câncer de mama de conjuntos de dados do paciente é importante para pesquisa e prática clínica. Desenvolvendo um modelo usando processamento de linguagem natural e aprendizado de máquina para identificar recorrências locais em pacientes com câncer de mama pode reduzir o trabalho demorado de uma revisão do gráfico manual. Métodos: Projetamos um novo filtro baseado em conceito e um modelo de previsão para detectar recorrências locais usando o EHRS. No conjunto de dados de treinamento, analisamos manualmente um corpus de desenvolvimento de 50 notas de progresso e extrai frases parciais que indicam recorrência local do câncer de mama. Nós processamos essas frases parciais para obter um conjunto de conceitos unificados de sistema médico (UMLS) usando o metamap e chamamos de conjunto de conceito positivo. Aplicamos o metamap em notas de progresso dos pacientes e retenha apenas os conceitos que caem dentro do conjunto conceito positivo. Esses recursos combinados com o número de relatórios de patologia registrados para cada paciente são usados ​​para treinar uma máquina de vetor de suporte para identificar recorrências locais. RESULTADOS: Comparamos nosso modelo com três classificadores de base usando conceitos de metamap completos, conceitos de metamap filtrados ou saco de palavras. Nosso modelo alcançou a melhor AUC (0,93 em validação cruzada, 0,87 em testes realizados). CONCLUSÕES: Em comparação com uma revisão de parada intensiva de trabalho, nosso modelo fornece uma maneira automatizada de identificar recorrências locais de câncer de mama. Esperamos que, minimamente adaptando o conjunto conceito positivo, este estudo tem o potencial de ser replicado em outras instituições com um conjunto de dados de treinamento moderadamente dimensionado. © 2018 o (s) autor (es). </v>
          </cell>
          <cell r="BN230">
            <v>1</v>
          </cell>
          <cell r="BO230" t="str">
            <v>Leitura completa: nao</v>
          </cell>
          <cell r="BP230">
            <v>1</v>
          </cell>
          <cell r="BQ230">
            <v>0</v>
          </cell>
          <cell r="BR230">
            <v>1</v>
          </cell>
          <cell r="BS230">
            <v>0</v>
          </cell>
          <cell r="BV230">
            <v>0</v>
          </cell>
          <cell r="BW230">
            <v>0</v>
          </cell>
          <cell r="BX230">
            <v>0</v>
          </cell>
          <cell r="BY230">
            <v>0</v>
          </cell>
          <cell r="BZ230">
            <v>0</v>
          </cell>
          <cell r="CA230">
            <v>0</v>
          </cell>
          <cell r="CB230">
            <v>0</v>
          </cell>
          <cell r="CC230">
            <v>0</v>
          </cell>
          <cell r="CE230" t="str">
            <v>Entra ou ñ para leitura: sim - bom</v>
          </cell>
          <cell r="CF230" t="str">
            <v>Bom</v>
          </cell>
          <cell r="CG230">
            <v>44374</v>
          </cell>
          <cell r="CI230">
            <v>0</v>
          </cell>
          <cell r="CK230">
            <v>0</v>
          </cell>
          <cell r="CL230">
            <v>0</v>
          </cell>
        </row>
        <row r="231">
          <cell r="C231" t="str">
            <v>utilizing twitter data for analysis of chemotherapy</v>
          </cell>
          <cell r="D231" t="str">
            <v>Utilizing Twitter data for analysis of chemotherapy</v>
          </cell>
          <cell r="E231" t="str">
            <v xml:space="preserve">Utilizando dados do Twitter para análise de quimioterapia </v>
          </cell>
          <cell r="G231" t="str">
            <v xml:space="preserve">macho </v>
          </cell>
          <cell r="H231">
            <v>2018</v>
          </cell>
          <cell r="I231">
            <v>20</v>
          </cell>
          <cell r="J231">
            <v>0</v>
          </cell>
          <cell r="K231">
            <v>1</v>
          </cell>
          <cell r="L231" t="str">
            <v>Scopus</v>
          </cell>
          <cell r="P231" t="str">
            <v>English</v>
          </cell>
          <cell r="Q231" t="str">
            <v>Article</v>
          </cell>
          <cell r="R231">
            <v>1</v>
          </cell>
          <cell r="T231" t="str">
            <v>Zhang L., Hall M., Bastola D.</v>
          </cell>
          <cell r="U231" t="str">
            <v>International Journal of Medical Informatics</v>
          </cell>
          <cell r="V231" t="str">
            <v>120</v>
          </cell>
          <cell r="Y231" t="str">
            <v>10.1016/j.ijmedinf.2018.10.002</v>
          </cell>
          <cell r="Z231" t="str">
            <v>10.1016/j.ijmedinf.2018.10.002</v>
          </cell>
          <cell r="AB231" t="str">
            <v>https://www.scopus.com/inward/record.uri?eid=2-s2.0-85054782777&amp;doi=10.1016%2fj.ijmedinf.2018.10.002&amp;partnerID=40&amp;md5=f140e535ed664e6da67fddde64ddf592</v>
          </cell>
          <cell r="AC231" t="str">
            <v>School of Interdisciplinary Informatics, University of Nebraska at Omaha, United States</v>
          </cell>
          <cell r="AD231" t="str">
            <v>Zhang, L., School of Interdisciplinary Informatics, University of Nebraska at Omaha, United States; Hall, M., School of Interdisciplinary Informatics, University of Nebraska at Omaha, United States; Bastola, D., School of Interdisciplinary Informatics, University of Nebraska at Omaha, United States</v>
          </cell>
          <cell r="AG231" t="str">
            <v>Antineoplastic Agents</v>
          </cell>
          <cell r="AL231" t="str">
            <v>De Martino, I., D'Apolito, R., McLawhorn, A.S., Fehring, K.A., Sculco, P.K., Gasparini, G., Social media for patients: benefits and drawbacks (2017) Curr. Rev. Musculoskelet. Med., 10, pp. 141-145; Eckler, P., Worsowicz, G., Rayburn, J.W., Social media and health care: an overview (2010) Pm R., 2, pp. 1046-1050; Prieto, V.M., Matos, S., Álvarez, M., Cacheda, F., Oliveira, J.L., Twitter: a good place to detect health conditions (2014) PloS One, 9; Sinnenberg, L., Buttenheim, A.M., Padrez, K., Mancheno, C., Ungar, L., Merchant, R.M., Twitter as a tool for health research: a systematic review (2017) Am. J. Public Health, 107, pp. e1-e8; Neiger, B.L., Thackeray, R., Burton, S.H., Thackeray, C.R., Reese, J.H., Use of twitter among local health departments: an analysis of information sharing, engagement, and action (2013) J. Med. Internet Res., 15; Chew, C., Eysenbach, G., Pandemics in the age of twitter: content analysis of tweets during the 2009 H1N1 outbreak (2010) PloS One, 5; Beykikhoshk, A., Arandjelović, O., Phung, D., Venkatesh, S., Caelli, T., Data-Mining Twitter and the Autism Spectrum Disorder: A Pilot Study (2014), pp. 1-8; Beykikhoshk, A., Arandjelović, O., Phung, D., Venkatesh, S., Overcoming Data Scarcity of Twitter: Using Tweets as Bootstrap with Application to Autism-Related Topic Content Analysis (2015), ACM, New York, New York USA; Charles-Smith, L.E., Reynolds, T.L., Cameron, M.A., Conway, M., Lau, E.H.Y., Olsen, J.M., Using social media for actionable disease surveillance and outbreak management: a systematic literature review (2015) PloS One, 10; Himelboim, I., Han, J.Y., Cancer talk on twitter: community structure and information sources in breast and prostate cancer social networks (2014) J. Health Commun., 19, pp. 210-225; Sugawara, Y., Narimatsu, H., Hozawa, A., Shao, L., Otani, K., Fukao, A., Cancer patients on twitter: a novel patient community on social media (2012) BMC Res. Notes, 5, p. 699; Weeg, C., Schwartz, H.A., Hill, S., Merchant, R.M., Arango, C., Ungar, L., Using Twitter to Measure Public Discussion of Diseases: A Case Study (2015), p. e6. , JMIR Public Health and Surveillance 1; Tsuya, A., Sugawara, Y., Tanaka, A., Narimatsu, H., Do cancer patients tweet? Examining the twitter use of cancer patients in Japan (2014) J. Med. Internet Res., 16, p. e137; Crannell, W.C., Clark, E., Jones, C., James, T.A., Moore, J., A pattern-matched Twitter analysis of US cancer-patient sentiments (2016) J. Surg. Res., 206, pp. 536-542; Lyles, C.R., López, A., Pasick, R., Sarkar, U., “5 mins of uncomfyness is better than dealing with cancer 4 a lifetime”: an exploratory qualitative analysis of cervical and breast cancer screening dialogue on Twitter (2013) J. Cancer Educ., 28, pp. 127-133; mining, D., Twitter for Cancer, Diabetes, and Asthma Insights (2017), pp. 1-220; Attai, D.J., Cowher, M.S., Al-Hamadani, M., Schoger, J.M., Staley, A.C., Landercasper, J., Twitter social media is an effective tool for breast cancer patient education and support: patient-reported outcomes by survey (2015) J. Med. Internet Res., 17, p. e188; Miller, K.D., Siegel, R.L., Lin, C.C., Mariotto, A.B., Kramer, J.L., Rowland, J.H., Cancer treatment and survivorship statistics, 2016 (2016) CA Cancer J. Clin., 66, pp. 271-289; Chabner, B.A., Roberts, T.G., Timeline: chemotherapy and the war on cancer (2005) Nat. Rev. Cancer, 5, pp. 65-72; Warr, D., Prognostic factors for chemotherapy induced nausea and vomiting (2014) Eur. J. Pharmacol., 722, pp. 192-196; Janelsins, M.C., Tejani, M.A., Kamen, C., Peoples, A.R., Mustian, K.M., Morrow, G.R., Current pharmacotherapy for chemotherapy-induced nausea and vomiting in cancer patients (2013) Expert Opin. Pharmacother., 14, pp. 757-766; Koornstra, R.H.T., Peters, M., Donofrio, S., van den Borne, B., de Jong, F.A., Management of fatigue in patients with cancer–a practical overview (2014) Cancer Treat. Rev., 40, pp. 791-799; Boltong, A., Aranda, S., Keast, R., Wynne, R., Francis, P.A., Chirgwin, J., A prospective cohort study of the effects of adjuvant breast cancer chemotherapy on taste function, food liking, appetite and associated nutritional outcomes (2014) PloS One, 9; Paus, R., Haslam, I.S., Sharov, A.A., Botchkarev, V.A., Pathobiology of chemotherapy-induced hair loss (2013) Lancet Oncol., 14, pp. e50-e59; Ho, S.-Y., Rohan, K.J., Parent, J., Tager, F.A., McKinley, P.S., A longitudinal study of depression, fatigue, and sleep disturbances as a symptom cluster in women with breast cancer (2015) J. Pain Symptom Manag., 49, pp. 707-715; Polat, U., Arpacı, A., Demir, S., Erdal, S., Yalcin, S., Evaluation of quality of life and anxiety and depression levels in patients receiving chemotherapy for colorectal cancer: impact of patient education before treatment initiation (2014) J. Gastrointest. Oncol., 5, pp. 270-275; Lorusso, D., Bria, E., Costantini, A., Di Maio, M., Rosti, G., Mancuso, A., Patients’ perception of chemotherapy side effects: expectations, doctor-patient communication and impact on quality of life - an Italian survey (2017) Eur. J. Cancer Care (Engl.), 26; Dehkordi, A., Heydarnejad, M.S., Fatehi, D., Quality of life in cancer patients undergoing chemotherapy (2009) Oman Med. J., 24, pp. 204-207; Gunnars, B., Nygren, P., Glimelius, B., SBU-group. Swedish council of technology assessment in health care, assessment of quality of life during chemotherapy (2001) Acta Oncol., 40, pp. 175-184; Domati, F., Luppi, G., Reggiani-Bonetti, L., Zironi, S., Depenni, R., Fontana, A., The perception of health-related quality of life in colon cancer patients during chemotherapy: differences between men and women (2015) Intern. Emerg. Med., 10, pp. 423-429; Hwang, S.Y., Chang, S.J., Park, B.-W., Does chemotherapy really affect the quality of life of women with breast cancer? (2013) J. Breast Cancer, 16, pp. 229-235; Mannion, E., Gilmartin, J.J., Donnellan, P., Keane, M., Waldron, D., Effect of chemotherapy on quality of life in patients with non-small cell lung cancer (2014) Support Care Cancer, 22, pp. 1417-1428; Kayl, A.E., Meyers, C.A., Side-effects of chemotherapy and quality of life in ovarian and breast cancer patients (2006) Curr. Opin. Obstet. Gynecol., 18, pp. 24-28; Bloom, R., Amber, K.T., Hu, S., Kirsner, R., Google search trends and skin cancer: evaluating the US population's interest in skin cancer and its association with melanoma outcomes (2015) JAMA Dermatol., 151, pp. 0903-0905; Chou, W.-Y.S., Hunt, Y., Folkers, A., Augustson, E., Cancer survivorship in the age of YouTube and social media: a narrative analysis (2011) J. Med. Internet Res., 13, p. e7; Falzone, A.E., Brindis, C.D., Chren, M.-M., Junn, A., Pagoto, S., Wehner, M., Teens, tweets, and tanning beds: rethinking the use of social media for skin cancer prevention (2017) Am. J. Prev. Med., 53, pp. S86-S94; Bloom, R., Amber, K.T., Hu, S., Kirsner, R., Google search trends and skin cancer: evaluating the US population's interest in skin cancer and its association with melanoma outcomes (2015) JAMA Dermatol., 151, pp. 903-905; Strekalova, Y.A., Krieger, J.L., A picture really is worth a thousand words: public engagement with the national cancer institute on social media (2017) J. Cancer Educ., 32, pp. 155-157; Jiang, S., The role of social media use in improving cancer survivors’ emotional well-being: a moderated mediation study (2017) J. Cancer Surviv., 11, pp. 386-392; Sasaki, H., Tamura, K., Naito, Y., Ogata, K., Mogi, A., Tanaka, T., Patient perceptions of symptoms and concerns during cancer chemotherapy: “affects my family” is the most important (2017) Int. J. Clin. Oncol., 22, pp. 793-800; Tweepy Documentation (2017), pp. 1-44; Hochreiter, S., Schmidhuber, J., Long short-term memory (1997) Neural Comput., 9, pp. 1735-1780; Chollet, F., Deep Learning with Python (2017), Manning Publications Co; GloVe: Global Vectors for Word Representation (2014), pp. 1-12; Kågebäck, M., Salomonsson, H., Word Sense Disambiguation Using a Bidirectional LSTM (2016); (2000) Latent Dirichlet Allocation, 1, p. 12. , Cross Ref Listing of Deleted DOIs; Topic Modeling for Text and Tweets in Python (2018), pp. 1-8; Mathieu Bastian, S.H.M.J., Gephi: an Open Source Software for Exploring and Manipulating Networks (2009), pp. 1-2; Loria, S., Textblob Documentation (2018), pp. 1-73; Pedregosa, F., Varoquaux, G., Gramfort, A., Michel, V., Thirion, B., Grisel, O., Scikit-learn: machine learning in python (2011) J. Mach. Learn. Res., 12, pp. 2825-2830; Kim, Y., Convolutional Neural Networks for Sentence Classification (2014); Conneau, A., Schwenk, H., (2016), L.B.A. preprint Very deep convolutional networks for natural language processing, Pdfs.Semanticscholar.org; Zhou, X., Wan, X., (2016), J.X.P.O.T.2.C. on Attention-based LSTM network for cross-lingual sentiment classification, Aclweb.org; Zhang, X., Zhao, J., LeCun, Y., Character-Level Convolutional Networks for Text Classification (2015), pp. 649-657; Zhou, C., Sun, C., Liu, Z., Lau, F.C.M., A C-LSTM Neural Network for Text Classification (2015); Yagata, H., Kajiura, Y., Yamauchi, H., Current strategy for triple-negative breast cancer: appropriate combination of surgery, radiation, and chemotherapy (2011) Breast Cancer, 18, pp. 165-173; DeSantis, C.E., Lin, C.C., Mariotto, A.B., Siegel, R.L., Stein, K.D., Kramer, J.L., Cancer treatment and survivorship statistics, 2014 (2014) CA Cancer J Clin., 64, pp. 252-271; Liu, Y., Xie, D., Li, C., Lin, C., Zhao, J., Effects of neoadjuvant chemotherapy combined with radiotherapy in patients with advanced esophageal carcinoma (2017) Oncol. Lett., 14, pp. 2803-2807; Tomasello, G., Ghidini, M., Barni, S., Passalacqua, R., Petrelli, F., Overview of different available chemotherapy regimens combined with radiotherapy for the neoadjuvant and definitive treatment of esophageal cancer (2017) Expert Rev. Clin. Pharmacol., 10, pp. 649-660; Rebecca, W.O., Richard, M.A., Combined chemotherapy and radiotherapy (without surgery) compared with radiotherapy alone in localized carcinoma of the esophagus (2003) Cochrane Database Syst Rev., 2. , CD002092; Li, Q., Shah, S., Liu, X., Nourbakhsh, A., Data Sets: Word Embeddings Learned from Tweets and General Data (2017); Ren, Y., Zhang, Y., Zhang, M., AAAI, D.J., Improving Twitter Sentiment Classification Using Topic-Enriched Multi-Prototype Word Embeddings (2016), Aaai.org; Tang, D., Wei, F., Yang, N., Zhou, M., (2014), T.L.P.O.T. 52nd Learning sentiment-specific word embedding for twitter sentiment classification, Aclweb.org; De Boom, C., Van Canneyt, S., Demeester, T., Dhoedt, B., Learning Representations for Tweets Through Word Embeddings (2016); Forman, G., Cohen, I., Learning from Little: comparison of classifiers given Little training (2004) Knowledge Discovery in Databases: PKDD, pp. 161-172. , Springer Berlin, Heidelberg, Berlin, Heidelberg 2004; Marco Pennacchiotti, A.-M.P., A Machine Learning Approach to Twitter User Classification (2011), pp. 1-8; Siegel, R.L., Miller, K.D., Jemal, A., Cancer statistics, 2017 (2017) CA Cancer J Clin., 67, pp. 7-30; Cancer Facts &amp; Figures (2017), pp. 1-76; Coccia, P.F., Pappo, A.S., Altman, J., Bhatia, S., Borinstein, S.C., Flynn, J., Adolescent and young adult oncology, version 2.2014 (2014) J. Natl. Compr. Cancer Netw., 12, pp. 21-32. , quiz 32; Bleyer, A., Latest estimates of survival rates of the 24 Most Common cancers in adolescent and Young adult americans (2011) J. Adolesc. Young Adult Oncol., 1, pp. 37-42; Simaki, V., (2016), I.M.P.O.T. 17th Age identification of twitter users: classification methods and sociolinguistic analysis, Researchgate.Net; Rosenthal, S., McKeown, K., Age Prediction in Blogs: a Study of Style, Content, and Online Behavior in pre- and Post-Social media Generations (2011), Association for Computational Linguistics; Ferguson, T.S., A bayesian analysis of some nonparametric problems (1973) Ann. Stat., 1, pp. 209-230; Scher, H.I., Fizazi, K., Saad, F., Taplin, M.-E., Sternberg, C.N., Miller, K., Increased survival with enzalutamide in prostate cancer after chemotherapy (2012) N. Engl. J. Med., 367, pp. 1187-1197; Vargas, S., McCreadie, R., Macdonald, C., ICWSM, I.O., Comparing Overall and Targeted Sentiments in Social Media During Crises (2016), Aaai.org; Poria, S., Cambria, E., Gelbukh, A., Aspect extraction for opinion mining with a deep convolutional neural network (2016) Knowl.-Based Syst., 108, pp. 42-49; Xu, H., Liu, B., Shu, L., Yu, P.S., Double Embeddings and CNN-Based Sequence Labeling for Aspect Extraction (2018); Wang, W., Pan, S.J., Dahlmeier, D., AAAI, X.X., Coupled Multi-Layer Attentions for Co-Extraction of Aspect and Opinion Terms (2017), Aaai.org; Li, X., (2017), W.L.P.O.T.2.C.O. Empirical Deep multi-task learning for aspect term extraction with memory interaction, Aclweb.org; Ma, Y., Peng, H., AAAI, E.C.P.O., Targeted Aspect-Based Sentiment Analysis via Embedding Commonsense Knowledge into an Attentive LSTM (2018), Sentic. Net; Li, Y., Pan, Q., Yang, T., Wang, S., Tang, J., Cambria, E., Learning word representations for sentiment analysis (2017) Cogn. Comput., 9, pp. 843-851; Jianqiang, Z., Xiaolin, G., Xuejun, Z., Deep Convolution Neural Networks for Twitter Sentiment Analysis, IEEE Access. 6 (n.d.) 23253–23260. doi:10.1109/ACCESS.2017.2776930; Zhang, H., Liu, Z., Song, Y., Capture Commonsense Knowledge for Sentiment Analysis (2018), pp. 767-770. , IEEE International Conference on Big Data and Smart Computing (BigComp), IEEE</v>
          </cell>
          <cell r="AM231" t="str">
            <v>Bastola, D.; School of Interdisciplinary Informatics Peter Kiewit Institute 173 A, 1110 South 67&lt;sup&gt;th&lt;/sup&gt; Street, United States; email: dkbastola@unomaha.edu</v>
          </cell>
          <cell r="AP231" t="str">
            <v>Elsevier Ireland Ltd</v>
          </cell>
          <cell r="AV231" t="str">
            <v>IJMIF</v>
          </cell>
          <cell r="AW231" t="str">
            <v>Int. J. Med. Informatics</v>
          </cell>
          <cell r="AX231" t="str">
            <v>Final</v>
          </cell>
          <cell r="AY231" t="str">
            <v>2-s2.0-85054782777</v>
          </cell>
          <cell r="AZ231">
            <v>8</v>
          </cell>
          <cell r="BF231" t="str">
            <v>Cancer; Chemotherapy; Deep learning; Side effect; Social media; Twitter</v>
          </cell>
          <cell r="BG231" t="str">
            <v>Chemotherapy; Classification (of information); Deep learning; Diseases; Long short-term memory; Medical computing; Natural language processing systems; Sentiment analysis; Social networking (online); Text processing; Behavioral patterns; Cancer; Electronic medical records (EMRs); Health care providers; Side effect; Social media; Social media platforms; Twitter; Data mining; Article; cancer chemotherapy; cancer patient; classification algorithm; data analysis; electronic medical record; embedding; emotion; health care personnel; human; major clinical study; medical information; organization; perception; priority journal; social media; twitter; adverse drug reaction; health behavior; neoplasm; procedures; psychology; social media; statistics and numerical data; antineoplastic agent; Antineoplastic Agents; Drug-Related Side Effects and Adverse Reactions; Health Behavior; Health Communication; Humans; Neoplasms; Social Media</v>
          </cell>
          <cell r="BH231" t="str">
            <v>twitter|metamap|nlp</v>
          </cell>
          <cell r="BI231" t="str">
            <v>twitter|metamap|nlp</v>
          </cell>
          <cell r="BJ231" t="str">
            <v>objective: twitter has become one of the most popular social media platforms that offers real-world insights to healthy behaviors. the purpose of this study was to assess and compare perceptions about chemotherapy of patients and health-care providers through analysis of chemo-related tweets. materials and methods: cancer-related twitter accounts and their tweets were obtained through using tweepy (python library). multiple text classification algorithms were tested to identify the models with best performance in classifying the accounts into individual and organization. chemotherapy-specific tweets were extracted from historical tweetset, and the content of these tweets was analyzed using topic model, sentiment analysis and word co-occurrence network. results: using the description in twitter users’ profiles, the accounts related with cancer were collected and coded as individual or organization. we employed long short term memory (lstm) network with glove word embeddings to identify the user into individuals and organizations with accuracy of 85.2%. 13, 273 and 14,051 publicly available chemotherapy-related tweets were retrieved from individuals and organizations, respectively. the content of the chemo-related tweets was analyzed by text mining approaches. the tweets from individual accounts pertained to personal chemotherapy experience and emotions. in contrast with the personal users, professional accounts had a higher proportion of neutral tweets about side effects. the information about the assessment of response to chemotherapy was deficient from organizations on twitter. discussion: examining chemotherapy discussions on twitter provide new lens into content and behavioral patterns associated with treatments for cancer patients. the methodology described herein allowed us to collect relatively large number of health-related tweets over a greater time period and exploit the potential power of social media, which provide comprehensive view on patients’ perceptions of chemotherapy. conclusion: this study sheds light on using twitter data as a valuable healthcare data source for helping oncologists (organizations) in understanding patients’ experiences while undergoing chemotherapy, in developing personalize therapy plans, and a supplement to the clinical electronic medical records (emrs). © 2018</v>
          </cell>
          <cell r="BK231" t="str">
            <v>Objetivo: o Twitter se tornou uma das plataformas de mídia social mais populares que oferece percepções do mundo real sobre comportamentos saudáveis. O objetivo deste estudo foi avaliar e comparar as percepções sobre a quimioterapia de pacientes e profissionais de saúde por meio da análise de tweets relacionados à quimioterapia. Materiais e métodos: Contas do Twitter relacionadas ao câncer e seus tweets foram obtidos por meio do Tweepy (biblioteca Python). Vários algoritmos de classificação de texto foram testados para identificar os modelos com melhor desempenho na classificação das contas em individual e organização. Os tweets específicos da quimioterapia foram extraídos de um conjunto de tweets histórico, e o conteúdo desses tweets foi analisado usando modelo de tópico, análise de sentimento e rede de coocorrência de palavras. Resultados: Usando a descrição nos perfis dos usuários do Twitter, as contas relacionadas ao câncer foram coletadas e codificadas como indivíduo ou organização. Empregamos a rede Long Short Term Memory (LSTM) com incorporação de palavras GloVe para identificar o usuário em indivíduos e organizações com precisão de 85,2%. 13, 273 e 14.051 tweets relacionados à quimioterapia disponíveis publicamente foram recuperados de indivíduos e organizações, respectivamente. O conteúdo dos tweets relacionados à quimioterapia foi analisado por abordagens de mineração de texto. Os tweets de relatos individuais diziam respeito à experiência e emoções pessoais da quimioterapia. Em contraste com os usuários pessoais, as contas profissionais tiveram uma proporção maior de tweets neutros sobre os efeitos colaterais. As informações sobre a avaliação da resposta à quimioterapia foram deficientes nas organizações no Twitter. Discussão: O exame das discussões sobre quimioterapia no Twitter fornece novas lentes sobre o conteúdo e os padrões de comportamento associados a tratamentos para pacientes com câncer. A metodologia aqui descrita nos permitiu coletar um número relativamente grande de tweets relacionados à saúde ao longo de um período maior e explorar o poder potencial das mídias sociais, que fornecem uma visão abrangente sobre as percepções dos pacientes sobre a quimioterapia. Conclusão: Este estudo lança luz sobre o uso de dados do Twitter como uma valiosa fonte de dados de saúde para ajudar oncologistas (organizações) na compreensão das experiências dos pacientes durante a quimioterapia, no desenvolvimento de planos de terapia personalizados e um suplemento para os registros médicos eletrônicos clínicos (EMRs).</v>
          </cell>
          <cell r="BL231" t="str">
            <v xml:space="preserve">Objetivo: Twitter se tornou uma das plataformas de mídia social mais populares que oferecem insights do mundo real com comportamentos saudáveis. O objetivo deste estudo foi avaliar e comparar as percepções sobre quimioterapia de pacientes e prestadores de saúde por meio de análise de tweets relacionados a quimioterapia. MATERIAIS E MÉTODOS: Contas do Twitter relacionadas ao câncer e seus tweets foram obtidos através do uso de Tweepy (Biblioteca Python). Algoritmos de classificação de texto múltiplos foram testados para identificar os modelos com melhor desempenho em classificar as contas em individuais e organizadas. Os tweets específicos da quimioterapia foram extraídos do Tweetset histórico, e o conteúdo desses tweets foi analisado usando o modelo de tópicos, a análise do sentimento e a rede de co-ocorrência. RESULTADOS: Usando a descrição nos perfis dos usuários do Twitter, as contas relacionadas com o câncer foram coletadas e codificadas como indivíduo ou organização. Empregamos longa rede de memória de curto prazo (LSTM) com incorporações de palavras de luvas para identificar o usuário em indivíduos e organizações com precisão de 85,2%. 13, 273 e 14.051 Tweets de quimioterapia disponíveis publicamente foram recuperados de indivíduos e organizações, respectivamente. O conteúdo dos tweets relacionados a quimioterapia foi analisado por abordagens de mineração de texto. Os tweets de contas individuais pertenciam à experiência de quimioterapia pessoal e emoções. Em contraste com os usuários pessoais, as contas profissionais tiveram uma maior proporção de tweets neutros sobre os efeitos colaterais. As informações sobre a avaliação da resposta à quimioterapia eram deficientes de organizações no Twitter. Discussão: Examinar as discussões da quimioterapia no Twitter fornecer novas lentes em padrões de conteúdo e comportamentais associados a tratamentos para pacientes com câncer. A metodologia aqui descrita nos permitiu coletar um número relativamente grande de tweets relacionados à saúde durante um período de tempo maior e explorar o poder potencial das mídias sociais, que fornece visão abrangente sobre as percepapia dos pacientes de quimioterapia. CONCLUSÃO: Este estudo lança luz sobre o uso de dados do Twitter como uma valiosa fonte de dados de saúde para ajudar os oncologistas (organizações) na compreensão de experiências dos pacientes, enquanto a quimioterapia, no desenvolvimento de planos de personalização de terapia e ao suplemento para os registros médicos eletrônicos clínicos (EMRS). © 2018. </v>
          </cell>
          <cell r="BN231">
            <v>1</v>
          </cell>
          <cell r="BO231" t="str">
            <v>Leitura completa: sim</v>
          </cell>
          <cell r="BP231">
            <v>1</v>
          </cell>
          <cell r="BQ231">
            <v>0</v>
          </cell>
          <cell r="BR231">
            <v>1</v>
          </cell>
          <cell r="BS231">
            <v>0</v>
          </cell>
          <cell r="BV231">
            <v>0</v>
          </cell>
          <cell r="BW231">
            <v>0</v>
          </cell>
          <cell r="BX231">
            <v>0</v>
          </cell>
          <cell r="BY231">
            <v>0</v>
          </cell>
          <cell r="BZ231">
            <v>0</v>
          </cell>
          <cell r="CA231">
            <v>0</v>
          </cell>
          <cell r="CB231">
            <v>0</v>
          </cell>
          <cell r="CC231">
            <v>0</v>
          </cell>
          <cell r="CE231" t="str">
            <v>Entra ou ñ para leitura: sim - bom - pegar tweets com Tweepy (biblioteca Python) - analise de sentimento em quimioterapia</v>
          </cell>
          <cell r="CF231" t="str">
            <v>Bom</v>
          </cell>
          <cell r="CG231">
            <v>44371</v>
          </cell>
          <cell r="CI231">
            <v>0</v>
          </cell>
          <cell r="CK231">
            <v>0</v>
          </cell>
          <cell r="CL231">
            <v>0</v>
          </cell>
        </row>
        <row r="232">
          <cell r="C232" t="str">
            <v>vector representations of multi word terms for semantic relatedness</v>
          </cell>
          <cell r="D232" t="str">
            <v>Vector representations of multi-word terms for semantic relatedness</v>
          </cell>
          <cell r="E232" t="str">
            <v xml:space="preserve">Representações de vetor de termos multi-palavra para relação semântica </v>
          </cell>
          <cell r="G232" t="str">
            <v xml:space="preserve">macho </v>
          </cell>
          <cell r="H232">
            <v>2018</v>
          </cell>
          <cell r="I232">
            <v>24</v>
          </cell>
          <cell r="J232">
            <v>0</v>
          </cell>
          <cell r="K232">
            <v>0</v>
          </cell>
          <cell r="L232" t="str">
            <v>Scopus</v>
          </cell>
          <cell r="P232" t="str">
            <v>English</v>
          </cell>
          <cell r="Q232" t="str">
            <v>Article</v>
          </cell>
          <cell r="R232">
            <v>1</v>
          </cell>
          <cell r="S232" t="str">
            <v>All Open Access, Bronze, Green</v>
          </cell>
          <cell r="T232" t="str">
            <v>Henry S., Cuffy C., McInnes B.T.</v>
          </cell>
          <cell r="U232" t="str">
            <v>Journal of Biomedical Informatics</v>
          </cell>
          <cell r="V232" t="str">
            <v>77</v>
          </cell>
          <cell r="Y232" t="str">
            <v>10.1016/j.jbi.2017.12.006</v>
          </cell>
          <cell r="Z232" t="str">
            <v>10.1016/j.jbi.2017.12.006</v>
          </cell>
          <cell r="AB232" t="str">
            <v>https://www.scopus.com/inward/record.uri?eid=2-s2.0-85038857519&amp;doi=10.1016%2fj.jbi.2017.12.006&amp;partnerID=40&amp;md5=52c0c16f40ba681ba56b7ebb96ad19c9</v>
          </cell>
          <cell r="AC232" t="str">
            <v>Department of Computer Science, Virginia Commonwealth University, 401 S. Main St., Richmond, VA  23284, United States</v>
          </cell>
          <cell r="AD232" t="str">
            <v>Henry, S., Department of Computer Science, Virginia Commonwealth University, 401 S. Main St., Richmond, VA  23284, United States; Cuffy, C., Department of Computer Science, Virginia Commonwealth University, 401 S. Main St., Richmond, VA  23284, United States; McInnes, B.T., Department of Computer Science, Virginia Commonwealth University, 401 S. Main St., Richmond, VA  23284, United States</v>
          </cell>
          <cell r="AL232" t="str">
            <v>Rada, R., Mili, H., Bicknell, E., Blettner, M., Development and application of a metric on semantic nets (1989) IEEE Trans. Syst., Man, Cybernet., 19 (1), pp. 17-30; Lin, Y., Li, W., Chen, K., Liu, Y., A document clustering and ranking system for exploring MEDLINE citations (2007) J. Am. Med. Inform. Assoc., 14 (5), pp. 651-661; Bodenreider, O., Burgun, A., Aligning knowledge sources in the UMLS: methods, quantitative results, and applications (2004) Proceedings of the 11th World Congress on Medical Informatics (MEDINFO), San Fransico, CA, pp. 327-331; Pedersen, T., Pakhomov, S., Patwardhan, S., Chute, C., Measures of semantic similarity and relatedness in the biomedical domain (2007) J. Biomed. Inform., 40 (3), pp. 288-299; Weeds, J., Weir, D., McCarthy, D., Characterising measures of lexical distributional similarity (2004) Proceedings of the 20th international conference on Computational Linguistics, p. 1015. , Association for Computational Linguistics; Yih, W.-T., Qazvinian, V., Measuring word relatedness using heterogeneous vector space models (2012) Proceedings of the 2012 Conference of the North American Chapter of the Association for Computational Linguistics: Human Language Technologies, pp. 616-620. , Association for Computational Linguistics; Reisinger, J., Mooney, R.J., Multi-prototype vector-space models of word meaning (2010) Human Language Technologies: The 2010 Annual Conference of the North American Chapter of the Association for Computational Linguistics, pp. 109-117. , Association for Computational Linguistics; Radinsky, K., Agichtein, E., Gabrilovich, E., Markovitch, S., A word at a time: computing word relatedness using temporal semantic analysis (2011) Proceedings of the 20th International Conference on World Wide Web, pp. 337-346. , ACM; Muneeb, T., Sahu, S.K., Anand, A., Evaluating distributed word representations for capturing semantics of biomedical concepts (2015) Proc. ACL-IJCNLP, p. 158; Chiu, B., Crichton, G., Korhonen, A., Pyysalo, S., How to train good word embeddings for biomedical NLP (2016) Proceedings of the 15th Workshop on Biomedical Natural Language Processing, pp. 166-174; Pakhomov, S., Finley, G., McEwan, R., Wang, Y., Melton, G., Corpus domain effects on distributional semantic modeling of medical terms (2016) Bioinformatics, 32, pp. 3635-3644; Patwardhan, S., Pedersen, T., Using WordNet-based context vectors to estimate the semantic relatedness of concepts (2006), pp. 1-8. , Proceedings of the EACL 2006 Workshop Making Sense of Sense – Bringing Computational Linguistics and Psycholinguistics Together, Trento, Italy; Schütze, H., Dimensions of meaning (1992), pp. 787-796. , Proceedings of the ACM/IEEE Conference on Supercomputing, Minneapolis, MN; Liu, Y., McInnes, B., Pedersen, T., Melton-Meaux, G., Pakhomov, S., Semantic relatedness study using second order co-occurrence vectors computed from biomedical corpora, UMLS and WordNet (2012) Proceedings of the 2nd ACM SIGHIT Symposium on International Health Informatics, pp. 363-372. , ACM; Sajadi, A., Milios, E., Kešelj, V., Janssen, J., Domain-specific semantic relatedness from wikipedia structure: a case study in biomedical text (2015) Computational Linguistics and Intelligent Text Processing, 9041, pp. 347-360. , Springer International Publishing; Deerwester, S., Dumais, S.T., Furnas, G.W., Landauer, T.K., Harshman, R., Indexing by latent semantic analysis (1990) J. Am. Soc. Informat. Sci., 41 (6), p. 391; Pedersen, T., (2006), pp. 33-166. , Unsupervised corpus-based methods for WSD, Word sense disambiguation: algorithms and applications; Sabbir, A., Yepes, A., Kavuluru, R., Knowledge-based biomedical word sense disambiguation with neural concept embeddings and distant supervision, Available from: &lt; 1610.08557 &gt;; Mikolov, T., Sutskever, I., Chen, K., Corrado, G., Dean, J., Distributed representations of words and phrases and their compositionality (2013), pp. 3111-3119. , Advances in Neural Information Processing Systems; Aronson, A.R., Lang, F.-M., An overview of metamap: historical perspective and recent advances (2010) J. Am. Med. Inform. Assoc., 17 (3), pp. 229-236; Pedersen, T., Banerjee, S., McInnes, B., Kohli, S., Joshi, M., Liu, Y., The Ngram statistics package (Text::NSP): A flexible tool for identifying ngrams, collocations, and word associations (2011) Proceedings of the Workshop on Multiword Expressions: from Parsing and Generation to the Real World, pp. 131-133. , Association for Computational Linguistics; Pakhomov, S., Pedersen, T., McInnes, B., Melton, G., Ruggieri, A., Chute, C., Towards a framework for developing semantic relatedness reference standards (2011) J. Biomed. Inform., 44 (2), pp. 251-265; Pakhomov, S., McInnes, B., Adam, T., Liu, Y., Pedersen, T., Melton, G., Semantic similarity and relatedness between clinical terms: An experimental study (2010), pp. 572-576. , Proceedings of the American Medical Informatics Association (AMIA) Symposium, Washington, DC; Fisher, R.A., Frequency distribution of the values of the correlation coefficient in samples from an indefinitely large population (1915) Biometrika, pp. 507-521</v>
          </cell>
          <cell r="AM232" t="str">
            <v>Henry, S.; Department of Computer Science, 401 S. Main St., United States; email: henryst@vcu.edu</v>
          </cell>
          <cell r="AP232" t="str">
            <v>Academic Press Inc.</v>
          </cell>
          <cell r="AV232" t="str">
            <v>JBIOB</v>
          </cell>
          <cell r="AW232" t="str">
            <v>J. Biomed. Informatics</v>
          </cell>
          <cell r="AX232" t="str">
            <v>Final</v>
          </cell>
          <cell r="AY232" t="str">
            <v>2-s2.0-85038857519</v>
          </cell>
          <cell r="AZ232">
            <v>8</v>
          </cell>
          <cell r="BF232" t="str">
            <v>Distributional similarity; Natural language processing; Semantic similarity and relatedness</v>
          </cell>
          <cell r="BG232" t="str">
            <v>Natural language processing systems; Semantics; Singular value decomposition; Aggregation methods; Biomedical domain; Dimensionality reduction; Distributional similarities; Semantic relatedness; Semantic similarity; Standard evaluations; Vector representations; Vectors; analytical parameters; Article; bioinformatics; continuous bag of word; correlation analysis; natural language processing; priority journal; publication; semantics; singular value decomposition; skip gram model; Unified Medical Language System; human; machine learning; medical research; reproducibility; standards; Biomedical Research; Humans; Machine Learning; Natural Language Processing; Reproducibility of Results; Semantics; Unified Medical Language System</v>
          </cell>
          <cell r="BI232" t="str">
            <v>twitter|metamap|nlp</v>
          </cell>
          <cell r="BJ232" t="str">
            <v>this paper presents a comparison between several multi-word term aggregation methods of distributional context vectors applied to the task of semantic similarity and relatedness in the biomedical domain. we compare the multi-word term aggregation methods of summation of component word vectors, mean of component word vectors, direct construction of compound term vectors using the compoundify tool, and direct construction of concept vectors using the metamap tool. dimensionality reduction is critical when constructing high quality distributional context vectors, so these baseline co-occurrence vectors are compared against dimensionality reduced vectors created using singular value decomposition (svd), and word2vec word embeddings using continuous bag of words (cbow), and skip-gram models. we also find optimal vector dimensionalities for the vectors produced by these techniques. our results show that none of the tested multi-word term aggregation methods is statistically significantly better than any other. this allows flexibility when choosing a multi-word term aggregation method, and means expensive corpora preprocessing may be avoided. results are shown with several standard evaluation datasets, and state of the results are achieved. © 2017 elsevier inc.</v>
          </cell>
          <cell r="BL232" t="str">
            <v xml:space="preserve">Este artigo apresenta uma comparação entre vários métodos de agregação de termos de várias palavras de vetores de contexto de distribuição aplicados à tarefa de semelhança e paredes semânticos no domínio biomédico. Comparamos os métodos de agregação de termo multi-palavra de somação de vetores de palavras componentes, média de vetores de palavras componentes, construção direta de vetores de termo composto usando a ferramenta Comporify, e construção direta de vetores conceituais usando a ferramenta Metamap. A redução da dimensionalidade é fundamental ao construir vetores de contexto de alta qualidade, de modo que esses vetores de co-ocorrência basais são comparados contra vetores reduzidos de dimensionalmente criados usando a decomposição do valor singular (SVD), e incorporações do Word2VEC usando o saco de palavras contínuo (CBOW), e skip- modelos de grama. Também encontramos dimensionárias ideais para os vetores produzidos por essas técnicas. Nossos resultados mostram que nenhum dos métodos de agregação de termo multi-palavra testado é estatisticamente melhor do que qualquer outro. Isso permite a flexibilidade ao escolher um método de agregação de termo de várias palavras e significa que o pré-processamento de corporações caros pode ser evitado. Os resultados são mostrados com vários conjuntos de dados de avaliação padrão e os resultados são alcançados. © 2017 Elsevier Inc. </v>
          </cell>
          <cell r="BN232">
            <v>1</v>
          </cell>
          <cell r="BO232" t="str">
            <v>Leitura completa: sim</v>
          </cell>
          <cell r="BP232">
            <v>1</v>
          </cell>
          <cell r="BQ232">
            <v>0</v>
          </cell>
          <cell r="BR232">
            <v>1</v>
          </cell>
          <cell r="BS232">
            <v>0</v>
          </cell>
          <cell r="BV232">
            <v>0</v>
          </cell>
          <cell r="BW232">
            <v>0</v>
          </cell>
          <cell r="BX232">
            <v>0</v>
          </cell>
          <cell r="BY232">
            <v>0</v>
          </cell>
          <cell r="BZ232">
            <v>0</v>
          </cell>
          <cell r="CA232">
            <v>0</v>
          </cell>
          <cell r="CB232">
            <v>0</v>
          </cell>
          <cell r="CC232">
            <v>0</v>
          </cell>
          <cell r="CE232" t="str">
            <v>Entra ou ñ para leitura: sim - bom</v>
          </cell>
          <cell r="CF232" t="str">
            <v>Bom</v>
          </cell>
          <cell r="CG232">
            <v>44374</v>
          </cell>
          <cell r="CI232">
            <v>0</v>
          </cell>
          <cell r="CK232">
            <v>0</v>
          </cell>
          <cell r="CL232">
            <v>0</v>
          </cell>
        </row>
        <row r="233">
          <cell r="C233" t="str">
            <v>data and systems for medication related text classification and concept normalization from twitter insights from the social media mining for health (smm4h) 2017 shared task</v>
          </cell>
          <cell r="D233" t="str">
            <v>Data and systems for medication-related text classification and concept normalization from Twitter: Insights from the Social Media Mining for Health (SMM4H)-2017 shared task</v>
          </cell>
          <cell r="E233" t="str">
            <v xml:space="preserve">Dados e sistemas para classificação de texto relacionada com medicação e normalização do conceito do Twitter: insights da Mineração de Mídia Social para a Saúde (SMM4H) -2017 Tarefa compartilhada </v>
          </cell>
          <cell r="G233" t="str">
            <v xml:space="preserve">macho </v>
          </cell>
          <cell r="H233">
            <v>2018</v>
          </cell>
          <cell r="I233">
            <v>23</v>
          </cell>
          <cell r="J233">
            <v>0</v>
          </cell>
          <cell r="K233">
            <v>1</v>
          </cell>
          <cell r="L233" t="str">
            <v>Scopus</v>
          </cell>
          <cell r="P233" t="str">
            <v>English</v>
          </cell>
          <cell r="Q233" t="str">
            <v>Article</v>
          </cell>
          <cell r="R233">
            <v>0</v>
          </cell>
          <cell r="S233" t="str">
            <v>All Open Access, Hybrid Gold, Green</v>
          </cell>
          <cell r="T233" t="str">
            <v>Sarker A., Belousov M., Friedrichs J., Hakala K., Kiritchenko S., Mehryary F., Han S., Tran T., Rios A., Kavuluru R., De Bruijn B., Ginter F., Mahata D., Mohammad S.M., Nenadic G., Gonzalez-Hernandez G.</v>
          </cell>
          <cell r="U233" t="str">
            <v>Journal of the American Medical Informatics Association</v>
          </cell>
          <cell r="V233" t="str">
            <v>25</v>
          </cell>
          <cell r="W233" t="str">
            <v>10</v>
          </cell>
          <cell r="Y233" t="str">
            <v>10.1093/jamia/ocy114</v>
          </cell>
          <cell r="Z233" t="str">
            <v>10.1093/jamia/ocy114</v>
          </cell>
          <cell r="AB233" t="str">
            <v>https://www.scopus.com/inward/record.uri?eid=2-s2.0-85054889806&amp;doi=10.1093%2fjamia%2focy114&amp;partnerID=40&amp;md5=9a2ccdfd6edc1dfd60425cd7358178dd</v>
          </cell>
          <cell r="AC233" t="str">
            <v>Department of Biostatistics, Epidemiology and Informatics, University of Pennsylvania, 423 Guardian Drive 421A, Philadelphia, PA  19104, United States; School of Computer Science, University of Manchester, Manchester, United Kingdom; Infosys Limited, Palo Alto, CA, United States; Turku NLP Group, Department of Future Technologies, University of Turku, Turku, Finland; University of Turku Graduate School, University of Turku, Turku, Finland; Digital Technologies Research Centre, National Research Council Canada, Ottawa, Canada; Department of Computer Science, University of Kentucky, Lexington, KY, United States; Division of Biomedical Informatics, Department of Internal Medicine, University of Kentucky, Lexington, KY, United States; Bloomberg, New York, NY, United States</v>
          </cell>
          <cell r="AD233" t="str">
            <v>Sarker, A., Department of Biostatistics, Epidemiology and Informatics, University of Pennsylvania, 423 Guardian Drive 421A, Philadelphia, PA  19104, United States; Belousov, M., School of Computer Science, University of Manchester, Manchester, United Kingdom; Friedrichs, J., Infosys Limited, Palo Alto, CA, United States; Hakala, K., Turku NLP Group, Department of Future Technologies, University of Turku, Turku, Finland, University of Turku Graduate School, University of Turku, Turku, Finland; Kiritchenko, S., Digital Technologies Research Centre, National Research Council Canada, Ottawa, Canada; Mehryary, F., Turku NLP Group, Department of Future Technologies, University of Turku, Turku, Finland, University of Turku Graduate School, University of Turku, Turku, Finland; Han, S., Department of Computer Science, University of Kentucky, Lexington, KY, United States; Tran, T., Department of Computer Science, University of Kentucky, Lexington, KY, United States; Rios, A., Department of Computer Science, University of Kentucky, Lexington, KY, United States; Kavuluru, R., Department of Computer Science, University of Kentucky, Lexington, KY, United States, Division of Biomedical Informatics, Department of Internal Medicine, University of Kentucky, Lexington, KY, United States; De Bruijn, B., Digital Technologies Research Centre, National Research Council Canada, Ottawa, Canada; Ginter, F., Turku NLP Group, Department of Future Technologies, University of Turku, Turku, Finland; Mahata, D., Bloomberg, New York, NY, United States; Mohammad, S.M., Digital Technologies Research Centre, National Research Council Canada, Ottawa, Canada; Nenadic, G., School of Computer Science, University of Manchester, Manchester, United Kingdom; Gonzalez-Hernandez, G., Department of Biostatistics, Epidemiology and Informatics, University of Pennsylvania, 423 Guardian Drive 421A, Philadelphia, PA  19104, United States</v>
          </cell>
          <cell r="AH233" t="str">
            <v>National Institutes of Health, NIH
National Cancer Institute, NCI: R21CA218231
U.S. National Library of Medicine, NLM: NLM R01LM011176
Nvidia
Medical Research Council, MRC: MC_PC_13042
Engineering and Physical Sciences Research Council, EPSRC: EP/I028099/1, EP/N027280/1</v>
          </cell>
          <cell r="AI233" t="str">
            <v>AS and GG were partially supported by the National Institutes of Health (NIH) National Library of Medicine (NLM) grant number NIH NLM R01LM011176. KH, FM, and FG (TurkuNLP) are supported by ATT Tieto kayttöön grant. SH, TT, AR, and RK (UKNLP) are supported by the NIH National Cancer Institute through grant R21CA218231 and NVIDIA Corporation through the Titan X Pascal GPU donation. MB and GN are supported by the UK EPSRC (grants EP/I028099/1 and EP/N027280/1). The content is solely the responsibility of the authors and does not necessarily represent the official views of the funding agencies.</v>
          </cell>
          <cell r="AL233" t="str">
            <v>(2017) PEW Research Center, , http://www.pewinternet.org/fact-sheet/social-media/, Demographics of Social Media Users and Adoption in the United States Accessed March 3, 2018; Kennedy, B., Funk, C., (2015) Public Interest in Science and Health Linked to Gender Age and Personality, , http://www.pewinternet.org/2015/12/11/public-interest-in-science-And-health-linkedto-gender-Age-And-personality/, PEW Research Center. Accessed July 1, 2018; Paul, M.J., Dredze, M., You are what you Tweet: Analyzing Twitter for public health (2011) Proc Fifth Int AAAI Conf Weblogs Soc Media, pp. 265-272; Aramaki, E., Maskawa, S., Morita, M., Twitter catches the flu: Detecting influenza epidemics using Twitter (2011) Proceedings of the Conference on Empirical Methods in Natural Language Processing. Sroudsburg PA: Association for Computational Linguistics, pp. 1568-1576; Mollema, L., Harmsen, I.A., Broekhuizen, E., Disease detection or public opinion reflection? Content analysis of tweets, other social media, and online newspapers during the measles outbreak in the Netherlands in (2013) J Med Internet Res 2015, 17 (5), p. e128; Aphinyanaphongs, Y., Lulejian, A., Brown, D.P., Bonneau, R., Krebs, P., Text Classification for Automatic Detection of E-cigarette Use and Use for Smoking Cessation from Twitter: A Feasibility Pilot (2016) Pac Symp Biocomput, 21, pp. 480-491. , Singapore World Scientific Publishing Company; Struik, L.L., Baskerville, N.B., The role of Facebook in Crush the Crave, a mobile-And social media-based smoking cessation intervention: Qualitative framework analysis of posts (2014) J Med Internet Res, 16 (7), p. e170; Kumar, M., Dredze, M., Coppersmith, G., De Choudhury, M., Detecting changes in suicide content manifested in social media following celebrity suicides (2015) Proceedings of the 26th ACM Conference on Hypertext&amp;Social Media-HT 15, pp. 85-94. , New York NY ACM Press; Coppersmith, G., Dredze, M., Harman, C., Hollingshead, K., Clpsych, M.M., 2015 shared task: Depression and ptsd on twitter (2015) Proceedings of the 2nd Workshop on Computational Linguistics and Clinical Psychology: From Linguistic Signal to Clinical Reality, pp. 31-39. , Association for Computational Linguistics. Denver CO; Sarker, A., Ginn, R., Nikfarjam, A., Utilizing social media data for pharmacovigilance: A review (2015) J Biomed Inform, 54, pp. 202-212; Brennan, P.F., Chiang, M.F., Ohno-Machado, L., Biomedical informatics and data science: Evolving fields with significant overlap (2018) J Am Med Inform Assoc, 25 (1), pp. 2-3; (2017) The SIGNLL Conference on Computational Natural Language Learning, , http://www.conll.org/, Accessed July 12 2017; (2017) National Institute of Standards and Technology. Text Analysis Conference, , https://tac.nist.gov/, Accessed July 12 2017; (2017) International Workshop on Semantic Evaluation, , http://alt.qcri.org/semeval2018/, Accessed July 12 2017; BioASQ 2017, , http://www.bioasq.org/, Accessed July 12 2017; (2017) BioCreative, , http://www.biocreative.org/, Accessed July 12 2017; CLEF EHealth 2018, , https://sites.google.com/view/clef-ehealth-2018/, Lab Overview CLEF eHealth 2018. Accessed July 12 2017; (2018) i2b2-Informatics for Integrating Biology and the Bedside, , https://www.i2b2.org/, Accessed August 2; Demner-Fushman, D., Elhadad, N., Aspiring to unintended consequences of natural language processing: A review of recent developments in clinical and consumer-generated text processing (2016) Yearb Med Inform, 25 (1), pp. 224-233; Han, B., Cook, P., Baldwin, T., Lexical normalization for social media text (2013) ACM Trans Intell Syst Technol, 4 (1), pp. 1-27. , Article No. 5; Sarker, A., Gonzalez, G., Portable automatic text classification for adverse drug reaction detection via multi-corpus training (2015) J Biomed Inform, 53, pp. 196-207; Gonzalez-Hernandez, G., Sarker, A., O'Connor, K., Savova, G., Capturing the patients perspective: A review of advances in natural language processing of health-related text (2017) Yearb Med Inform, 26 (1), pp. 214-227; Aronson, A.R., Lang, F.-M., An overview ofMetaMap: Historical perspective and recent advances (2010) J Am Med Inform Assoc, 17 (3), pp. 229-236; Savova, G.K., Masanz, J.J., Ogren, P.V., Mayo clinical Text Analysis and Knowledge Extraction System (cTAKES): Architecture, component evaluation and applications (2010) J Am Med Inform Assoc, 17 (5), pp. 507-513; Nikfarjam, A., Sarker, A., O'Connor, K., Ginn, R., Gonzalez, G., Pharmacovigilance from social media: Mining adverse drug reaction mentions using sequence labeling with (2015) J Am Med Informatics Assoc, 22 (3), pp. 671-681. , word embedding cluster features; Sarker, A., Gonzalez-Hernandez, G., Overview of the second social media mining for health (SMM4H) shared tasks at AMIA 2017 (2017) Proceedings of the 2nd Social Media Mining for Health Research and Applications Workshop Co-Located with the American Medical Informatics Association Annual Symposium (AMIA) 2017, pp. 43-48. , http://ceur-ws.org/Vol-1996/paper8.pdf, Accessed December 6 2017; Klein, A., Sarker, A., Rouhizadeh, M., O'Connor, K., Gonzalez, G., Detecting personal medication intake in Twitter: An annotated corpus and baseline classification system Proceedings of the BioNLP 2017 Workshop. Vancouver, BC, Canada: Association for Computational Linguistics, pp. 136-142; Sarker, A., Nikfarjam, A., Gonzalez, G., (2016) Social Media Mining Shared Task Workshop, 21, pp. 581-592. , Pac Symp Biocomput World Scientific Publishing Company, Singapore; Cohen, J., A coefficient of agreement for nominal scales (1960) Educ Psychol Meas, 20 (1), pp. 37-46; Brown, E.G., Wood, L., Wood, S., The medical dictionary for regulatory activities (MedDRA (1999) Drug Saf, 20 (2), pp. 109-117. , Feb; O'Connor, K., Nikfarjam, A., Ginn, R., Pharmacovigilance on Twitter? Mining tweets for adverse drug reactions (2014) AMIA Annu Symp Proc 2014, pp. 924-933; Cocos, A., Fiks, A.G., Masino, A.J., Deep learning for pharmacovigilance: Recurrent neural network architectures for labeling adverse drug reactions in Twitter posts (2017) J Am Med Inform Assoc, 24 (4), pp. 813-821; Souvignet, J., Declerck, G., Asfari, H., Jaulent, M.C., Bousquet, C., OntoADR a semantic resource describing adverse drug reactions to support searching, coding, and information retrieval (2016) J Biomed Inform, 63, pp. 100-107; Owoputi, O., O'Connor, B., Dyer, C., Gimpel, K., Schneider, N., Smith, N.A., Improved part-of-speech tagging for online conversational text with word clusters (2013) Proceedings of the 2013 Conference of the North American Chapter of the Association for Computational Linguistics: Human Language Technologies. Atlanta, GA: Association for Computational Linguistics, pp. 380-390; Kiritchenko, S., Mohammad, S.M., Morin, J., De Bruijn, B., NRC-Canada at SMM4H shared task: Classifying Tweets mentioning adverse drug reactions and medication intake (2017) Proceedings of the Second Workshop on Social Media Mining for Health Research and Applications Workshop Co-located with the American Medical Informatics Association Annual Symposium (AMIA) 2017, pp. 1-11. , http://ceur-ws.org/Vol-1996/paper1.pdf, Accessed December 6 2017; Kiritchenko, S., Zhu, X., Mohammad, S.M., Sentiment of short informal texts (2014) J Artif Intell Res, 50 (1), pp. 723-762. , https://dl.acm.org/citation.cfm?id=2693087; Mohammad, S.M., Sobhani, P., Kiritchenko, S., Stance and sentiment in tweets (2017) ACM Trans Internet Technol, 17 (3), pp. 1-23; Hu, M., Liu, B., Mining and summarizing customer reviews. Proc (2004) ACM SIGKDD Int Conf Knowl Discov Data Min KDD 04 2004, 4, p. 168; Warriner, A.B., Kuperman, V., Brysbaert, M., Norms of valence, arousal, and dominance for 13, 915 English lemmas (2013) Behav Res Methods, 45 (4), pp. 1191-1207; Dodds, P.S., Harris, K.D., Kloumann, I.M., Bliss, C.A., Danforth, C.M., Temporal patterns of happiness and information in a global social network: Hedonometrics and Twitter (2011) PLoS One, 6 (12), p. e26752; Han, S., Tran, T., Rios, A., Kavuluru, R., (2017) Proceedings of the SecondWorkshop on Social Media Mining for Health Research and Applications Workshop Co-located with the American Medical Informatics Association Annual Symposium (AMIA) 2017, pp. 49-53. , http://ceur-ws.org/Vol-1996/paper9.pdf, Team UKNLP detecting ADR Mentions on Twitter.Accessed April 30 2018; Bouma, G., Normalized (pointwise) mutual information in collocation extraction (2009) Proc Ger Soc Comput Linguist (GSCL, 2009, pp. 31-40; Hakala, K., Mehryary, F., Moen, H., Kaewphan, S., Salakoski, T., Ginter, F., Ensemble of convolutional neural networks for medicine intake recognition in Twitter (2017) Proceedings of the Second Workshop on Social Media Mining for Health Research and Applications Workshop Co-located with the American Medical Informatics Association Annual Symposium (AMIA), 2017, pp. 59-63. , http://ceur-ws.org/Vol-1996/paper11.pdf, Accessed April 30, 2018; Friedrichs, J., Mahata, D., Gupta, S., InfyNLP at SMM4H task 2: Stacked ensemble of shallow convolutional neural networks for identifying personal medication intake from Twitter (2017) Proceedings of the Second Workshop on Social Media Mining for Health Research and Applications Workshop Co-located with the American Medical Informatics Association Annual Symposium (AMIA), 2017, pp. 68-71. , http://ceur-ws.org/Vol-1996/paper13.pdf, Accessed April 30, 2018; Godin, F., Vandersmissen, B., De Neve, W., Van De Walle, R., Multimedia Lab @ ACL W-NUT NER shared task: Named entity recognition for Twitter microposts using distributed word representations (2015) Workshop on Noisy User-Generated Text, ACL 2015. Beijing, China: Association for Computational Linguistics, pp. 146-153; Shin, B., Lee, T., Choi, J.D., Lexicon integrated cnn models with attention for sentiment analysis 8thworkshop on computational approaches to subjectivity sentiment and social media analysis (2017) Copenhagen, pp. 149-158. , http://www.aclweb.org/anthology/W17-5220, Accessed March 5, 2018; Chawla, N.V., Bowyer, K.W., Hall, L.O., Kegelmeyer, W.P., SMOTE syntheticminority over-sampling technique (2002) J Artif Intell Res, 16, pp. 321-357. , https://www.jair.org/media/953/live-953-2037-jair.pdf, Accessed March 5, 2018; Sarker, A., Gonzalez, G., A corpus for mining drug-related knowledge from Twitter chatter: Language models and their utilities (2017) Data Br, 10, pp. 122-131; Jozefowicz, R., Zaremba, W., Sutskever, I., An Empirical Exploration of Recurrent Network Architectures, , http://proceedings.mlr.press/v37/jozefowicz15.pdf?utm_campaign=Revuenewsletter&amp;utm_medium=Newsletter&amp;utm_source=revue, Accessed February 20 2018; Magge, A., Scotch, M., Gonzalez, G., CSaRUS-CNN at AMIA-2017 tasks 1 2: Under sampled CNN for text classification (2017) Proceedings of the Second Workshop on Social Media Mining for Health Research and Applications Workshop Co-located with the American Medical Informatics Association Annual Symposium (AMIA) 2017, pp. 76-78. , http://ceurws.org/Vol-1996/paper15.pdf, Accessed May 8, 2018; Jain, S., Peng, X., Wallace, B.C., Detecting Twitter posts with adverse drug reactions using convolutional neural networks Proceedings of the Second Workshop on Social Media Mining for Health Research and Applications Workshop Co-located with the American Medical Informatics Association Annual Symposium (AMIA) 2017, 2017, pp. 72-75. , http://ceurws.org/Vol-1996/paper14.pdf, Accessed May 8, 2018; Tsui, F., Shi, L., Ruiz, V., Detection of adverse drug reaction from Twitter data (2017) Proceedings of the SecondWorkshop on Social Media Mining for Health Research and Applications Workshop Co-located with the American Medical Informatics Association Annual Symposium (AMIA), 2017, pp. 64-67. , http://ceur-ws.org/Vol-1996/paper12.pdf, Accessed May 8, 2018; Wang, C.-K., Chang, N.-W., Su, E.C., Dai, H.-J., NTTMU system in the 2nd social media mining for health applications shared task (2017) Proceedings of the Second Workshop on Social Media Mining for Health Research and Applications Workshop Co-located with the American Medical Informatics Association Annual Symposium (AMIA), 2017, pp. 83-86. , http://ceur-ws.org/Vol-1996/paper17.pdf, Accessed May 8, 2018; Belousov, M., Dixon, W., Nenadic, G., Using an ensemble of linear and deep learning models in the SMM4H 2017 medical concept normalization task (2017) Proceedings of the SecondWorkshop on Social Media Mining for Health Research and Applications Workshop Co-located with the American Medical Informatics Association Annual Symposium (AMIA), 2017, pp. 54-58. , http://ceur-ws.org/Vol-1996/paper10.pdf, Accessed May 8, 2018; Kim, Y., Convolutional neural networks for sentence classification (2014) Proceedings of the 2014 Conference on Empirical Methods in Natural Language Processing (EMNLP). Doha, pp. 1746-1751. , http://www.aclweb.org/anthology/D14-1181, Accessed March 8, 2018; Emadzadeh, E., Sarker, A., Nikfarjam, A., Gonzalez, G., Hybrid semantic analysis for mapping adverse drug reaction mentions in tweets to medical terminology (2017) AMIA Annu Symp Proc. Washington DC, pp. 679-688; Velupillai, S., Mowery, D., South, B.R., Kvist, M., Dalianis, H., Recent advances in clinical natural language processing in support of semantic analysis (2015) Yearb Med Inform, 10 (1), pp. 183-193. , Verlag KG. Stuttgart, Germany: Georg Thieme; Charles-Smith, L.E., Reynolds, T.L., Ma, C., Using social media for actionable disease surveillance and outbreak management: A systematic literature review (2015) Braunstein LA, Ed. PLoS One, 10 (10), p. e0139701; Li, Y., Sun, G., Zhu, Y., Data imbalance problem in text classification (2010) Third International Symposium on Information Processing IEEE 2010, pp. 301-305</v>
          </cell>
          <cell r="AM233" t="str">
            <v>Sarker, A.; Department of Biostatistics, 423 Guardian Drive 421A, United States; email: abeed@pennmedicine.upenn.edu</v>
          </cell>
          <cell r="AP233" t="str">
            <v>Oxford University Press</v>
          </cell>
          <cell r="AV233" t="str">
            <v>JAMAF</v>
          </cell>
          <cell r="AW233" t="str">
            <v>J. Am. Med. Informatics Assoc.</v>
          </cell>
          <cell r="AX233" t="str">
            <v>Final</v>
          </cell>
          <cell r="AY233" t="str">
            <v>2-s2.0-85054889806</v>
          </cell>
          <cell r="AZ233">
            <v>9</v>
          </cell>
          <cell r="BF233" t="str">
            <v>machine learning; natural language processing; pharmacovigilance; social media; text mining</v>
          </cell>
          <cell r="BG233" t="str">
            <v>adverse drug reaction; Article; artificial neural network; Canada; classification; classifier; consumer health information; data mining; drug surveillance program; follow up; human; machine learning; medical informatics; medical research; natural language processing; scoring system; self report; social media; support vector machine; task performance; text messaging; text mining; Twitter; United Kingdom; word processing; classification; drug surveillance program; procedures; social media; support vector machine; Data Mining; Drug-Related Side Effects and Adverse Reactions; Humans; Natural Language Processing; Neural Networks, Computer; Pharmacovigilance; Social Media; Support Vector Machine</v>
          </cell>
          <cell r="BH233" t="str">
            <v>twitter|metamap|nlp</v>
          </cell>
          <cell r="BI233" t="str">
            <v>twitter|metamap|nlp</v>
          </cell>
          <cell r="BJ233" t="str">
            <v>objective we executed the social media mining for health (smm4h) 2017 shared tasks to enable the community-driven development and large-scale evaluation of automatic text processing methods for the classification and normalization of health-related text from social media. an additional objective was to publicly release manually annotated data. materials and methods we organized 3 independent subtasks: automatic classification of self-reports of 1) adverse drug reactions (adrs) and 2) medication consumption, from medication-mentioning tweets, and 3) normalization of adr expressions. training data consisted of 15 717 annotated tweets for (1), 10 260 for (2), and 6650 adr phrases and identifiers for (3); and exhibited typical properties of social-media-based health-related texts. systems were evaluated using 9961, 7513, and 2500 instances for the 3 subtasks, respectively. we evaluated performances of classes of methods and ensembles of system combinations following the shared tasks. results among 55 system runs, the best system scores for the 3 subtasks were 0.435 (adr class f 1-score) for subtask-1, 0.693 (micro-averaged f 1-score over two classes) for subtask-2, and 88.5% (accuracy) for subtask-3. ensembles of system combinations obtained best scores of 0.476, 0.702, and 88.7%, outperforming individual systems. discussion among individual systems, support vector machines and convolutional neural networks showed high performance. performance gains achieved by ensembles of system combinations suggest that such strategies may be suitable for operational systems relying on difficult text classification tasks (eg, subtask-1). conclusions data imbalance and lack of context remain challenges for natural language processing of social media text. annotated data from the shared task have been made available as reference standards for future studies (http://dx.doi.org/10.17632/rxwfb3tysd.1). © © the author(s) 2018. published by oxford university press on behalf of the american medical informatics association.</v>
          </cell>
          <cell r="BK233" t="str">
            <v>Objetivo Executamos as tarefas compartilhadas de Social Media Mining for Health (SMM4H) 2017 para permitir o desenvolvimento voltado para a comunidade e a avaliação em grande escala de métodos de processamento automático de texto para a classificação e normalização de texto relacionado à saúde de mídia social. Um objetivo adicional era liberar publicamente dados anotados manualmente. Materiais e Métodos Organizamos 3 subtarefas independentes: Classificação automática de autorrelatos de 1) reações adversas a medicamentos (RAMs) e 2) consumo de medicamentos, a partir de tweets que mencionam medicamentos, e 3) normalização de expressões de RAMs. Os dados de treinamento consistiram em 15.717 tweets anotados para (1), 10.260 para (2) e 6.650 frases ADR e identificadores para (3); e exibiu propriedades típicas de textos relacionados à saúde baseados em mídia social. Os sistemas foram avaliados usando 9961, 7513 e 2500 instâncias para as 3 subtarefas, respectivamente. Avaliamos o desempenho de classes de métodos e conjuntos de combinações de sistemas seguindo as tarefas compartilhadas. Resultados Entre 55 execuções do sistema, as melhores pontuações do sistema para as 3 subtarefas foram 0,435 (pontuação F 1 da classe ADR) para a subtarefa-1, 0,693 (pontuação F 1 micro média em duas classes) para a subtarefa-2 e 88,5% (precisão) para a subtarefa-3. Os conjuntos de combinações de sistemas obtiveram as melhores pontuações de 0,476, 0,702 e 88,7%, superando os sistemas individuais. Discussão Entre os sistemas individuais, as máquinas de vetores de suporte e as redes neurais convolucionais apresentaram alto desempenho. Os ganhos de desempenho obtidos por conjuntos de combinações de sistema sugerem que tais estratégias podem ser adequadas para sistemas operacionais que dependem de tarefas difíceis de classificação de texto (por exemplo, subtarefa-1). Conclusões O desequilíbrio de dados e a falta de contexto permanecem desafios para o processamento de linguagem natural de texto de mídia social. Os dados anotados da tarefa compartilhada foram disponibilizados como padrões de referência para estudos futuros (http://dx.doi.org/10.17632/rxwfb3tysd.1).</v>
          </cell>
          <cell r="BL233" t="str">
            <v xml:space="preserve">Objetivo Executamos a Mineração de Mídia Social para a Health (SMM4H) 2017 tarefas compartilhadas para permitir a avaliação orientada pela comunidade e a avaliação em larga escala de métodos de processamento automático de texto para a classificação e normalização do texto social relacionado à saúde. Um objetivo adicional foi liberar publicamente os dados anotados manualmente. Materiais e métodos Organizamos 3 subtarefas independentes: classificação automática de auto-relatos de 1) reações adversas (ADRs) e 2) consumo de medicação, de tweets mencionados por medicação e 3) normalização de expressões ADR. Os dados de treinamento consistiram de 15 717 tweets anotados para (1), 10 260 para (2) e 6650 frases e identificadores de ADR para (3); e exibiu propriedades típicas dos textos relacionados à saúde baseados na mídia social. Os sistemas foram avaliados usando instâncias 9961, 7513 e 2500 para as 3 subtarefas, respectivamente. Avaliamos performances de classes de métodos e conjuntos de combinações do sistema após as tarefas compartilhadas. Resultados Entre 55 Executas do Sistema, as melhores pontuações do sistema para as 3 subtarefas foram 0,435 (ADR Classe F 1-Score) para subtask-1, 0,693 (micro-média FC 1-score em duas classes) para subtarask-2, e 88,5% (precisão) para subtarask-3. Conjuntos de combinações do sistema obtidas melhores escores de 0,476, 0,702 e 88,7%, superando sistemas individuais. Discussão entre sistemas individuais, suportes máquinas vetoriais e redes neurais convolutivas apresentaram alto desempenho. Os ganhos de desempenho obtidos pelos conjuntos de combinações do sistema sugerem que tais estratégias podem ser adequadas para sistemas operacionais confiando em tarefas de classificação de texto difíceis (por exemplo, subtask-1). Conclusões O desequilíbrio dos dados e a falta de contexto permanecem desafios para o processamento de linguagem natural do texto da mídia social. Dados anotados da tarefa compartilhada foram disponibilizados como padrões de referência para futuros estudos (http://dx.doi.org/10.17632/rxwfb3tysd.1). © The Author (S) 2018. Publicado pela Oxford University Press em nome da American Medical Informatics Association. </v>
          </cell>
          <cell r="BQ233">
            <v>0</v>
          </cell>
          <cell r="BR233">
            <v>1</v>
          </cell>
          <cell r="BS233">
            <v>0</v>
          </cell>
          <cell r="BV233">
            <v>0</v>
          </cell>
          <cell r="BW233">
            <v>0</v>
          </cell>
          <cell r="BX233">
            <v>0</v>
          </cell>
          <cell r="BY233">
            <v>0</v>
          </cell>
          <cell r="BZ233">
            <v>0</v>
          </cell>
          <cell r="CA233">
            <v>0</v>
          </cell>
          <cell r="CB233">
            <v>0</v>
          </cell>
          <cell r="CC233">
            <v>0</v>
          </cell>
          <cell r="CE233" t="str">
            <v>Entra ou ñ para leitura: não</v>
          </cell>
          <cell r="CF233" t="str">
            <v>Ruim</v>
          </cell>
          <cell r="CG233">
            <v>44371</v>
          </cell>
          <cell r="CI233">
            <v>0</v>
          </cell>
          <cell r="CK233">
            <v>0</v>
          </cell>
          <cell r="CL233">
            <v>0</v>
          </cell>
        </row>
        <row r="234">
          <cell r="C234" t="str">
            <v>deep learning for arabic nlp a survey</v>
          </cell>
          <cell r="D234" t="str">
            <v>Deep learning for Arabic NLP: A survey</v>
          </cell>
          <cell r="E234" t="str">
            <v xml:space="preserve">Aprendizagem profunda para o NLP árabe: uma pesquisa </v>
          </cell>
          <cell r="G234" t="str">
            <v xml:space="preserve">macho </v>
          </cell>
          <cell r="H234">
            <v>2018</v>
          </cell>
          <cell r="I234">
            <v>48</v>
          </cell>
          <cell r="J234">
            <v>0</v>
          </cell>
          <cell r="K234">
            <v>1</v>
          </cell>
          <cell r="L234" t="str">
            <v>Scopus</v>
          </cell>
          <cell r="P234" t="str">
            <v>English</v>
          </cell>
          <cell r="Q234" t="str">
            <v>Article</v>
          </cell>
          <cell r="R234">
            <v>0</v>
          </cell>
          <cell r="T234" t="str">
            <v>Al-Ayyoub M., Nuseir A., Alsmearat K., Jararweh Y., Gupta B.</v>
          </cell>
          <cell r="U234" t="str">
            <v>Journal of Computational Science</v>
          </cell>
          <cell r="V234" t="str">
            <v>26</v>
          </cell>
          <cell r="Y234" t="str">
            <v>10.1016/j.jocs.2017.11.011</v>
          </cell>
          <cell r="Z234" t="str">
            <v>10.1016/j.jocs.2017.11.011</v>
          </cell>
          <cell r="AB234" t="str">
            <v>https://www.scopus.com/inward/record.uri?eid=2-s2.0-85035362747&amp;doi=10.1016%2fj.jocs.2017.11.011&amp;partnerID=40&amp;md5=2089cda22a84b6c65284936e568d24b5</v>
          </cell>
          <cell r="AC234" t="str">
            <v>Jordan University of Science and Technology, Irbid, Jordan; National Institute of Technology, Kurukshetra, India</v>
          </cell>
          <cell r="AD234" t="str">
            <v>Al-Ayyoub, M., Jordan University of Science and Technology, Irbid, Jordan; Nuseir, A., Jordan University of Science and Technology, Irbid, Jordan; Alsmearat, K., Jordan University of Science and Technology, Irbid, Jordan; Jararweh, Y., Jordan University of Science and Technology, Irbid, Jordan; Gupta, B., National Institute of Technology, Kurukshetra, India</v>
          </cell>
          <cell r="AL234" t="str">
            <v>Farzindar, A., Inkpen, D., Natural language processing for social media (2015) Synth. Lect. Hum. Lang. Technol., 8 (2), pp. 1-166; Stowe, K., Paul, M.J., Palmer, M., Palen, L., Anderson, K., Identifying and categorizing disaster-related tweets (2016) Proceedings of the Fourth International Workshop on Natural Language Processing for Social Media, pp. 1-6; Garimella, K., De Francisci Morales, G., Gionis, A., Mathioudakis, M., Quantifying controversy in social media (2016) Proceedings of the Ninth ACM International Conference on Web Search and Data Mining, ACM, pp. 33-42; Nikfarjam, A., Sarker, A., O'Connor, K., Ginn, R., Gonzalez, G., Pharmacovigilance from social media: mining adverse drug reaction mentions using sequence labeling with word embedding cluster features (2015) J. Am. Med. Inform. Assoc., 22 (3), pp. 671-681; Yu, D., Deng, L., Yu, D., Deep Learning Methods and Applications (2014), Foundations and Trends in Signal Processing; Habash, N.Y., Introduction to Arabic natural language processing (2010) Synth. Lect. Hum. Lang. Technol., 3 (1), pp. 1-187; Farghaly, A., Shaalan, K., Arabic natural language processing: challenges and solutions (2009) ACM Trans. Asian Lang. Inf. Process., 8 (4), p. 14; Alwajeeh, A., Al-Ayyoub, M., Hmeidi, I., On authorship authentication of Arabic articles (2014) The Fifth International Conference on Information and Communication Systems (ICICS 2014), IEEE, pp. 1-6; Alsmearat, K., Al-Ayyoub, M., Al-Shalabi, R., Kanaan, G., Author gender identification from Arabic text (2017) J. Inf. Secur. Appl., 35, pp. 85-95; LeCun, Y., Bottou, L., Bengio, Y., Haffner, P., Gradient-based learning applied to document recognition (1998) Proc. IEEE, 86 (11), pp. 2278-2324; Al-Jawfi, R., Handwriting Arabic character recognition LeNet using neural network (2009) Int. Arab J. Inf. Technol., 6 (3), pp. 304-309; Porwal, U., Zhou, Y., Govindaraju, V., Handwritten Arabic text recognition using deep belief networks (2012) 2012 21st International Conference on Pattern Recognition (ICPR), IEEE, pp. 302-305; Durou, A., Aref, I., Al-Maadeed, S., Bouridane, A., Benkhelifa, E., Writer identification approach based on bag of words with OBI features (2017) Inf. Process. Manag.; LeCun, Y., Boser, B.E., Denker, J.S., Henderson, D., Howard, R.E., Hubbard, W.E., Jackel, L.D., Handwritten digit recognition with a back propagation network (1990) Advances in Neural Information Processing Systems, pp. 396-404; Graves, A., Schmidhuber, J., Offline handwriting recognition with multidimensional recurrent neural networks (2009) Advances in Neural Information Processing Systems, pp. 545-552; Graves, A., Offline Arabic handwriting recognition with multidimensional recurrent neural networks (2012) Guide to OCR for Arabic Scripts, pp. 297-313. , Springer; Pechwitz, M., Maddouri, S.S., Märgner, V., Ellouze, N., Amiri, H., IFN/ENIT-database of handwritten Arabic words (2002) Proc. of CIFED, vol. 2, pp. 127-136; Chherawala, Y., Roy, P.P., Cheriet, M., Feature design for offline Arabic handwriting recognition: handcrafted vs automated? (2013) 2013 12th International Conference on Document Analysis and Recognition, IEEE, pp. 290-294; Graves, A., RNNLIB: A Recurrent Neural Network Library for Sequence Learning Problems (2010), http://sourceforge.net/projects/rnnl/, URL; Chherawala, Y., Roy, P.P., Cheriet, M., Feature set evaluation for offline handwriting recognition systems: application to the recurrent neural network model (2016) IEEE Trans. Cybern., 46 (12), pp. 2825-2836; Grosicki, E., Carre, M., Brodin, J.-M., Geoffrois, E., Results of the rimes evaluation campaign for handwritten mail processing (2009) 10th International Conference on Document Analysis and Recognition, 2009, ICDAR’09, IEEE, pp. 941-945; Chen, J., Cao, H., Prasad, R., Bhardwaj, A., Natarajan, P., Gabor features for offline Arabic handwriting recognition (2010) Proceedings of the 9th IAPR International Workshop on Document Analysis Systems, ACM, pp. 53-58; Srikantan, J.F.G., Srihari, S., Handprinted character/digit recognition using a multiple feature/resolution philosophy (1994) Proc. Fourth Int'l Workshop Frontiers in Handwriting Recognition, pp. 57-66; Khémiri, A., Echi, A.K., Belaïd, A., Elloumi, M., Arabic handwritten words off-line recognition based on HMMs and DBNs (2015) 2015 13th International Conference on Document Analysis and Recognition (ICDAR), IEEE, pp. 51-55; Elleuch, M., Tagougui, N., Kherallah, M., Arabic handwritten characters recognition using deep belief neural networks (2015) 2015 12th International Multi-Conference on Systems, Signals &amp; Devices (SSD), IEEE, pp. 1-5; Elleuch, M., Tagougui, N., Kherallah, M., Deep learning for feature extraction of Arabic handwritten script (2015) International Conference on Computer Analysis of Images and Patterns, Springer, pp. 371-382; Elleuch, M., Tagougui, N., Kherallah, M., Towards unsupervised learning for Arabic handwritten recognition using deep architectures (2015) International Conference on Neural Information Processing, Springer, pp. 363-372; Elleuch, M., Kherallah, M., An improved Arabic handwritten recognition system using deep support vector machines (2016) Int. J. Multimed. Data Eng. Manag., 7 (2), pp. 1-20; Elleuch, M., Tagougui, N., Kherallah, M., A novel architecture of CNN based on SVM classifier for recognising Arabic handwritten script (2016) Int. J. Intell. Syst. Technol. Appl., 15 (4), pp. 323-340; Elleuch, M., Maalej, R., Kherallah, M., A new design based-SVM of the CNN classifier architecture with dropout for offline Arabic handwritten recognition (2016) Proc. Comput. Sci., 80, pp. 1712-1723; Elleuch, M., Mokni, R., Kherallah, M., Offline Arabic handwritten recognition system with dropout applied in deep networks based-SVMs (2016) 2016 International Joint Conference on Neural Networks (IJCNN), IEEE, pp. 3241-3248; Elleuch, M., Zouari, R., Kherallah, M., Feature extractor based deep method to enhance online Arabic handwritten recognition system (2016) International Conference on Artificial Neural Networks, Springer, pp. 136-144; Elleuch, M., Tagougui, N., Kherallah, M., Optimization of DBN using regularization methods applied for recognizing Arabic handwritten script (2017) Proc. Comput. Sci., 108, pp. 2292-2297; Maalej, R., Tagougui, N., Kherallah, M., Online Arabic handwriting recognition with dropout applied in deep recurrent neural networks (2016) 2016 12th IAPR Workshop on Document Analysis Systems (DAS), IEEE, pp. 417-421; Maalej, R., Tagougui, N., Kherallah, M., Recognition of handwritten Arabic words with dropout applied in MDLSTM (2016) International Conference Image Analysis and Recognition, Springer, pp. 746-752; Maalej, R., Kherallah, M., Improving MDLSTM for offline Arabic handwriting recognition using dropout at different positions (2016) International Conference on Artificial Neural Networks, Springer, pp. 431-438; Tagougui, N., Kherallah, M., Recognizing online Arabic handwritten characters using a deep architecture (2017) Ninth International Conference on Machine Vision, International Society for Optics and Photonics, p. 103410L; Lawgali, A., Angelova, M., Bouridane, A., HACDB: Handwritten Arabic Characters Database for automatic character recognition (2013) 2013 4th European Workshop on Visual Information Processing (EUVIP), IEEE, pp. 255-259; Kherallah, M., Tagougui, N., Alimi, A.M., El Abed, H., Margner, V., Online Arabic handwriting recognition competition (2011) 2011 International Conference on Document Analysis and Recognition (ICDAR), IEEE, pp. 1454-1458; Yu, D., Seltzer, M.L., Improved bottleneck features using pretrained deep neural networks (2011) Twelfth Annual Conference of the International Speech Communication Association; Sainath, T.N., Kingsbury, B., Ramabhadran, B., Auto-encoder bottleneck features using deep belief networks (2012) 2012 IEEE International Conference on Acoustics, Speech and Signal Processing (ICASSP), IEEE, pp. 4153-4156; Boubaker, H., Elbaati, A., Tagougui, N., El Abed, H., Kherallah, M., Alimi, A.M., Online Arabic databases and applications (2012) Guide to OCR for Arabic Scripts, Springer, pp. 541-557; Hinton, G.E., Srivastava, N., Krizhevsky, A., Sutskever, I., Salakhutdinov, R.R., Improving Neural Networks by Preventing Co-Adaptation of Feature Detectors (2012), arXiv:1207.0580; Wan, L., Zeiler, M., Zhang, S., Cun, Y.L., Fergus, R., Regularization of neural networks using DropConnect (2013) Proceedings of the 30th International Conference on Machine Learning (ICML-13), pp. 1058-1066; Niu, X.-X., Suen, C.Y., A novel hybrid CNN-SVM classifier for recognizing handwritten digits (2012) Pattern Recognit., 45 (4), pp. 1318-1325; Kim, S., Kavuri, S., Lee, M., Deep network with support vector machines (2013) International Conference on Neural Information Processing, Springer, pp. 458-465; Liwicki, M., Graves, A., Bunke, H., Schmidhuber, J., A novel approach to on-line handwriting recognition based on bidirectional long short-term memory networks (2007) Proc. 9th Int. Conf. on Document Analysis and Recognition, vol. 1, pp. 367-371; Bluche, T., Louradour, J., Knibbe, M., Moysset, B., Benzeghiba, M.F., Kermorvant, C., The A2iA Arabic handwritten text recognition system at the Open HaRT2013 evaluation (2014) 2014 11th IAPR International Workshop on Document Analysis Systems (DAS), IEEE, pp. 161-165; Tong, A., Przybocki, M., Margner, V., El Abed, H., NIST 2013 open handwriting recognition and translation (Open HaRT’13) evaluation (2014) 2014 11th IAPR International Workshop on Document Analysis Systems (DAS), IEEE, pp. 81-85; Pham, V., Bluche, T., Kermorvant, C., Louradour, J., Dropout improves recurrent neural networks for handwriting recognition (2014) 2014 14th International Conference on Frontiers in Handwriting Recognition (ICFHR), IEEE, pp. 285-290; Guyon, I., Dror, G., Lemaire, V., Taylor, G., Aha, D.W., Unsupervised and transfer learning challenge (2011) The 2011 International Joint Conference on Neural Networks, pp. 793-800; Mesnil, G., Dauphin, Y., Glorot, X., Rifai, S., Bengio, Y., Goodfellow, I., Lavoie, E., Warde-Farley, D., Unsupervised and transfer learning challenge: a deep learning approach (2012) Unsupervised and Transfer Learning Challenges in Machine Learning, vol. 7, p. 109; ElAdel, A., Ejbali, R., Zaied, M., Amar, C.B., Dyadic multi-resolution analysis-based deep learning for Arabic handwritten character classification (2015) 2015 IEEE 27th International Conference on Tools with Artificial Intelligence (ICTAI), IEEE, pp. 807-812; Elzobi, M., Al-Hamadi, A., Al Aghbari, Z., Dings, L., IESK-ArDB: a database for handwritten Arabic and an optimized topological segmentation approach (2013) Int. J. Doc. Anal. Recognit., 16 (3), pp. 295-308; El-Sawy, A., Loey, M., Hazem, E.-B., Arabic handwritten characters recognition using convolutional neural network (2017) WSEAS Trans. Comput. Res., 5, pp. 11-19; Rashid, S.F., Schambach, M.-P., Rottland, J., von der Nüll, S., Low resolution Arabic recognition with multidimensional recurrent neural networks (2013) Proceedings of the 4th International Workshop on Multilingual OCR, ACM, p. 6; Graves, A., Fernández, S., Schmidhuber, J., Multi-dimensional recurrent neural networks (2007) ICANN (1), pp. 549-558; Slimane, F., Ingold, R., Kanoun, S., Alimi, A.M., Hennebert, J., A new Arabic printed text image database and evaluation protocols (2009) 10th International Conference on Document Analysis and Recognition, 2009, ICDAR’09, IEEE, pp. 946-950; Yousfi, S., Berrani, S.-A., Garcia, C., Arabic text detection in videos using neural and boosting-based approaches: application to video indexing (2014) 2014 IEEE International Conference on Image Processing (ICIP), IEEE, pp. 3028-3032; Yousfi, S., Berrani, S.-A., Garcia, C., ALIF: a dataset for Arabic embedded text recognition in TV broadcast (2015) 2015 13th International Conference on Document Analysis and Recognition (ICDAR), IEEE, pp. 1221-1225; Yousfi, S., Berrani, S.-A., Garcia, C., Deep learning and recurrent connectionist-based approaches for Arabic text recognition in videos (2015) 2015 13th International Conference on Document Analysis and Recognition (ICDAR), IEEE, pp. 1026-1030; Yousfi, S., Berrani, S.-A., Garcia, C., Contribution of recurrent connectionist language models in improving LSTM-based Arabic text recognition in videos (2017) Pattern Recognit., 64, pp. 245-254; Delakis, M., Garcia, C., Text detection with convolutional neural networks (2008) VISAPP (2), pp. 290-294; Graves, A., Liwicki, M., Fernández, S., Bertolami, R., Bunke, H., Schmidhuber, J., A novel connectionist system for unconstrained handwriting recognition (2009) IEEE Trans. Pattern Anal. Mach. Intell., 31 (5), pp. 855-868; Graves, A., Jaitly, N., Towards end-to-end speech recognition with recurrent neural networks (2014) Proceedings of the 31st International Conference on Machine Learning (ICML-14), pp. 1764-1772; Mikolov, T., Karafiát, M., Burget, L., Cernocký, J., Khudanpur, S., Recurrent neural network based language model (2010) Interspeech, vol. 2, p. 3; Jain, M., Mathew, M., Jawahar, C., Unconstrained scene text and video text recognition for Arabic script (2017) 2017 1st International Workshop on Arabic Script Analysis and Recognition (ASAR), IEEE, pp. 26-30; Zayene, O., Hennebert, J., Touj, S.M., Ingold, R., Amara, N.E.B., A dataset for Arabic text detection, tracking and recognition in news videos-AcTiV (2015) 2015 13th International Conference on Document Analysis and Recognition (ICDAR), IEEE, pp. 996-1000; Gomez, L., Karatzas, D., A fine-grained approach to scene text script identification (2016) 2016 12th IAPR Workshop on Document Analysis Systems (DAS), IEEE, pp. 192-197; Gomez, L., Nicolaou, A., Karatzas, D., Improving patch-based scene text script identification with ensembles of conjoined networks (2017) Pattern Recognit., 67, pp. 85-96; Sharma, N., Mandal, R., Sharma, R., Pal, U., Blumenstein, M., ICDAR2015 competition on video script identification (CVSI 2015) (2015) 2015 13th International Conference on Document Analysis and Recognition (ICDAR), IEEE, pp. 1196-1200; Shi, B., Bai, X., Yao, C., Script identification in the wild via discriminative convolutional neural network (2016) Pattern Recognit., 52, pp. 448-458; Karatzas, D., Shafait, F., Uchida, S., Iwamura, M., i Bigorda, L.G., Mestre, S.R., Mas, J., de las Heras, L.P., ICDAR 2013 robust reading competition (2013) 2013 12th International Conference on Document Analysis and Recognition (ICDAR), IEEE, pp. 1484-1493; Zdenek, J., Nakayama, H., Script identification using bag-of-words with entropy-weighted patches (2017) The 31st Annual Conference of the Japanese Society for Artificial Intelligence; Ahmed, S.B., Naz, S., Razzak, M.I., Yousaf, R., Deep Learning Based Isolated Arabic Scene Character Recognition (2017), arXiv:1704.06821; Jindal, V., A deep learning approach for Arabic caption generation using roots-words (2017) AAAI, pp. 4941-4942; Deng, J., Dong, W., Socher, R., Li, L.-J., Li, K., Fei-Fei, L., ImageNet: a large-scale hierarchical image database (2009) IEEE Conference on Computer Vision and Pattern Recognition, 2009, CVPR 2009, IEEE, pp. 248-255; Alotaibi, Y.A., Spoken Arabic digits recognizer using recurrent neural networks (2004) Proceedings of the Fourth IEEE International Symposium on Signal Processing and Information Technology, 2004, IEEE, pp. 195-199; Elman, J.L., Finding structure in time (1990) Cogn. Sci., 14 (2), pp. 179-211; Kingsbury, B., Sainath, T.N., Soltau, H., Scalable minimum Bayes risk training of deep neural network acoustic models using distributed Hessian free optimization (2012) Interspeech, pp. 10-13; Mousa, A.E.-D., Kuo, H.-K.J., Mangu, L., Soltau, H., Morpheme-based feature-rich language models using deep neural networks for LVCSR of Egyptian Arabic (2013) 2013 IEEE International Conference on Acoustics, Speech and Signal Processing (ICASSP), IEEE, pp. 8435-8439; AlHanai, T., Hsu, W.-N., Glass, J., Development of the MIT ASR system for the 2016 Arabic multi-genre broadcast challenge (2016) 2016 IEEE Spoken Language Technology Workshop (SLT), IEEE, pp. 299-304; Cardinal, P., Ali, A., Dehak, N., Zhang, Y., Hanai, T.A., Zhang, Y., Glass, J.R., Vogel, S., Recent advances in ASR applied to an Arabic transcription system for Al-Jazeera (2014) Fifteenth Annual Conference of the International Speech Communication Association; Ali, A., Zhang, Y., Cardinal, P., Dahak, N., Vogel, S., Glass, J., A complete KALDI recipe for building Arabic speech recognition systems (2014) 2014 IEEE Spoken Language Technology Workshop (SLT), IEEE, pp. 525-529; Thomas, S., Saon, G., Kuo, H.-K.J., Mangu, L., The IBM BOLT speech transcription system (2015) Sixteenth Annual Conference of the International Speech Communication Association; Khurana, S., Ali, A., QCRI advanced transcription system (QATS) for the Arabic multi-dialect broadcast media recognition: MGB-2 challenge (2016) 2016 IEEE Spoken Language Technology Workshop (SLT), IEEE, pp. 292-298; Tomashenko, N., Vythelingum, K., Rousseau, A., Estéve, Y., LIUM ASR systems for the 2016 multi-genre broadcast Arabic challenge (2016) 2016 IEEE Spoken Language Technology Workshop (SLT), IEEE, pp. 285-291; Kim, Y., Jernite, Y., Sontag, D., Rush, A.M., Character-aware neural language models (2016) AAAI, pp. 2741-2749; Harrat, S., Meftouh, K., Smaïli, K., Machine translation for Arabic dialects (survey) (2017) Inf. Process. Manag.; Deselaers, T., Hasan, S., Bender, O., Ney, H., A deep learning approach to machine transliteration (2009) Proceedings of the Fourth Workshop on Statistical Machine Translation, Association for Computational Linguistics, pp. 233-241; Guzmán, F., Bouamor, H., Baly, R., Habash, N., Machine translation evaluation for Arabic using morphologically-enriched embeddings (2016) COLING 2016, The 26th International Conference on Computational Linguistics: Technical Papers, pp. 1398-1408; Malmasi, S., Zampieri, M., Ljubešic, N., Nakov, P., Ali, A., Tiedemann, J., Discriminating between similar languages and Arabic dialect identification: a report on the third DSL shared task (2016) VarDial, vol. 3, p. 1; Belinkov, Y., Glass, J., A Character-Level Convolutional Neural Network for Distinguishing Similar Languages and Dialects (2016), arXiv:1609.07568; Guggilla, C., Discrimination between similar languages, varieties and dialects using CNN-and LSTM-based deep neural networks (2016) VarDial, vol. 3, p. 185; Samih, Y., Attia, M., Eldesouki, M., Abdelali, A., Mubarak, H., Kallmeyer, L., Darwish, K., A neural architecture for dialectal Arabic segmentation (2017) Proceedings of the Third Arabic Natural Language Processing Workshop, pp. 46-54; Yao, Y., Huang, Z., Bi-directional LSTM recurrent neural network for Chinese word segmentation (2016) International Conference on Neural Information Processing, Springer, pp. 345-353; Samih, Y., Eldesouki, M., Attia, M., Darwish, K., Abdelali, A., Mubarak, H., Kallmeyer, L., Learning from relatives: unified dialectal Arabic segmentation (2017) Proceedings of the 21st Conference on Computational Natural Language Learning (CoNLL 2017), pp. 432-441; Jindal, V., A personalized Markov clustering and deep learning approach for Arabic text categorization (2016) ACL 2016, p. 145; Elrazzaz, M., Elbassuoni, S., Shaban, K., Helwe, C., Methodical evaluation of Arabic word embeddings (2017) Proceedings of the 55th Annual Meeting of the Association for Computational Linguistics (Short Papers), vol. 2, pp. 454-458; Dahou, A., Xiong, S., Zhou, J., Haddoud, M.H., Duan, P., Word embeddings and convolutional neural network for Arabic sentiment classification (2016) COLING 2016, The 26th International Conference on Computational Linguistics: Technical Papers, pp. 2418-2427; Aly, M.A., Atiya, A.F., LABR: a large scale Arabic book reviews dataset (2013) ACL (2), pp. 494-498; Nabil, M., Aly, M.A., Atiya, A.F., ASTD: Arabic sentiment tweets dataset (2015) EMNLP, pp. 2515-2519; Refaee, E., Rieser, V., An Arabic twitter corpus for subjectivity and sentiment analysis (2014) LREC, pp. 2268-2273; Abdulla, N.A., Ahmed, N.A., Shehab, M.A., Al-Ayyoub, M., Arabic sentiment analysis: lexicon-based and corpus-based (2013) 2013 IEEE Jordan Conference on Applied Electrical Engineering and Computing Technologies (AEECT), IEEE, pp. 1-6; ElSahar, H., El-Beltagy, S.R., Building large Arabic multi-domain resources for sentiment analysis (2015) CICLing (2), pp. 23-34; Altowayan, A.A., Tao, L., Word embeddings for Arabic sentiment analysis (2016) 2016 IEEE International Conference on Big Data (Big Data), IEEE, pp. 3820-3825; Mikolov, T., Yih, W.-T., Zweig, G., Linguistic regularities in continuous space word representations (2013) HLT-NAACL, vol. 13, pp. 746-751; Al Sallab, A.A., Badaro, G., Hajj, H., El Hajj, W., Shaban, K.B., Deep learning models for sentiment analysis in Arabic (2015) ANLP Workshop 2015, p. 9; Badaro, G., Baly, R., Hajj, H., Habash, N., El-Hajj, W., A large scale Arabic sentiment lexicon for Arabic opinion mining (2014) ANLP, p. 165; Al-Sallab, A., Baly, R., Hajj, H., Shaban, K.B., El-Hajj, W., Badaro, G., Aroma: a recursive deep learning model for opinion mining in Arabic as a low resource language (2017) ACM Tran. Asian Low-Resour. Lang. Inf. Process., 16 (4), p. 25; Baly, R., Hajj, H., Habash, N., Shaban, K.B., El-Hajj, W., A sentiment treebank and morphologically enriched recursive deep models for effective sentiment analysis in Arabic (2017) ACM Tran. Asian Low-Resour. Lang. Inf. Process., 16 (4), p. 23; Pasha, A., Al-Badrashiny, M., Diab, M.T., El Kholy, A., Eskander, R., Habash, N., Pooleery, M., Roth, R., MADAMIRA: a fast, comprehensive tool for morphological analysis and disambiguation of Arabic (2014) LREC, vol. 14, pp. 1094-1101; Baly, R., Badaro, G., El-Khoury, G., Moukalled, R., Aoun, R., Hajj, H., El-Hajj, W., Shaban, K.B., A characterization study of Arabic twitter data with a benchmarking for state-of-the-art opinion mining models (2017) WANLP 2017 (co-located with EACL 2017), p. 110; Alayba, A.M., Palade, V., England, M., Iqbal, R., Arabic Language Sentiment Analysis on Health Services (2017), arXiv:1702.03197; Al-Azani, S., El-Alfy, E.-S.M., Using word embedding and ensemble learning for highly imbalanced data sentiment analysis in short Arabic text (2017) Proc. Comput. Sci., 109, pp. 359-366; Al-Azani, S., El-Alfy, E.-S.M., Hybrid deep learning for sentiment polarity determination of Arabic microblogs (2017) International Conference on Neural Information Processing, Springer, pp. 491-500; AL-Smadi, M., Qawasmeh, O., Al-Ayyoub, M., Jararweh, Y., Gupta, B., Deep recurrent neural network vs. support vector machine for aspect based sentiment analysis of Arabic hotels reviews (2017) J. Comput. Sci., , (in press); Pontiki, M., Galanis, D., Papageorgiou, H., Androutsopoulos, I., Manandhar, S., AL-Smadi, M., Al-Ayyoub, M., Eryiğit, G., SemEval-2016 Task 5: aspect based sentiment analysis (2016) Proceedings of the 10th International Workshop on Semantic Evaluation (SemEval-2016), Association for Computational Linguistics, pp. 19-30. , http://www.aclweb.org/anthology/S16-1002, URL; AL-Smadi, M., Qwasmeh, O., Talafha, B., Al-Ayyoub, M., Jararweh, Y., Benkhelifa, E., An enhanced framework for aspect-based sentiment analysis of hotels’ reviews: Arabic reviews case study (2016) 2016 11th International Conference for Internet Technology and Secured Transactions (ICITST), IEEE, pp. 98-103; El-Beltagy, S.R., Kalamawy, M.E., Soliman, A.B., NileTMRG at SemEval-2017 Task 4: Arabic Sentiment Analysis (2017), arXiv:1710.08458; Rosenthal, S., Farra, N., Nakov, P., SemEval-2017 Task 4: sentiment analysis in twitter (2017) Proceedings of the 11th International Workshop on Semantic Evaluation (SemEval-2017), pp. 502-518; El-Beltagy, S.R., Khalil, T., Halaby, A., Hammad, M., Combining Lexical Features and a Supervised Learning Approach for Arabic Sentiment Analysis (2017), arXiv:1710.08451; González, J.-A., Pla, F., Hurtado, L.-F., ELiRF-UPV at SemEval-2017 Task 4: sentiment analysis using deep learning (2017) Proceedings of the 11th International Workshop on Semantic Evaluation (SemEval-2017), pp. 723-727; Baly, R., Badaro, G., Hamdi, A., Moukalled, R., Aoun, R., El-Khoury, G., Al Sallab, A., Shaban, K., OMAM at SemEval-2017 Task 4: evaluation of English state-of-the-art sentiment analysis models for Arabic and a new topic-based model (2017) Proceedings of the 11th International Workshop on Semantic Evaluation (SemEval-2017), pp. 603-610; Romeo, S., Da San Martino, G., Belinkov, Y., Barrón-Cede no, A., Eldesouki, M., Darwish, K., Mubarak, H., Moschitti, A., Language processing and learning models for community question answering in Arabic (2017) Inf. Process. Manag.; Nakov, P., Hoogeveen, D., Márquez, L., Moschitti, A., Mubarak, H., Baldwin, T., Verspoor, K., SemEval-2017 Task 3: community question answering (2017) Proceedings of the 11th International Workshop on Semantic Evaluation (SemEval-2017), pp. 27-48; Abandah, G.A., Graves, A., Al-Shagoor, B., Arabiyat, A., Jamour, F., Al-Taee, M., Automatic diacritization of Arabic text using recurrent neural networks (2015) Int. J. Doc. Anal. Recognit., 18 (2), pp. 183-197; Belinkov, Y., Glass, J., Arabic diacritization with recurrent neural networks (2015) EMNLP, pp. 2281-2285; Zitouni, I., Sarikaya, R., Arabic diacritic restoration approach based on maximum entropy models (2009) Comput. Speech Lang., 23 (3), pp. 257-276; Rashwan, M.A., Al Sallab, A.A., Raafat, H.M., Rafea, A., Automatic Arabic diacritics restoration based on deep nets (2014) ANLP 2014, p. 65; Rashwan, M.A., Al Sallab, A.A., Raafat, H.M., Rafea, A., Deep learning framework with confused sub-set resolution architecture for automatic Arabic diacritization (2015) IEEE Trans. Audio Speech Lang. Process., 23 (3), pp. 505-516; Al-Rfou, R., Perozzi, B., Skiena, S., Polyglot: Distributed Word Representations for Multilingual NLP (2013), arXiv:1307.1662; Al-Rfou, R., Kulkarni, V., Perozzi, B., Skiena, S., Polyglot-NER: massive multilingual named entity recognition (2015) Proceedings of the 2015 SIAM International Conference on Data Mining, SIAM, pp. 586-594; Zahran, M.A., Magooda, A., Mahgoub, A.Y., Raafat, H.M., Rashwan, M., Atyia, A., Word representations in vector space and their applications for Arabic (2015) CICLing (1), pp. 430-443; Mikolov, T., Chen, K., Corrado, G., Dean, J., Efficient Estimation of Word Representations in Vector Space (2013), arXiv:1301.3781; Mikolov, T., Sutskever, I., Chen, K., Corrado, G.S., Dean, J., Distributed representations of words and phrases and their compositionality (2013) Advances in Neural Information Processing Systems, pp. 3111-3119; Pennington, J., Socher, R., Manning, C., Glove: global vectors for word representation (2014) Proceedings of the 2014 Conference on Empirical Methods in Natural Language Processing (EMNLP), pp. 1532-1543</v>
          </cell>
          <cell r="AM234" t="str">
            <v>Al-Ayyoub, M.; Jordan University of Science and TechnologyJordan; email: maalshbool@just.edu.jo</v>
          </cell>
          <cell r="AP234" t="str">
            <v>Elsevier B.V.</v>
          </cell>
          <cell r="AW234" t="str">
            <v>J. Comput. Sci.</v>
          </cell>
          <cell r="AX234" t="str">
            <v>Final</v>
          </cell>
          <cell r="AY234" t="str">
            <v>2-s2.0-85035362747</v>
          </cell>
          <cell r="AZ234">
            <v>9</v>
          </cell>
          <cell r="BF234" t="str">
            <v>Arabic natural language processing; Deep learning; Machine translation; Optical character recognition; Sentiment analysis; Social computing; Speech analysis; Text categorization; Text recognition</v>
          </cell>
          <cell r="BG234" t="str">
            <v>Computational linguistics; Computer aided language translation; Data mining; Natural language processing systems; Optical character recognition; Sentiment analysis; Social networking (online); Social sciences computing; Speech analysis; Speech processing; Speech recognition; Speech transmission; Surveys; Text processing; Arabic natural language processing; Machine translations; Social computing; Text categorization; Text recognition; Deep learning</v>
          </cell>
          <cell r="BI234" t="str">
            <v>twitter|metamap|nlp</v>
          </cell>
          <cell r="BJ234" t="str">
            <v>the recent advances in deep learning (dl) have caused breakthroughs in many fields such as computer vision, natural language processing (nlp) and speech processing. many dl based approaches have been shown to produce state-of-the-art results on various tasks that are of great importance to online social networks (osn) and social computing such as sentiment analysis (sa) and pharmacovigilance. nlp tasks are becoming very prominent in osn and dl is offering researchers and practitioners exciting new directions to address these tasks. in this paper, we provide a survey of the published papers on using dl techniques for nlp. we focus on the arabic language due to its importance, the scarcity of resources on it and the challenges associated with working on it. we notice that dl has yet to receive the attention it deserves from the arabic nlp (anlp) community compared with the attention it is getting for other languages despite the vast adoption of social networks in the arab world. the majority of the early works on using dl for anlp focused on ocr-related problems while the more recent ones are more diverse with the increasing interest in applying dl to sa, machine translation, diacritization, etc. this survey should serve as a guide for the young and growing anlp community in order to help bridge the huge gap between anlp literature and the much richer and more mature english nlp literature. © 2017 elsevier b.v.</v>
          </cell>
          <cell r="BK234" t="str">
            <v>Os avanços recentes no aprendizado profundo (DL) causaram avanços em muitos campos, como visão computacional, processamento de linguagem natural (PNL) e processamento de fala. Foi demonstrado que muitas abordagens baseadas em EAD produzem resultados de última geração em várias tarefas que são de grande importância para redes sociais online (OSN) e computação social, como análise de sentimento (SA) e farmacovigilância. As tarefas da PNL estão se tornando muito proeminentes no OSN e a DL está oferecendo aos pesquisadores e profissionais novas direções interessantes para lidar com essas tarefas. Neste artigo, fornecemos uma pesquisa dos artigos publicados sobre o uso de técnicas de DL para PNL. Focamos a língua árabe devido à sua importância, à escassez de recursos e aos desafios associados ao seu trabalho. Notamos que DL ainda não recebeu a atenção que merece da comunidade árabe de PNL (ANLP) em comparação com a atenção que está recebendo para outros idiomas, apesar da vasta adoção de redes sociais no mundo árabe. A maioria dos primeiros trabalhos sobre o uso de DL para ANLP focou em problemas relacionados ao OCR, enquanto os mais recentes são mais diversos com o crescente interesse em aplicar DL para SA, tradução automática, diacritização, etc. Esta pesquisa deve servir como um guia para a comunidade ANLP jovem e crescente, a fim de ajudar a preencher a enorme lacuna entre a literatura ANLP e a literatura de PNL em inglês, muito mais rica e madura.</v>
          </cell>
          <cell r="BL234" t="str">
            <v xml:space="preserve">Os recentes avanços no aprendizado profundo (DL) causaram avanços em muitos campos, como visão de computador, processamento de linguagem natural (PNL) e processamento de fala. Muitas abordagens baseadas em DL mostraram produzir resultados de última geração em várias tarefas que são de grande importância para redes sociais on-line (OSN) e computação social, como a análise de sentimentos (SA) e a farmacovigilância. As tarefas NLP estão se tornando muito proeminentes no OSN e DL oferecem pesquisadores e profissionais emocionantes novas direções para resolver essas tarefas. Neste artigo, fornecemos uma pesquisa dos documentos publicados no uso de técnicas de DL para PNL. Nós nos concentramos na língua árabe devido à sua importância, a escassez de recursos sobre ela e os desafios associados ao trabalho nele. Obserimos que a DL ainda não recebeu a atenção que merece da comunidade Árabe NLP (ANLP) em comparação com a atenção que está recebendo outras línguas, apesar da vasta adoção de redes sociais no mundo árabe. A maioria dos trabalhos antecipados em uso DL para o ANLP focado em problemas relacionados ao OCR, enquanto os mais recentes são mais diversos com o crescente interesse em aplicar DL para SA, tradução automática, dialização, etc. Esta pesquisa deve servir como guia para A jovem e crescente comunidade ANLP, a fim de ajudar a preencher a enorme lacuna entre a literatura ANLP e a literatura NLP inglesa mais rica e mais madura. © 2017 Elsevier B.V. </v>
          </cell>
          <cell r="BQ234">
            <v>0</v>
          </cell>
          <cell r="BR234">
            <v>1</v>
          </cell>
          <cell r="BS234">
            <v>0</v>
          </cell>
          <cell r="BV234">
            <v>0</v>
          </cell>
          <cell r="BW234">
            <v>0</v>
          </cell>
          <cell r="BX234">
            <v>0</v>
          </cell>
          <cell r="BY234">
            <v>0</v>
          </cell>
          <cell r="BZ234">
            <v>0</v>
          </cell>
          <cell r="CA234">
            <v>0</v>
          </cell>
          <cell r="CB234">
            <v>0</v>
          </cell>
          <cell r="CC234">
            <v>0</v>
          </cell>
          <cell r="CE234" t="str">
            <v>Entra ou ñ para leitura: talvez - vários artigos de trabalho na língua árabe</v>
          </cell>
          <cell r="CF234" t="str">
            <v>Razoavel</v>
          </cell>
          <cell r="CG234">
            <v>44371</v>
          </cell>
          <cell r="CI234">
            <v>0</v>
          </cell>
          <cell r="CK234">
            <v>0</v>
          </cell>
          <cell r="CL234">
            <v>0</v>
          </cell>
        </row>
        <row r="235">
          <cell r="C235" t="str">
            <v>identifying respiratory findings in emergency department reports for biosurveillance using metamap</v>
          </cell>
          <cell r="D235" t="str">
            <v>Identifying respiratory findings in emergency department reports for biosurveillance using MetaMap.</v>
          </cell>
          <cell r="E235" t="str">
            <v xml:space="preserve">Identificando os achados respiratórios em relatórios de departamento de emergência para a bioiosurveilance usando o Metamap. </v>
          </cell>
          <cell r="G235" t="str">
            <v xml:space="preserve">macho </v>
          </cell>
          <cell r="H235">
            <v>2004</v>
          </cell>
          <cell r="I235">
            <v>24</v>
          </cell>
          <cell r="J235">
            <v>0</v>
          </cell>
          <cell r="K235">
            <v>0</v>
          </cell>
          <cell r="L235" t="str">
            <v>Scopus</v>
          </cell>
          <cell r="P235" t="str">
            <v>English</v>
          </cell>
          <cell r="Q235" t="str">
            <v>Article</v>
          </cell>
          <cell r="R235">
            <v>0</v>
          </cell>
          <cell r="T235" t="str">
            <v>Chapman W.W., Fiszman M., Dowling J.N., Chapman B.E., Rindflesch T.C.</v>
          </cell>
          <cell r="U235" t="str">
            <v>Medinfo. MEDINFO</v>
          </cell>
          <cell r="V235" t="str">
            <v>11</v>
          </cell>
          <cell r="W235" t="str">
            <v>Pt 1</v>
          </cell>
          <cell r="AB235" t="str">
            <v>https://www.scopus.com/inward/record.uri?eid=2-s2.0-21644458384&amp;partnerID=40&amp;md5=42776fa1e748385f6112066f5b2a5d05</v>
          </cell>
          <cell r="AC235" t="str">
            <v>RODS Laboratory, Center for Biomedical Informatics, University of Pittsburgh, 200 Lothrop Street, Pittsburgh, PA  15213, United States</v>
          </cell>
          <cell r="AD235" t="str">
            <v>Chapman, W.W., RODS Laboratory, Center for Biomedical Informatics, University of Pittsburgh, 200 Lothrop Street, Pittsburgh, PA  15213, United States; Fiszman, M., RODS Laboratory, Center for Biomedical Informatics, University of Pittsburgh, 200 Lothrop Street, Pittsburgh, PA  15213, United States; Dowling, J.N., RODS Laboratory, Center for Biomedical Informatics, University of Pittsburgh, 200 Lothrop Street, Pittsburgh, PA  15213, United States; Chapman, B.E., RODS Laboratory, Center for Biomedical Informatics, University of Pittsburgh, 200 Lothrop Street, Pittsburgh, PA  15213, United States; Rindflesch, T.C., RODS Laboratory, Center for Biomedical Informatics, University of Pittsburgh, 200 Lothrop Street, Pittsburgh, PA  15213, United States</v>
          </cell>
          <cell r="AM235" t="str">
            <v>Chapman, W.W.email: chapman@cbmi.pitt.edu</v>
          </cell>
          <cell r="AW235" t="str">
            <v>Medinfo</v>
          </cell>
          <cell r="AX235" t="str">
            <v>Final</v>
          </cell>
          <cell r="AY235" t="str">
            <v>2-s2.0-21644458384</v>
          </cell>
          <cell r="AZ235">
            <v>4</v>
          </cell>
          <cell r="BG235" t="str">
            <v>article; biological warfare; documentation; emergency health service; epidemic; health survey; human; information retrieval; linguistics; medical information system; medical record; natural language processing; respiratory tract disease; Abstracting and Indexing; Bioterrorism; Disease Outbreaks; Emergency Service, Hospital; Humans; Information Storage and Retrieval; Medical Records; Natural Language Processing; Population Surveillance; Respiratory Tract Diseases; Unified Medical Language System; Vocabulary, Controlled</v>
          </cell>
          <cell r="BH235" t="str">
            <v>twitter|metamap|nlp</v>
          </cell>
          <cell r="BI235" t="str">
            <v>twitter|metamap|nlp</v>
          </cell>
          <cell r="BJ235" t="str">
            <v>clinical conditions described in patients' dictated reports are necessary for automated detection of patients with respiratory illnesses such as inhalational anthrax and pneumonia. we applied metamap to emergency department reports to extract a set of 71 clinical conditions relevant to detection of a lower respiratory outbreak. we indexed umls terms in emergency department reports with metamap, filtered the indexed output with a specialized lexicon of umls terms for the domain, and mapped the clinical conditions of interest to concepts in the lexicon. we compared metamap's ability to accurately identify the conditions against a physician's manual annotations and evaluated incorrectly indexed features to determine what additional processing is necessary. metamap identified the clinical conditions with a recall of 0.72 and a precision of 0.56. necessary processing beyond metamap's indexing includes finding validation, temporal discrimination, anatomic location discrimination, finding-disease discrimination, and contextual inference. successful identification of clinical conditions in an emergency department report with metamap requires processing techniques specific to the clinical question of interest.</v>
          </cell>
          <cell r="BK235" t="str">
            <v>O Dicionário Médico para Atividades Regulatórias (MedDRA) é o padrão para codificar termos de EA em casos FAERS.</v>
          </cell>
          <cell r="BL235" t="str">
            <v xml:space="preserve">As condições clínicas descritas nos relatórios ditados dos pacientes são necessárias para a detecção automatizada de pacientes com doenças respiratórias, como antraz inalatória e pneumonia. Aplicamos o metamap aos relatórios do departamento de emergência para extrair um conjunto de 71 condições clínicas relevantes para a detecção de um surto respiratório inferior. Nós indexamos os termos UMLs em relatórios de departamento de emergência com o Metamap, filtrou a saída indexada com um léxico especializado de termos de UMLs para o domínio, e mapeou as condições clínicas de interesse em conceitos no Léxico. Comparamos a capacidade de metamap de identificar com precisão as condições contra as anotações do manual de um médico e avaliou recursos indexados incorretamente para determinar qual é necessário o processamento adicional. O metamap identificou as condições clínicas com uma recordação de 0,72 e uma precisão de 0,56. O processamento necessário para além da indexação do Metamap inclui encontrar validação, discriminação temporal, discriminação de localização anatômica, discriminação da doença e inferência contextual. A identificação bem-sucedida de condições clínicas em um relatório de departamento de emergência com o Metamap requer técnicas de processamento específicas para a questão clínica de interesse. </v>
          </cell>
          <cell r="BQ235">
            <v>0</v>
          </cell>
          <cell r="BR235">
            <v>0</v>
          </cell>
          <cell r="BS235">
            <v>0</v>
          </cell>
          <cell r="BV235">
            <v>0</v>
          </cell>
          <cell r="BW235">
            <v>0</v>
          </cell>
          <cell r="BX235">
            <v>0</v>
          </cell>
          <cell r="BY235">
            <v>0</v>
          </cell>
          <cell r="BZ235">
            <v>0</v>
          </cell>
          <cell r="CA235">
            <v>0</v>
          </cell>
          <cell r="CB235">
            <v>0</v>
          </cell>
          <cell r="CC235">
            <v>0</v>
          </cell>
          <cell r="CK235">
            <v>0</v>
          </cell>
          <cell r="CL235">
            <v>0</v>
          </cell>
        </row>
        <row r="236">
          <cell r="C236" t="str">
            <v>end to end deep framework for disease named entity recognition using social media data</v>
          </cell>
          <cell r="D236" t="str">
            <v>End-to-end deep framework for disease named entity recognition using social media data</v>
          </cell>
          <cell r="E236" t="str">
            <v xml:space="preserve">Quadro profundo de ponta a ponta para a doença denominada reconhecimento de entidade usando dados de mídia social </v>
          </cell>
          <cell r="G236" t="str">
            <v xml:space="preserve">macho </v>
          </cell>
          <cell r="H236">
            <v>2018</v>
          </cell>
          <cell r="I236">
            <v>2</v>
          </cell>
          <cell r="J236">
            <v>0</v>
          </cell>
          <cell r="K236">
            <v>1</v>
          </cell>
          <cell r="L236" t="str">
            <v>Scopus</v>
          </cell>
          <cell r="P236" t="str">
            <v>English</v>
          </cell>
          <cell r="Q236" t="str">
            <v>Conference Paper</v>
          </cell>
          <cell r="R236">
            <v>0</v>
          </cell>
          <cell r="T236" t="str">
            <v>Miftahutdinov Z., Tutubalina E.</v>
          </cell>
          <cell r="U236" t="str">
            <v>IEEE 30th Jubilee Neumann Colloquium, NC 2017</v>
          </cell>
          <cell r="V236" t="str">
            <v>2018-January</v>
          </cell>
          <cell r="Y236" t="str">
            <v>10.1109/nc.2017.8263281</v>
          </cell>
          <cell r="Z236" t="str">
            <v>10.1109/NC.2017.8263281</v>
          </cell>
          <cell r="AB236" t="str">
            <v>https://www.scopus.com/inward/record.uri?eid=2-s2.0-85047745771&amp;doi=10.1109%2fNC.2017.8263281&amp;partnerID=40&amp;md5=717a2eee2dcc974aa0463cc29c554b52</v>
          </cell>
          <cell r="AC236" t="str">
            <v>Kazan (Volga Region) Federal University, Kazan, Russian Federation</v>
          </cell>
          <cell r="AD236" t="str">
            <v>Miftahutdinov, Z., Kazan (Volga Region) Federal University, Kazan, Russian Federation; Tutubalina, E., Kazan (Volga Region) Federal University, Kazan, Russian Federation</v>
          </cell>
          <cell r="AH236" t="str">
            <v>Russian Science Foundation, RSF: 15-11-10019</v>
          </cell>
          <cell r="AI236" t="str">
            <v>The work on problem definition and neural networks was supported by the Russian Science Foundation grant no. 15-11-10019. Other parts of this work were performed according to the Russian Government Program of Competitive Growth of Kazan Federal University.</v>
          </cell>
          <cell r="AL236" t="str">
            <v>Kotov, A., (2015) Social Media Analytics for Healthcare, pp. 309-340. , http://www.crcnetbase.com/doi/abs/10.1201/b18588-11; Solovyev, V., Ivanov, V., Knowledge-driven event extraction in Russian: Corpus-based linguistic resources (2016) Computational Intelligence and Neuroscience, 2016, p. 16; Miftakhutdinov, Z., Tutubalina, E., Kfu at CLEF ehealth 2017 task 1: Icd-10 coding of english death certificates with recurrent neural networks (2017) CLEF; Miftahutdinov, Z., Tutubalina, E., Tropsha, A., Identifying diseaserelated expressions in reviews using conditional random fields (2017) Proceedings of International Conference on Computational Linguistics and Intellectual Technologies Dialog, 1, pp. 155-167; Choi, S.-P., Lee, S., Jung, H., Song, S.-K., An intensive case study on kernel-based relation extraction (2014) Multimedia Tools and Applications, 71 (2). , https://doi.org/10.1007/s11042-013-1380-5, Jul; Tutubalina, E., Nikolenko, S., Combination of deep recurrent neural networks and conditional (2017) Journal of Healthcare Engineering, 2017. , random fields for extracting adverse drug reactions from user reviews; Chou, W.-Y.S., Hunt, Y.M., Beckjord, E.B., Moser, R.P., Hesse, B.W., Social media use in the United States: Implications for health communication (2009) Journal of Medical Internet Research, 11 (4); Na, J.-C., Kyaing, W.Y.M., Khoo, C.S., Foo, S., Chang, Y.-K., Theng, Y.-L., Sentiment classification of drug reviews using a rulebased linguistic approach (2012) International Conference on Asian Digital Libraries, pp. 189-198. , Springer; Sharif, H., Zaffar, F., Abbasi, A., Zimbra, D., (2014) Detecting Adverse Drug Reactions Using A Sentiment Classification Framework; Yalamanchi, D., (2011), Sideffective-system to mine patient reviews: sentiment analysis Ph.D. dissertation, Rutgers University-Graduate School-New Brunswick; Cambria, E., Benson, T., Eckl, C., Hussain, A., Sentic proms: Application of sentic computing to the development of a novel unified framework for measuring health-care quality (2012) Expert Systems with Applications, 39 (12), pp. 10533-10543; Deng, Y., Stoehr, M., Denecke, K., Retrieving attitudes: Sentiment analysis from clinical narratives. (2014) MedIR@ SIGIR, pp. 12-15; Harman, G.C.M.D.C., Quantifying mental health signals in twitter (2014) ACL, 51, p. 2014; Preotiuc-Pietro, D., Eichstaedt, J., Park, G., Sap, M., Smith, L., Tobolsky, V., Schwartz, H.A., Ungar, L., The role of personality, age and gender in tweeting about mental illnesses (2015) NAACL HLT, 2015, p. 21; Dang, T.-T., Ho, T.-B., Mixture of language models utilization in score-based sentiment classification on clinical narratives (2016) International Conference on Industrial, Engineering and Other Applications of Applied Intelligent Systems, pp. 255-268. , Springer; Benton, A., Ungar, L., Hill, S., Hennessy, S., Mao, J., Chung, A., Leonard, C.E., Holmes, J.H., Identifying potential adverse effects using the web: A new approach to medical hypothesis generation (2011) Journal of Biomedical Informatics, 44 (6), pp. 989-996; Sloane, R., Osanlou, O., Lewis, D., Bollegala, D., Maskell, S., Pirmohamed, M., Social media and pharmacovigilance: A review of the opportunities and challenges (2015) British Journal of Clinical Pharmacology, 80 (4), pp. 910-920; Yeleswarapu, S., Rao, A., Joseph, T., Saipradeep, V.G., Srinivasan, R., A pipeline to extract drug-adverse event pairs from multiple data sources (2014) BMC Medical Informatics and Decision Making, 14 (1), p. 13; Freifeld, C.C., Brownstein, J.S., Menone, C.M., Bao, W., Filice, R., Kass-Hout, T., Dasgupta, N., Digital drug safety surveillance: Monitoring pharmaceutical products in twitter (2014) Drug Safety, 37 (5), pp. 343-350; Nikfarjam, A., Gonzalez, G.H., Pattern mining for extraction of mentions of adverse drug reactions from user comments (2011) AMIA Annual Symposium Proceedings 2011. American Medical Informatics Association, p. 1019; Harpaz, R., Callahan, A., Tamang, S., Low, Y., Odgers, D., Finlayson, S., Jung, K., Shah, N.H., Text mining for adverse drug events: The promise, challenges, and state of the art (2014) Drug Safety, 37 (10), pp. 777-790; Sarker, A., Gonzalez, G., Portable automatic text classification for adverse drug reaction detection via multi-corpus training (2015) Journal of Biomedical Informatics, 53, pp. 196-207; Automated detection of adverse drug reactions from social media posts with machine learning (2017) Proceedings of International Conference on Analysis of Images, Social Networks and Texts, , A.I. and T. E; Huynh, T., He, Y., Willis, A., Ruger, S., Adverse drug reaction classification with deep neural networks (2016) Proceedings of COLING 2016, the 26th International Conference on Computational Linguistics: Technical Papers, pp. 877-887; Leaman, R., Wei, C.-H., Lu, Z., Tmchem: A high performance approach for chemical named entity recognition and normalization (2015) Journal of Cheminformatics, 7 (1), p. S3; Tsuruoka, Y., McNaught, J., Tsujii, J.C., Ananiadou, S., Learning string similarity measures for gene/protein name dictionary look-up using logistic regression (2007) Bioinformatics, 23 (20), pp. 2768-2774; Limsopatham, N., Collier, N., Normalising medical concepts in social media texts by learning semantic representation (2016) ACL, 1; Sarker, A., Molla-Aliod, D., Paris, C., (2011) Outcome Polarity Identification of Medical Papers; Coulter, A., Ellins, J., (2006) The Quality Enhancing Interventions Project: Patient-focused Interventions, , London: The Health Foundation; Xia, L., Gentile, A.L., Munro, J., Iria, J., Improving patient opinion mining through multi-step classification (2009) TSD, 5729, pp. 70-76. , Springer; Adams, D.Z., Gruss, R., Abrahams, A.S., Automated discovery of safety and efficacy concerns for joint &amp; muscle pain relief treatments from online reviews (2017) International Journal of Medical Informatics, 100, pp. 108-120; Salas-Zarate, M.D.P., Medina-Moreira, J., Lagos-Ortiz, K., Luna-Aveiga, H., Rodriguez-Garcia, M.A., Valencia-Garcia, R., Sentiment analysis on tweets about diabetes: An aspect-level approach (2017) Computational and Mathematical Methods in Medicine, 2017; Ofek, N., Caragea, C., Rokach, L., Biyani, P., Mitra, P., Yen, J., Portier, K., Greer, G., Improving sentiment analysis in an online cancer survivor community using dynamic sentiment lexicon (2013) Social Intelligence and Technology (SOCIETY), 2013 International Conference on, pp. 109-113. , IEEE; Biyani, P., Caragea, C., Mitra, P., Zhou, C., Yen, J., Greer, G.E., Portier, K., Co-training over domain-independent and domain-dependent features for sentiment analysis of an online cancer support community (2013) Proceedings of the 2013 IEEE/ACM International Conference on Advances in Social Networks Analysis and Mining, pp. 413-417. , ACM; Rodrigues, R.G., Das Dores, R.M., Camilo-Junior, C.G., Rosa, T.C., Sentihealth-cancer: A sentiment analysis tool to help detecting mood of patients in online social networks (2016) International Journal of Medical Informatics, 85 (1), pp. 80-95; Tutubalina, E., Nikolenko, S., Automated prediction of demographic information from medical user reviews (2016) International Conference on Mining Intelligence and Knowledge Exploration, pp. 174-184. , Springer; Nikolenko, S., Tutubalina, E., Demographic prediction based on user reviews about medications (2017) Computacion y Sistemas, 21 (2), pp. 227-241; Conway, M., O'Connor, D., Social media, big data, and mental health: Current advances and ethical implications (2016) Current Opinion in Psychology, 9, pp. 77-82; Benton, A., Mitchell, M., Hovy, D., Multitask learning for mental health conditions with limited social media data (2017) Proceedings of the 15th Conference of the EACL, 1, pp. 152-162; Koscielny, G., An, P., Carvalho-Silva, D., Cham, J.A., Fumis, L., Gasparyan, R., Hasan, S., Papa, E., Open targets: A platform for therapeutic target identification and validation (2016) Nucleic Acids Research, 45 (D1), pp. D985-D994; Lafferty, J., McCallum, A., Pereira, F., Conditional random fields: Probabilistic models for segmenting and labeling sequence data (2001) Proceedings of the Eighteenth International Conference on Machine Learning, ICML, 1, pp. 282-289; Elman, J.L., Finding structure in time (1990) Cognitive Science, 14 (2), pp. 179-211; Graves, A., Schmidhuber, J., Framewise phoneme classification with bidirectional LSTM networks (2005) Neural Networks 2005. IJCNN'05. Proceedings. 2005, IEEE International Joint Conference on, 4, pp. 2047-2052. , IEEE; Graves, A., Fernandez, S., Schmidhuber, J., Bidirectional LSTM networks for improved phoneme classification and recognition (2005) Artificial Neural Networks: Formal Models and Their Applications-ICANN, 2005, p. 753; Karimi, S., Metke-Jimenez, A., Kemp, M., Wang, C., Cadec: A corpus of adverse drug event annotations (2015) Journal of Biomedical Informatics, 55, pp. 73-81; Barak, Y., Aizenberg, D., Switching to aripiprazole as a strategy for weight reduction: A meta-analysis in patients suffering from schizophrenia (2010) Journal of Obesity, 2011</v>
          </cell>
          <cell r="AO236" t="str">
            <v>Institute of Electrical and Electronics Engineers (IEEE)</v>
          </cell>
          <cell r="AP236" t="str">
            <v>Institute of Electrical and Electronics Engineers Inc.</v>
          </cell>
          <cell r="AQ236" t="str">
            <v>30th IEEE Jubilee Neumann Colloquium, NC 2017</v>
          </cell>
          <cell r="AR236" t="str">
            <v>24 November 2017 through 25 November 2017</v>
          </cell>
          <cell r="AT236">
            <v>134343</v>
          </cell>
          <cell r="AU236" t="str">
            <v>9781538646366</v>
          </cell>
          <cell r="AW236" t="str">
            <v>IEEE Jubil. Neumann Colloq., NC</v>
          </cell>
          <cell r="AX236" t="str">
            <v>Final</v>
          </cell>
          <cell r="AY236" t="str">
            <v>2-s2.0-85047745771</v>
          </cell>
          <cell r="AZ236">
            <v>5</v>
          </cell>
          <cell r="BF236" t="str">
            <v>deep learning; disease named entity extraction; disease named entity normalization; healthcare; Medical systems; recurrent neural networks</v>
          </cell>
          <cell r="BG236" t="str">
            <v>Deep learning; Deep neural networks; Health care; Natural language processing systems; Network architecture; Social networking (online); Health care application; Learning architectures; Medical systems; Named entity extraction; Named entity normalizations; Named entity recognition; Personalized medicines; Pharmacological properties; Recurrent neural networks</v>
          </cell>
          <cell r="BH236" t="str">
            <v>twitter|metamap|nlp</v>
          </cell>
          <cell r="BI236" t="str">
            <v>twitter|metamap|nlp</v>
          </cell>
          <cell r="BJ236" t="str">
            <v>a growing interest in the natural language processing methods applied to healthcare applications has been observed in the recent years. in particular, new drug pharmacological properties can be derived patient observations shared in social media forums. developing approaches designed to automatically retrieve this information is of no low interest for personalized medicine and wide-scale drug tests. the full potential of the effective exploitation of both textual data and published biological data for drug research often goes untapped mostly because of the lack of tools and focused methodologies to curate and integrate the data and transform it into new, experimentally testable hypotheses. deep learning architectures have shown promising results for a wide range of tasks. in this work, we propose to address a challenging problem by applying modern deep neural networks for disease named entity recognition. an essential step for this task is recognition of disease mentions and medical concept nor-malization, which is highly difficult with simple string matching approaches. we cast the task as an end-to-end problem, solved using two architectures based on recurrent neural networks and pre-trained word embeddings. we show that it is possible to assess the practicability of using social media data to extract representative medical concepts for pharmacovigilance or drug repurposing. © 2017 ieee.</v>
          </cell>
          <cell r="BK236" t="str">
            <v>Um interesse crescente nos métodos de processamento de linguagem natural aplicados a aplicativos de saúde tem sido observado nos últimos anos. Em particular, novas propriedades farmacológicas de drogas podem ser derivadas de observações de pacientes compartilhadas em fóruns de mídia social. O desenvolvimento de abordagens projetadas para recuperar automaticamente essas informações não é de baixo interesse para a medicina personalizada e testes de drogas em larga escala. O potencial total da exploração efetiva de dados textuais e dados biológicos publicados para pesquisa de drogas muitas vezes não é explorado, principalmente por causa da falta de ferramentas e metodologias focadas para curar e integrar os dados e transformá-los em novas hipóteses testáveis ​​experimentalmente. As arquiteturas de aprendizado profundo têm mostrado resultados promissores para uma ampla gama de tarefas. Neste trabalho, propomos abordar um problema desafiador, aplicando redes neurais profundas modernas para o reconhecimento de entidades de doenças chamadas. Uma etapa essencial para essa tarefa é o reconhecimento de menções a doenças e da normalização do conceito médico, o que é altamente difícil com abordagens simples de correspondência de strings. Projetamos a tarefa como um problema de ponta a ponta, resolvido usando duas arquiteturas baseadas em redes neurais recorrentes e embeddings de palavras pré-treinadas. Mostramos que é possível avaliar a praticabilidade do uso de dados de mídia social para extrair conceitos médicos representativos para farmacovigilância ou reaproveitamento de medicamentos.</v>
          </cell>
          <cell r="BL236" t="str">
            <v xml:space="preserve">Um interesse crescente nos métodos de processamento de linguagem natural aplicados aos pedidos de saúde foi observado nos últimos anos. Em particular, novas propriedades farmacológicas de drogas podem ser derivadas observações de pacientes compartilhadas em fóruns de mídia social. Desenvolver abordagens projetadas para recuperar automaticamente essa informação não é de juros baixos para medicamentos personalizados e testes de drogas de grande escala. O potencial total da exploração efetiva de dados textuais e dados biológicos publicados para a pesquisa de drogas geralmente passam principalmente por causa da falta de ferramentas e metodologias focadas para curar e integrar os dados e transformá-lo em hipóteses novas e experimentalmente testáveis. Arquiteturas de aprendizagem profundas mostraram resultados promissores para uma ampla gama de tarefas. Neste trabalho, propomos abordar um problema desafiador aplicando redes neurais profundas modernas para o reconhecimento de entidade denominado da doença. Um passo essencial para esta tarefa é o reconhecimento de menções da doença e conceito médico nem malização, que é altamente difícil com abordagens de correspondência simples de string. Nós lançamos a tarefa como um problema de ponta a ponta, resolvido usando duas arquiteturas baseadas em redes neurais recorrentes e incorporações pré-treinadas da palavra. Mostramos que é possível avaliar a praticabilidade de usar dados de mídia social para extrair conceitos médicos representativos para farmacovigilância ou remposição de drogas. © 2017 IEEE. </v>
          </cell>
          <cell r="BQ236">
            <v>0</v>
          </cell>
          <cell r="BR236">
            <v>1</v>
          </cell>
          <cell r="BS236">
            <v>0</v>
          </cell>
          <cell r="BV236">
            <v>0</v>
          </cell>
          <cell r="BW236">
            <v>0</v>
          </cell>
          <cell r="BX236">
            <v>0</v>
          </cell>
          <cell r="BY236">
            <v>0</v>
          </cell>
          <cell r="BZ236">
            <v>0</v>
          </cell>
          <cell r="CA236">
            <v>0</v>
          </cell>
          <cell r="CB236">
            <v>0</v>
          </cell>
          <cell r="CC236">
            <v>0</v>
          </cell>
          <cell r="CE236" t="str">
            <v>Entra ou ñ para leitura: talvez - uso de redes neurais para reconhecer entidades nomeadas</v>
          </cell>
          <cell r="CF236" t="str">
            <v>Razoavel</v>
          </cell>
          <cell r="CG236">
            <v>44371</v>
          </cell>
          <cell r="CI236">
            <v>0</v>
          </cell>
          <cell r="CK236">
            <v>0</v>
          </cell>
          <cell r="CL236">
            <v>0</v>
          </cell>
        </row>
        <row r="237">
          <cell r="C237" t="str">
            <v>implementing public health analytical services grid enabling of metamap</v>
          </cell>
          <cell r="D237" t="str">
            <v>Implementing public health analytical services: Grid enabling of MetaMap</v>
          </cell>
          <cell r="E237" t="str">
            <v xml:space="preserve">Implementando Serviços Analíticos de Saúde Pública: Ativação da Grade de Metamap </v>
          </cell>
          <cell r="G237" t="str">
            <v xml:space="preserve">macho </v>
          </cell>
          <cell r="H237">
            <v>2013</v>
          </cell>
          <cell r="J237">
            <v>0</v>
          </cell>
          <cell r="K237">
            <v>0</v>
          </cell>
          <cell r="L237" t="str">
            <v>Scopus</v>
          </cell>
          <cell r="P237" t="str">
            <v>English</v>
          </cell>
          <cell r="Q237" t="str">
            <v>Conference Paper</v>
          </cell>
          <cell r="R237">
            <v>0</v>
          </cell>
          <cell r="T237" t="str">
            <v>Davis K., Price R.C., Facelli J.C.</v>
          </cell>
          <cell r="U237" t="str">
            <v>Proceedings - IEEE Symposium on Computer-Based Medical Systems</v>
          </cell>
          <cell r="X237" t="str">
            <v xml:space="preserve"> 6627774</v>
          </cell>
          <cell r="AB237" t="str">
            <v>https://www.scopus.com/inward/record.uri?eid=2-s2.0-84897097034&amp;partnerID=40&amp;md5=ca10bd13d9849ad63f8e3d62f145894e</v>
          </cell>
          <cell r="AC237" t="str">
            <v>Department of Biomedicai Informatics, University of Utah, Salt Lake City, UT, United States; Center for High Performance Computing, University of Utah, Salt Lake City, UT, United States</v>
          </cell>
          <cell r="AD237" t="str">
            <v>Davis, K., Department of Biomedicai Informatics, University of Utah, Salt Lake City, UT, United States; Price, R.C., Center for High Performance Computing, University of Utah, Salt Lake City, UT, United States; Facelli, J.C., Department of Biomedicai Informatics, University of Utah, Salt Lake City, UT, United States, Center for High Performance Computing, University of Utah, Salt Lake City, UT, United States</v>
          </cell>
          <cell r="AL237" t="str">
            <v>Declich, S., Carter, A.O., Public health surveillance: Historical origins, methods and evaluation (1994) Bulletin of the World Health Organization, 72, p. 285; Zelicoff, A., Brillman, J., Forslund, D., George, J., Zink, S., Koenig, S., Staab, T., Berseli, K., (2001) The Rapid Syndrome Validation Project (RSVP), p. 771; Subcommittee, N.B.A., (2009) Improving the Nation's Ability to Detect and Respond to 21st Century Urgent Health Threats, , First Report of the National Biosurveillance Advisory Subcommittee; Staes, C., Xu, W., Lefevre, S., Price, R., Narus, S., Gundlapalli, A., Rolfs, R., Facelli, J., A case for using grid architecture for state public health informatics: The Utah perspective (2009) BMC Med Inform DecisMak, 9, p. 32; Chapman, W.W., Natural language processing for biosurveillance (2006) Handbook of Biosurveillance, p. 255; Mawudeku, A., Lemay, R., Werker, D., Andraghetti, R., John, R.S., The Global public health intelligence network (2007) Infectious Disease Surveillance, pp. 304-317; Chen, H., Yan, P., Zeng, D., Chen, H., Zeng, D., Yan, P., (2010) Argus infectious disease informatics, 21, pp. 177-181. , ed: Springer US; Yu, V.L., Madoff, L.C., ProMED-mail: An early warning system for emerging diseases (2004) Clinical Infectious Diseases, 39, p. 227; Brownstein, J.S., Freifeld, C.C., Reis, B.Y., Mandi, K.D., Surveillance Sans Frontières: Internet-based emerging infectious disease intelligence and the HealthMap Project (2008) PLoS Medicine, 5, pp. el51; Doan, S., Hung-Ngo, Q., Kawazoe, A., Collier, N., (2008) Global Health Monitor-A Webbased System for Detecting and Mapping Infectious Diseases, pp. 951-956; National Biosurveillance Strategy for Human Health Version 2, " Centers for Disease Control and Prevention2010; http://purl.access.gpo.gov/GPO/LPS61709, O. United States. Government Accountability. (2005). Information technology federal agencies face challenges in implementing initiatives to improve public health infrastructure: report to congressional requesters; Thompson, W.W., Shay, D.K., Weintraub, E., Brammer, L., Bridges, C.B., Cox, N.J., Fukuda, K., Influenza-associated hospitalizations in the United States (2004) JAMA: The Journal of the American Medical Association, 292, pp. 1333-1340; Gundlapalli, A.V., South, B.R., Chapman, W.W., Phansalkar, S., Shen, S., Delisle, S., Perl Trish, S.M.H., Using nlp on va electronic medical records to facilitate epidemiologie case investigations (2008) Advances in Disease Surveillance, 5, p. 34; Friedman, C., Shagina, L., Lussier, Y., Hripcsak, G., Automated encoding of clinical documents based on natural language processing (2004) Journal of the American Medical Informatics Association, 11, pp. 392-402; Chapman, W.W., Dowling, J.N., Ivanov, O., Gesteland, P., Olszewski, R., Espino, J., Wagner, M.M., (2004) Evaluating Natural Language Processing Applications Applied to Outbreak and Disease Surveillance; Chapman, W.W., Gundlapalli, A.V., South, B.R., Dowling, J.N., Natural language processing for biosurveillance (2011) Infectious Disease Informatics and Biosurveillance, pp. 279-310; Davis, K., Staes, C., Price, R., Duncan, J., Igo, S., Facelli, J., Real-time surveillance of influenza/pneumonia deaths: New strategies using grid computing and natural language processing (2011) Automatically Tracking Diabetes Using Information in Physicians' Notes, p. 17; Facelli, J., The Impact of grid computing in biomedicai informatics (2008) INFOLAC2008-AAIM, , Buenos Aires, Argentina; Berman, F., (2003) Grid Computing: Making the Global Infrastructure A Reality, , Chichester: Wiley; Konagaya, A., Trends in life science grid: From computing grid to knowledge grid (2006) BMC Bioinformatics, 7, pp. S10; Breton, V., Da Costa, A.L., De Vlieger, P., Maigne, L., Sarramia, D., Kim, Y.M., Kim, D., Wu, Y.T., Innovative in silico approaches to address avian flu using grid technology (2009) Infect. Disord. Drug Targets Infectious Disorders-Drug Targets, 9, pp. 358-365; De Vlieger, P., Boire, J.Y., Breton, V., Legré, Y., Revillard, J., Sarramia, D., Maigne, L., (2009) Grid-enabled Sentinel Network for Cancer Surveillance; Hung, S., Hung, T., Juang, J., SARS Grid-an ag-based disease management and collaborative platform (2006) Studies in Health Technology and Informatics, 120, p. 217; Da Silva, F.A.B., Gagliardi, H.F., Gallo, E., Madope, M.A., Neto, V.C., Pisa, I.T., Alves, D., IntegraEPI: A Grid-based epidemie surveillance system (2007) Studies in Health Technology and Informatics, 126, p. 197; Savel, T., Hall, K., Lee, B., McMullin, V., Miles, M., Stinn, J., White, P., Lenert, L., A Public Health Grid (PHGrid): Architecture and value proposition for 21st century public health (2010) International Journal of Medical Informatics, 79, pp. 523-529; Facelli, J.C., An agenda for ultra-large-scale system research for global health informatics (2012) ACM SIGHIT Record, 2, pp. 12-12; Aronson, A.R., Effective mapping of biomedicai text to the UMLS Metathesaurus: The MetaMap program (2001) Proceedings of the AMIA Symposium, p. 17; Chard, K., Russell, M., Lussier, Y.A., Mendonca, E.A., Silverstein, J.C., A cloudbased approach to medical NLP (2011) AMIA Annu Symp Proc, 2011, pp. 207-216; Carrell, D., A strategy for deploying secure cloud-based natural language processing systems for applied research involving clinical text (2011) System Sciences (HICSS), 2011 44th Hawaii International Conference on, pp. 1-11; Crowley, R.S., Castine, M., Mitchell, K., Chavan, G., McSherry, T., Feldman, M., CaTIES: A grid based system for coding and retrieval of surgical pathology reports and tissue specimens in support of translational research (2010) J Am Med Inform Assoc, 17, pp. 253-264. , May-Jun; Bodenreider, O., The unified medical language system (UMLS): Integrating biomedicai terminology (2004) Nucleic Acids Res, 32, pp. D267-D270; Riedl, B., Than, N., Hogarth, M., (2010) Using the UMLS and Simple Statistical Methods to Semantically Categorize Causes of Death on Death Certificates, p. 677; Hastings, S., Oster, S., Langella, S., Ervin, D., Kurc, T., Saltz, J., Introduce: An open source toolkit for rapid development of strongly typed grid services (2007) Journal of Grid Computing, 5, pp. 407-427; Chard, K., Tan, W., Boverhof, J., Madduri, R., Foster, I., (2009) Wrap Scientific Applications As WSRF Grid Services Using GRAVI, pp. 83-90</v>
          </cell>
          <cell r="AP237" t="str">
            <v>Institute of Electrical and Electronics Engineers Inc.</v>
          </cell>
          <cell r="AW237" t="str">
            <v>Proc. IEEE Symp. Comput.-Based Med. Syst.</v>
          </cell>
          <cell r="AX237" t="str">
            <v>Final</v>
          </cell>
          <cell r="AY237" t="str">
            <v>2-s2.0-84897097034</v>
          </cell>
          <cell r="AZ237">
            <v>5</v>
          </cell>
          <cell r="BG237" t="str">
            <v>Decision support systems; Natural language processing systems; Decision supports; Disease surveillance; Grid services; Health organizations; NAtural language processing; NLP systems; Public health surveillances; Technical expertise; Public health</v>
          </cell>
          <cell r="BH237" t="str">
            <v>twitter|metamap|nlp</v>
          </cell>
          <cell r="BI237" t="str">
            <v>twitter|metamap|nlp</v>
          </cell>
          <cell r="BJ237" t="str">
            <v>public health data could be used to assist with public health surveillance and decision support. however, in most cases data has to be transformed into a coded format to make it computable and amiable to quasi real time analytical processing. natural language processing (nlp) systems, which aim to accurately extract and encode biomedicai information in a standardformat, have a great potential in surveillance. nlp methods are complex, difficult, and expensive to implement. its implementation, in most cases, is well beyond the technical expertise and resources available in public health organizations. making nlp systems available as a service can greatly improve access to this methodology by public health officials and potentially enhance disease surveillance. metamap is a comprehensive biomedicai nlp system, and has been shown to perform well for numerous applications. we describe how we have implemented metamap as a grid service to make it available to the public health community. © 2013 ieee.</v>
          </cell>
          <cell r="BL237" t="str">
            <v xml:space="preserve">Os dados de saúde pública poderiam ser usados ​​para ajudar na vigilância e à decisão da saúde pública. No entanto, na maioria dos casos, os dados devem ser transformados em um formato codificado para torná-lo computável e amável para o processamento analítico em tempo real. Os sistemas de processamento de linguagem natural (NLP), que visam extrair e codificar com precisão as informações da Biomedicai em um padrão, têm um grande potencial em vigilância. Os métodos de NLP são complexos, difíceis e caros para implementar. Sua implementação, na maioria dos casos, está muito além do conhecimento técnico e recursos disponíveis nas organizações de saúde pública. Fazer sistemas NLP disponíveis como um serviço pode melhorar muito o acesso a essa metodologia por funcionários da saúde pública e potencialmente melhorar a vigilância da doença. O Metamap é um abrangente sistema Biomedicai NLP e foi mostrado para executar bem para inúmeras aplicações. Descrevemos como implementamos o Metamap como um serviço de grade para disponibilizá-lo à comunidade de saúde pública. © 2013 IEEE. </v>
          </cell>
          <cell r="BQ237">
            <v>0</v>
          </cell>
          <cell r="BR237">
            <v>0</v>
          </cell>
          <cell r="BS237">
            <v>0</v>
          </cell>
          <cell r="BV237">
            <v>0</v>
          </cell>
          <cell r="BW237">
            <v>0</v>
          </cell>
          <cell r="BX237">
            <v>0</v>
          </cell>
          <cell r="BY237">
            <v>0</v>
          </cell>
          <cell r="BZ237">
            <v>0</v>
          </cell>
          <cell r="CA237">
            <v>0</v>
          </cell>
          <cell r="CB237">
            <v>0</v>
          </cell>
          <cell r="CC237">
            <v>0</v>
          </cell>
          <cell r="CK237">
            <v>0</v>
          </cell>
          <cell r="CL237">
            <v>0</v>
          </cell>
        </row>
        <row r="238">
          <cell r="C238" t="str">
            <v>exploring convolutional neural networks and topic models for user profiling from drug reviews</v>
          </cell>
          <cell r="D238" t="str">
            <v>Exploring convolutional neural networks and topic models for user profiling from drug reviews</v>
          </cell>
          <cell r="E238" t="str">
            <v xml:space="preserve">Explorando redes neurais convolutivas e modelos de tópicos para o perfil do usuário de drogas </v>
          </cell>
          <cell r="G238" t="str">
            <v xml:space="preserve">macho </v>
          </cell>
          <cell r="H238">
            <v>2018</v>
          </cell>
          <cell r="I238">
            <v>8</v>
          </cell>
          <cell r="J238">
            <v>0</v>
          </cell>
          <cell r="K238">
            <v>1</v>
          </cell>
          <cell r="L238" t="str">
            <v>Scopus</v>
          </cell>
          <cell r="P238" t="str">
            <v>English</v>
          </cell>
          <cell r="Q238" t="str">
            <v>Article</v>
          </cell>
          <cell r="R238">
            <v>0</v>
          </cell>
          <cell r="T238" t="str">
            <v>Tutubalina E., Nikolenko S.</v>
          </cell>
          <cell r="U238" t="str">
            <v>Multimedia Tools and Applications</v>
          </cell>
          <cell r="V238" t="str">
            <v>77</v>
          </cell>
          <cell r="W238" t="str">
            <v>4</v>
          </cell>
          <cell r="Y238" t="str">
            <v>10.1007/s11042-017-5336-z</v>
          </cell>
          <cell r="Z238" t="str">
            <v>10.1007/s11042-017-5336-z</v>
          </cell>
          <cell r="AB238" t="str">
            <v>https://www.scopus.com/inward/record.uri?eid=2-s2.0-85033379716&amp;doi=10.1007%2fs11042-017-5336-z&amp;partnerID=40&amp;md5=b77cb2c2952844be223042bf35932f49</v>
          </cell>
          <cell r="AC238" t="str">
            <v>Kazan (Volga Region) Federal University, Kazan, Russian Federation; Steklov Institute of Mathematics, St. Petersburg, Russian Federation</v>
          </cell>
          <cell r="AD238" t="str">
            <v>Tutubalina, E., Kazan (Volga Region) Federal University, Kazan, Russian Federation; Nikolenko, S., Kazan (Volga Region) Federal University, Kazan, Russian Federation, Steklov Institute of Mathematics, St. Petersburg, Russian Federation</v>
          </cell>
          <cell r="AH238" t="str">
            <v>Russian Science Foundation, RSF: 15-11-10019</v>
          </cell>
          <cell r="AI238" t="str">
            <v>Acknowledgements This work was supported by the Russian Science Foundation grant no. 15-11-10019. The authors are grateful to Prof. Valery Solovyev for his continuous support. The authors also thank Ilseyar Alimova for her suggestions on related work.</v>
          </cell>
          <cell r="AL238" t="str">
            <v>Adams, D.Z., Gruss, R., Abrahams, A.S., Automated discovery of safety and efficacy concerns for joint &amp; muscle pain relief treatments from online reviews (2017) Int J Med Inform, 100, pp. 108-120; Alekseev, A., Nikolenko, S.I., Predicting the age of social network users from user-generated texts with word embeddings (2016) Artificial intelligence and natural language conference (AINL), IEEE. IEEE, pp. 1-11; Alekseyev, A., Nikolenko, S.I., Word embeddings of user profiling in online social networks (2017) Computación y Sistemas, 21 (2), pp. 203-226; Alimova, I., Tutubalina, E., (2017) Automated detection of adverse drug reactions from social media posts with machine learning, , In, Proceedings of international conference on analysis of images, social networks and texts; Arnett, J.J., Emerging adulthood: a theory of development from the late teens through the twenties (2000) Am Psychol, 55 (5), p. 469; Atzori, L., Iera, A., Morabito, G., The internet of things: a survey (2010) Comput Netw, 54 (15), pp. 2787-2805; Bardel, A., Wallander, M.-A., Wedel, H., Svärdsudd, K., Age-specific symptom prevalence in women 35–64 years old: a population-based study (2009) BMC Public Health, 9 (1), p. 37; Benton, A., Mitchell, M., Hovy, D., (2017) Multitask learning for mental health conditions with limited social media data. In: Proceedings of the 15th conference of the EACL, vol 1, pp 152–162; Biyani, P., Caragea, C., Mitra, P., Zhou, C., Yen, J., Greer, G.E., Portier, K., Co-training over domain-independent and domain-dependent features for sentiment analysis of an online cancer support community (2013) Proceedings of the 2013 IEEE/ACM international conference on advances in social networks analysis and mining, pp. 413-417. , In: ACM; Blei, D.M., Ng, A.Y., Jordan, M.I., Latent Dirichlet allocation (2003) J Mach Learn Res, 3 (4-5), pp. 993-1022; (2011) Health care applications: a solution based on the internet of things. In: Proceedings of the 4th international symposium on applied sciences in biomedical and communication technologies, ISABEL ’11. ACM, New York, pp 131:1–131:5, DOI, (to appear in print), , Bui N, Zorzi M; Burger, J.D., Henderson, J., Kim, G., Zarrella, G., Discriminating gender on twitter (2011) Proceedings of the conference on empirical methods in natural language processing. Association for Computational Linguistics, pp. 1301-1309; Buzzi, M.C., Buzzi, M., Franchi, D., Gazzè, D., Iervasi, G., Marchetti, A., Pingitore, A., Tesconi, M., Facebook: a new tool for collecting health data? (2017) Multimedia Tools and Applications, 76 (8), pp. 10677-10700; Cambria, E., Benson, T., Eckl, C., Hussain, A., Sentic proms: application of sentic computing to the development of a novel unified framework for measuring health-care quality (2012) Expert Syst Appl, 39 (12), pp. 10533-10543; Choi, S.-P., Lee, S., Jung, H., Song, S.-K., An intensive case study on kernel-based relation extraction (2014) Multimedia Tools and Applications, 71 (2); Chou, W.-Y.S., Hunt, Y.M., Beckjord, E.B., Moser, R.P., Hesse, B.W., Social media use in the united states: implications for health communication (2009) J Med Internet Res, 11 (4); Coates, J., (2015) Women, men and language: a sociolinguistic account of gender differences in language, , Routledge, Evanston; Conway, M., O’Connor, D., Social media, big data, and mental health: current advances and ethical implications (2016) Current Opinion in Psychology, 9, pp. 77-82; Correa, T., Hinsley, A.W., De Zuniga, H.G., Who interacts on the web?: the intersection of users’ personality and social media use (2010) Comput Hum Behav, 26 (2), pp. 247-253; Coulter, A., Ellins, J., (2006) The quality enhancing interventions project: patient-focused interventions, , The Health Foundation, London; Dang, T.-T., Ho, T.-B., Mixture of language models utilization in score-based sentiment classification on clinical narratives (2016) International conference on industrial, engineering and other applications of applied intelligent systems, pp. 255-268. , In: Springer; Sentiment analysis on tweets about diabetes: an aspect-level approach (2017) Comput Math Methods Med, 2017, pp. 1-9. , del Pilar Salas-Zárate M, Medina-Moreira J, Lagos-Ortiz K, Luna-Aveiga H, Rodríguez-García MÁ, Valencia-García R; Deng, Y., Stoehr, M., Denecke, K., Retrieving attitudes: sentiment analysis from clinical narratives (2014) MedIR@ SIGIR, pp. 12-15; Deriu, J., Lucchi, A., De Luca, V., Severyn, A., Müller, S., Cieliebak, M., Hofmann, T., Jaggi, M., Leveraging large amounts of weakly supervised data for multi-language sentiment classification (2017) Proceedings of the 26th international conference on world wide web, International world wide web conferences steering committee, pp. 1045-1052; Fischer, J.L., Social influences on the choice of a linguistic variant (1958) Word, 14 (1), pp. 47-56; Fisher, C.R., Differences by age groups in health care spending (1980) Health Care Financ Rev, 1 (4), p. 65; Gao, Z., Li, S.H., Zhang, G.T., Zhu, Y.J., Wang, C., Zhang, H., Evaluation of regularized multi-task leaning algorithms for single/multi-view human action recognition (2017) Multimedia Tools and Applications, , https://doi.org/10.1007/s11042-017-4384-8; Garera, N., Yarowsky, D., Modeling latent biographic attributes in conversational genres (2009) Proceedings of the joint conference of the 47th annual meeting of the ACL and the 4th international joint conference on natural language processing of the AFNLP, vol 2. Association for Computational Linguistics, pp. 710-718; Glenn, F., Surgical management of acute cholecystitis in patients 65 years of age and older (1981) Ann Surg, 193 (1), p. 56; Griffiths, T., Steyvers, M., Finding scientific topics (2004) Proc Natl Acad Sci, 101, pp. 5228-5335; Harman, G., Coppersmith, M., Dredze, C., Quantifying mental health signals in twitter (2014) ACL, 2014, p. 51; He, K., Zhang, X., Ren, S., Sun, J., Delving deep into rectifiers: surpassing human-level performance on imagenet classification (2015) Proceedings of the IEEE international conference on computer vision, pp. 1026-1034; Helmert, U., Merzenich, H., Bammann, K., The association between educational attainment chronic diseases, and cardiovascular disease risk factors in young adults aged 18 to 29 years: results of the federal health survey 1998 (2001) SOZIAL-UND PRAVENTIVMEDIZIN, 46 (5), pp. 320-328; Hossain, M.S., Goebel, S., El Saddik, A., Guest editorial: advances in multimedia for health (2015) Multimedia Tools and Applications, 74 (14), pp. 5205-5208; Karger, A., Geschlechtsspezifische aspekte bei depressiven erkrankungen (2014) Bundesgesundheitsbl Gesundheitsforsch Gesundheitsschutz, 57 (9), pp. 1092-1098; Kim, Y., (2014) Convolutional neural networks for sentence classification, p. 1408.5882; Kingma, D.P., Ba, J., (2014) Adam: a method for stochastic optimization, p. 1412.6980; Kotov, A., (2015) Social media analytics for healthcare. pp 309–340, , http://www.crcnetbase.com/doi/abs/10.1201/b18588-11; LeCun, Y., Kavukcuoglu, K., Farabet, C., Convolutional networks and applications in vision (2010) Proceedings of 2010 IEEE international symposium on circuits and systems (ISCAS). IEEE, pp. 253-256; Liu, M., Zhang, H., Hu, H., Wei, W., Topic categorization and representation of health community generated data (2017) Multimedia Tools and Applications, 76 (8), pp. 10541-10553; McClellan, C., Ali, M.M., Mutter, R., Kroutil, L., Landwehr, J., Using social media to monitor mental health discussions – evidence from Twitter (2016) J Am Med Inform Assoc, , p, ocw133; Miftakhutdinov, Z., Tutubalina, E., (2017) Kfu at clef ehealth 2017 task 1: Icd-10 coding of english death certificates with recurrent neural networks, , CLEF; Miftahutdinov, Z., Tutubalina, E., Tropsha, A., Identifying disease-related expressions in reviews using conditional random fields (2017) Komp’juternaja Lingvistika i Intellektual’nye Tehnologii, 1 (16), pp. 155-166; Na, J.-C., Kyaing, W.Y.M., Khoo, C.S.G., Foo, S., Chang, Y.-K., Theng, Y.-L., Sentiment classification of drug reviews using a rule-based linguistic approach (2012) International conference on asian digital libraries, pp. 189-198. , In: Springer; Nguyen, D., Smith, N.A., Rosé, C.P., Author age prediction from text using linear regression (2011) Proceedings of the 5th ACL-HLT workshop on language technology for cultural heritage, social sciences, and humanities. Association for Computational Linguistics, pp. 115-123; Nguyen, T., O’Dea, B., Larsen, M., Phung, D., Venkatesh, S., Christensen, H., Using linguistic and topic analysis to classify sub-groups of online depression communities (2017) Multimedia Tools and Applications, 76 (8), pp. 10653-10676; Nikolenko, S.I., Topic quality metrics based on distributed word representations (2016) Proceedings of the 39th international ACM SIGIR conference on research and development in information retrieval, pp. 1029-1032; Ofek, N., Caragea, C., Rokach, L., Biyani, P., Mitra, P., Yen, J., Portier, K., Greer, G., Improving sentiment analysis in an online cancer survivor community using dynamic sentiment lexicon (2013) International conference on social intelligence and technology (SOCIETY), 2013. IEEE, pp. 109-113; Pogorelc, B., Bosnić, Z., Gams, M., Automatic recognition of gait-related health problems in the elderly using machine learning (2012) Multimedia Tools and Applications, 58 (2), pp. 333-354; Preotiuc-Pietro, D., Eichstaedt, J., Park, G., Sap, M., Smith, L., Tobolsky, V., Schwartz, H.A., Ungar, L., The role of personality, age and gender in tweeting about mental illnesses (2015) In: NAACL HLT, vol, 2015, p. 21; Pyysalo, S., Ginter, F., Moen, H., Salakoski, T., Ananiadou, S., (2013) Distributional semantics resources for biomedical text processing, , In, Proceedings of Languages in Biology and Medicine; Ramage, D., Manning, C.D., Dumais, S., Partially labeled topic models for interpretable text mining (2011) Proceedings of the 17th ACM SIGKDD international conference on knowledge discovery and data mining, pp. 457-465. , In: ACM; Ramtekkar, U.P., Reiersen, A.M., Todorov, A.A., Todd, R.D., Sex and age differences in attention-deficit/hyperactivity disorder symptoms and diagnoses: implications for dsm-v and icd-11 (2010) J Am Acad Child Adolesc Psychiatry, 49 (3), pp. 217-228; Ranzato, M., Hinton, G., Lecun, Y., Guest editorial: deep learning (2015) Int J Comput Vis, 113 (1), pp. 1-2; Rao, D., Yarowsky, D., Shreevats, A., Gupta, M., Classifying latent user attributes in twitter (2010) Proceedings of the 2nd international workshop on search and mining user-generated contents, pp. 37-44. , In: ACM; Rodrigues, R.G., das Dores, R.M., Camilo-Junior, C.G., Rosa, T.C., Sentihealth-cancer: a sentiment analysis tool to help detecting mood of patients in online social networks (2016) Int J Med Inform, 85 (1), pp. 80-95; Sarker, A., Mollá, D., Paris, C., (2011) Outcome polarity identification of medical papers, pp. 105-114. , In, Proceedings of Australasian language technology association workshop; Schwartz, H.A., Eichstaedt, J.C., Kern, M.L., Dziurzynski, L., Ramones, S.M., Agrawal, M., Shah, A., Seligman, M.E., Personality, gender, and age in the language of social media: the open-vocabulary approach (2013) PloS one, 8 (9); Sharif, H., Zaffar, F., Abbasi, A., Zimbra, D., Detecting adverse drug reactions using a sentiment classification framework (2014) Proceedings of the 6th ASE international conference on social computing (SocialCom ’14), pp. 1-10. , In: Stanford; (2016) Amer-Yahia SHealth monitoring on social media over time. In: Proceedings of the 39th international ACM SIGIR conference on research and development in information retrieval, SIGIR ’16, , Sidana S, Mishra S,ACM, New York, pp 849–852; Slutske, W.S., Jackson, K.M., Sher, K.J., The natural history of problem gambling from age 18 to 29 (2003) J Abnorm Psychol, 112 (2), p. 263; Snyder, P.J., Peachey, H., Hannoush, P., Berlin, J.A., Loh, L., Lenrow, D.A., Holmes, J.H., Rosen, C.J., Effect of testosterone treatment on body composition and muscle strength in men over 65 years of age (1999) J Clin Endocrinol Metab, 84 (8), pp. 2647-2653; Søgaard, A., Goldberg, Y., Deep multi-task learning with low level tasks supervised at lower layers (2016) Proceedings of the 54th annual meeting of the association for computational linguistics, 2, pp. 231-235; Solovyev, V., Ivanov, V., Knowledge-driven event extraction in russian: corpus-based linguistic resources (2016) Comput Intell Neurosci, 2016, p. 16; Inference of semantic orientation from association, , http://cogprints.org/3164/, Turney P, Littman M (2003) Measuring praise and criticism; Tutubalina, E., Nikolenko, S., Inferring sentiment-based priors in topic models (2015) In: Mexican international conference on artificial intelligence. Springer; Tutubalina, E., Nikolenko, S., Automated prediction of demographic information from medical user reviews (2016) In: International conference on mining intelligence and knowledge exploration. Springer; Tutubalina, E., Nikolenko, S.I., Constructing aspect-based sentiment lexicons with topic modeling (2016) In: Proceedings of the 5th international conference on analysis of images, social networks, and texts; Tutubalina, E., Nikolenko, S., Demographic prediction based on user reviews about medications (2017) Computación y Sistemas, 21 (2), pp. 227-241; Tutubalina, E., Nikolenko, S.I., Combination of deep recurrent neural networks and conditional random fields for extracting adverse drug reactions from user reviews (2017) Journal of Healthcare Engineering, p. 2017; Volkova, S., Van Durme, B., (2014) Inferring user political preferences from streaming communications, , In: Proceedings of the association for computational linguistics (ACL; Xia, L., Gentile, A.L., Munro, J., Iria, J., Improving patient opinion mining through multi-step classification (2009) In: TSD, vol 5729. Springer; Yalamanchi, D., (2011) Sideffective-system to mine patient reviews: sentiment analysis, , Ph.D. thesis: Rutgers University-Graduate School-New Brunswick; Yang, Z., Kotov, A., Mohan, A., Lu, S., Parametric and non-parametric user-aware sentiment topic models.ACM (2015) In: Proceedings of the 38th international ACM SIGIR conference on research and development in information retrieval</v>
          </cell>
          <cell r="AM238" t="str">
            <v>Tutubalina, E.; Kazan (Volga Region) Federal UniversityRussian Federation; email: elvtutubalina@kpfu.ru</v>
          </cell>
          <cell r="AP238" t="str">
            <v>Springer New York LLC</v>
          </cell>
          <cell r="AV238" t="str">
            <v>MTAPF</v>
          </cell>
          <cell r="AW238" t="str">
            <v>Multimedia Tools Appl</v>
          </cell>
          <cell r="AX238" t="str">
            <v>Final</v>
          </cell>
          <cell r="AY238" t="str">
            <v>2-s2.0-85033379716</v>
          </cell>
          <cell r="AZ238">
            <v>18</v>
          </cell>
          <cell r="BF238" t="str">
            <v>Convolutional neural networks; Deep learning; Demographic attributes; Demographic prediction; Mental health; Multi-task learning; Natural language processing; Single-task learning; Social media; Text mining; Topic modeling; User reviews</v>
          </cell>
          <cell r="BG238" t="str">
            <v>Convolution; Deep learning; Learning algorithms; Learning systems; Medical applications; Modeling languages; Natural language processing systems; Neural networks; Population statistics; Convolutional neural network; Demographic attributes; Demographic predictions; Mental health; Multitask learning; Single task learning; Social media; Text mining; Topic Modeling; User reviews; Data mining</v>
          </cell>
          <cell r="BI238" t="str">
            <v>twitter|metamap|nlp</v>
          </cell>
          <cell r="BJ238" t="str">
            <v>pharmacovigilance, and generally applications of natural language processing models to healthcare, have attracted growing attention over the recent years. in particular, drug reactions can be extracted from user reviews posted on the web, and automated processing of this information represents a novel and exciting approach to personalized medicine and wide-scale drug tests. in medical applications, demographic information regarding the authors of these reviews such as age and gender is of primary importance; however, existing studies usually either assume that this information is available or overlook the issue entirely. in this work, we propose and compare several approaches to automated mining of demographic information from user-generated texts. we compare modern natural language processing techniques, including extensions of topic models and convolutional neural networks (cnn). we apply single-task and multi-task learning approaches to this problem. based on a real-world dataset mined from a health-related web site, we conclude that while cnns perform best in terms of predicting demographic information by jointly learning different user attributes, topic models provide additional information and reflect gender-specific and age-specific symptom profiles that may be of interest for a researcher. © 2017, springer science+business media, llc.</v>
          </cell>
          <cell r="BK238" t="str">
            <v>A farmacovigilância e, em geral, as aplicações de modelos de processamento de linguagem natural para a saúde têm atraído atenção crescente nos últimos anos. Em particular, as reações a medicamentos podem ser extraídas de avaliações de usuários publicadas na Web, e o processamento automatizado dessas informações representa uma abordagem nova e estimulante para a medicina personalizada e testes de drogas em larga escala. Em aplicações médicas, as informações demográficas sobre os autores dessas revisões, como idade e sexo, são de primordial importância; no entanto, os estudos existentes geralmente presumem que essas informações estão disponíveis ou ignoram totalmente o problema. Neste trabalho, propomos e comparamos várias abordagens para mineração automatizada de informações demográficas de textos gerados por usuários. Comparamos técnicas modernas de processamento de linguagem natural, incluindo extensões de modelos de tópicos e redes neurais convolucionais (CNN). Aplicamos abordagens de aprendizagem de tarefa única e multitarefa a esse problema. Com base em um conjunto de dados do mundo real extraído de um site relacionado à saúde, concluímos que, embora as CNNs tenham melhor desempenho em termos de previsão de informações demográficas, aprendendo em conjunto diferentes atributos do usuário, os modelos de tópicos fornecem informações adicionais e refletem as especificidades de gênero e idade perfis de sintomas que podem ser do interesse de um pesquisador.</v>
          </cell>
          <cell r="BL238" t="str">
            <v xml:space="preserve">Farmacovigilância, e geralmente as aplicações de modelos de processamento de linguagem natural para a saúde atraíram a crescente atenção nos últimos anos. Em particular, as reações de drogas podem ser extraídas de revisões de usuários publicadas na Web, e o processamento automatizado desta informação representa uma abordagem nova e emocionante para medicina personalizada e testes de drogas de larga escala. Em aplicações médicas, informações demográficas sobre os autores desses comentários, como idade e gênero, é de primordial importância; No entanto, os estudos existentes geralmente assumem que esta informação está disponível ou ignora inteiramente a questão. Neste trabalho, propomos e comparamos várias abordagens para a mineração automatizada de informações demográficas dos textos gerados pelo usuário. Comparamos técnicas modernas de processamento de linguagem natural, incluindo extensões de modelos de tópicos e redes neurais convolutivas (CNN). Aplicamos abordagens de aprendizagem de tarefas únicas e multi-tarefas para este problema. Com base em um conjunto de dados do mundo real minado de um site relacionado à saúde, concluímos que, enquanto os CNNs executam melhor em termos de previsão de informações demográficas, aprendendo em conjunto atributos de usuário, modelos de tópicos fornecem informações adicionais e refletem específicas específicas de gênero e Perfis de sintomas que podem ser de interesse para um pesquisador. © 2017, Springer Science + Mídia de negócios, LLC. </v>
          </cell>
          <cell r="BQ238">
            <v>0</v>
          </cell>
          <cell r="BR238">
            <v>1</v>
          </cell>
          <cell r="BS238">
            <v>0</v>
          </cell>
          <cell r="BT238" t="str">
            <v xml:space="preserve">Neste artigo, demonstramos que tanto RRI quanto PSI podem recuperar associações conhecidas de eventos adversos a medicamentos. No entanto, o PSI teve um desempenho geral melhor e tem a vantagem adicional de ser capaz de recuperar a literatura subjacente às vias de raciocínio usadas para fazer suas previsões. </v>
          </cell>
          <cell r="BU238" t="str">
            <v>mostrou ser mais eficaz do que uma coocorrência comparável com base linha de base, e tem o benefício adicional de permitir a recuperação de evidências subjacentes às afirmações usadas pelo sistema para fazer suas previsões. Consequentemente, nossa abordagem fornece os meios para auxiliar na revisão clínica de especialistas, fornecendo suporte de evidências a plausibilidade da conexão entre drogas e RAMs.</v>
          </cell>
          <cell r="BV238">
            <v>0</v>
          </cell>
          <cell r="BW238">
            <v>0</v>
          </cell>
          <cell r="BX238">
            <v>0</v>
          </cell>
          <cell r="BY238">
            <v>0</v>
          </cell>
          <cell r="BZ238">
            <v>0</v>
          </cell>
          <cell r="CA238">
            <v>0</v>
          </cell>
          <cell r="CB238">
            <v>0</v>
          </cell>
          <cell r="CC238">
            <v>0</v>
          </cell>
          <cell r="CE238" t="str">
            <v>Entra ou ñ para leitura: talvez - teste de melhores modelos de pnl</v>
          </cell>
          <cell r="CF238" t="str">
            <v>Razoavel</v>
          </cell>
          <cell r="CG238">
            <v>44371</v>
          </cell>
          <cell r="CI238">
            <v>0</v>
          </cell>
          <cell r="CK238">
            <v>0</v>
          </cell>
          <cell r="CL238">
            <v>0</v>
          </cell>
        </row>
        <row r="239">
          <cell r="C239" t="str">
            <v>knowledge integration for improving information retrieval systems [integración de conocimiento para la mejora de sistemas de recuperación de información]</v>
          </cell>
          <cell r="D239" t="str">
            <v>Knowledge integration for improving information retrieval systems [Integración de Conocimiento para la Mejora de Sistemas de Recuperación de Información]</v>
          </cell>
          <cell r="E239" t="str">
            <v xml:space="preserve">Integração do conhecimento para melhorar os sistemas de recuperação de informações [integração do conhecimento para a melhoria dos sistemas de recuperação de informações] </v>
          </cell>
          <cell r="G239" t="str">
            <v xml:space="preserve">macho </v>
          </cell>
          <cell r="H239">
            <v>2018</v>
          </cell>
          <cell r="J239">
            <v>0</v>
          </cell>
          <cell r="K239">
            <v>0</v>
          </cell>
          <cell r="L239" t="str">
            <v>Scopus</v>
          </cell>
          <cell r="P239" t="str">
            <v>Spanish</v>
          </cell>
          <cell r="Q239" t="str">
            <v>Conference Paper</v>
          </cell>
          <cell r="R239">
            <v>0</v>
          </cell>
          <cell r="T239" t="str">
            <v>Ubeda P.L.</v>
          </cell>
          <cell r="U239" t="str">
            <v>CEUR Workshop Proceedings</v>
          </cell>
          <cell r="V239" t="str">
            <v>2251</v>
          </cell>
          <cell r="AB239" t="str">
            <v>https://www.scopus.com/inward/record.uri?eid=2-s2.0-85057617708&amp;partnerID=40&amp;md5=3e8d011c962b9f85c7ba964a2fb597b7</v>
          </cell>
          <cell r="AC239" t="str">
            <v>Sinai Group, Universidad de Jaén, Campus Las Lagunillas s/n.E-23071, Spain</v>
          </cell>
          <cell r="AD239" t="str">
            <v>Ubeda, P.L., Sinai Group, Universidad de Jaén, Campus Las Lagunillas s/n.E-23071, Spain</v>
          </cell>
          <cell r="AH239" t="str">
            <v>Harvard Transdisciplinary Research in Energetics and Cancer Center, Harvard University</v>
          </cell>
          <cell r="AI239" t="str">
            <v>Este trabajo de tesis se encuentra en fase de desarrollo y adaptación de recursos existentes. Por lo que a lo largo de este año se han ido siguiendo una serie de hitos marcados por los actuales talleres y competiciones que existen dentro del dominio médico como son los talleres TASS e IberEval que se celebran en el marco del congreso de la Sociedad Española para el Procesamiento del Lenguaje Natural (SEPLN), el foro CLEF eHealth y la competición TREC; con todos ellos pretendemos desarrollar nuestros sistemas, evaluarlos y crear una comparativa para seguir avanzando.</v>
          </cell>
          <cell r="AL239" t="str">
            <v>Aronson, A.R., Effective mapping of biomedical text to the umls metathesaurus: The metamap program (2001) En Proceedings of American Medical Informatics Association, AMIA, Página 17, , American Medical Informatics Association; Bodenreider, O., The unified medical language system (umls): Integrating biomedical terminology (2004) Nucleic Acids Research, 32, pp. D267-D270; Brennan, P.F., Aronson, A.R., Towards linking patients and clinical information: Detecting umls concepts in e-mail (2003) Journal of Biomedical Informatics, 36 (4-5), pp. 334-341. , y; Carrero, F., Cortizo, J.C., Gómez, J.M., Building a Spanish mmtx by using automatic translation and biomedical ontologies (2008) En International Conference on Intelligent Data Engineering and Automated Learning, pp. 346-353. , y páginas Springer; Gruber, T.R., Toward principles for the design of ontologies used for knowledge sharing? (1995) International Journal of Human-Computer Studies, 43 (5-6), pp. 907-928; Huang, Y., Lowe, H.J., Klein, D., Cucina, R.J., Improved identification of noun phrases in clinical radiology reports using a high-performance statistical natural language parser augmented with the umls specialist lexicon (2005) Journal of The American Medical Informatics Association, 12 (3), pp. 275-285. , y; Jimmy, G.Z., Palotti, J., Goeuriot, L., Kelly, L., Overview of the CLEF 2018 consumer health search task (2018) En CLEF 2018 Evaluation Labs and Workshop: Online Working Notes, , y CEUR-WS; Kowalski, G.J., (2007) Information Retrieval Systems: Theory and Implementation, 1. , volumen Springer; López-Úbeda, P., Galiano, M.C.D., Martín-Valdivia, M.T., Jiménez-Zafra, S., Sinai at diann-ibereval 2018. Annotating disabilities in multi-language systems with umls (2018) En Proceedings of The Third Workshop on Evaluation of Human Language Technologies for Iberian Languages IberEval 2018, , y; López-Úbeda, P., Díaz-Galiano, M.C., Martín-Valdivia, M.T., López, L.A.U., SINAI en TASS 2018 task 3. Clasificando acciones y conceptos con UMLS en medline (SINAI in TASS 2018 task 3. Classifying actions and concepts with UMLS on medline) (2018) En Proceedings of TASS 2018: Workshop on Semantic Analysis at SEPLN, TASS@SEPLN 2018, Co-Located with 34nd SEPLN Conference (SEPLN 2018), pp. 77-82. , y Sevilla, Spain, September 18th, 2018, páginas; López-Úbeda, P., Galiano, M.C.D., Ráez, A.M., Santiago, F.M., Andreu-Marín, A., Martín, M.T., López, L.A.U., Buscador semántico biomédico (2018) Procesamiento Del Lenguaje Natural, 61, pp. 189-192. , y; Manning, C., Surdeanu, M., Bauer, J., Finkel, J., Bethard, S., McClosky, D., The stanford corenlp natural language processing toolkit (2014) En Proceedings of 52nd Annual Meeting of The Association for Computational Linguistics, ACL: System Demonstrations, pp. 55-60. , y páginas; Mikolov, T., Chen, K., Corrado, G., Dean, J., (2013) Efficient Estimation of Word Representations in Vector Space, , y arXiv preprint; Neches, R., Fikes, R.E., Finin, T., Gruber, T., Patil, R., Senator, T., Swartout, W.R., Enabling technology for knowledge sharing (1991) AI Magazine, 12 (3), p. 36. , y; Névéol, A., Robert, A., Grippo, F., Morgand, C., Orsi, C., Pelikán, L., Ramadier, L., Zweigenbaum, P., CLEF ehealth 2018 multilingual information extraction task overview: ICD10 coding of death certificates in French, hungarian and Italian (2018) En CLEF 2018 Evaluation Labs and Workshop: Online Working Notes, , y CEUR-WS; Névéol, A., Anderson, R.N., Bretonnel Cohen, K., Grouin, C., Lavergne, T., Rey, G., Robert, A., Zweigenbaum, P., CLEF ehealth 2017 multilingual information extraction task overview: ICD10 coding of death certificates in english and French (2017) En CLEF 2017 Evaluation Labs and Workshop: Online Working Notes, , y CEUR-WS, página 17; Noy, N.F., Shah, N.H., Whetzel, P.L., Dai, B., Dorf, M., Griffith, N., Jonquet, C., Chute, C.G., BioPortal: Ontologies and integrated data resources at the click of a mouse (2009) Nucleic Acids Research, 37, pp. W170-W173. , y; Oronoz, M., Casillas, A., Gojenola, K., Perez, A., Automatic annotation of medical records in Spanish with disease, drug and substance names (2013) En Iberoamerican Congress on Pattern Recognition, pp. 536-543. , y páginas Springer; Patrick, J., Wang, Y., Budd, P., An automated system for conversion of clinical notes into snomed clinical terminology (2007) En Proceedings of The Fifth Australasian Symposium on ACSW Frontiers-, 68, pp. 219-226. , y páginas Australian Computer Society, Inc; Roberts, K., Demner-Fushman, D., Voorhees, E.M., Hersh, W.R., Bedrick, S., Lazar, A.J., Pant, S., Overview of the TREC 2017 precision medicine track (2017) En Text REtrieval Conference, , y TREC, Gaithersburg, MD; Rodríguez González, A., Moreno, R.C., Romero, M.M., Wilkinson, M.D., Ruiz, E.M., Extracting diagnostic knowledge from medline plus: A comparison between metamap and ctakes approaches (2015) Current Bioinformatics, 375, pp. 1-7. , y; Rubin, D.L., Shah, N.H., Noy, N.F., Biomedical ontologies: A functional perspective (2007) Briefings in Bioinformatics, 9 (1), pp. 75-90. , y; Savova, G.K., Masanz, J.J., Ogren, P.V., Zheng, J., Sohn, S., Kipper-Schuler, K.C., Chute, C.G., Mayo clinical text analysis and knowledge extraction system (ctakes): Architecture, component evaluation and applications (2010) Journal of The American Medical Informatics Association, AMIA, 17 (5), pp. 507-513. , y; Stearns, M.Q., Price, C., Spackman, K.A., Wang, A.Y., Snomed clinical terms: Overview of the development process and project status (2001) En Proceedings of The AMIA Symposium, Página, p. 662. , y American Medical Informatics Association; Zheng, L., Chen, Y., Elhanan, G., Perl, Y., Geller, J., Ochs, C., Complex overlapping concepts: An effective auditing methodology for families of similarly structured bioportal ontologies (2018) Journal of Biomedical Informatics, 83, pp. 135-149. , y</v>
          </cell>
          <cell r="AM239" t="str">
            <v>Ubeda, P.L.; Sinai Group, Spain; email: plubeda@ujaen.es</v>
          </cell>
          <cell r="AN239" t="str">
            <v>Martinez-Barco P.Saquete E.Moreno I.Lloret E.</v>
          </cell>
          <cell r="AO239" t="str">
            <v>Agencia Estatal de Investigacion;Gobierno de Espana, Ministerio de Economia y Competitividad;PLN.net;Servicio Andaluz de Salud;Sociedad Espanola para el Procesamiento del Lenguaje Natural (SEN PLN);Universidad de Alicante</v>
          </cell>
          <cell r="AP239" t="str">
            <v>CEUR-WS</v>
          </cell>
          <cell r="AQ239" t="str">
            <v>Doctoral Symposium of the 34th International Conference of the Spanish Society for Natural Language Processing, SEPLN-DS 2018</v>
          </cell>
          <cell r="AR239" t="str">
            <v>19 September 2018</v>
          </cell>
          <cell r="AT239">
            <v>142176</v>
          </cell>
          <cell r="AW239" t="str">
            <v>CEUR Workshop Proc.</v>
          </cell>
          <cell r="AX239" t="str">
            <v>Final</v>
          </cell>
          <cell r="AY239" t="str">
            <v>2-s2.0-85057617708</v>
          </cell>
          <cell r="AZ239">
            <v>5</v>
          </cell>
          <cell r="BF239" t="str">
            <v>CTAKES; Entity recognition; ICD10; Information retrieval; Machine learning; MetaMap; SNOMED-CT; UMLS</v>
          </cell>
          <cell r="BG239" t="str">
            <v>Bioinformatics; Computational complexity; Information retrieval; Information retrieval systems; Learning algorithms; Learning systems; Search engines; CTAKES; Entity recognition; ICD10; MetaMap; SNOMED-CT; UMLS; Natural language processing systems</v>
          </cell>
          <cell r="BI239" t="str">
            <v>twitter|metamap|nlp</v>
          </cell>
          <cell r="BJ239" t="str">
            <v>over time, the exchange and management of information is becoming more important, especially in the biomedical field. these documents contain relevant information on symptoms, diseases, allergies, etc. for this reason, we need systems to be able to process this information properly. this work is framed within the area of natural language processing in spanish language, specifically, the study of a very important task within the information retrieval systems, such as the named entities recognition and the knowledege integration from external sources. in our case, we will propose the identification and classification of medical concepts in clinical reports by studying dictionaries and ontologies in the biomedical domain and different languages, algorithms and existing resources. finally, we will create new systems to later test them and make them available to the scientific community. © 2011 ceur-ws. all rights reserved.</v>
          </cell>
          <cell r="BK239" t="str">
            <v xml:space="preserve">Com o tempo, a troca e o gerenciamento de informações estão se tornando cada vez mais importantes, principalmente na área biomédica. Esses documentos contêm informações relevantes sobre sintomas, doenças, alergias, etc. Por isso, precisamos de sistemas que consigam processar essas informações de maneira adequada. Este trabalho está enquadrado na área de Processamento de Linguagem Natural em Língua Espanhola, especificamente, o estudo de uma tarefa muito importante dentro dos Sistemas de Recuperação de Informação, como o Reconhecimento de Entidades Nomeadas e a integração de conhecimentos de fontes externas. No nosso caso, iremos propor a identificação e classificação de conceitos médicos em relatórios clínicos através do estudo de dicionários e ontologias no domínio biomédico e de diferentes linguagens, algoritmos e recursos existentes. Por fim, criaremos novos sistemas para posteriormente testá-los e disponibilizá-los para a comunidade científica. </v>
          </cell>
          <cell r="BL239" t="str">
            <v xml:space="preserve">Com o tempo, a troca e o gerenciamento da informação estão se tornando mais importantes, especialmente no campo biomédico. Esses documentos contêm informações relevantes sobre sintomas, doenças, alergias, etc. Por esse motivo, precisamos de sistemas para poder processar corretamente essas informações. Este trabalho é enquadrado dentro da área de processamento de linguagem natural em língua espanhola, especificamente, o estudo de uma tarefa muito importante nos sistemas de recuperação de informações, como o reconhecimento de entidades nomeadas e a integração de conhecimentos de fontes externas. No nosso caso, proporemos a identificação e classificação de conceitos médicos em relatórios clínicos, estudando dicionários e ontologias no domínio biomédico e diferentes idiomas, algoritmos e recursos existentes. Finalmente, criaremos novos sistemas para testá-los posteriormente e disponibilizá-los à comunidade científica. © 2011 Ceur-WS. todos os direitos reservados. </v>
          </cell>
          <cell r="BO239" t="str">
            <v>excelente para lingua espanhola - não consegui baixar o PDF</v>
          </cell>
          <cell r="BP239">
            <v>0</v>
          </cell>
          <cell r="BQ239">
            <v>0</v>
          </cell>
          <cell r="BR239">
            <v>1</v>
          </cell>
          <cell r="BS239">
            <v>0</v>
          </cell>
          <cell r="BU239">
            <v>0</v>
          </cell>
          <cell r="BV239">
            <v>0</v>
          </cell>
          <cell r="BW239">
            <v>0</v>
          </cell>
          <cell r="BX239">
            <v>0</v>
          </cell>
          <cell r="BY239">
            <v>0</v>
          </cell>
          <cell r="BZ239">
            <v>0</v>
          </cell>
          <cell r="CA239">
            <v>0</v>
          </cell>
          <cell r="CB239">
            <v>0</v>
          </cell>
          <cell r="CC239">
            <v>0</v>
          </cell>
          <cell r="CE239" t="str">
            <v>Entra ou ñ para leitura: sim - excelente para lingua espanhola - não consegui baixar o PDF</v>
          </cell>
          <cell r="CF239" t="str">
            <v>Excelente</v>
          </cell>
          <cell r="CG239">
            <v>44374</v>
          </cell>
          <cell r="CI239">
            <v>0</v>
          </cell>
          <cell r="CK239">
            <v>0</v>
          </cell>
          <cell r="CL239">
            <v>0</v>
          </cell>
        </row>
        <row r="240">
          <cell r="C240" t="str">
            <v>from big data to smart data for pharmacovigilance the role of healthcare databases and other emerging sources</v>
          </cell>
          <cell r="D240" t="str">
            <v>From Big Data to Smart Data for Pharmacovigilance: The Role of Healthcare Databases and Other Emerging Sources</v>
          </cell>
          <cell r="E240" t="str">
            <v xml:space="preserve">De grandes dados para dados inteligentes para farmacovigilância: o papel dos bancos de dados de saúde e outras fontes emergentes </v>
          </cell>
          <cell r="G240" t="str">
            <v xml:space="preserve">macho </v>
          </cell>
          <cell r="H240">
            <v>2018</v>
          </cell>
          <cell r="I240">
            <v>30</v>
          </cell>
          <cell r="J240">
            <v>0</v>
          </cell>
          <cell r="K240">
            <v>1</v>
          </cell>
          <cell r="L240" t="str">
            <v>Scopus</v>
          </cell>
          <cell r="P240" t="str">
            <v>English</v>
          </cell>
          <cell r="Q240" t="str">
            <v>Article</v>
          </cell>
          <cell r="R240">
            <v>0</v>
          </cell>
          <cell r="T240" t="str">
            <v>Trifirò G., Sultana J., Bate A.</v>
          </cell>
          <cell r="U240" t="str">
            <v>Drug Safety</v>
          </cell>
          <cell r="V240" t="str">
            <v>41</v>
          </cell>
          <cell r="W240" t="str">
            <v>2</v>
          </cell>
          <cell r="Y240" t="str">
            <v>10.1007/s40264-017-0592-4</v>
          </cell>
          <cell r="Z240" t="str">
            <v>10.1007/s40264-017-0592-4</v>
          </cell>
          <cell r="AB240" t="str">
            <v>https://www.scopus.com/inward/record.uri?eid=2-s2.0-85028353382&amp;doi=10.1007%2fs40264-017-0592-4&amp;partnerID=40&amp;md5=850eca975d52e2f1419c5d691835bb6d</v>
          </cell>
          <cell r="AC240" t="str">
            <v>Department of Biomedical and Dental Sciences and Morpho-Functional Imaging, University of Messina, Messina, Italy; Department of Medical Informatics, Erasmus Medical Centre, Rotterdam, Netherlands; Epidemiology Group Lead, Analytics, Worldwide Safety, Pfizer, Tadworth, United Kingdom; Department of Clinical Pharmacology, New York University (NYU), New York, United States</v>
          </cell>
          <cell r="AD240" t="str">
            <v>Trifirò, G., Department of Biomedical and Dental Sciences and Morpho-Functional Imaging, University of Messina, Messina, Italy, Department of Medical Informatics, Erasmus Medical Centre, Rotterdam, Netherlands; Sultana, J., Department of Biomedical and Dental Sciences and Morpho-Functional Imaging, University of Messina, Messina, Italy, Department of Medical Informatics, Erasmus Medical Centre, Rotterdam, Netherlands; Bate, A., Epidemiology Group Lead, Analytics, Worldwide Safety, Pfizer, Tadworth, United Kingdom, Department of Clinical Pharmacology, New York University (NYU), New York, United States</v>
          </cell>
          <cell r="AH240" t="str">
            <v>Amgen
Bristol-Myers Squibb, BMS
Pfizer
AstraZeneca
Celgene
Roche Italia
Shire
Otsuka Pharmaceutical, OPC</v>
          </cell>
          <cell r="AI240" t="str">
            <v>He is a full-time employee of Pfizer and holds stock and stock-options with Pfizer. Gianluca Trifir? has no conflicts of interest that are directly related to the contents of this study. He is the scientific coordinator of a Master?s degree course which has received unconditional funding from Celgene, Amgen, ABC International Pharma, Shire Pharmaceuticals, Mediolanum Pharmaceuticals, Hospira, Allergan, MSD, Astrazeneca, Roche, Alfa Wassermann, Otsuka, Teva Pharmaceuticals, Bristol-Myers Squibb, and Daiichi Pharmaceuticals.</v>
          </cell>
          <cell r="AL240" t="str">
            <v>Martin-Sanchez, F., Verspoor, K., Big data in medicine is driving big changes (2014) Yearb Med Inform., 9, pp. 14-20. , COI: 1:STN:280:DC%2BC2M%2FitVOkuw%3D%3D, PID: 25123716; Ross, M.K., Wei, W., Ohno-Machado, L., Big data” and the ELECTRONIC HEALTH RECORD (2014) Yearb Med Inform., 9, pp. 97-104. , COI: 1:STN:280:DC%2BC2M%2FitVOqsw%3D%3D, PID: 25123728; Index for Excerpts from the American Recovery and Reinvestment Act of 2009, pp. 112-164. , Health Information Technology (HITECH) Act 2009; Hripcsak, G., Albers, D.J., Next-generation phenotyping of electronic health records (2013) J Am Med Inform Assoc., 20, pp. 117-121. , PID: 22955496; Wagholikar, K.B., Sundararajan, V., Deshpande, A.W., Modeling paradigms for medical diagnostic decision support: a survey and future directions (2012) J Med Syst., 36, pp. 3029-3049. , PID: 21964969; Sullivan, P., Goldmann, D., The promise of comparative effectiveness research (2011) JAMA, 305, pp. 400-401. , COI: 1:CAS:528:DC%2BC3MXht1Wkurg%3D, PID: 21266687; Bate, A., Juniper, J., Lawton, A.M., Thwaites, R.M., Designing and incorporating a real world data approach to international drug development and use: what the UK offers (2016) Drug Discov Today., 21 (3), pp. 400-405. , PID: 26694021; Trifirò, G., Vaishali, P., Schuemie, M.J., Coloma, P., Gini, P., Herings, R., Mazzaglia, G., Sturkenboom, M., Can the EU-ADR database network detect timely drug safety signals? (2012) Pharmacoepidemiol Drug Saf, 21, p. 173; Bate, A., Pariente, A., Hauben, M., Bégaud, B., Quantitative signal detection and analysis in pharmacovigilance (2014) Mann’s Pharmacovigil., pp. 331-354; Reports Received and Reports Entered into FAERS by Year, , https://www.fda.gov/Drugs/GuidanceComplianceRegulatoryInformation/Surveillance/AdverseDrugEffects/ucm070434.htm, Accessed 25 July 2017; (2017) Vigibase Webpage, , https://www.who-umc.org/vigibase/vigibase/, Accessed 25 July; (2016) Annual Report on Eudravigilance for the European Parliament, the Council and the Commission, , http://www.ema.europa.eu/docs/en_GB/document_library/Report/2017/03/WC500224056.pdf; Platt, R., Wilson, M., Chan, K.A., Benner, J.S., Marchibroda, J., McClellan, M., The new Sentinel Network—improving the evidence of medical-product safety (2009) N Engl J Med., 361, pp. 645-647. , COI: 1:CAS:528:DC%2BD1MXpvFOjtrg%3D, PID: 19635947; Coloma, P.M., Schuemie, M.J., Trifirò, G., Gini, R., Herings, R., Hippisley-Cox, J., Mazzaglia, G., Sturkenboom, M., Combining electronic healthcare databases in Europe to allow for large-scale drug safety monitoring: the EU-ADR Project (2011) Pharmacoepidemiol Drug Saf., 20, pp. 1-11. , PID: 21182150; (2017) FDA’s Sentinel initiative–background, , https://www.fda.gov/Safety/FDAsSentinelInitiative/ucm149340.htm, Accessed 25 July; Trifiro, G., Fourrier-Reglat, A., Sturkenboom, M.C., DíazAcedo, C., Van Der Lei, J., The EU-ADR project: preliminary results and perspective (2009) Stud Health Technol Inform., 148, pp. 43-49. , PID: 19745234; Avillach, P., Coloma, P.M., Gini, R., Schuemie, M., Mougin, F., Dufour, J.C., Mazzaglia, G., Trifirò, G., Harmonization process for the identification of medical events in eight European healthcare databases: the experience from the EU-ADR project (2013) J Am Med Inform Assoc., 20 (1), pp. 184-192. , PID: 22955495; Trifirò, G., Coloma, P.M., Rijnbeek, P.R., Romio, S., Mosseveld, B., Weibel, D., Bonhoeffer, J., Sturkenboom, M., Combining multiple healthcare databases for postmarketing drug and vaccine safety surveillance: why and how? (2014) J Intern Med., 275 (6), pp. 551-561. , PID: 24635221; de Bie, S., Coloma, P.M., Ferrajolo, C., Verhamme, K.M., Trifirò, G., Schuemie, M.J., Straus, S.M., Sturkenboom, M.C., The role of electronic healthcare record databases in paediatric drug safety surveillance: a retrospective cohort study (2015) Br J Clin Pharmacol., 80 (2), pp. 304-314. , PID: 25683723; Trifirò, G., de Ridder, M., Sultana, J., Oteri, A., Rijnbeek, P., Pecchioli, S., Mazzaglia, G., Sturkenboom, M.C.J.M., Use of azithromycin and risk of ventricular arrhythmia (2017) CMAJ., 189 (15), pp. E560-E568. , PID: 28420680; Blake, K.V., Devries, C.S., Arlett, P., Kurz, X., Fitt, H., Increasing scientific standards, independence and transparency in post-authorisation studies: the role of the European Network of Centres for Pharmacoepidemiology and Pharmacovigilance (2012) Pharmacoepidemiol Drug Saf., 21 (7), pp. 690-696. , PID: 22522622; Harpaz, R., DuMouchel, W., Shah, N.H., Madigan, D., Ryan, P., Friedman, C., Novel data-mining methodologies for adverse drug event discovery and analysis (2012) Clin Pharmacol Ther., 91 (6), pp. 1010-1021. , COI: 1:CAS:528:DC%2BC38XnsFGns7g%3D, PID: 22549283; Bisgin, H., Liu, Z., Fang, H., Xu, X., Tong, W., Mining FDA drug labels using an unsupervised learning technique-topic modeling (2011) BMC Bioinform, 12, p. S11; Orre, R., Bate, A., Norén, G.N., Swahn, E., Arnborg, S., Edwards, I.R., A Bayesian recurrent neural network for unsupervised pattern recognition in large incomplete data sets (2005) Int J Neural Syst., 15 (3), pp. 207-222. , PID: 16013091; Chandler, R.E., Juhlin, K., Fransson, J., Caster, O., Edwards, I.R., Norén, G.N., Current safety concerns with human papillomavirus vaccine: a cluster analysis of reports in VigiBase® (2017) Drug Saf, 40 (1), pp. 81-90. , COI: 1:CAS:528:DC%2BC28XhsFGntLjK, PID: 27638661; Alvager, T., Smith, T.J., Vijai, F., Neural-network applications for analysis of adverse drug reactions (1993) Biomed Instrum Technol, 27 (5), pp. 408-411. , COI: 1:STN:280:DyaK2c%2FjsFeqsQ%3D%3D, PID: 8220635; Reps, J.M., Garibaldi, J.M., Aickelin, U., Gibson, J.E., Hubbard, R.B., A supervised adverse drug reaction signalling framework imitating Bradford Hill’s causality considerations (2015) J Biomed Inform., 56, pp. 356-368. , PID: 26116429; Walker, A.M., Zhou, X., Ananthakrishnan, A.N., Weiss, L.S., Shen, R., Sobel, R.E., Bate, A., Reynolds, R.F., Computer-assisted expert case definition in electronic health records (2016) Int J Med Inform., 86, pp. 62-70. , PID: 26725697; Luo, Y., Thompson, W.K., Herr, T.M., Zeng, Z., Berendsen, M.A., Jonnalagadda, S.R., Carson, M.B., Starren, J., Natural language processing for EHR-based pharmacovigilance: a structured review (2017) Drug Saf, , (epub ahead of print); Abacha, A.B., Chowdhury, M.F., Karanasiou, A., Mrabet, Y., Lavelli, A., Zweigenbaum, P., Text mining for pharmacovigilance: using machine learning for drug name recognition and drug–drug interaction extraction and classification (2015) J Biomed Inform., 58, pp. 122-132. , PID: 26432353; Shang, N., Xu, H., Rindflesch, T.C., Cohen, T., Identifying plausible adverse drug reactions using knowledge extracted from the literature (2014) J Biomed Inform., 52, pp. 293-310. , PID: 25046831; Nikfarjam, A., Sarker, A., O’Connor, K., Ginn, R., Gonzalez, G., Pharmacovigilance from social media: mining adverse drug reaction mentions using sequence labeling with word embedding cluster features (2015) J Am Med Inform Assoc., 22 (3), pp. 671-681. , PID: 25755127; Sarker, A., Gonzalez, G., Portable automatic text classification for adverse drug reaction detection via multi-corpus training (2015) J Biomed Inform., 53, pp. 196-207. , PID: 25451103; (2017) Global Social Media Research Summary, , http://www.smartinsights.com/social-media-marketing/social-media-strategy/new-global-social-media-research/, Accessed 25 July 2017; Pierce, C.E., Bouri, K., Pamer, C., Proestel, S., Rodriguez, H.W., Van Le, H., Freifeld, C.C., Dasgupta, N., Evaluation of Facebook and Twitter monitoring to detect safety signals for medical products: an analysis of recent FDA safety alerts (2017) Drug Saf., 40 (4), pp. 317-331. , PID: 28044249; Sarker, A., Ginn, R., Nikfarjam, A., O’Connor, K., Smith, K., Jayaraman, S., Upadhaya, T., Gonzalez, G.J., Utilizing social media data for pharmacovigilance: a review (2015) Biomed Inform., 54, pp. 202-212; Yom-Tov, E., Gabrilovich, E., Postmarket drug surveillance without trial costs: discovery of adverse drug reactions through large-scale analysis of web search queries (2013) J Med Internet Res, 15 (6). , PID: 23778053; Ventola, L.C., Mobile devices and apps for health care professionals: uses and benefits (2014) Pharm Ther., 39 (5), pp. 356-364; Kukula, V.A., Dodoo, A.A., Akpakli, J., Narh-Bana, S.A., Clerk, C., Adjei, A., Awini, E., Nikoi, C., Feasibility and cost of using mobile phones for capturing drug safety information in peri-urban settlement in Ghana: a prospective cohort study of patients with uncomplicated malaria (2015) Malar J., 14 (1), p. 411. , PID: 26481106; Piwek, L., Ellis, D.A., Andrews, S., Joinson, A., The rise of consumer health wearables: promises and barriers (2016) PLoS Med, 13 (2). , PID: 26836780; Xia, F., Yang, L.T., Wang, L., Vinel, A., Internet of things (2012) Int J Commun Syst., 25 (9), p. 1101; Ko, J., Lu, C., Srivastava, M.B., Stankovic, J.A., Terzis, A., Welsh, M., Wireless sensor networks for healthcare (2010) Proc IEEE, 98 (11), pp. 1947-1960; Pratt, N., Andersen, M., Bergman, U., Choi, N.K., Gerhard, T., Huang, C., Kimura, M., Roughead, E.E., Multi-country rapid adverse drug event assessment: the Asian Pharmacoepidemiology Network (AsPEN) antipsychotic and acute hyperglycaemia study (2013) Pharmacoepidemiol Drug Saf., 22 (9), pp. 915-924. , COI: 1:CAS:528:DC%2BC3sXhtlaisbfF, PID: 23696036; Coloma, P.M., Trifirò, G., Patadia, V., Sturkenboom, M., Postmarketing safety surveillance: where does signal detection using electronic healthcare records fit into the big picture? (2013) Drug Saf., 36 (3), pp. 183-197. , PID: 23377696; Patadia, V.K., Coloma, P., Schuemie, M.J., Herings, R., Gini, R., Mazzaglia, G., Picelli, G., Trifirò, G., Using real-world healthcare data for pharmacovigilance signal detection—the experience of the EU-ADR project (2015) Expert Rev Clin Pharmacol, 8 (1), pp. 95-102. , PID: 25487079; Cabitza, F., Rasoini, R., Gensini, G.F., Unintended consequences of machine learning in medicine (2017) JAMA, , (epub ahead of print); Obermeyer, Z., Emanuel, E.J., Predicting the future—big data, machine learning, and clinical medicine (2016) N Engl J Med., 375, pp. 1216-1219. , PID: 27682033</v>
          </cell>
          <cell r="AM240" t="str">
            <v>Trifirò, G.; Department of Biomedical and Dental Sciences and Morpho-Functional Imaging, Italy; email: trifirog@unime.it</v>
          </cell>
          <cell r="AP240" t="str">
            <v>Springer International Publishing</v>
          </cell>
          <cell r="AV240" t="str">
            <v>DRSAE</v>
          </cell>
          <cell r="AW240" t="str">
            <v>Drug Saf.</v>
          </cell>
          <cell r="AX240" t="str">
            <v>Final</v>
          </cell>
          <cell r="AY240" t="str">
            <v>2-s2.0-85028353382</v>
          </cell>
          <cell r="AZ240">
            <v>6</v>
          </cell>
          <cell r="BG240" t="str">
            <v>serotonin uptake inhibitor; tricyclic antidepressant agent; vaccine; algorithm; Article; artificial intelligence; clinical decision making; data base; data mining; data processing; drug information; drug safety; drug surveillance program; electronic health record; health care; human; International Classification of Diseases; machine learning; medical history; medical information; medical record; natural language processing; pharmacist; physician; prescription; priority journal; register; signal detection; social media; validation process; adverse drug reaction; drug surveillance program; factual database; health care delivery; statistics and numerical data; Adverse Drug Reaction Reporting Systems; Data Mining; Databases, Factual; Delivery of Health Care; Drug-Related Side Effects and Adverse Reactions; Electronic Health Records; Humans; Pharmacovigilance; Social Media</v>
          </cell>
          <cell r="BI240" t="str">
            <v>twitter|metamap|nlp</v>
          </cell>
          <cell r="BJ240" t="str">
            <v>in the last decade ‘big data’ has become a buzzword used in several industrial sectors, including but not limited to telephony, finance and healthcare. despite its popularity, it is not always clear what big data refers to exactly. big data has become a very popular topic in healthcare, where the term primarily refers to the vast and growing volumes of computerized medical information available in the form of electronic health records, administrative or health claims data, disease and drug monitoring registries and so on. this kind of data is generally collected routinely during administrative processes and clinical practice by different healthcare professionals: from doctors recording their patients’ medical history, drug prescriptions or medical claims to pharmacists registering dispensed prescriptions. for a long time, this data accumulated without its value being fully recognized and leveraged. today big data has an important place in healthcare, including in pharmacovigilance. the expanding role of big data in pharmacovigilance includes signal detection, substantiation and validation of drug or vaccine safety signals, and increasingly new sources of information such as social media are also being considered. the aim of the present paper is to discuss the uses of big data for drug safety post-marketing assessment. © 2017, springer international publishing ag.</v>
          </cell>
          <cell r="BK240" t="str">
            <v>Na última década, "big data" se tornou uma palavra da moda usada em vários setores industriais, incluindo, mas não se limitando a telefonia, finanças e saúde. Apesar de sua popularidade, nem sempre está claro a que big data se refere exatamente. Big data se tornou um tópico muito popular na área de saúde, onde o termo se refere principalmente aos vastos e crescentes volumes de informações médicas computadorizadas disponíveis na forma de registros eletrônicos de saúde, dados administrativos ou de reclamações de saúde, registros de monitoramento de doenças e medicamentos e assim por diante. Esse tipo de dados geralmente é coletado rotineiramente durante processos administrativos e prática clínica por diferentes profissionais de saúde: desde médicos que registram o histórico médico de seus pacientes, prescrições de medicamentos ou alegações médicas até farmacêuticos que registram prescrições dispensadas. Por muito tempo, esses dados se acumularam sem que seu valor fosse totalmente reconhecido e aproveitado. Hoje, o big data tem um lugar importante na área da saúde, inclusive na farmacovigilância. O crescente papel dos big data na farmacovigilância inclui a detecção de sinais, comprovação e validação de sinais de segurança de medicamentos ou vacinas, e cada vez mais novas fontes de informação, como mídia social, também estão sendo consideradas. O objetivo do presente artigo é discutir os usos de big data para avaliação pós-marketing de segurança de medicamentos. © 2017, Springer International Publishing AG.</v>
          </cell>
          <cell r="BL240" t="str">
            <v xml:space="preserve">Na última década, "Big Data" tornou-se um buzzword usado em vários setores industriais, incluindo, mas não se limitando a telefonia, financiamento e saúde. Apesar de sua popularidade, nem sempre é claro que os dados grandes se referem exatamente. Os grandes dados tornam-se um tópico muito popular em cuidados de saúde, onde o termo refere-se principalmente aos vastos e crescentes volumes de informações médicas informatizadas disponíveis sob a forma de registros eletrônicos de saúde, reivindicações administrativas ou de saúde, reivindica os dados, registros de doenças e monitoramento de drogas e assim por diante. Esse tipo de dados é geralmente coletado rotineiramente durante os processos administrativos e a prática clínica por diferentes profissionais de saúde: dos médicos registrando o histórico médico de seus pacientes, prescrições de drogas ou reivindicações médicas para os farmacêuticos registrando prescrições dispensadas. Por muito tempo, esses dados acumulados sem seu valor sendo totalmente reconhecido e alavancado. Hoje, os grandes dados têm um lugar importante na saúde, incluindo na farmacovigilância. O papel em expansão dos grandes dados na farmacovigilância inclui detecção de sinais, comprovação e validação de sinais de segurança de drogas ou vacinas, e cada vez mais novas fontes de informação, como as mídias sociais, também estão sendo consideradas. O objetivo do presente artigo é discutir os usos de grandes dados para a avaliação pós-marketing de segurança de drogas. © 2017, Springer International Publishing AG. </v>
          </cell>
          <cell r="BQ240">
            <v>0</v>
          </cell>
          <cell r="BR240">
            <v>1</v>
          </cell>
          <cell r="BS240">
            <v>0</v>
          </cell>
          <cell r="BV240">
            <v>0</v>
          </cell>
          <cell r="BW240">
            <v>0</v>
          </cell>
          <cell r="BX240">
            <v>0</v>
          </cell>
          <cell r="BY240">
            <v>0</v>
          </cell>
          <cell r="BZ240">
            <v>0</v>
          </cell>
          <cell r="CA240">
            <v>0</v>
          </cell>
          <cell r="CB240">
            <v>0</v>
          </cell>
          <cell r="CC240">
            <v>0</v>
          </cell>
          <cell r="CE240" t="str">
            <v>Entra ou ñ para leitura: não</v>
          </cell>
          <cell r="CF240" t="str">
            <v>Ruim</v>
          </cell>
          <cell r="CG240">
            <v>44371</v>
          </cell>
          <cell r="CI240">
            <v>0</v>
          </cell>
          <cell r="CK240">
            <v>0</v>
          </cell>
          <cell r="CL240">
            <v>0</v>
          </cell>
        </row>
        <row r="241">
          <cell r="C241" t="str">
            <v>induced lexico syntactic patterns improve information extraction from online medical forums</v>
          </cell>
          <cell r="D241" t="str">
            <v>Induced lexico-syntactic patterns improve information extraction from online medical forums</v>
          </cell>
          <cell r="E241" t="str">
            <v xml:space="preserve">Padrões lexico-sintáticos induzidos melhoram a extração de informações de fóruns médicos on-line </v>
          </cell>
          <cell r="G241" t="str">
            <v xml:space="preserve">macho </v>
          </cell>
          <cell r="H241">
            <v>2014</v>
          </cell>
          <cell r="I241">
            <v>33</v>
          </cell>
          <cell r="J241">
            <v>0</v>
          </cell>
          <cell r="K241">
            <v>0</v>
          </cell>
          <cell r="L241" t="str">
            <v>Scopus</v>
          </cell>
          <cell r="P241" t="str">
            <v>English</v>
          </cell>
          <cell r="Q241" t="str">
            <v>Article</v>
          </cell>
          <cell r="R241">
            <v>0</v>
          </cell>
          <cell r="S241" t="str">
            <v>All Open Access, Bronze, Green</v>
          </cell>
          <cell r="T241" t="str">
            <v>Gupta S., MacLean D.L., Heer J., Manning C.D.</v>
          </cell>
          <cell r="U241" t="str">
            <v>Journal of the American Medical Informatics Association</v>
          </cell>
          <cell r="V241" t="str">
            <v>21</v>
          </cell>
          <cell r="W241" t="str">
            <v>5</v>
          </cell>
          <cell r="Y241" t="str">
            <v>10.1136/amiajnl-2014-002669</v>
          </cell>
          <cell r="Z241" t="str">
            <v>10.1136/amiajnl-2014-002669</v>
          </cell>
          <cell r="AB241" t="str">
            <v>https://www.scopus.com/inward/record.uri?eid=2-s2.0-84906312679&amp;doi=10.1136%2famiajnl-2014-002669&amp;partnerID=40&amp;md5=13ac8aa3fb1173432e9d25e322aa65ab</v>
          </cell>
          <cell r="AC241" t="str">
            <v>Department of Computer Science, Stanford University, Stanford, CA, United States</v>
          </cell>
          <cell r="AD241" t="str">
            <v>Gupta, S., Department of Computer Science, Stanford University, Stanford, CA, United States; MacLean, D.L., Department of Computer Science, Stanford University, Stanford, CA, United States; Heer, J., Department of Computer Science, Stanford University, Stanford, CA, United States; Manning, C.D., Department of Computer Science, Stanford University, Stanford, CA, United States</v>
          </cell>
          <cell r="AH241" t="str">
            <v>CCF-0964173
National Science Foundation, NSF: 0963922, 1355723</v>
          </cell>
          <cell r="AL241" t="str">
            <v>Fox, S., Duggan, M., (2013), http://www.pewinternet.org/Reports/2013/Health-online.aspx, Health Online. Pew Internet and American Life Project; Leaman, R., Wojtulewicz, L., Sullivan, R., Towards internet-age pharmacovigilance: extracting adverse drug reactions from user posts to health-related social networks (2010) Proceedings of the 2010 Workshop on Biomedical Natural Language Processing, pp. 117-125. , Association for Computational Linguistics; Carneiro, H.A., Mylonakis, E., Google trends: a web-based tool for real-time surveillance of disease outbreaks (2009) Clin Infect Dis, 49, pp. 1557-1564; Butler, D., When Google got flu wrong (2013) Nature, 494, pp. 155-156; White, R.W., Tatonetti, N.P., Shah, N.H., Web-scale pharmacovigilance: listening to signals from the crowd (2013) J Am Med Inform Assoc, 20, pp. 404-408; Wicks, P., Vaughan, T.E., Massagli, M.P., Accelerated clinical discovery using self-reported patient data collected online and a patient-matching algorithm (2011) Nat Biotechnol, 29, pp. 411-414; Smith, C.A., Wicks, P.J., PatientsLikeMe: consumer health vocabulary as a folksonomy (2008) AMIA Annual Symposium Proceedings, 2008, p. 682. , American Medical Informatics Association; Frantzi, K., Ananiadou, S., Mima, H., Automatic recognition of multi-word terms: the C-value/NC-value method (2000) Int J Digit Libr, 3, pp. 115-130; MacLean, D., Heer, J., Identifying medical terms in patient-authored text: a Crowdsourcing-based approach (2013) J Am Med Inform Assoc, 20, pp. 1120-1127; Aronson, A.R., Effective mapping of biomedical text to the UMLS Metathesaurus: the MetaMap program (2001) Proceedings of the AMIA Symposium, p. 17. , American Medical Informatics Association; Jonquet, C., Shah, N.H., Musen, M.A., The open biomedical annotator (2009) Summit Transl Bioinform, 2009, pp. 56-60; http://ctakes.apache.org, Apache cTakes; Aronson, A.R., Lang, F.M., An overview of MetaMap: historical perspective and recent advances (2010) J Am Med Inform Assoc, 17-21, pp. 229-236; Pratt, W., Yetisgen-Yildiz, M., A study of biomedical concept identification: MetaMap vs. people (2003) AMIA Annual Symposium Proceedings, 2003, pp. 529-533. , American Medical Informatics Association; Epstein, R.H., St Jacques, P., Stockin, M., Automated identification of drug and food allergies entered using non-standard terminology (2013) J Am Med Inform Assoc, 20, pp. 962-968; Kang, N., Singh, B., Afzal, Z., Using rule-based natural language processing to improve disease normalization in biomedical text (2012) J Am Med Inform Assoc, 20, pp. 876-881; (2013), http://www.consumerhealthvocab.org, Open Access, Collaborative Consumer Health Vocabulary Initiative. (accessed Feb); http://www.nlm.nih.gov/medlineplus/xml.html, MedlinePlus XML Files; Zeng, Q.T., Tse, T., Exploring and developing consumer health vocabularies (2006) J Am Med Inform Assoc, 13, pp. 24-29; Hearst, M.A., Automatic acquisition of hyponyms from large text corpora (1992) Proceedings of the 14th International conference on Computational linguistics, pp. 539-545. , Association for Computational Linguistics; Thelen, M., Riloff, E., A Bootstrapping method for learning semantic lexicons using extraction pattern contexts (2002) Proceedings of the Conference on Empirical Methods in Natural Language Processing, pp. 214-221; Xu, R., Supekar, K., Morgan, A., Unsupervised method for automatic construction of a disease dictionary from a large free text collection (2008) AMIA Annual Symposium Proceedings, 2008, pp. 820-824. , American Medical Informatics Association; http://www.medhelp.org, MedHelp. Data spans from 2007 to May 2011; (2013), http://nlp.stanford.edu/software/corenlp.shtml, Stanford CoreNLP Toolkit. (accessed Aug); (2013), http://www.rxlist.com, RxList. (accessed Jan); (2013), http://www.nlm.nih.gov/medlineplus, MedlinePlus. (accessed Jan); (2013), http://www.medicinenet.com, MedicineNet. (accessed Jan); (2013), http://www.meddra.org, MedDRA: Medical Dictionary for Regulatory Activities. (accessed Feb); Semantic types accessed: Antibiotic, Clinical Drug, Laboratory Procedure, Medical Device, Steroid, and Therapeutic or Preventive Procedure (2013), http://ncit.nci.nih.gov, NCI Thesaurus. (accessed Mar); (2008), http://storage.googleapis.com/books/ngrams/books/datasetsv2.html, Google N-grams(accessed Jan); http://www.webmd.com, WebMD. (accessed Oct 2013); Liang, P., (2005) Semi-supervised learning for natural language, , MIT EECS; Brown, P.F., deSouza, P.V., Mercer, R.L., Class-based n-gram models of natural language (1992) Comput Linguist, 18, pp. 467-479; Finkel, J.R., Grenager, T., Manning, C.D., (2005) Incorporating non-local information into information extraction systems by Gibbs sampling, pp. 363-370. , Association of Computational Linguistics; Frati-Munari, A.C., Gordillo, B.E., Altamirano, P., Hypoglycemic effect of Opuntia streptacantha Lemaire in NIDDM (1998) Diabetes Care, 11, pp. 63-66; Khan, A., Safdar, M., Ali Khan, M., Cinnamon improves glucose and lipids of people with type 2 diabetes (2003) Diabetes Care, 26, pp. 3215-3218; Tatonetti, N.P., Fernald, G.H., Altman, R.B., A novel signal detection algorithm for identifying hidden drug-drug interactions in adverse event reports (2012) J Am Med Inform Assoc, 19, pp. 79-85</v>
          </cell>
          <cell r="AM241" t="str">
            <v>Gupta, S.; Department of Computer Science, Stanford University, Gates 2A, 353 Serra Mall, Stanford, CA 94305-9020, United States; email: sonal@cs.stanford.edu</v>
          </cell>
          <cell r="AP241" t="str">
            <v>BMJ Publishing Group</v>
          </cell>
          <cell r="AV241" t="str">
            <v>JAMAF</v>
          </cell>
          <cell r="AW241" t="str">
            <v>J. Am. Med. Informatics Assoc.</v>
          </cell>
          <cell r="AX241" t="str">
            <v>Final</v>
          </cell>
          <cell r="AY241" t="str">
            <v>2-s2.0-84906312679</v>
          </cell>
          <cell r="AZ241">
            <v>7</v>
          </cell>
          <cell r="BG241" t="str">
            <v>acne; article; asthma; book; breast cancer; data extraction; human; Internet; learning; lexico syntactic pattern; medical information; non insulin dependent diabetes mellitus; online system; otorhinolaryngology; patient authored text; medical entites extraction; natural language processing; online health forums; text mining; Consumer Health Information; Data Mining; Diagnosis; Dictionaries as Topic; Disease; Drug Therapy; Health Records, Personal; Humans; Internet; Linguistics; Natural Language Processing</v>
          </cell>
          <cell r="BI241" t="str">
            <v>twitter|metamap|nlp</v>
          </cell>
          <cell r="BJ241" t="str">
            <v>objective: to reliably extract two entity types, symptoms and conditions (scs), and drugs and treatments (dts), from patient-authored text (pat) by learning lexico-syntactic patterns from data annotated with seed dictionaries. background and significance: despite the increasing quantity of pat (eg, online discussion threads), tools for identifying medical entities in pat are limited. when applied to pat, existing tools either fail to identify specific entity types or perform poorly. identification of sc and dt terms in pat would enable exploration of efficacy and side effects for not only pharmaceutical drugs, but also for home remedies and components of daily care. materials and methods: we use sc and dt term dictionaries compiled from online sources to label several discussion forums from medhelp (http://www.medhelp. org). we then iteratively induce lexico-syntactic patterns corresponding strongly to each entity type to extract new sc and dt terms. results: our system is able to extract symptom descriptions and treatments absent from our original dictionaries, such as 'lada', 'stabbing pain', and 'cinnamon pills'. our system extracts dt terms with 58-70% f1 score and sc terms with 66-76% f1 score on two forums from medhelp. we show improvements over metamap, oba, a conditional random field-based classifier, and a previous pattern learning approach. conclusions: our entity extractor based on lexicosyntactic patterns is a successful and preferable technique for identifying specific entity types in pat. to the best of our knowledge, this is the first paper to extract sc and dt entities from pat. we exhibit learning of informal terms often used in pat but missing from typical dictionaries.</v>
          </cell>
          <cell r="BL241" t="str">
            <v xml:space="preserve">OBJETIVO: Para extrair de forma confiável dois tipos de entidade, sintomas e condições (SCS), e drogas e tratamentos (DTS), de texto autorizado do paciente (PAT) aprendendo padrões lexico-sintáticos de dados anotados com dicionários de sementes. Antecedentes e Significância: Apesar da crescente quantidade de Pat (por exemplo, tópicos de discussão on-line), ferramentas para identificar entidades médicas em Pat são limitadas. Quando aplicada ao Pat, as ferramentas existentes não identificam tipos específicos de entidade ou funcionam mal. A identificação de termos SC e DT em Pat permitiria a exploração de eficácia e efeitos colaterais para não apenas drogas farmacêuticas, mas também para remédios caseiros e componentes do cuidado diário. MATERIAIS E MÉTODOS: Usamos dicionários de termo SC e DT compilados de fontes on-line para rotular vários fóruns de discussão de Medhelp (http: //www.medhelp. org). Em seguida, induzimos iterativamente os padrões lexico-sintáticos correspondentes fortemente a cada tipo de entidade para extrair novos termos SC e DT. RESULTADOS: Nosso sistema é capaz de extrair descrições e tratamentos de sintomas ausentes dos nossos dicionários originais, como 'Lada', "dor esfaqueando" e "pílulas de canela". Nosso sistema extrai termos DT com 58-70% de pontuação F1 e termos SC com 66-76% de pontuação F1 em dois fóruns de Medhelp. Mostramos melhorias sobre o Metamap, OBA, um classificador baseado em campo aleatório condicional e uma abordagem de aprendizado de padrão anterior. CONCLUSÕES: Nosso extrator de entidade baseado em padrões lexicossyntatic é uma técnica bem-sucedida e preferível para identificar tipos específicos de entidade em Pat. Para o melhor do nosso conhecimento, este é o primeiro artigo a extrair entidades SC e DT de Pat. Exibimos a aprendizagem de termos informais frequentemente usados ​​em Pat, mas ausentes de dicionários típicos. </v>
          </cell>
          <cell r="BQ241">
            <v>0</v>
          </cell>
          <cell r="BR241">
            <v>0</v>
          </cell>
          <cell r="BS241">
            <v>0</v>
          </cell>
          <cell r="BV241">
            <v>0</v>
          </cell>
          <cell r="BW241">
            <v>0</v>
          </cell>
          <cell r="BX241">
            <v>0</v>
          </cell>
          <cell r="BY241">
            <v>0</v>
          </cell>
          <cell r="BZ241">
            <v>0</v>
          </cell>
          <cell r="CA241">
            <v>0</v>
          </cell>
          <cell r="CB241">
            <v>0</v>
          </cell>
          <cell r="CC241">
            <v>0</v>
          </cell>
          <cell r="CK241">
            <v>0</v>
          </cell>
          <cell r="CL241">
            <v>0</v>
          </cell>
        </row>
        <row r="242">
          <cell r="C242" t="str">
            <v>interactive attention network for adverse drug reaction classification</v>
          </cell>
          <cell r="D242" t="str">
            <v>Interactive attention network for adverse drug reaction classification</v>
          </cell>
          <cell r="E242" t="str">
            <v xml:space="preserve">Rede de atenção interativa para classificação de reação adversa de medicamentos </v>
          </cell>
          <cell r="G242" t="str">
            <v xml:space="preserve">macho </v>
          </cell>
          <cell r="H242">
            <v>2018</v>
          </cell>
          <cell r="I242">
            <v>5</v>
          </cell>
          <cell r="J242">
            <v>0</v>
          </cell>
          <cell r="K242">
            <v>1</v>
          </cell>
          <cell r="L242" t="str">
            <v>Scopus</v>
          </cell>
          <cell r="P242" t="str">
            <v>English</v>
          </cell>
          <cell r="Q242" t="str">
            <v>Conference Paper</v>
          </cell>
          <cell r="R242">
            <v>0</v>
          </cell>
          <cell r="T242" t="str">
            <v>Alimova I., Solovyev V.</v>
          </cell>
          <cell r="U242" t="str">
            <v>Communications in Computer and Information Science</v>
          </cell>
          <cell r="V242" t="str">
            <v>930</v>
          </cell>
          <cell r="Y242" t="str">
            <v>10.1007/978-3-030-01204-5_18</v>
          </cell>
          <cell r="Z242" t="str">
            <v>10.1007/978-3-030-01204-5_18</v>
          </cell>
          <cell r="AB242" t="str">
            <v>https://www.scopus.com/inward/record.uri?eid=2-s2.0-85054802269&amp;doi=10.1007%2f978-3-030-01204-5_18&amp;partnerID=40&amp;md5=fc5a591d6860d70636ed95b96bc3a76a</v>
          </cell>
          <cell r="AC242" t="str">
            <v>Kazan (Volga Region) Federal University, Kazan, Russian Federation</v>
          </cell>
          <cell r="AD242" t="str">
            <v>Alimova, I., Kazan (Volga Region) Federal University, Kazan, Russian Federation; Solovyev, V., Kazan (Volga Region) Federal University, Kazan, Russian Federation</v>
          </cell>
          <cell r="AH242" t="str">
            <v>Russian Science Foundation, RSF: 18-11-00284</v>
          </cell>
          <cell r="AI242" t="str">
            <v>Acknowledgments. This work was supported by the Russian Science Foundation Grant No. 18-11-00284. The authors are grateful to Elena Tutubalina for useful discussions about this study.</v>
          </cell>
          <cell r="AL242" t="str">
            <v>Alimova, I., Tutubalina, E., Automated detection of adverse drug reactions from social media posts with machine learning (2018) Van Der Aalst, W. (Ed.) AIST 2017. LNCS, 10716, pp. 3-15. , https://doi.org/10.1007/978-3-319-73013-41, Springer, Cham; Alvaro, N., Miyao, Y., Collier, N., TwiMed: Twitter and PubMed comparable corpus of drugs, diseases, symptoms, and their relations (2017) JMIR Public Health Surveill, 3 (2); Aramaki, E., (2010) Extraction of Adverse Drug Effects from Clinical Records, pp. 739-743. , MedInfo; Baccianella, S., Esuli, A., Sebastiani, F., SentiWordNet 3.0: An enhanced lexical resource for sentiment analysis and opinion mining (2010) LREC, 10, pp. 2200-2204; Benton, A., Identifying potential adverse effects using the web: A new approach to medical hypothesis generation (2011) J. Biomed. Inform., 44 (6), pp. 989-996; Bian, J., Topaloglu, U., Yu, F., Towards large-scale Twitter mining for drug-related adverse events (2012) Proceedings of the 2012 International Workshop on Smart Health and Wellbeing, pp. 25-32. , ACM; Biyani, P., Co-training over domain-independent and domain-dependent features for sentiment analysis of an online cancer support community (2013) Proceedings of the 2013 IEEE/ACM International Conference on Advances in Social Networks Analysis and Mining, pp. 413-417. , ACM; Cambria, E., Benson, T., Eckl, C., Hussain, A., Sentic PROMs: Application of sentic computing to the development of a novel unified framework for measuring health-care quality (2012) Expert. Syst. Appl., 39 (12), pp. 10533-10543; Chowdhury, S., Zhang, C., Yu, P.S., (2018) Multi-Task Pharmacovigilance Mining from Social Media Posts, , arXiv preprint arXiv; Classen, D.C., Pestotnik, S.L., Evans, R.S., Lloyd, J.F., Burke, J.P., Adverse drug events in hospitalized patients: Excess length of stay, extra costs, and attributable mortality (1997) JAMA, 277 (4), pp. 301-306; Dai, H.J., Touray, M., Jonnagaddala, J., Syed-Abdul, S., Feature engineering for recognizing adverse drug reactions from Twitter posts (2016) Information, 7 (2), p. 27; Demner-Fushman, D., Chapman, W.W., McDonald, C.J., What can natural language processing do for clinical decision support? (2009) J. Biomed. Inform., 42 (5), pp. 760-772; Denecke, K., Dolog, P., Smrz, P., Making use of social media data in public health (2012) Proceedings of the 21St International Conference on World Wide Web, pp. 243-246. , ACM; Gupta, S., Gupta, M., Varma, V., Pawar, S., Ramrakhiyani, N., Palshikar, G.K., Co-training for extraction of adverse drug reaction mentions from tweets (2018) ECIR 2018. LNCS, 10772, pp. 556-562. , https://doi.org/10.1007/978-3-319-76941-744, Pasi, G., Piwowarski, B., Azzopardi, L., Hanbury, A. (eds.), Springer, Cham; Harpaz, R., Text mining for adverse drug events: The promise, challenges, and state of the art (2014) Drug Saf, 37 (10), pp. 777-790; Hou, Y., Li, X., Wu, G., Ye, X., National ADR monitoring system in China (2016) Drug Saf, 39 (11), pp. 1043-1051. , https://doi.org/10.1007/s40264-016-0446-5; Hu, M., Liu, B., Mining and summarizing customer reviews (2004) Proceedings of the Tenth ACM SIGKDD International Conference on Knowledge Discovery and Data Mining, pp. 168-177. , ACM; Huang, B., Ou, Y., Carley, K.M., (2018) Aspect Level Sentiment Classification with Attention-Over-Attention Neural Networks, , arXiv preprint arXiv; Huynh, T., He, Y., Willis, A., Rüger, S., Adverse drug reaction classification with deep neural networks (2016) Proceedings of COLING 2016, the 26Th International Conference on Computational Linguistics: Technical Papers, pp. 877-887; Ivanov, V., Tutubalina, E., Mingazov, N., Alimova, I., Extracting aspects, sentiment and categories of aspects in user reviews about restaurants and cars (2015) Proceedings of International Conference Dialog, 2, pp. 22-34; Karimi, S., Metke-Jimenez, A., Kemp, M., Wang, C., Cadec: A corpus of adverse drug event annotations (2015) J. Biomed. Inform., 55, pp. 73-81; Kiritchenko, S., Mohammad, S.M., Morin, J., de Bruijn, B., (2018) Nrc-Canada at SMM4H Shared Task: Classifying Tweets Mentioning Adverse Drug Reactions and Medication Intake, , arXiv preprint arXiv; Korkontzelos, I., Nikfarjam, A., Shardlow, M., Sarker, A., Ananiadou, S., Gonzalez, G.H., Analysis of the effect of sentiment analysis on extracting adverse drug reactions from tweets and forum posts (2016) J. Biomed. Inform., 62, pp. 148-158; Lai, S., Xu, L., Liu, K., Zhao, J., (2015) Recurrent Convolutional Neural Networks for Text Classification, 333, pp. 2267-2273. , AAAI; Lazarou, J., Pomeranz, B.H., Corey, P.N., Incidence of adverse drug reactions in hospitalized patients: A meta-analysis of prospective studies (1998) JAMA, 279 (15), pp. 1200-1205; Li, H., Min, M.R., Ge, Y., Kadav, A., A context-aware attention network for interactive question answering (2017) Proceedings of the 23Rd ACM SIGKDD International Conference on Knowledge Discovery and Data Mining, pp. 927-935. , ACM; Liu, F., Yu, H., Jagannatha, A., Liu, W., (2018), https://bio-nlp.org/index.php/projects/39-nlp-challenges; Liu, Q., Zhang, H., Zeng, Y., Huang, Z., Wu, Z., Content attention model for aspect based sentiment analysis (2018) Proceedings of the 2018 World Wide Web Conference on World Wide Web, pp. 1023-1032. , International World Wide Web Conferences Steering Committee; Liu, X., Chen, H., AZDrugMiner: An information extraction system for mining patient-reported adverse drug events in online patient forums (2013) ICSH 2013. LNCS, 8040, pp. 134-150. , https://doi.org/10.1007/978-3-642-39844-516, Zeng, D. (ed.), Springer, Heidelberg; Ma, D., Li, S., Zhang, X., Wang, H., (2017) Interactive Attention Networks for Aspect-Level Sentiment Classification, , arXiv preprint arXiv; Marelli, M., Bentivogli, L., Baroni, M., Bernardi, R., Menini, S., Zamparelli, R., SemEval-2014 task 1: Evaluation of compositional distributional semantic models on full sentences through semantic relatedness and textual entailment (2014) Proceedings of the 8Th International Workshop on Semantic Evaluation (Semeval 2014), pp. 1-8; Melzi, S., Abdaoui, A., Azé, J., Bringay, S., Poncelet, P., Galtier, F., Patient’s rationale: Patient knowledge retrieval from health forums (2014) Etelemed: Ehealth, Telemedicine, and Social Medicine; Meng, F., Lu, Z., Li, H., Liu, Q., (2016) Interactive Attention for Neural Machine Translation, , arXiv preprint arXiv; Meystre, S., Haug, P.J., Natural language processing to extract medical problems from electronic clinical documents: Performance evaluation (2006) J. Biomed. Inform., 39 (6), pp. 589-599; Miftahutdinov, Z., Tutubalina, E., Tropsha, A., Identifying disease-related expressions in reviews using conditional random fields (2017) Computational Linguistics and Intellectual Technologies: Papers from the Annual Conference “Dialogue”, 1 (16), pp. 155-166. , http://www.dialog-21.ru/media/3932/miftahutdinovzshetal.pdf; Miranda, D.S., (2018) Automated Detection of Adverse Drug Reactions in the Biomedical Literature Using Convolutional Neural Networks and Biomedical Word Embeddings, , arXiv preprint arXiv; Na, J.-C., Kyaing, W.Y.M., Khoo, C.S.G., Foo, S., Chang, Y.-K., Theng, Y.-L., Sentiment classification of drug reviews using a rule-based linguistic approach (2012) ICADL 2012. LNCS, 7634, pp. 189-198. , https://doi.org/10.1007/978-3-642-34752-825, Chen, H.-H., Chowdhury, G. (eds.), Springer, Heidelberg; Nikfarjam, A., Gonzalez, G.H., Pattern mining for extraction of mentions of adverse drug reactions from user comments (2011) AMIA Annual Symposium Proceedings, Vol. 2011, P. 1019. American Medical Informatics Association; Nikfarjam, A., Sarker, A., O’Connor, K., Ginn, R., Gonzalez, G., Pharmacovigilance from social media: Mining adverse drug reaction mentions using sequence labeling with word embedding cluster features (2015) J. Am. Med. Inform. Assoc., 22 (3), pp. 671-681; Niu, Y., Zhu, X., Li, J., Hirst, G., Analysis of polarity information in medical text (2005) AMIA Annual Symposium Proceedings, 2005, p. 570; Oliveira, J.L., The EU-ADR web platform: Delivering advanced pharmacovigilance tools (2013) Pharmacoepidemiol. Drug Saf., 22 (5), pp. 459-467; de la Peña, S., Segura-Bedmar, I., Martínez, P., Martínez, J.L., ADRSpanishTool: A tool for extracting adverse drug reactions and indications (2014) Procesamiento Del Lenguaje Natural, 53, pp. 177-180; Pirmohamed, M., Adverse drug reactions as cause of admission to hospital: Prospective analysis of 18 820 patients (2004) BMJ, 329 (7456), pp. 15-19; Raju, G.S., Natural language processing as an alternative to manual reporting of colonoscopy quality metrics (2015) Gastrointest. Endosc., 82 (3), pp. 512-519; Rastegar-Mojarad, M., Elayavilli, R.K., Yu, Y., Liu, H., Detecting signals in noisy data-can ensemble classifiers help identify adverse drug reaction in tweets (2016) Proceedings of the Social Media Mining Shared Task Workshop at the Pacific Symposium on Biocomputing; Rodrigues, R.G., Das Dores, R.M., Camilo-Junior, C.G., Rosa, T.C., SentiHealth-cancer: A sentiment analysis tool to help detecting mood of patients in online social networks (2016) Int. J. Med. Inform., 85 (1), pp. 80-95; Rusnachenko, N., Loukachevitch, N., Using convolutional neural networks for sentiment attitude extraction from analytical texts (2018) Proceedings of CEUR Workshop, CLLS-2018 Conference. Ceur-Ws.Org; Salas-Zárate, M.D.P., Medina-Moreira, J., Lagos-Ortiz, K., Luna-Aveiga, H., Rodríguez-García, M.Á., Valencia-García, R., Sentiment analysis on tweets about diabetes: An aspect-level approach (2017) Comput. Math. Methods Med., 9; Sarker, A., Utilizing social media data for pharmacovigilance: a review (2015) J. Biomed. Inform., 54, pp. 202-212; Sarker, A., Gonzalez, G., Portable automatic text classification for adverse drug reaction detection via multi-corpus training (2015) J. Biomed. Inform., 53, pp. 196-207; Sboev, A., Litvinova, T., Voronina, I., Gudovskikh, D., Rybka, R., Deep learning network models to categorize texts according to author’s gender and to identify text sentiment (2016) 2016 International Conference on Computational Science and Computational Intelligence (CSCI), pp. 1101-1106. , IEEE; Serrano-Guerrero, J., Olivas, J.A., Romero, F.P., Herrera-Viedma, E., Sentiment analysis: A review and comparative analysis of web services (2015) Inf. Sci., 311, pp. 18-38; Shareef, S., Naidu, C., Raikar, S.R., Rao, Y.V., Devika, U., Development, implementation, and analysis of adverse drug reaction monitoring system in a rural tertiary care teaching hospital in Narketpally (2017) Telangana. Int. J. Basic Clin. Pharmacol., 4 (4), pp. 757-760; Singh, P., Agrawal, M., Hishikar, R., Joshi, U., Maheshwari, B., Halwai, A., Adverse drug reactions at adverse drug reaction monitoring center in Raipur: Analysis of spontaneous reports during 1 year (2017) Indian J. Pharmacol., 49 (6), p. 432; Sokolova, M., Matwin, S., Jafer, Y., Schramm, D., How Joe and Jane tweet about their health: Mining for personal health information on Twitter (2013) Proceedings of the International Conference Recent Advances in Natural Language Processing, RANLP, 2013, pp. 626-632; Solovyev, V., Ivanov, V., Dictionary-based problem phrase extraction from user reviews (2014) TSD 2014. LNCS (LNAI), 8655, pp. 225-232. , https://doi.org/10.1007/978-3-319-10816-228, Sojka, P., Horák, A., Kopeček, I., Pala, K. (eds.), vol., Springer, Cham; Wang, B., Liu, K., Zhao, J., Inner attention based recurrent neural networks for answer selection (2016) Proceedings of the 54Th Annual Meeting of the Association for Computational Linguistics (Volume 1: Long Papers), 1, pp. 1288-1297; Wilson, T., Wiebe, J., Hoffmann, P., Recognizing contextual polarity in phrase-level sentiment analysis (2005) Proceedings of the Conference on Human Language Technology and Empirical Methods in Natural Language Processing, pp. 347-354. , Association for Computational Linguistics; Xu, H., Anderson, K., Grann, V.R., Friedman, C., Facilitating cancer research using natural language processing of pathology reports (2004) Studies in Health Technology and Informatics; Yang, M., Qu, Q., Chen, X., Guo, C., Shen, Y., Lei, K., Feature-enhanced attention network for target-dependent sentiment classification (2018) Neurocomputing, 307, pp. 91-97; Yang, Z., Yang, D., Dyer, C., He, X., Smola, A., Hovy, E., Hierarchical attention networks for document classification (2016) Proceedings of the 2016 Conference of the North American Chapter of the Association for Computational Linguistics: Human Language Technologies, pp. 1480-1489</v>
          </cell>
          <cell r="AM242" t="str">
            <v>Alimova, I.; Kazan (Volga Region) Federal UniversityRussian Federation; email: alimovailseyar@gmail.com</v>
          </cell>
          <cell r="AN242" t="str">
            <v>Pivovarova L.Filchenkov A.Zizka J.Ustalov D.</v>
          </cell>
          <cell r="AP242" t="str">
            <v>Springer Verlag</v>
          </cell>
          <cell r="AQ242" t="str">
            <v>7th International Conference Artificial Intelligence and Natural Language, AINL 2018</v>
          </cell>
          <cell r="AR242" t="str">
            <v>17 October 2018 through 19 October 2018</v>
          </cell>
          <cell r="AT242">
            <v>219109</v>
          </cell>
          <cell r="AU242" t="str">
            <v>9783030012038</v>
          </cell>
          <cell r="AW242" t="str">
            <v>Commun. Comput. Info. Sci.</v>
          </cell>
          <cell r="AX242" t="str">
            <v>Final</v>
          </cell>
          <cell r="AY242" t="str">
            <v>2-s2.0-85054802269</v>
          </cell>
          <cell r="AZ242">
            <v>11</v>
          </cell>
          <cell r="BF242" t="str">
            <v>Adverse drug reactions; Deep learning; Health social media analytics; Machine learning; Natural language processing; Text mining</v>
          </cell>
          <cell r="BG242" t="str">
            <v>Artificial intelligence; Data mining; Deep learning; Health; Learning algorithms; Learning systems; Natural language processing systems; Social networking (online); Adverse drug reactions; Binary classification; Health related informations; Social media; Social media analytics; State of health; Text mining; User reviews; Pharmacodynamics</v>
          </cell>
          <cell r="BI242" t="str">
            <v>twitter|metamap|nlp</v>
          </cell>
          <cell r="BJ242" t="str">
            <v>detection of new adverse drug reactions is intended to both improve the quality of medications and drug reprofiling. social media and electronic clinical reports are becoming increasingly popular as a source for obtaining the health-related information, such as identification of adverse drug reactions. one of the tasks of extracting adverse drug reactions from social media is the classification of entities that describe the state of health. in this paper, we investigate the applicability of interactive attention network for identification of adverse drug reactions from user reviews. we formulate this problem as a binary classification task. we show the effectiveness of this method on a number of publicly available corpora. © springer nature switzerland ag 2018.</v>
          </cell>
          <cell r="BK242" t="str">
            <v>A detecção de novas reações adversas a medicamentos visa melhorar a qualidade dos medicamentos e a reformulação do perfil do medicamento. As mídias sociais e os relatórios clínicos eletrônicos estão se tornando cada vez mais populares como fonte de obtenção de informações relacionadas à saúde, como a identificação de reações adversas a medicamentos. Uma das tarefas de extrair reações adversas a medicamentos nas redes sociais é a classificação das entidades que descrevem o estado de saúde. Neste artigo, investigamos a aplicabilidade da Rede de Atenção Interativa para a identificação de reações adversas a medicamentos a partir de avaliações de usuários. Formulamos esse problema como uma tarefa de classificação binária. Mostramos a eficácia desse método em uma série de corpora disponíveis publicamente.</v>
          </cell>
          <cell r="BL242" t="str">
            <v xml:space="preserve">A detecção de novas reações adversas é destinada a melhorar a qualidade dos medicamentos e a reprodução de drogas. A mídia social e os relatórios clínicos eletrônicos estão se tornando cada vez mais populares como fonte para obter as informações relacionadas à saúde, como a identificação de reações adversas de medicamentos. Uma das tarefas de extrair reações adversas de medicamentos da mídia social é a classificação de entidades que descrevem o estado de saúde. Neste artigo, investigamos a aplicabilidade da rede de atenção interativa para identificação de reações adversas de medicamentos a partir de revisões de usuários. Nós formulamos esse problema como uma tarefa de classificação binária. Mostramos a eficácia deste método em vários corpora publicamente disponíveis. © Springer Nature Suíça AG 2018. </v>
          </cell>
          <cell r="BQ242">
            <v>0</v>
          </cell>
          <cell r="BR242">
            <v>1</v>
          </cell>
          <cell r="BS242">
            <v>0</v>
          </cell>
          <cell r="BV242">
            <v>0</v>
          </cell>
          <cell r="BW242">
            <v>0</v>
          </cell>
          <cell r="BX242">
            <v>0</v>
          </cell>
          <cell r="BY242">
            <v>0</v>
          </cell>
          <cell r="BZ242">
            <v>0</v>
          </cell>
          <cell r="CA242">
            <v>0</v>
          </cell>
          <cell r="CB242">
            <v>0</v>
          </cell>
          <cell r="CC242">
            <v>0</v>
          </cell>
          <cell r="CE242" t="str">
            <v>Entra ou ñ para leitura: talvez</v>
          </cell>
          <cell r="CF242" t="str">
            <v>Razoavel</v>
          </cell>
          <cell r="CG242">
            <v>44371</v>
          </cell>
          <cell r="CI242">
            <v>0</v>
          </cell>
          <cell r="CK242">
            <v>0</v>
          </cell>
          <cell r="CL242">
            <v>0</v>
          </cell>
        </row>
        <row r="243">
          <cell r="C243" t="str">
            <v>natural language processing and its implications for the future of medication safety a narrative review of recent advances and challenges</v>
          </cell>
          <cell r="D243" t="str">
            <v>Natural Language Processing and Its Implications for the Future of Medication Safety: A Narrative Review of Recent Advances and Challenges</v>
          </cell>
          <cell r="E243" t="str">
            <v xml:space="preserve">Processamento de linguagem natural e suas implicações para o futuro da segurança de medicação: uma revisão narrativa de recentes avanços e desafios </v>
          </cell>
          <cell r="G243" t="str">
            <v xml:space="preserve">macho </v>
          </cell>
          <cell r="H243">
            <v>2018</v>
          </cell>
          <cell r="I243">
            <v>21</v>
          </cell>
          <cell r="J243">
            <v>0</v>
          </cell>
          <cell r="K243">
            <v>1</v>
          </cell>
          <cell r="L243" t="str">
            <v>Scopus</v>
          </cell>
          <cell r="P243" t="str">
            <v>English</v>
          </cell>
          <cell r="Q243" t="str">
            <v>Review</v>
          </cell>
          <cell r="R243">
            <v>0</v>
          </cell>
          <cell r="T243" t="str">
            <v>Wong A., Plasek J.M., Montecalvo S.P., Zhou L.</v>
          </cell>
          <cell r="U243" t="str">
            <v>Pharmacotherapy</v>
          </cell>
          <cell r="V243" t="str">
            <v>38</v>
          </cell>
          <cell r="W243" t="str">
            <v>8</v>
          </cell>
          <cell r="Y243" t="str">
            <v>10.1002/phar.2151</v>
          </cell>
          <cell r="Z243" t="str">
            <v>10.1002/phar.2151</v>
          </cell>
          <cell r="AB243" t="str">
            <v>https://www.scopus.com/inward/record.uri?eid=2-s2.0-85050472230&amp;doi=10.1002%2fphar.2151&amp;partnerID=40&amp;md5=69da402ddbdb0454e177f2d403964a33</v>
          </cell>
          <cell r="AC243" t="str">
            <v>Department of Pharmacy and Therapeutics, University of Pittsburgh, Pittsburgh, PA, United States; Division of General Internal Medicine and Primary Care, Brigham and Women's Hospital, Boston, MA, United States; Department of Biomedical Informatics, University of Utah School of Medicine, Salt Lake City, UT, United States; Boston Networking Solutions, Boston, MA, United States; Harvard Medical School, Boston, MA, United States</v>
          </cell>
          <cell r="AD243" t="str">
            <v>Wong, A., Department of Pharmacy and Therapeutics, University of Pittsburgh, Pittsburgh, PA, United States, Division of General Internal Medicine and Primary Care, Brigham and Women's Hospital, Boston, MA, United States; Plasek, J.M., Division of General Internal Medicine and Primary Care, Brigham and Women's Hospital, Boston, MA, United States, Department of Biomedical Informatics, University of Utah School of Medicine, Salt Lake City, UT, United States; Montecalvo, S.P., Boston Networking Solutions, Boston, MA, United States; Zhou, L., Harvard Medical School, Boston, MA, United States</v>
          </cell>
          <cell r="AH243" t="str">
            <v>Agency for Healthcare Research and Quality, AHRQ: R01HS022728</v>
          </cell>
          <cell r="AI243" t="str">
            <v>Funding: This study was supported by the Agency for Healthcare Research and Quality grant (R01HS022728).</v>
          </cell>
          <cell r="AL243" t="str">
            <v>Sulfanilamide disaster, , https://www.fda.gov/aboutfda/whatwedo/history/productregulation/sulfanilamidedisaster/, Available from, Accessed October 1, 2017; Laatikainen, O., Miettunen, J., Sneck, S., Lehtiniemi, H., Tenhunen, O., Turpeinen, M., The prevalence of medication-related adverse events in inpatients – a systematic review and meta-analysis (2017) Eur J Clin Pharmacol, 73, pp. 1539-1549; Lazarou, J., Pomeranz, B.H., Corey, P.N., Incidence of adverse drug reactions in hospitalized patients: a meta-analysis of prospective studies (1998) JAMA, 279, pp. 1200-1205; Federico, F., The five rights of medication administration, , http://www.ihi.org/resources/Pages/ImprovementStories/FiveRightsofMedicationAdministration.aspx, Available from, Accessed October 2, 2017; Cornish, P.L., Knowles, S.R., Marchesano, R., Unintended medication discrepancies at the time of hospital admission (2005) Arch Intern Med, 165, pp. 424-429; Simpson, S.H., Eurich, D.T., Majumdar, S.R., A meta-analysis of the association between adherence to drug therapy and mortality (2006) BMJ, 333, p. 15; van Dulmen, S., Slujis, E., van Dijk, L., de Ridder, D., Heerdink, R., Bensing, J., Patient adherence to medical treatment: a review of reviews (2007) BMC Health Serv Res, 7, p. 55; Bates, D.W., Teich, J.M., Lee, J., The impact of computerized physician order entry on medication error prevention (1999) J Am Med Inform Assoc, 6, pp. 313-321; English glossary, , http://www.who.int/medicines/areas/coordination/English_Glossary.pdf, Available from, Accessed October 1, 2017; FDA adverse event reporting system, , https://open.fda.gov/data/faers/, Available from, Accessed October 1, 2017; Luo, Y., Thompson, W.K., Herr, T.M., Natural language processing for EHR-based pharmacovigilance: a structured review (2017) Drug Saf, 40, pp. 1075-1089; Hirschberg, J., Manning, C.D., Advances in natural language processing (2015) Science, 349, pp. 261-266; Friedman, C., Hripcsak, G., Natural language processing and its future in medicine (1999) Acad Med, 74, pp. 890-895; Nadkharni, P., Ohno-Machado, L., Chapman, W.W., Natural language processing: an introduction (2011) J Am Med Inform Assoc, 18, pp. 544-551; Sapir, E., (1921) Language: an introduction to the study of speech, , New York, NY, Harcourt Brace; Halpern, Y., Horng, S., Choi, Y., Sontag, D., Electronic medical record phenotyping using the anchor and learn framework (2016) J Am Med Inform Assoc, 23, pp. 731-740; Botsis, T., Nguyen, M.D., Woo, E.J., Markatou, M., Ball, R., Text mining for the Vaccine Adverse Event Reporting System: medical text classification using informative feature selection (2011) J Am Med Inform Assoc, 18, pp. 631-638; IBM's Watson computer takes the Jeopardy! Challenge, , https://www.ibm.com/midmarket/us/en/article_Smartercomm5_1209.html, Available from, Access October 10, 2017; Jebara, T., (2012) Machine learning: discriminative and generative, , New York, NY, Springer, US; Henriksson, A., Kvist, M., Dalianis, H., Duneld, M., Identifying adverse drug event information in clinical notes with distributional semantic representations of context (2015) J Biomed Inform, 57, pp. 333-349; Chen, Y., Lask, T.A., Mei, Q., An active learning-enabled annotation system for clinical named entity recognition (2017) BMC Med Inform Decis Mak, 17, p. 82; Friedman, C., Hripcsak, G., Evaluating natural language processors in the clinical domain (1998) Methods Inf Med, 37, pp. 334-344; Hripcsak, G., Rothschild, A.S., Agreement, the F-Measure, and reliability in information retrieval (2005) J Am Med Inform Assoc, 12, pp. 296-298; Fawcett, T., An introduction to ROC analysis (2006) Pattern Recognit Lett, 27, pp. 861-874; Saito, T., Rehmsmeier, M., The precision-recall plot is more informative than the ROC plot when evaluating binary classifiers on imbalanced datasets (2015) PLoS ONE, 10; Evans, R.S., Larsen, R.A., Burke, J.P., Computer surveillance of hospital-acquired infections and antibiotic use (1986) JAMA, 256, pp. 1007-1011; Classen, D.C., Restotnik, S.L., Evans, R.S., Burke, J.P., Computerized surveillance of adverse drug events in hospital patients (1991) JAMA, 266, pp. 2847-2851; Friedman, C., Kra, P., Rzhetsky, A., Two biomedical sublanguages: a description based on the theories of Zellig Harris (2002) J Biomed Inform, 35, pp. 222-235; Patterson, O., Hurdle, J.F., Document clustering of clinical narratives: a systematic study of clinical sublanguages (2011) AMIA Annu Symp Proc, 2011, pp. 1099-1107; Doing-Harris, K., Patterson, O., Igo, S., Hurdle, J., Document sublanguage clustering to detect medical specialty in cross-institutional clinical texts (2013) Proc ACM Int Workshop Data Text Min Biomed Inform, 2013, pp. 9-12; SNOMED CT, , https://www.nlm.nih.gov/healthit/snomedct/snomed_overview.html, Available from, Accessed October 1, 2017; RxNorm, , https://www.nlm.nih.gov/research/umls/rxnorm/, Available from, Accessed October 1, 2017; Unified medical language system, , https://www.nlm.nih.gov/research/umls/quickstart.html, Available from, Accessed October 1, 2017; Whetzel, P.L., Noy, N.F., Shah, N.H., BioPortal: enhanced functionality via new Web services from the National Center for Biomedical Ontology to access and use ontologies in software applications (2011) Nucleic Acids Res, 39, pp. W541-W545; Aronson, A.R., Lang, F.M., An overview of MetaMap: historical perspective and recent advances (2010) J Am Med Inform Assoc, 17, pp. 229-236; Breydo, E.M., Chu, J.T., Turchin, A., Identification of inactive medications in narrative medical text (2008) AMIA Annu Symp Proc, 2008, pp. 66-70; Li, Y., Salmasian, H., Harpaz, R., Chase, H., Friedman, C., Determining the reasons for medical prescriptions in the EHR using knowledge and natural language processing (2011) AMIA Annu Symp Proc, 2011, pp. 768-776; Turchin, A., Wheeler, H.I., Labreche, M., Chu, J.T., Pendergrass, M.L., Einbinder, J.S., Identification of documented medication non-adherence in physician notes (2008) AMIA Annu Symp Proc, 2008, pp. 732-736; Carrell, D.S., Cronkite, D., Palmer, R.E., Using natural language processing to identify problem usage of prescription opioids (2015) Int J Med Inform, 84, pp. 1057-1064; Xu, H., Jiang, M., Oetjens, M., Facilitating pharmacogenetics studies using electronic health records and natural-language processing: a case study of warfarin (2011) J Am Med Inform Assoc, 18, pp. 387-391; Nikfarjam, A., Sarker, A., O'Connor, K., Ginn, R., Gonzalez, G., Pharmacovigilance from social media: mining adverse drug reaction mentions using sequence labelling with word embedding cluster features (2015) J Am Med Inform Assoc, 22, pp. 671-681; Topaz, M., Lai, K., Dhopeshwarkar, N., Clinicians’ reports in electronic health records versus patients’ concerns in social media: a pilot study of adverse drug reactions of aspirin and atorvastatin (2016) Drug Saf, 39, pp. 241-250; White, R.W., Wang, S., Pant, A., Early identification of adverse drug reactions from search log data (2016) J Biomed Inform, 59, pp. 42-48; Shetty, K.D., Dalal, S.R., Using information mining of the medical literature to improve drug safety (2011) J Am Med Inform Assoc, 18, pp. 668-674; Khalid, Z., Sezerman, O.U., ZK DrugResist 2.0: a TextMiner to extract semantic relations of drug resistance from PubMed (2017) J Biomed Inform, 69, pp. 93-98; Tang, H., Soti, I., Kirkendall, E., Leveraging Food and Drug Administration Event Reports for the automated monitoring of electronic health records in a pediatric hospital (2017) Biomed Inform Insights, 9. , 1178222617713018; Kaushal, R., Shojania, K.G., Bates, D.W., Effects of computerized physician order entry and clinical decision support systems on medication safety: a systematic review (2003) Arch Intern Med, 163, pp. 1409-1416; Select portions of the HITECH Act and relationship to ONC work, , https://www.healthit.gov/policy-researchers-implementers/select-portions-hitech-act-and-relationship-onc-work, Available from, Accessed October 1, 2017; Classen, D.C., Resar, R., Griffin, F., ‘Global trigger tool’ shows that adverse events in hospitals may be ten times greater than previously measured (2011) Health Aff (Millwood), 30, pp. 581-589; Haerian, K., Varn, D., Vaidya, S., Ena, I., Chase, H.S., Friedman, C., Detection of pharmacovigilance-related adverse events using electronic health records and automated methods (2012) Clin Pharmacol Ther, 92, pp. 228-234; Uzuner, O., South, B.R., Shen, S., DuVall, S.L., 2010 i2b2/VA challenge on concepts, assertions, and relations in clinical text (2011) J Am Med Inform Assoc, 18, pp. 552-556; Persell, S.D., Heiman, H.L., Weingart, S.N., Understanding of drug indications by ambulatory care patients (2004) Am J Health Syst Pharm, 61, pp. 2523-2527; Schiff, G.D., Seoane-Vazquez, E., Wright, A., Incorporating indications into medication ordering – time to enter the age of reason (2016) N Engl J Med, 375, pp. 306-309; Examining the growing problems of prescription drug and heroin abuse, , https://www.cdc.gov/washington/testimony/2014/t20140429.htm, Available from, Accessed October 1, 2017; Rudd, R.A., Aleshire, N., Zibbell, J.E., Gladden, R.M., Increases in drug and opioid overdose deaths – United States, 2000–2014 (2016) MMWR Morb Mortal Wkly Rep, 64, pp. 1378-1382; Fox, S., Duggan, M., Health online 2013, , http://www.pewinternet.org/2013/01/15/health-online-2013/, Available from, Accessed October 15, 2017; Number of monthly active Facebook users worldwide as of 2nd quarter 2017, , https://www.statista.com/statistics/264810/number-of-monthly-active-facebook-users-worldwide/, Available from, Accessed October 16, 2017; Number of Twitter users worldwide from 2014 to 2020, , https://www.statista.com/statistics/303681/twitter-users-worldwide/, Available from, Accessed October 16, 2017; Fox, S., Hones, S., The social life of health information, , http://www.pewinternet.org/2009/06/11/the-social-life-of-health-information/, Available from, Accessed October 15, 2017; Powell, G.E., Seifert, H.A., Reblin, T., Social media listening for routine post-marketing safety surveillance (2016) Drug Saf, 39, pp. 443-454; Golder, S., Norman, G., Loke, Y.K., Systematic review on the prevalence, frequency and comparative value of adverse events data in social media (2015) Br J Clin Pharmacol, 80, pp. 878-888; Gonzalez-Hernandez, G., Sarker, A., O'Connor, K., Savova, G., Capturing the patient's perspective: a review of advances in natural language processing of health-related text (2017) Yearb Med Inform, 26, pp. 214-227; Shang, N., Xu, H., Rindflesch, T.C., Cohen, T., Identifying plausible adverse drug reactions using knowledge extracted from the literature (2014) J Biomed Inform, 52, pp. 293-310; Hazell, L., Shakir, S.A., Under-reporting of adverse drug reactions: a systematic review (2006) Drug Saf, 29, pp. 385-396; Large-scale adverse effects related to treatment evidence standardization (LAERTES): an open scalable system for linking pharmacovigilance evidence sources with clinical data (2017) J Biomed Semantics, 8, p. 11; Wong, A., Kane-Gill, S.L., Boucher, B.A., Haas, C.E., Technology and Medication Safety (2011) Critical Care Self-Assessment Program, 2017, Book 3. Neurocritical Care/Technology in the ICU. Lenexa, KS: American College of Clinical Pharmacy, p. 75. , eds; Goss, F.R., Plasek, J.M., Lau, J.J., An evaluation of a natural language processing tool for identifying and encoding allergy information in emergency department clinical notes (2014) AMIA Annu Symp Proc, 2014, pp. 580-588; Goss, F.R., Lai, K.H., Topaz, M., A value set for documenting adverse reactions in electronic health records (2018) J Am Med Inform Assoc, 25 (6), pp. 661-669; Hillestad, R., Bigelow, J., Bower, A., Can electronic medical record systems transform health care? Potential health benefits, savings, and costs (2005) Health Aff (Millwood), 24, pp. 1103-1117; Adler-Milstein, J., Pfeifer, E., Information blocking: Is it occurring and what policy strategies can address it? (2017) Milbank Q, 95, pp. 117-135; Perlin, J.B., Baker, D.B., Brailer, D.J., Information technology interoperability and use for better care and evidence: a vital direction for health and health care, , https://nam.edu/information-technology-interoperability-and-use-for-better-care-and-evidence-a-vital-direction-for-health-and-health-care/, Available from, Accessed October 10, 2017; Savova, G.K., Masanz, J.J., Ogren, P.V., Mayo clinical Text Analysis and Knowledge Extraction System (cTAKES): architecture, component evaluation and applications (2010) J Am Med Inform Assoc, 17, pp. 507-513; Mowery, D.L., Chapman, B.E., Conway, M., Extracting a stroke phenotype risk factor from Veteran Health Administration clinical reports: an information content analysis (2016) J Biomed Semantics, 7, p. 26; Bird, S., Loper, S., NLTK: the natural language toolkit, , Presented at Proceedings of the Association for Computational Lingusitics 2004. July 21–26 2004. Barcelona, Spain; Pedregosa, F., Varoquaux, G., Gramfort, A., Scikit-learn: machine learning in Python (2011) J Mach Learn Res, 12, pp. 2825-2830</v>
          </cell>
          <cell r="AM243" t="str">
            <v>Zhou, L.; Harvard Medical SchoolUnited States; email: lzhou@bwh.harvard.edu</v>
          </cell>
          <cell r="AP243" t="str">
            <v>Pharmacotherapy Publications Inc.</v>
          </cell>
          <cell r="AV243" t="str">
            <v>PHPYD</v>
          </cell>
          <cell r="AW243" t="str">
            <v>Pharmacotherapy</v>
          </cell>
          <cell r="AX243" t="str">
            <v>Final</v>
          </cell>
          <cell r="AY243" t="str">
            <v>2-s2.0-85050472230</v>
          </cell>
          <cell r="AZ243">
            <v>19</v>
          </cell>
          <cell r="BF243" t="str">
            <v>adverse drug reaction reporting systems; electronic health records; medical informatics; natural language processing; patient safety; pharmacovigilance; social media; supervised machine learning</v>
          </cell>
          <cell r="BG243" t="str">
            <v>algorithm; clinical decision support system; clinical effectiveness; clinical practice; drug safety; electronic health record; human; Internet; natural language processing; pharmacist; postmarketing surveillance; prescription; Review; risk reduction; social media; adverse drug reaction; drug surveillance program; publication; statistics and numerical data; Adverse Drug Reaction Reporting Systems; Drug-Related Side Effects and Adverse Reactions; Electronic Health Records; Humans; Internet; Natural Language Processing; Periodicals as Topic</v>
          </cell>
          <cell r="BH243" t="str">
            <v>twitter|metamap|nlp</v>
          </cell>
          <cell r="BI243" t="str">
            <v>twitter|metamap|nlp</v>
          </cell>
          <cell r="BJ243" t="str">
            <v>the safety of medication use has been a priority in the united states since the late 1930s. recently, it has gained prominence due to the increasing amount of data suggesting that a large amount of patient harm is preventable and can be mitigated with effective risk strategies that have not been sufficiently adopted. adverse events from medications are part of clinical practice, but the ability to identify a patient's risk and to minimize that risk must be a priority. the ability to identify adverse events has been a challenge due to limitations of available data sources, which are often free text. the use of natural language processing (nlp) may help to address these limitations. nlp is the artificial intelligence domain of computer science that uses computers to manipulate unstructured data (i.e., narrative text or speech data) in the context of a specific task. in this narrative review, we illustrate the fundamentals of nlp and discuss nlp's application to medication safety in four data sources: electronic health records, internet-based data, published literature, and reporting systems. given the magnitude of available data from these sources, a growing area is the use of computer algorithms to help automatically detect associations between medications and adverse effects. the main benefit of nlp is in the time savings associated with automation of various medication safety tasks such as the medication reconciliation process facilitated by computers, as well as the potential for near–real-time identification of adverse events for postmarketing surveillance such as those posted on social media that would otherwise go unanalyzed. nlp is limited by a lack of data sharing between health care organizations due to insufficient interoperability capabilities, inhibiting large-scale adverse event monitoring across populations. we anticipate that future work in this area will focus on the integration of data sources from different domains to improve the ability to identify potential adverse events more quickly and to improve clinical decision support with regard to a patient's estimated risk for specific adverse events at the time of medication prescription or review. © 2018 pharmacotherapy publications, inc.</v>
          </cell>
          <cell r="BK243" t="str">
            <v>A segurança do uso de medicamentos tem sido uma prioridade nos Estados Unidos desde o final da década de 1930. Recentemente, ganhou destaque devido à crescente quantidade de dados sugerindo que uma grande quantidade de danos ao paciente é evitável e pode ser mitigada com estratégias de risco eficazes que não foram suficientemente adotadas. Os eventos adversos de medicamentos fazem parte da prática clínica, mas a capacidade de identificar o risco do paciente e minimizar esse risco deve ser uma prioridade. A capacidade de identificar eventos adversos tem sido um desafio devido às limitações das fontes de dados disponíveis, que muitas vezes são textos livres. O uso de processamento de linguagem natural (PNL) pode ajudar a resolver essas limitações. PNL é o domínio da inteligência artificial da ciência da computação que usa computadores para manipular dados não estruturados (ou seja, texto narrativo ou dados de fala) no contexto de uma tarefa específica. Nesta revisão narrativa, ilustramos os fundamentos da PNL e discutimos a aplicação da PNL à segurança de medicamentos em quatro fontes de dados: registros eletrônicos de saúde, dados baseados na Internet, literatura publicada e sistemas de relatórios. Dada a magnitude dos dados disponíveis dessas fontes, uma área crescente é o uso de algoritmos de computador para ajudar a detectar automaticamente associações entre medicamentos e efeitos adversos. O principal benefício da PNL está na economia de tempo associada à automação de várias tarefas de segurança de medicamentos, como o processo de reconciliação de medicamentos facilitado por computadores, bem como o potencial de identificação quase em tempo real de eventos adversos para vigilância pós-comercialização, como aqueles publicados nas redes sociais que, de outra forma, não seriam analisadas. A PNL é limitada pela falta de compartilhamento de dados entre as organizações de saúde devido aos recursos de interoperabilidade insuficientes, inibindo o monitoramento de eventos adversos em grande escala entre as populações. Antecipamos que o trabalho futuro nesta área se concentrará na integração de fontes de dados de diferentes domínios para melhorar a capacidade de identificar eventos adversos potenciais mais rapidamente e para melhorar o suporte à decisão clínica em relação ao risco estimado de um paciente para eventos adversos específicos no momento de prescrição ou revisão de medicamentos.</v>
          </cell>
          <cell r="BL243" t="str">
            <v xml:space="preserve">A segurança do uso de medicação tem sido uma prioridade nos Estados Unidos desde o final dos anos 1930. Recentemente, ganhou proeminência devido à crescente quantidade de dados que sugere que uma grande quantidade de dano do paciente é evitável e pode ser mitigada com estratégias de risco eficazes que não foram suficientemente adotadas. Eventos adversos de medicamentos fazem parte da prática clínica, mas a capacidade de identificar o risco de um paciente e minimizar esse risco deve ser uma prioridade. A capacidade de identificar eventos adversos tem sido um desafio devido a limitações de fontes de dados disponíveis, que muitas vezes são texto gratuitos. O uso de processamento de linguagem natural (PNL) pode ajudar a resolver essas limitações. O NLP é o domínio de inteligência artificial da ciência da computação que usa computadores para manipular dados não estruturados (isto é, texto narrativo ou dados de fala) no contexto de uma tarefa específica. Nesta revisão narrativa, ilustramos os fundamentos da NLP e discutimos o pedido da NLP à segurança de medicamentos em quatro fontes de dados: registros eletrônicos de saúde, dados baseados na Internet, literatura publicada e sistemas de relatórios. Dada a magnitude dos dados disponíveis dessas fontes, uma área de crescimento é o uso de algoritmos de computador para ajudar a detectar automaticamente associações entre medicamentos e efeitos adversos. O principal benefício da PNL está na poupança de tempo associada à automação de várias tarefas de segurança de medicação, como o processo de reconciliação de medicamentos facilitados por computadores, bem como o potencial de identificação de tempo quase real de eventos adversos para vigilância pós-comercialização, como os publicados nas mídias sociais que, de outra forma, iria não analisada. A PNL é limitada por falta de compartilhamento de dados entre as organizações de cuidados de saúde devido a capacidades de interoperabilidade insuficientes, inibindo o monitoramento de eventos adversos em larga escala entre as populações. Prevemos que o trabalho futuro nessa área se concentrará na integração de fontes de dados de diferentes domínios para melhorar a capacidade de identificar possíveis eventos adversos mais rapidamente e melhorar o apoio da decisão clínica em relação ao risco estimado de um paciente para eventos adversos específicos, no momento de prescrição de medicação ou revisão. © 2018 Putaracoterapia Publicações, Inc. </v>
          </cell>
          <cell r="BQ243">
            <v>0</v>
          </cell>
          <cell r="BR243">
            <v>1</v>
          </cell>
          <cell r="BS243">
            <v>0</v>
          </cell>
          <cell r="BV243">
            <v>0</v>
          </cell>
          <cell r="BW243">
            <v>0</v>
          </cell>
          <cell r="BX243">
            <v>0</v>
          </cell>
          <cell r="BY243">
            <v>0</v>
          </cell>
          <cell r="BZ243">
            <v>0</v>
          </cell>
          <cell r="CA243">
            <v>0</v>
          </cell>
          <cell r="CB243">
            <v>0</v>
          </cell>
          <cell r="CC243">
            <v>0</v>
          </cell>
          <cell r="CE243" t="str">
            <v>Entra ou ñ para leitura: talvez</v>
          </cell>
          <cell r="CF243" t="str">
            <v>Razoavel</v>
          </cell>
          <cell r="CG243">
            <v>44371</v>
          </cell>
          <cell r="CI243">
            <v>0</v>
          </cell>
          <cell r="CK243">
            <v>0</v>
          </cell>
          <cell r="CL243">
            <v>0</v>
          </cell>
        </row>
        <row r="244">
          <cell r="C244" t="str">
            <v>pharmacovigilance predictive analysis using nlp based cloud</v>
          </cell>
          <cell r="D244" t="str">
            <v>Pharmacovigilance predictive analysis using NLP-based cloud</v>
          </cell>
          <cell r="E244" t="str">
            <v xml:space="preserve">Análise preditiva farmacovigilância usando nuvem baseada em NLP </v>
          </cell>
          <cell r="G244" t="str">
            <v xml:space="preserve">macho </v>
          </cell>
          <cell r="H244">
            <v>2018</v>
          </cell>
          <cell r="I244">
            <v>1</v>
          </cell>
          <cell r="J244">
            <v>0</v>
          </cell>
          <cell r="K244">
            <v>1</v>
          </cell>
          <cell r="L244" t="str">
            <v>Scopus</v>
          </cell>
          <cell r="P244" t="str">
            <v>English</v>
          </cell>
          <cell r="Q244" t="str">
            <v>Article</v>
          </cell>
          <cell r="R244">
            <v>0</v>
          </cell>
          <cell r="T244" t="str">
            <v>Madhan E.S.</v>
          </cell>
          <cell r="U244" t="str">
            <v>International Journal of Biomedical Engineering and Technology</v>
          </cell>
          <cell r="V244" t="str">
            <v>26</v>
          </cell>
          <cell r="W244" t="str">
            <v>3-4</v>
          </cell>
          <cell r="Y244" t="str">
            <v>10.1504/ijbet.2018.089966</v>
          </cell>
          <cell r="Z244" t="str">
            <v>10.1504/IJBET.2018.089966</v>
          </cell>
          <cell r="AB244" t="str">
            <v>https://www.scopus.com/inward/record.uri?eid=2-s2.0-85042935179&amp;doi=10.1504%2fIJBET.2018.089966&amp;partnerID=40&amp;md5=2f8206e184887fe343d3c118aed133a3</v>
          </cell>
          <cell r="AC244" t="str">
            <v>Information and Communication Engineering, Anna University, Chennai, India</v>
          </cell>
          <cell r="AD244" t="str">
            <v>Madhan, E.S., Information and Communication Engineering, Anna University, Chennai, India</v>
          </cell>
          <cell r="AL244" t="str">
            <v>Arora, C., Sabetzadeh, M., Briand, L., Automated checking of conformance to requirements templates using natural language processing (2015) IEEE Transactions on Software Engineering, 41 (10), pp. 944-968; Krahn, T., Eichelberg, M., Gudenkauf, S., Erturkmen, G.B.L., Appelrath, H.-J., Adverse drug event notification system: Reusing clinical patient data for semi-automatic ADE detection (2014) Proceedings of The 27th IEEE International Symposium on Computer-Based Medical Systems (CBMS 2014), pp. 251-256; Lin, H., Shao, J., Zhang, C., Fang, Y., CAM: Cloud-assisted privacy preserving mobile health monitoring (2013) IEEE Transactions on Information Forensics and Security, 8 (6), pp. 985-997; Liu, M., Matheny, M.E., Wu, Y., Hinz, E.R.M., Denny, J.C., Schildcrout, J.S., Detecting adverse drug reactions using inpatient medication orders and laboratory tests data (2012) Healthcare Informatics, Imaging and Systems Biology (HISB), 2012 IEEE Second International Conference on, , IEEE, USA; Misra, S., Chao, H.-C., Tirkey, R., Mondal, A., Bera, S., Chattopadhyay, S., Optimal gateway selection in sensor–cloud framework for health monitoring (2014) IET Wireless Sensor Systems, 4 (2), pp. 61-68; Nawroth, C., Schmedding, M., Brocks, H., Kaufmann, M., Fuchs, M., Towards cloud-based knowledge capturing based on natural language processing (2015) Procedia Computer Science, 68, pp. 206-216; Nepal, S., Ranjan, R., Choo, K.-K.R., Trustworthy processing of healthcare big data in hybrid clouds (2015) IEEE Cloud Computing, 2 (2), pp. 78-84; Ramos-Soto, A., Bugarin, A.J., Barro, S., Taboada, J., Linguistic descriptions for automatic generation of textual short-term weather forecasts on real prediction data (2015) IEEE Transactions on Fuzzy Systems, 23 (1), pp. 44-57; Rao, S., Suma, S.N., Sunitha, M., Security solutions for big data analytics in healthcare (2015) 2015 Second International Conference on Advances in Computing and Communication Engineering, pp. 510-514; Tang, D., Wei, F., Qin, B., Yang, N., Liu, T., Zhou, M., Sentiment embeddings with applications to sentiment analysis (2015) IEEE Transactions on Knowledge and Data Engineering, 28 (2), pp. 1-14; Yu, C.-M., Chen, C.-Y., Chao, H.-C., Verifiable, privacy-assured, and accurate signal collection for cloud-assisted wireless sensor networks (2015) IEEE Communications Magazine, 53 (8), pp. 48-53</v>
          </cell>
          <cell r="AM244" t="str">
            <v>Madhan, E.S.; Information and Communication Engineering, India; email: esmadhan@gmail.com</v>
          </cell>
          <cell r="AP244" t="str">
            <v>Inderscience Publishers</v>
          </cell>
          <cell r="AW244" t="str">
            <v>Int. J. Biomed. Eng. Technol.</v>
          </cell>
          <cell r="AX244" t="str">
            <v>Final</v>
          </cell>
          <cell r="AY244" t="str">
            <v>2-s2.0-85042935179</v>
          </cell>
          <cell r="AZ244">
            <v>8</v>
          </cell>
          <cell r="BF244" t="str">
            <v>ADR; Adverse drug reaction; Big data; Cloud computing; Healthcare; IOT; Natural language processing; Pharmacovigilance</v>
          </cell>
          <cell r="BG244" t="str">
            <v>Big data; Cloud computing; Health care; Medical computing; mHealth; Pharmacodynamics; Predictive analytics; Scalability; Adverse drug reactions; Cloud environments; Comparative methods; Conventional methods; Healthcare monitoring; NAtural language processing; Nlp (natural language processing); Pharmacovigilance; Natural language processing systems; adverse drug reaction; Article; cloud computing; drug surveillance program; health science; human; medical practice; mobile application; natural language processing; online system; patient care; prescription; social media</v>
          </cell>
          <cell r="BI244" t="str">
            <v>twitter|metamap|nlp</v>
          </cell>
          <cell r="BJ244" t="str">
            <v>nowadays, healthcare on big data are a major research area in computer science field. this paper presents a mysterious analysis of pharmacovigilance from reviewers using nlp cloud environment. the historical and comparative methods upon doctors’ prescription data and analysis are performed in the nlp (natural language processing) cloud. for improving analysis of pharmacovigilance in medical research our system of approach not only explains the healthcare monitoring system but also scalable psychoanalysis of medical data. the system of approach explored by the variation of offline and online feedbacks of patients and it reveals through sentimental analysis in the nlp cloud system. pharmacovigilance in nlp cloud analysis process identified the emotional analysis of the patient medicine intake data. the existing conventional methods of pharmacovigilance are taken upon clinical trials and small groups of tests data. the comparison result helps to find quicker analysis of medicine intake of the patients and protect from adverse drug event. our approach will gain with the effort by the pharmacovigilance in cloud for patients. this innovation furnishes patients and specialists with openness to data that can enhance healthcare by investigating the primary as well as secondary data. a novelty approach which will make better service for tablets and pharma products in the medical field and as well as avoids overdosage and adverse effect event. copyright © 2018 inderscience enterprises ltd.</v>
          </cell>
          <cell r="BK244" t="str">
            <v>Atualmente, a saúde em Big Data é uma das principais áreas de pesquisa na área de Ciência da Computação. Este artigo apresenta uma análise misteriosa da farmacovigilância de revisores usando o ambiente de nuvem da PNL. Os métodos históricos e comparativos sobre os dados e análises de prescrição dos médicos são realizados na nuvem de PNL (Processamento de Linguagem Natural). Para melhorar a análise da farmacovigilância na pesquisa médica, nosso sistema de abordagem não apenas explica o sistema de monitoramento de saúde, mas também a psicanálise escalonável de dados médicos. O sistema de abordagem é explorado pela variação de feedbacks offline e online de pacientes e se revela por meio de análise sentimental no sistema de nuvem PNL. A farmacovigilância no processo de análise em nuvem da PNL identificou a análise emocional dos dados de ingestão do medicamento pelo paciente. Os métodos convencionais de farmacovigilância existentes são utilizados em ensaios clínicos e em pequenos grupos de dados de testes. O resultado da comparação ajuda a encontrar uma análise mais rápida da ingestão de medicamentos pelos pacientes e a proteger de eventos adversos com medicamentos. Nossa abordagem ganhará com o esforço da farmacovigilância em nuvem para pacientes. Essa inovação fornece aos pacientes e especialistas abertura para dados que podem melhorar a saúde, investigando os dados primários e secundários. Uma abordagem inovadora que tornará o serviço melhor para comprimidos e produtos farmacêuticos na área médica e também evitará sobredosagem e eventos de efeitos adversos.</v>
          </cell>
          <cell r="BL244" t="str">
            <v xml:space="preserve">Hoje em dia, os cuidados de saúde em grandes dados são uma grande área de pesquisa no campo da ciência da computação. Este artigo apresenta uma análise misteriosa de farmacovigilância de revisores usando o ambiente NULMO NUCE. Os métodos históricos e comparativos sobre os dados e análises da prescrição dos médicos são realizados na nuvem NLP (Natural Language Processing). Para melhorar a análise da farmacovigilância na pesquisa médica, nosso sistema de abordagem não apenas explica o sistema de monitoramento de saúde, mas também a psicanálise escalonável de dados médicos. O sistema de abordagem explorada pela variação de feedbacks offline e on-line dos pacientes e revela por meio de análise sentimental no sistema NULMAN NLP. A farmacovigilância no processo de análise da nuvem de NLP identificou a análise emocional dos dados de entrada do paciente. Os métodos convencionais existentes de farmacovigilância são tomados em ensaios clínicos e pequenos grupos de dados de testes. O resultado da comparação ajuda a encontrar uma análise mais rápida da ingestão de medicamentos dos pacientes e proteger do evento adverso de drogas. Nossa abordagem ganhará com o esforço pela farmacovigilância em nuvem para pacientes. Essa inovação fornece pacientes e especialistas com abertura a dados que podem melhorar os cuidados de saúde, investigando os dados primários e secundários. Uma abordagem de novidade que fará um serviço melhor para tablets e produtos farmacêuticos no campo médico e, bem como evitar overdosage e evento de efeito adverso. Copyright © 2018 Insterscience Enterprises Ltd. </v>
          </cell>
          <cell r="BQ244">
            <v>0</v>
          </cell>
          <cell r="BR244">
            <v>1</v>
          </cell>
          <cell r="BS244">
            <v>0</v>
          </cell>
          <cell r="BV244">
            <v>0</v>
          </cell>
          <cell r="BW244">
            <v>0</v>
          </cell>
          <cell r="BX244">
            <v>0</v>
          </cell>
          <cell r="BY244">
            <v>0</v>
          </cell>
          <cell r="BZ244">
            <v>0</v>
          </cell>
          <cell r="CA244">
            <v>0</v>
          </cell>
          <cell r="CB244">
            <v>0</v>
          </cell>
          <cell r="CC244">
            <v>0</v>
          </cell>
          <cell r="CE244" t="str">
            <v>Entra ou ñ para leitura: talvez - PNL em nuvem em analise emocional</v>
          </cell>
          <cell r="CF244" t="str">
            <v>Razoavel</v>
          </cell>
          <cell r="CG244">
            <v>44371</v>
          </cell>
          <cell r="CI244">
            <v>0</v>
          </cell>
          <cell r="CK244">
            <v>0</v>
          </cell>
          <cell r="CL244">
            <v>0</v>
          </cell>
        </row>
        <row r="245">
          <cell r="C245" t="str">
            <v>text mining and natural language processing on social media data giving insights for pharmacovigilance a case study with fentanyl</v>
          </cell>
          <cell r="D245" t="str">
            <v>Text mining and natural language processing on social media data giving insights for pharmacovigilance: A case study with fentanyl</v>
          </cell>
          <cell r="E245" t="str">
            <v xml:space="preserve">Mineração de texto e processamento de linguagem natural em dados de mídia social dando insights para farmacovigilância: um estudo de caso com fentanil </v>
          </cell>
          <cell r="G245" t="str">
            <v xml:space="preserve">macho </v>
          </cell>
          <cell r="H245">
            <v>2018</v>
          </cell>
          <cell r="J245">
            <v>0</v>
          </cell>
          <cell r="K245">
            <v>1</v>
          </cell>
          <cell r="L245" t="str">
            <v>Scopus</v>
          </cell>
          <cell r="P245" t="str">
            <v>English</v>
          </cell>
          <cell r="Q245" t="str">
            <v>Article</v>
          </cell>
          <cell r="R245">
            <v>0</v>
          </cell>
          <cell r="S245" t="str">
            <v>All Open Access, Gold, Green</v>
          </cell>
          <cell r="T245" t="str">
            <v>Paulose R., Gopal Samy B., Jegatheesan K.</v>
          </cell>
          <cell r="U245" t="str">
            <v>Indian Journal of Pharmaceutical Sciences</v>
          </cell>
          <cell r="V245" t="str">
            <v>80</v>
          </cell>
          <cell r="W245" t="str">
            <v>4</v>
          </cell>
          <cell r="Y245" t="str">
            <v>10.4172/pharmaceutical-sciences.1000418</v>
          </cell>
          <cell r="Z245" t="str">
            <v>10.4172/pharmaceutical-sciences.1000418</v>
          </cell>
          <cell r="AB245" t="str">
            <v>https://www.scopus.com/inward/record.uri?eid=2-s2.0-85052122399&amp;doi=10.4172%2fpharmaceutical-sciences.1000418&amp;partnerID=40&amp;md5=8f1ed7fc896c0e0f5e8ac06e347844bf</v>
          </cell>
          <cell r="AC245" t="str">
            <v>Research and Development Centre, Bharathiar University, Coimbatore, 641 046, India; Department of Biotechnology, Liatris Biosciences LLP, Cochin, 682 037, India; Center for Research and PG Studies in Botany, Department of Biotechnology, Thiagarajar College (Autonomous), Madurai, 625 009, India</v>
          </cell>
          <cell r="AD245" t="str">
            <v>Paulose, R., Research and Development Centre, Bharathiar University, Coimbatore, 641 046, India; Gopal Samy, B., Department of Biotechnology, Liatris Biosciences LLP, Cochin, 682 037, India; Jegatheesan, K., Center for Research and PG Studies in Botany, Department of Biotechnology, Thiagarajar College (Autonomous), Madurai, 625 009, India</v>
          </cell>
          <cell r="AG245" t="str">
            <v>diamorphine, 1502-95-0, 561-27-3; fentanyl, 437-38-7; opiate, 53663-61-9, 8002-76-4, 8008-60-4</v>
          </cell>
          <cell r="AL245" t="str">
            <v>Luger, G., Stubblefield, W., (2004) Artificial Intelligence: Structures and Strategies for Complex Problem Solving, , 5th ed. San Francisco, California: Benjamin/Cummings; Russel, S.J., Norvig, P., (2003) Artificial Intelligence: A Modern Approach, , 2nd ed. Upper Saddle River, New Jersey: Prentice Hall; Everything You Wanted to Know About Pharmacovigilance but Have Been Afraid to Ask, , http://www.ubc.com/blog/everything-you-wantedknow-about-pharmacovigilance-have-been-afraid-ask, 2015 Sep 09; Gildeeva, G.N., Belostotsky, A.V., Pharmacovigilance in the Russian Federation: Construction, Development and Reforms of PV System (2017) Pharm Regul Aff, 6, p. 187; Psaty, B.M., Furberg, C.D., COX-2 inhibitors-Lessons in drug safety (2005) N Engl J Med, 352, pp. 1133-1135; Lasser, K.E., Allen, P.D., Woolhandler, S.J., Himmelstein, D.U., Wolfe, S.M., Bor, D.H., Timing of new black box warnings and withdrawals for prescription medications (2002) JAMA, 287 (17), pp. 2215-2220; (2014) Drug Overdose Deaths Hit Record Numbers in, , https://www.cdc.gov/media/releases/2015/p1218-drug-overdose.html, 2015 Dec 18; Ray, W.A., Stein, C.M., Reform of drug regulation-Beyond an independent drug-safety board (2006) N Engl J Med, 354 (2), pp. 194-201; Stanley, T.H., The history and development of the fentanyl series (1992) J Pain Symptom Manage, 7 (3), pp. 3-7; Black, J., A personal perspective on Dr (2005) Paul Janssen. J Med Chem, 48 (6), pp. 1687-1688; As Fentanyl Deaths Spike, States and CDC Respond, , https://pcssnow.org/fentanyldeaths-spike-states-cdc-respond/, 2016 April 1; Stanley, T.H., Petty, W.C., (1983) New Anaesthetic Agents, Devices, and Monitoring Techniques, , Berlin, Germany: Springer; Schedule 2, Controlled Drugs, Part-1, Class-A Drugs, , http://www.legislation.gov.uk/ukpga/1971/38/schedule/2; Guidance for Industry Responding to Unsolicited Requests for Off-Label Information About Prescription Drugs and Medical Devices, , https://www.fda.gov/downloads/Drugs/GuidanceComplianceRegulatoryInformation/Guidances/UCM285145.pdf; Guidance for Industry Fulfilling Regulatory Requirements for Post-Marketing Submissions of Interactive Promotional Media for Prescription Human and Animal Drugs and Biologics, , https://www.fda.gov/downloads/Drugs/GuidanceComplianceRegulatoryInformation/Guidances/UCM381352.pdf; Guidance for Industry Internet/Social Media Platforms with Character Space Limitations- Presenting Risk and Benefit Information for Prescription Drugs and Medical Devices, , https://www.fda.gov/downloads/Drugs/GuidanceComplianceRegulatoryInformation/Guidances/UCM401087.pdf; Guidance for Industry Internet/Social Media Platforms: Correcting Independent Third-Party Misinformation About Prescription Drugs and Medical Devices, , https://www.fda.gov/downloads/Drugs/GuidanceComplianceRegulatoryInformation/Guidances/UCM401079.pdf; Bian, J., Topaloglu, U., Yu, F., Towards large-scale twitter mining for drug-related adverse events (2012) SHB12, 2012, pp. 25-32; Viegas, F., Wattenberg, M., Tag clouds and the case for vernacular visualization (2008) Interactions, 15, pp. 49-52; Fentanyl Overdose, , https://www.huffingtonpost.com/topic/fentanyl, 2016 August 29; Liu, X., Chen, H., Identifying adverse drug events from patient social media: A case study for diabetes (2015) IEEE Intell Syst, 30 (3), pp. 44-51; Pain, J., Levacher, J., Quinquenel, A., Analysis of Twitter Data for Postmarketing Surveillance in Pharmacovigilance (2016) Proceedings of The 2nd Workshop on Noisy User-Generated Text, pp. 56-63. , France: INSA-Rouen; O’Connor, K., Pimpalkhute, P., Nikfarjam, A., Ginn, R., Smith, K.L., Gonzalez, G., Pharmacovigilance on Twitter? Mining Tweets for Adverse Drug Reactions (2014) AMIA Annu Symp Proc, 2014, pp. 924-933</v>
          </cell>
          <cell r="AM245" t="str">
            <v>Paulose, R.; Research and Development Centre, India; email: renpau@gmail.com</v>
          </cell>
          <cell r="AP245" t="str">
            <v>Indian Pharmaceutical Association</v>
          </cell>
          <cell r="AV245" t="str">
            <v>IJSID</v>
          </cell>
          <cell r="AW245" t="str">
            <v>Indian J. Pharm. Sci.</v>
          </cell>
          <cell r="AX245" t="str">
            <v>Final</v>
          </cell>
          <cell r="AY245" t="str">
            <v>2-s2.0-85052122399</v>
          </cell>
          <cell r="AZ245">
            <v>4</v>
          </cell>
          <cell r="BF245" t="str">
            <v>Data mining; Drug abuse; Fentanyl; Natural language processing; Social media; Tweets</v>
          </cell>
          <cell r="BG245" t="str">
            <v>diamorphine; fentanyl; opiate; algorithm; Article; data mining; death; drug abuse; drug misuse; drug safety; drug surveillance program; human; intoxication; lethal dose; natural language processing; pain; population research; risk factor; social media</v>
          </cell>
          <cell r="BH245" t="str">
            <v>twitter|metamap|nlp</v>
          </cell>
          <cell r="BI245" t="str">
            <v>twitter|metamap|nlp</v>
          </cell>
          <cell r="BJ245" t="str">
            <v>in the present investigation, the contribution of data mining and natural language processing in pharmacovigilance of fentanyl, a synthetic opioid pain medication was evaluated as a case study. the tweets containing fentanyl as keyword were retrieved from twitter social media. the tweets were preprocessed in order to make them ready for the analysis. the sentiment analysis algorithm labeled 1927 tweets (41.85 %) as negative, 2067 tweets (44.9 %) as neutral and 610 (13.25 %) tweets as positive. crisis, dead, death, die, dose, drug, heroin, kill, lethal, opioid, overdose and police were some of the words frequently associated with fentanyl. the high correlation and association of fentanyl with these terms identified by association rule algorithms demonstrated fentanyl abuse and aftermaths in the real world. this study could further be extended to study the region- and population-wise fentanyl misuse and side effects by adding location and user demographic information, which possibly could help in developing drug abuse prevention programs. © 2018 omics international. all rights reserved.</v>
          </cell>
          <cell r="BK245" t="str">
            <v>Na presente investigação, a contribuição da mineração de dados e do processamento de linguagem natural na farmacovigilância do fentanil, um analgésico opioide sintético, foi avaliada como um estudo de caso. Os tweets contendo fentanil como palavra-chave foram recuperados das redes sociais do Twitter. Os tweets foram pré-processados ​​a fim de torná-los prontos para a análise. O algoritmo de análise de sentimento rotulou 1.927 tweets (41,85%) como negativos, 2.067 tweets (44,9%) como neutros e 610 (13,25%) tweets como positivos. Crise, morte, morte, morte, dose, droga, heroína, matar, letal, opioide, overdose e polícia são algumas das palavras frequentemente associadas ao fentanil. A alta correlação e associação de fentanil com esses termos identificados por algoritmos de regras de associação demonstrou abuso de fentanil e consequências no mundo real. Este estudo poderia ser estendido para estudar o uso indevido e os efeitos colaterais do fentanil na região e na população, adicionando informações demográficas e de localização do usuário, o que possivelmente poderia ajudar no desenvolvimento de programas de prevenção do abuso de drogas.</v>
          </cell>
          <cell r="BL245" t="str">
            <v xml:space="preserve">Na presente investigação, a contribuição da mineração de dados e do processamento de linguagem natural na farmacovigilância de fentanil, uma medicação de dor opióides sintética foi avaliada como estudo de caso. Os tweets contendo fentanil como palavra-chave foram recuperados da mídia social do Twitter. Os tweets foram pré-processados ​​para torná-los prontos para a análise. O algoritmo de análise de sentimentos rotulou 1927 tweets (41,85%) como negativo, 2067 tweets (44,9%) como neutro e 610 (13,25%) tweets como positivo. Crise, morto, morte, morrer, dose, droga, heroína, matar, letal, opióide, overdose e polícia eram algumas das palavras freqüentemente associadas ao fentanil. A alta correlação e associação de fentanil com estes termos identificados por algoritmos de regra de associação demonstraram abuso de fentanil e as consequências no mundo real. Este estudo poderia ainda ser estendido para estudar o uso indevido de fentanil e efeitos colaterais da região e da população, adicionando informações demográficas de localização e usuário, que possivelmente poderiam ajudar no desenvolvimento de programas de prevenção do abuso de drogas. © 2018 OMICS International. todos os direitos reservados. </v>
          </cell>
          <cell r="BQ245">
            <v>0</v>
          </cell>
          <cell r="BR245">
            <v>1</v>
          </cell>
          <cell r="BS245">
            <v>0</v>
          </cell>
          <cell r="BV245">
            <v>0</v>
          </cell>
          <cell r="BW245">
            <v>0</v>
          </cell>
          <cell r="BX245">
            <v>0</v>
          </cell>
          <cell r="BY245">
            <v>0</v>
          </cell>
          <cell r="BZ245">
            <v>0</v>
          </cell>
          <cell r="CA245">
            <v>0</v>
          </cell>
          <cell r="CB245">
            <v>0</v>
          </cell>
          <cell r="CC245">
            <v>0</v>
          </cell>
          <cell r="CE245" t="str">
            <v>Entra ou ñ para leitura: não  - analise de sentimento com o fentanil</v>
          </cell>
          <cell r="CF245" t="str">
            <v>Ruim</v>
          </cell>
          <cell r="CG245">
            <v>44371</v>
          </cell>
          <cell r="CI245">
            <v>0</v>
          </cell>
          <cell r="CK245">
            <v>0</v>
          </cell>
          <cell r="CL245">
            <v>0</v>
          </cell>
        </row>
        <row r="246">
          <cell r="C246" t="str">
            <v>sinai at diann ibereval 2018 annotating disabilities in multi language systems with umls</v>
          </cell>
          <cell r="D246" t="str">
            <v>SINAI at DIANN - IberEval 2018. Annotating disabilities in multi-language systems with UMLS</v>
          </cell>
          <cell r="E246" t="str">
            <v xml:space="preserve">Sinai em Diann - Ibereval 2018. Anotando deficiências em sistemas multi-linguagem com UMLs </v>
          </cell>
          <cell r="G246" t="str">
            <v xml:space="preserve">macho </v>
          </cell>
          <cell r="H246">
            <v>2018</v>
          </cell>
          <cell r="I246">
            <v>1</v>
          </cell>
          <cell r="J246">
            <v>0</v>
          </cell>
          <cell r="K246">
            <v>0</v>
          </cell>
          <cell r="L246" t="str">
            <v>Scopus</v>
          </cell>
          <cell r="P246" t="str">
            <v>English</v>
          </cell>
          <cell r="Q246" t="str">
            <v>Conference Paper</v>
          </cell>
          <cell r="R246">
            <v>0</v>
          </cell>
          <cell r="T246" t="str">
            <v>López-Úbeda P., Díaz-Galiano M.C., Martín-Valdivia M.T., Jiménez-Zafra S.M.</v>
          </cell>
          <cell r="U246" t="str">
            <v>CEUR Workshop Proceedings</v>
          </cell>
          <cell r="V246" t="str">
            <v>2150</v>
          </cell>
          <cell r="AB246" t="str">
            <v>https://www.scopus.com/inward/record.uri?eid=2-s2.0-85054936375&amp;partnerID=40&amp;md5=17c3063093bf9193c61efd7ef0255a09</v>
          </cell>
          <cell r="AC246" t="str">
            <v>Department of Computer Science, Advanced Studies Center in ICT (CEATIC), Universidad de Jaén, Campus Las Lagunillas, Jaén, 23071, Spain</v>
          </cell>
          <cell r="AD246" t="str">
            <v>López-Úbeda, P., Department of Computer Science, Advanced Studies Center in ICT (CEATIC), Universidad de Jaén, Campus Las Lagunillas, Jaén, 23071, Spain; Díaz-Galiano, M.C., Department of Computer Science, Advanced Studies Center in ICT (CEATIC), Universidad de Jaén, Campus Las Lagunillas, Jaén, 23071, Spain; Martín-Valdivia, M.T., Department of Computer Science, Advanced Studies Center in ICT (CEATIC), Universidad de Jaén, Campus Las Lagunillas, Jaén, 23071, Spain; Jiménez-Zafra, S.M., Department of Computer Science, Advanced Studies Center in ICT (CEATIC), Universidad de Jaén, Campus Las Lagunillas, Jaén, 23071, Spain</v>
          </cell>
          <cell r="AH246" t="str">
            <v>Ministerio de Educación, Cultura y Deporte, MECD: FPU014/00983
European Regional Development Fund, FEDER: TIN2015-65136-C2-1-R</v>
          </cell>
          <cell r="AI246" t="str">
            <v>This work has been partially supported by a grant from Fondo Europeo de De-sarrollo Regional (FEDER), REDES project (TIN2015-65136-C2-1-R) and Min-isterio de Educación Cultura y Deporte (MECD - scholarship FPU014/00983) from the Spanish Government.</v>
          </cell>
          <cell r="AL246" t="str">
            <v>Allones, J.L., Martínez, D., Taboada, M., Automated mapping of clinical terms into snomed-ct. An application to codify procedures in pathology (2014) J. Medical Systems, 38 (10), p. 134; Aronson, A.R., Lang, F.M., An overview of metamap: Historical perspective and recent advances (2010) Journal of The American Medical Informatics Association, 17 (3), pp. 229-236; Bodenreider, O., The unified medical language system (umls): Integrating biomedical terminology (2004) Nucleic Acids Research, 32, pp. D267-D270; Chapman, W.W., Bridewell, W., Hanbury, P., Cooper, G.F., Buchanan, B.G., A simple algorithm for identifying negated findings and diseases in discharge summaries (2001) Journal of Biomedical Informatics, 34 (5), pp. 301-310; Fabregat, H., Martinez-Romo, J., Araujo, L., Overview of the diann task: Disability annotation task at ibereval 2018 (2018) Proceedings of The Workshop on Evaluation of Human Language Technologies for Iberian Languages (IberEval 2018); Garla, V.N., Brandt, C., Semantic similarity in the biomedical domain: An evaluation across knowledge sources (2012) BMC Bioinformatics, 13 (1), p. 261; Jiménez Zafra, S.M., Martínez Cámara, E., Martín Valdivia, M.T., Molina González, M.D., Tratamiento de la negación en el análisis de opin-iones en espanol (2015) Procesamiento Del Lenguaje Natural, 54, pp. 37-44; Jimenez-Zafra, S.M., Valdivia, M.T.M., Camara, E.M., Urena-Lopez, L.A., Studying the scope of negation for Spanish sentiment analysis on twitter (2017) IEEE Transactions on Affective Computing; Manning, C., Surdeanu, M., Bauer, J., Finkel, J., Bethard, S., McClosky, D., The stanford corenlp natural language processing toolkit (2014) Proceedings of 52nd Annual Meeting of ACL: System Demonstrations, pp. 55-60; Mikolov, T., Chen, K., Corrado, G., Dean, J., (2013) Efficient Estimation of Word Representations in Vector Space, , arXiv preprint; Officer, A., Shakespeare, T., The world report on disability and people with intellectual disabilities (2013) Journal of Policy and Practice in Intellectual Disabilities, 10 (2), pp. 86-88; Osborne, J.D., Lin, S., Zhu, L.J., Kibbe, W.A., Mining biomedical data using metamap transfer (mmtx) and the unified medical language system (umls) (2007) Gene Function Analysis, pp. 153-169; Sánchez, D., Batet, M., Valls, A., Web-based semantic similarity: An evaluation in the biomedical domain (2010) International Journal of Software and Informatics, 4 (1), pp. 39-52; Wright, L.W., Nardini, H.K.G., Aronson, A.R., Rindflesch, T.C., Hierarchical concept indexing of full-text documents in the unified medical language system information sources map (1999) Journal of The Association for Information Science and Technology, 50 (6), p. 514</v>
          </cell>
          <cell r="AN246" t="str">
            <v>Rosso P.Carrillo-de-Albornoz J.Gonzalo J.Martinez R.Montalvo S.</v>
          </cell>
          <cell r="AP246" t="str">
            <v>CEUR-WS</v>
          </cell>
          <cell r="AQ246" t="str">
            <v>3rd Workshop on Evaluation of Human Language Technologies for Iberian Languages, IberEval 2018</v>
          </cell>
          <cell r="AR246" t="str">
            <v>18 September 2018</v>
          </cell>
          <cell r="AT246">
            <v>138187</v>
          </cell>
          <cell r="AW246" t="str">
            <v>CEUR Workshop Proc.</v>
          </cell>
          <cell r="AX246" t="str">
            <v>Final</v>
          </cell>
          <cell r="AY246" t="str">
            <v>2-s2.0-85054936375</v>
          </cell>
          <cell r="AZ246">
            <v>6</v>
          </cell>
          <cell r="BF246" t="str">
            <v>Disability; MetaMap; Named Entity Recognition; Natural Language Processing; Negation Annotation; Negation Scope; Text Classification; UMLS</v>
          </cell>
          <cell r="BG246" t="str">
            <v>Character recognition; Classification (of information); Syntactics; Text processing; Disability; MetaMap; Named entity recognition; Negation Annotation; Negation Scope; Text classification; UMLS; Natural language processing systems</v>
          </cell>
          <cell r="BI246" t="str">
            <v>twitter|metamap|nlp</v>
          </cell>
          <cell r="BJ246" t="str">
            <v>in this paper we present our first participation as sinai research group from the universidad de jaén at diann (disability annotation on documents from the biomedical domain) task in ibereval. our research aim is to create a named entity detection system based on natural language processing techniques in spanish and to compare it with existing systems in other languages. for this, we identify disabilities in english and spanish texts using techniques such as syntactic analysis and word embeddings, including a negation detection module. the results obtained are higher in english than in spanish because metamap contains a good negation detection system. © 2018 ceur-ws. all rights reserved.</v>
          </cell>
          <cell r="BL246" t="str">
            <v xml:space="preserve">Neste documento, apresentamos nossa primeira participação como grupo de pesquisa do Sinai da Universidade de Jaén em Diann (anotação de deficiência em documentos da tarefa do domínio biomédico) em Ibereval. Nosso objetivo de pesquisa é criar um sistema de detecção de entidade nomeado com base em técnicas de processamento de linguagem natural em espanhol e compará-lo com sistemas existentes em outros idiomas. Para isso, identificamos deficiências em textos em inglês e espanhol usando técnicas como análise sintática e incorporações de palavras, incluindo um módulo de detecção de negação. Os resultados obtidos são mais altos em inglês do que em espanhol, porque o Metamap contém um bom sistema de detecção de negação. © 2018 Ceur-WS. todos os direitos reservados. </v>
          </cell>
          <cell r="BO246" t="str">
            <v>não consegui baixar o PDF</v>
          </cell>
          <cell r="BP246">
            <v>0</v>
          </cell>
          <cell r="BQ246">
            <v>0</v>
          </cell>
          <cell r="BR246">
            <v>1</v>
          </cell>
          <cell r="BS246">
            <v>0</v>
          </cell>
          <cell r="BU246">
            <v>0</v>
          </cell>
          <cell r="BV246">
            <v>0</v>
          </cell>
          <cell r="BW246">
            <v>0</v>
          </cell>
          <cell r="BX246">
            <v>0</v>
          </cell>
          <cell r="BY246">
            <v>0</v>
          </cell>
          <cell r="BZ246">
            <v>0</v>
          </cell>
          <cell r="CA246">
            <v>0</v>
          </cell>
          <cell r="CB246">
            <v>0</v>
          </cell>
          <cell r="CC246">
            <v>0</v>
          </cell>
          <cell r="CE246" t="str">
            <v>Entra ou ñ para leitura: sim -  não consegui baixar o PDF</v>
          </cell>
          <cell r="CF246" t="str">
            <v>Excelente</v>
          </cell>
          <cell r="CG246">
            <v>44374</v>
          </cell>
          <cell r="CI246">
            <v>0</v>
          </cell>
          <cell r="CK246">
            <v>0</v>
          </cell>
          <cell r="CL246">
            <v>0</v>
          </cell>
        </row>
        <row r="247">
          <cell r="C247" t="str">
            <v>a novel method for drug adverse event extraction using machine learning</v>
          </cell>
          <cell r="D247" t="str">
            <v>A novel method for drug-adverse event extraction using machine learning</v>
          </cell>
          <cell r="E247" t="str">
            <v xml:space="preserve">Um novo método para extração de eventos adversos de drogas usando a aprendizagem de máquinas </v>
          </cell>
          <cell r="G247" t="str">
            <v xml:space="preserve">macho </v>
          </cell>
          <cell r="H247">
            <v>2019</v>
          </cell>
          <cell r="I247">
            <v>4</v>
          </cell>
          <cell r="J247">
            <v>0</v>
          </cell>
          <cell r="K247">
            <v>0</v>
          </cell>
          <cell r="L247" t="str">
            <v>Scopus</v>
          </cell>
          <cell r="P247" t="str">
            <v>English</v>
          </cell>
          <cell r="Q247" t="str">
            <v>Article</v>
          </cell>
          <cell r="R247">
            <v>0</v>
          </cell>
          <cell r="S247" t="str">
            <v>All Open Access, Gold</v>
          </cell>
          <cell r="T247" t="str">
            <v>Negi K., Pavuri A., Patel L., Jain C.</v>
          </cell>
          <cell r="U247" t="str">
            <v>Informatics in Medicine Unlocked</v>
          </cell>
          <cell r="V247" t="str">
            <v>17</v>
          </cell>
          <cell r="X247" t="str">
            <v xml:space="preserve"> 100190</v>
          </cell>
          <cell r="Y247" t="str">
            <v>10.1016/j.imu.2019.100190</v>
          </cell>
          <cell r="Z247" t="str">
            <v>10.1016/j.imu.2019.100190</v>
          </cell>
          <cell r="AB247" t="str">
            <v>https://www.scopus.com/inward/record.uri?eid=2-s2.0-85076253509&amp;doi=10.1016%2fj.imu.2019.100190&amp;partnerID=40&amp;md5=9f86e2fa3e0b126b130d24ec3f6eae83</v>
          </cell>
          <cell r="AC247" t="str">
            <v>Data Science and Insights, Genpact, Bangalore, India</v>
          </cell>
          <cell r="AD247" t="str">
            <v>Negi, K., Data Science and Insights, Genpact, Bangalore, India; Pavuri, A., Data Science and Insights, Genpact, Bangalore, India; Patel, L., Data Science and Insights, Genpact, Bangalore, India; Jain, C., Data Science and Insights, Genpact, Bangalore, India</v>
          </cell>
          <cell r="AG247" t="str">
            <v>bimatoprost, 155206-00-1; biperiden, 1235-82-1, 514-65-8; ciprofloxacin, 85721-33-1; paracetamol, 103-90-2; pyridostigmine, 101-26-8, 155-97-5; pyridoxine, 12001-77-3, 58-56-0, 65-23-6, 8059-24-3; risedronic acid, 105462-24-6, 122458-82-6; sertraline, 79617-96-2; tizanidine, 51322-75-9, 64461-82-1; vincristine, 57-22-7</v>
          </cell>
          <cell r="AL247" t="str">
            <v>Séverac, Non-redundant association rules between diseases and medications: an automated method for knowledge base construction (2015) BMC Med Inf Decis Mak, 15, p. 29; Maitra, A., Annervaz, K.M., Jain, T.G., A novel text analysis platform for pharmacovigilance of clinical drugs (2014) Procedia Comput Sci, 36, pp. 322-332; Bate, A., Lindquist, M., Edwards, I.R., Olsson, S., Orre, R., Lansner, A., A Bayesian neural network method for adverse drug reaction signal generation (1998) Eur J Clin Pharmacol, 54 (4), pp. 315-321; Evans, S.J.W., Waller, P.C., Davis, S., Use of proportional reporting ratios (PRRs) for signal generation from spontaneous adverse drug reaction reports (2001) Pharmacoepidemiol Drug Saf, 10 (6), pp. 483-486; Yeleswarapu, S., Rao, A., Joseph, T., A pipeline to extract drug-adverse event pairs from multiple data sources (2014) BMC Med Inf Decis Mak, 14, p. 13; Winnenburg, R., Shah, N.H., Generalized enrichment analysis improves the detection of adverse drug events from the biomedical literature (2016) BMC Bioinf, 17, p. 250; Rochefort, C.M., Verma, A.D., Eguale, T., Lee, T.C., Buckeridge, D.L., A novel method of adverse event detection can accurately identify venous thromboembolisms (VTEs) from narrative electronic health record data (2015) J Am Med Inform Assoc Jan, 22 (1), pp. 155-165; Caster, O., Improved statistical signal detection in pharmacovigilance by combining multiple strength-of-evidence aspects in vigiRank (2014) Drug Saf, 37, pp. 617-628; Torii, M., Tilak, S.S., Doan, S., Zisook, D.S., Fan, J.W., Mining health-related issues in consumer product reviews by using scalable text analytics (2016) Biomed Inf Insights, 8, pp. 1-11; Gurulingappa, H., Rajput, A.M., Toldo, L., Extraction of potential adverse drug events from medical case reports (2012) J Biomed Semant, 3, p. 15; Lai, S., Xu, L., Liu, K., Zhao, J., Recurrent convolutional neural networks for text classification (2015) Proceedings of the twenty-ninth AAAI conference on artificial intelligence; Nikfarjam, A., Sarker, A., O'Connor, K., Ginn, R., Gonzalez, G., Pharmacovigilance from social media: mining adverse drug reaction mentions using sequence labeling with word embedding cluster features (2015) J Am Med Inform Assoc, 22 (3), pp. 671-681; Gurulingappa, H., Rajput, A.M., Roberts, A., Fluck, J., Apitius, M.H., Toldo, L., Development of a benchmark corpus to support the identification of adverse drug effects from case reports (2012) J Biomed Inform, 45 (5), pp. 885-892. , In Press; Fantini, D., easyPubMed: search and retrieve scientific publication records from PubMed (2018); Wolpert, D.H., Stacked generalization (1992) Neural Network, 5 (2), pp. 241-260; Palkar, A.H., Vincristine-induced Neuropathy presenting as Ptosis and ophthalmoplegia in a 2-year old boy (2015) J Pediatr Ophthalmol Strabismus, 52, pp. e34-e37; Ayaydin, H., Bozkurt, H., Spasmodic torticollis associated with sertraline in a child and an adolescent (2015) Turk J Pediatr, 57, pp. 109-111; Palleria, C., Limitations and obstacles of the spontaneous adverse drugs reactions reporting: two “challenging” case reports (2013) J Pharmacol Pharmacother, pp. S66-S72</v>
          </cell>
          <cell r="AM247" t="str">
            <v>Negi, K.; Data Science and Insights, India; email: kajal.negi@genpact.com</v>
          </cell>
          <cell r="AP247" t="str">
            <v>Elsevier Ltd</v>
          </cell>
          <cell r="AW247" t="str">
            <v>Inform. Med. Unlocked</v>
          </cell>
          <cell r="AX247" t="str">
            <v>Final</v>
          </cell>
          <cell r="AY247" t="str">
            <v>2-s2.0-85076253509</v>
          </cell>
          <cell r="BF247" t="str">
            <v>Machine learning; Natural language processing; Pharmacovigilance; Text analytics</v>
          </cell>
          <cell r="BG247" t="str">
            <v>bimatoprost; biperiden; ciprofloxacin; paracetamol; prostanoid; pyridostigmine; pyridoxine; risedronic acid; sertraline; tizanidine; vincristine; adverse drug reaction; Article; artificial neural network; causality; clinical assessment; clinical evaluation; drug identification; logistic regression analysis; machine learning; natural language processing; pharmacovigilance; random forest</v>
          </cell>
          <cell r="BI247" t="str">
            <v>twitter|metamap|nlp</v>
          </cell>
          <cell r="BJ247" t="str">
            <v>background: an extensive amount of data derived from medical case reports regarding potential adverse events is subjected to manual review. devising efficient strategies for identification and information extraction concerning potential adverse events are needed to support timely monitoring of the reports and decision making. methods: this paper aims at providing a machine learning (ml) and natural language processing (nlp) based solution for extracting suspect drugs and adverse events. the solution is based upon two approaches: causal sentence classification classifies the relationship between drug and medical condition as causal or non-causal, and suspect drug identification classifies each drug present in the report as a suspect drug or non-suspect drug. results: causal sentence classification yielded a precision of 0.85 and recall of 0.84 in establishing causality between drugs and medical conditions on the testing dataset consisting of 6252 records. after evaluation on a reliable testing dataset of 3522 records, the suspect drug identification successfully identified suspect drugs with a precision of 0.72 and recall of 0.77. conclusions: the developed solution relies on semantic and syntactic based features to capture the writing style of incoming reports, and showcases the potential of ml and nlp for pharmacovigilance. © 2019</v>
          </cell>
          <cell r="BL247" t="str">
            <v xml:space="preserve">Antecedentes: Uma extensa quantidade de dados derivados de relatórios de casos médicos sobre possíveis eventos adversos é submetido a revisão manual. Elaborar estratégias eficientes para identificação e extração de informações sobre possíveis eventos adversos são necessários para apoiar o monitoramento oportuno dos relatórios e a tomada de decisões. Métodos: Este artigo visa fornecer uma solução baseada em processamento de máquinas (ml) e de processamento de linguagem natural (NLP) para extrair drogas suspeitas e eventos adversos. A solução é baseada em duas abordagens: classificação de sentença causal classifica a relação entre a condição medicamentosa e médica como identificação causal ou não causal ou não causal e suspeita classifica cada droga presente no relatório como um medicamento suspeito ou não suspeito. RESULTADOS: A classificação da sentença causal produziu uma precisão de 0,85 e a recordação de 0,84 no estabelecimento de causalidade entre drogas e condições médicas no conjunto de dados de teste consistindo em 6252 registros. Após a avaliação em um conjunto de dados confiável de testes de 3522 registros, a identificação suspeita de medicamentos identificou com sucesso medicamentos suspeitos com uma precisão de 0,72 e recordação de 0,77. CONCLUSÕES: A solução desenvolvida depende de características semânticas e sintáticas para capturar o estilo de escrita de relatórios recebidos e apresenta o potencial de ML e PNL para farmacovigilância. © 2019. </v>
          </cell>
          <cell r="BQ247">
            <v>0</v>
          </cell>
          <cell r="BR247">
            <v>1</v>
          </cell>
          <cell r="BS247">
            <v>0</v>
          </cell>
          <cell r="BV247">
            <v>0</v>
          </cell>
          <cell r="BW247">
            <v>0</v>
          </cell>
          <cell r="BX247">
            <v>0</v>
          </cell>
          <cell r="BY247">
            <v>0</v>
          </cell>
          <cell r="BZ247">
            <v>0</v>
          </cell>
          <cell r="CA247">
            <v>0</v>
          </cell>
          <cell r="CB247">
            <v>0</v>
          </cell>
          <cell r="CC247">
            <v>0</v>
          </cell>
          <cell r="CE247" t="str">
            <v>Entra ou ñ para leitura: não</v>
          </cell>
          <cell r="CF247" t="str">
            <v>Ruim</v>
          </cell>
          <cell r="CG247">
            <v>44374</v>
          </cell>
          <cell r="CI247">
            <v>0</v>
          </cell>
          <cell r="CK247">
            <v>0</v>
          </cell>
          <cell r="CL247">
            <v>0</v>
          </cell>
        </row>
        <row r="248">
          <cell r="C248" t="str">
            <v>a proficient spelling analysis method applied to a pharmacovigilance task</v>
          </cell>
          <cell r="D248" t="str">
            <v>A proficient spelling analysis method applied to a pharmacovigilance task</v>
          </cell>
          <cell r="E248" t="str">
            <v xml:space="preserve">Um método de análise de ortografia proficiente aplicado a uma tarefa de farmacovigilância </v>
          </cell>
          <cell r="G248" t="str">
            <v xml:space="preserve">macho </v>
          </cell>
          <cell r="H248">
            <v>2019</v>
          </cell>
          <cell r="J248">
            <v>0</v>
          </cell>
          <cell r="K248">
            <v>0</v>
          </cell>
          <cell r="L248" t="str">
            <v>Scopus</v>
          </cell>
          <cell r="P248" t="str">
            <v>English</v>
          </cell>
          <cell r="Q248" t="str">
            <v>Conference Paper</v>
          </cell>
          <cell r="R248">
            <v>0</v>
          </cell>
          <cell r="T248" t="str">
            <v>Elizabeth Workman T., Divita G., Shao Y., Zeng-Treitler Q.</v>
          </cell>
          <cell r="U248" t="str">
            <v>Studies in Health Technology and Informatics</v>
          </cell>
          <cell r="V248" t="str">
            <v>264</v>
          </cell>
          <cell r="Y248" t="str">
            <v>10.3233/shti190262</v>
          </cell>
          <cell r="Z248" t="str">
            <v>10.3233/SHTI190262</v>
          </cell>
          <cell r="AB248" t="str">
            <v>https://www.scopus.com/inward/record.uri?eid=2-s2.0-85071509684&amp;doi=10.3233%2fSHTI190262&amp;partnerID=40&amp;md5=dd5322b5153e44e8ec3c47ec8ad03459</v>
          </cell>
          <cell r="AC248" t="str">
            <v>Biomedical Informatics Center, George Washington University, Washington DC VA Medical Center, Washington, DC, United States; University of Utah School of Medicine, Division of Epidemiology, VA Medical Center, Salt Lake City, UT, United States</v>
          </cell>
          <cell r="AD248" t="str">
            <v>Elizabeth Workman, T., Biomedical Informatics Center, George Washington University, Washington DC VA Medical Center, Washington, DC, United States; Divita, G., University of Utah School of Medicine, Division of Epidemiology, VA Medical Center, Salt Lake City, UT, United States; Shao, Y., Biomedical Informatics Center, George Washington University, Washington DC VA Medical Center, Washington, DC, United States; Zeng-Treitler, Q., Biomedical Informatics Center, George Washington University, Washington DC VA Medical Center, Washington, DC, United States</v>
          </cell>
          <cell r="AG248" t="str">
            <v>Pharmaceutical Preparations</v>
          </cell>
          <cell r="AH248" t="str">
            <v>CRE 12–315, KL2TR001877, UL1TR001876
U.S. Department of Veterans Affairs, VA
National Center for Advancing Translational Sciences, NCATS</v>
          </cell>
          <cell r="AI248" t="str">
            <v>This work was supported by the VA IDEAS 2.0 HSRD Research Center and CREATE: A VHA NLP Software Ecosystem for Collaborative Development and Integration project, grant CRE 12–315, and Award Numbers UL1TR001876 and KL2TR001877 from the NIH National Center for Advancing Translational Sciences. The views expressed are those of the authors and do not necessarily reflect those of the Department of Veterans Affairs, the United States Government, or the academic affiliate organizations. We also thank Dr. Halil Kilicoglu for his wisdom and advice in preparing the manuscript.</v>
          </cell>
          <cell r="AJ248" t="str">
            <v>This work was supported by the VA IDEAS 2.0 HSRD Research Center and CREATE: A VHA NLP Software Ecosystem for Collaborative Development and Integration project, grant CRE 12-315, and Award Numbers UL1TR001876 and KL2TR001877 from the NIH National Center for Advancing Translational Sciences. The views expressed are those of the authors and do not necessarily reflect those of the Department of Veterans Affairs, the United States Government, or the academic affiliate organizations. We also thank Dr. Halil Kilicoglu for his wisdom and advice in preparing the manuscript.</v>
          </cell>
          <cell r="AL248" t="str">
            <v>Pharmacovigilance, , https://ec.europa.eu/health/human-use/pharmacovigilance_en, accessed 31 March 2019; (2002) The Importance of Pharmacovigilance: Safety Monitoring of Medicinal Products, , World Health Organization, World Health Organization; Throckmorton, D.C., Gottlieb, S., Woodcock, J., The FDA and the next wave of drug abuse - Proactive pharmacovigilance (2018) N Engl J Med, 379, pp. 205-207; Huang, J., Du, J., Duan, R., Zhang, X., Tao, C., Chen, Y., Characterization of the differential adverse event rates by race/ethnicity groups for HPV vaccine by integrating data from different sources (2018) Front Pharmacol, 9, p. 539; Reagan-Steiner, S., Yankey, D., Jeyarajah, J., Elam-Evans, L.D., Singleton, J.A., Curtis, C.R., MacNeil, J., Stokley, S., National, regional, state, and selected local area vaccination coverage among adolescents aged 13-17 years-United States, 2014, MMWR (2015) Morbidity and Mortality Weekly Report, 64, pp. 784-792; Dancer, S.J., The effect of antibiotics on methicillin-resistant Staphylococcus aureus (2008) J Antimicrob Chemother, 61, pp. 246-253; Harpaz, R., Callahan, A., Tamang, S., Low, Y., Odgers, D., Finlayson, S., Jung, K., Shah, N.H., Text mining for adverse drug events: The promise, challenges, and state of the art (2014) Drug Saf, 37, pp. 777-790; Hersh, W.R., Campbell, E.M., Malveau, S.E., Assessing the feasibility of large-scale natural language processing in a corpus of ordinary medical records: A lexical analysis (1997) Proc AMIA Annu Fall Symp, pp. 580-584; Zhou, L., Mahoney, L.M., Shakurova, A., Goss, F., Chang, F.Y., Bates, D.W., Rocha, R.A., How many medication orders are entered through free-text in EHRS?-a study on hypoglycemic agents (2012) AMIA Annu Symp Proc, 2012, pp. 1079-1088; Senger, C., Kaltschmidt, J., Schmitt, S.P., Pruszydlo, M.G., Haefeli, W.E., Misspellings in drug information system queries: Characteristics of drug name spelling errors and strategies for their prevention (2010) Int J Med Inform, 79, pp. 832-839; Levenshtein, V.I., Binary codes capable of correcting deletions, insertions, and reversals (1966) Soviet Physics Doklady, pp. 707-710; Danielsson-Ojala, R., Lundgren-Laine, H., Salanterä, S., Describing the sublanguage of wound care in an adult ICU (2012) Stud Health Technol Inform, 180, pp. 1093-1095; Ruch, P., Baud, R., Geissbühler, A., Using lexical disambiguation and named-entity recognition to improve spelling correction in the electronic patient record (2003) Artificial Intelligence in Medicine, 29, pp. 169-184; Dziadek, J., Henriksson, A., Duneld, M., Improving terminology mapping in clinical text with context-sensitive spelling correction (2017) Informatics for Health: Connected Citizen-Led Wellness and Population Health, 235, p. 241; Meystre, S.M., Kim, Y., Heavirland, J., Williams, J., Bray, B.E., Garvin, J., Heart failure medications detection and prescription status classification in clinical narrative documents (2015) Studies in Health Technology and Informatics, 216, p. 609; Levin, M.A., Krol, M., Doshi, A.M., Reich, D.L., Extraction and mapping of drug names from free text to a standardized nomenclature (2007) AMIA Annual Symposium Proceedings, p. 438. , American Medical Informatics Association; Mikolov, T., Chen, K., Corrado, G., Dean, J., (2013) Efficient Estimation of Word Representations in Vector Space, , arXiv preprint; Kilicoglu, H., Fiszman, M., Roberts, K., Demner-Fushman, D., An ensemble method for spelling correction in consumer health questions (2015) AMIA Annual Symposium Proceedings, p. 727. , American Medical Informatics Association; Perlin, J.B., Kolodner, R.M., Roswell, R.H., The Veterans Health Administration: Quality, value, accountability, and information as transforming strategies for patient-centered care (2004) Am J Manag Care, 10, pp. 828-836; About VHA, , https://www.va.gov/health/aboutvha.asp, accessed 31 March 2019; Brown, S.H., Lincoln, M.J., Groen, P.J., Kolodner, R.M., Vista-US Department of Veterans Affairs National-scale HIS (2003) International Journal of Medical Informatics, 69, pp. 135-156; Rehurek, R., Sojka, P., Software framework for topic modelling with large corpora (2010) Proceedings of the LREC 2010 Workshop on New Challenges for NLP Frameworks, , In Citeseer; Liu, S., Ma, W., Moore, R., Ganesan, V., Nelson, S., RxNorm: Prescription for electronic drug information exchange (2005) IT Professional, 7, pp. 17-23; McHugh, M.L., Interrater reliability: The Kappa statistic (2012) Biochem Med (Zagreb), 22, pp. 276-282; Xu, S., Lorber, M.F., Interrater agreement statistics with skewed data: Evaluation of alternatives to Cohen's kappa (2014) J Consult Clin Psychol, 82, pp. 1219-1227; Al-Ashmawy, M.A., Sallam, K.I., Abd-Elghany, S.M., Elhadidy, M., Tamura, T., Prevalence, Molecular Characterization, and Antimicrobial Susceptibility of Methicillin-Resistant Staphylococcus aureus Isolated from Milk and Dairy Products (2016) Foodborne Pathog Dis, 13, pp. 156-162</v>
          </cell>
          <cell r="AM248" t="str">
            <v>Elizabeth Workman, T.; Biomedical Informatics Center, United States; email: lizworkman@gwu.edu</v>
          </cell>
          <cell r="AN248" t="str">
            <v>Seroussi B.Ohno-Machado L.Ohno-Machado L.Seroussi B.</v>
          </cell>
          <cell r="AP248" t="str">
            <v>IOS Press</v>
          </cell>
          <cell r="AQ248" t="str">
            <v>17th World Congress on Medical and Health Informatics, MEDINFO 2019</v>
          </cell>
          <cell r="AR248" t="str">
            <v>25 August 2019 through 30 August 2019</v>
          </cell>
          <cell r="AT248">
            <v>150814</v>
          </cell>
          <cell r="AU248" t="str">
            <v>9781643680026</v>
          </cell>
          <cell r="AW248" t="str">
            <v>Stud. Health Technol. Informatics</v>
          </cell>
          <cell r="AX248" t="str">
            <v>Final</v>
          </cell>
          <cell r="AY248" t="str">
            <v>2-s2.0-85071509684</v>
          </cell>
          <cell r="AZ248">
            <v>4</v>
          </cell>
          <cell r="BF248" t="str">
            <v>Machine Learning; Natural Language Processing</v>
          </cell>
          <cell r="BG248" t="str">
            <v>Bacteria; Errors; Health; Learning algorithms; Learning systems; Linguistics; Natural language processing systems; Analysis method; Drug administration; Levenshtein edit distance; Methicillin-resistant staphylococcus aureus; NAtural language processing; Negative predictive value; Pharmacovigilance; Positive predictive values; Medical informatics; drug; algorithm; drug surveillance program; language; methicillin resistant Staphylococcus aureus; Algorithms; Language; Methicillin-Resistant Staphylococcus aureus; Pharmaceutical Preparations; Pharmacovigilance</v>
          </cell>
          <cell r="BJ248" t="str">
            <v>misspellings in clinical free text present potential challenges to pharmacovigilance tasks, such as monitoring for potential ineffective treatment of drug-resistant infections. we developed a novel method using word2vec, levenshtein edit distance constraints, and a customized lexicon to identify correct and misspelled pharmaceutical word forms. we processed a large corpus of clinical notes in a real-world pharmacovigilance task, achieving positive predictive values of 0.929 and 0.909 in identifying valid misspellings and correct spellings, respectively, and negative predictive values of 0.994 and 0.333 as assessments where the program did not produce output. in a specific methicillin-resistant staphylococcus aureus use case, the method identified 9,815 additional instances in the corpus for potential inaffective drug administration inspection. the findings suggest that this method could potentially achieve satisfactory results for other pharmacovigilance tasks. © 2019 international medical informatics association (imia) and ios press.</v>
          </cell>
          <cell r="BL248" t="str">
            <v xml:space="preserve">Fellpellings em texto clínico gratuito apresenta desafios potenciais para tarefas de farmacovigilância, como o monitoramento para o potencial tratamento ineficaz das infecções resistentes a medicamentos. Desenvolvemos um novo método usando o Word2VEC, Levenshtein Edit Restripts à distância e um léxico personalizado para identificar formulários de palavras farmacêuticas corretas e ortográficas. Procuramos um grande corpus de notas clínicas em uma tarefa de farmacovigilância do mundo real, alcançando valores preditivos positivos de 0,929 e 0,909 na identificação de orto erros de ortografia e ortografias corretas, respectivamente, e valores preditivos negativos de 0,994 e 0,333 como avaliações em que o programa não produziu resultado. Em um caso de uso específico de Staphylococcus Aureus Resistente à Meticilina, o método identificou 9,815 casos adicionais no corpus para potencial inspeção de administração de medicamentos naffection. As descobertas sugerem que esse método poderia alcançar resultados satisfatórios para outras tarefas de farmacovigilância. © 2019 International Medical Informatics Association (IMIA) e IOS Press. </v>
          </cell>
          <cell r="BQ248">
            <v>0</v>
          </cell>
          <cell r="BR248">
            <v>1</v>
          </cell>
          <cell r="BS248">
            <v>0</v>
          </cell>
          <cell r="BV248">
            <v>0</v>
          </cell>
          <cell r="BW248">
            <v>0</v>
          </cell>
          <cell r="BX248">
            <v>0</v>
          </cell>
          <cell r="BY248">
            <v>0</v>
          </cell>
          <cell r="BZ248">
            <v>0</v>
          </cell>
          <cell r="CA248">
            <v>0</v>
          </cell>
          <cell r="CB248">
            <v>0</v>
          </cell>
          <cell r="CC248">
            <v>0</v>
          </cell>
          <cell r="CE248" t="str">
            <v>Entra ou ñ para leitura: não</v>
          </cell>
          <cell r="CF248" t="str">
            <v>Ruim</v>
          </cell>
          <cell r="CG248">
            <v>44374</v>
          </cell>
          <cell r="CI248">
            <v>0</v>
          </cell>
          <cell r="CK248">
            <v>0</v>
          </cell>
          <cell r="CL248">
            <v>0</v>
          </cell>
        </row>
        <row r="249">
          <cell r="C249" t="str">
            <v>a study on the application and use of artificial intelligence to support drug development</v>
          </cell>
          <cell r="D249" t="str">
            <v>A Study on the Application and Use of Artificial Intelligence to Support Drug Development</v>
          </cell>
          <cell r="E249" t="str">
            <v xml:space="preserve">Um estudo sobre a aplicação e uso de inteligência artificial para apoiar o desenvolvimento de drogas </v>
          </cell>
          <cell r="G249" t="str">
            <v xml:space="preserve">macho </v>
          </cell>
          <cell r="H249">
            <v>2019</v>
          </cell>
          <cell r="I249">
            <v>10</v>
          </cell>
          <cell r="J249">
            <v>0</v>
          </cell>
          <cell r="K249">
            <v>0</v>
          </cell>
          <cell r="L249" t="str">
            <v>Scopus</v>
          </cell>
          <cell r="P249" t="str">
            <v>English</v>
          </cell>
          <cell r="Q249" t="str">
            <v>Article</v>
          </cell>
          <cell r="R249">
            <v>0</v>
          </cell>
          <cell r="S249" t="str">
            <v>All Open Access, Bronze</v>
          </cell>
          <cell r="T249" t="str">
            <v>Lamberti M.J., Wilkinson M., Donzanti B.A., Wohlhieter G.E., Parikh S., Wilkins R.G., Getz K.</v>
          </cell>
          <cell r="U249" t="str">
            <v>Clinical Therapeutics</v>
          </cell>
          <cell r="V249" t="str">
            <v>41</v>
          </cell>
          <cell r="W249" t="str">
            <v>8</v>
          </cell>
          <cell r="Y249" t="str">
            <v>10.1016/j.clinthera.2019.05.018</v>
          </cell>
          <cell r="Z249" t="str">
            <v>10.1016/j.clinthera.2019.05.018</v>
          </cell>
          <cell r="AB249" t="str">
            <v>https://www.scopus.com/inward/record.uri?eid=2-s2.0-85067684764&amp;doi=10.1016%2fj.clinthera.2019.05.018&amp;partnerID=40&amp;md5=124476ebbf673647c46322d023292186</v>
          </cell>
          <cell r="AC249" t="str">
            <v>Tufts Center for the Study of Drug Development, Tufts University School of Medicine, Boston, MA, United States; Global Pharmacovigilance Innovation Policy, Genentech Inc, South San Francisco, CA, United States; Digital Health and Innovation, Amgen, Thousand Oaks, CA, United States; Drug Information Association of the AmericasWashington, DC, United States; QPS Consulting LLC, Ashburn, VA, United States</v>
          </cell>
          <cell r="AD249" t="str">
            <v>Lamberti, M.J., Tufts Center for the Study of Drug Development, Tufts University School of Medicine, Boston, MA, United States; Wilkinson, M., Tufts Center for the Study of Drug Development, Tufts University School of Medicine, Boston, MA, United States; Donzanti, B.A., Global Pharmacovigilance Innovation Policy, Genentech Inc, South San Francisco, CA, United States; Wohlhieter, G.E., Digital Health and Innovation, Amgen, Thousand Oaks, CA, United States; Parikh, S., Drug Information Association of the AmericasWashington, DC, United States; Wilkins, R.G., QPS Consulting LLC, Ashburn, VA, United States; Getz, K., Tufts Center for the Study of Drug Development, Tufts University School of Medicine, Boston, MA, United States</v>
          </cell>
          <cell r="AL249" t="str">
            <v>Cattell, J., Chilukuri, S., Levy, M., (2019), https://www.mckinsey.com/industries/pharmaceuticals-and-medical-products/our-insights/how-big-data-can-revolutionize-pharmaceutical-r-and-d, How big data can revolutionize pharmaceutical R&amp;D. Accessed February 4; Brazil, R., Artificial intelligence: will it change the way drugs are discovered? (2017) Pharm J, 299, pp. 1-10. , https://www.pharmaceutical-journal.com/news-and-analysis/features/artificial-intelligence-will-it-change-the-way-drugs-are-discovered/20204085.article?firstPass=false, Accessed March 26, 2019; Artificial Intelligence Already Revolutionizing Pharma (2018), http://www.pharmexec.com/artificial-intelligence-already-revolutionizing-pharma, Pharmaceutical Executive Accessed February 4, 2019; (2018) Riding the Wave of Data: Transforming the Future of Biopharma R&amp;D, , https://www.pwc.com/us/en/industries/pharma-life-sciences/the-future-of-r-and-d.html, Price Waterhouse Coopers Accessed March 26, 2019; Faggella, D., (2019), https://emerj.com/ai-glossary-terms/what-is-artificial-intelligence-an-informed-definition/Accessed, What is artificial intelligence? An informed definition. February 5; (2019), https://www.expertsystem.com/machine-learning-definition/, Expert System. What is machine learning? A definition. Accessed February 5; Bahl, M., Barzilay, R., Yedidia, A., High-risk breast lesions: a machine model to predict pathologic upgrade and reduce unnecessary surgical excision (2018) Radiology, 286, pp. 810-818; Faggella, D., 7 Applications of Machine Learning in Pharma and Medicine (2019), https://emerj.com/ai-sector-overviews/machine-learning-in-pharma-medicine/, Accessed February 5, 2019; Nadkarni, P., Ohno-Machado, L., Chapman, W., Natural language processing: an introduction (2011) J Am Med Inform Assoc, 18, pp. 544-551. , https://www.ncbi.nlm.nih.gov/pmc/articles/PMC3168328/, Accessed February 6, 2019; Simonite, T., Machine Vision Helps Spot New Drug Treatments (2017), https://www.technologyreview.com/s/603384/machine-vision-helps-spot-new-drug-treatments/, MIT Technology Review Accessed (Accessed 4 February 2019); Louie, A., Setting the stage: AI investment and applications in the life sciences (2018) Web Conference Proceeding: Tech Buyer - Doc S44238218#, , https://www.idc.com/getdoc.jsp?containerId=US44238218, Accessed February 6, 2019; (2018) Worldwide Spending on Cognitive and Artificial Intelligence Systems Will Grow to $19.1 Billion in 2018, According to New IDC Spending Guide, , https://www.idc.com/getdoc.jsp?containerId=prUS43662418, Accessed February 7, 2019; Simm, J., Klambauer, G., Arany, A., Repurposing high-throughput image assays enables biological activity prediction for drug discovery (2018) Cel Chem Biol, 25, pp. 611-618. , https://www.jnj.com/latest-news/how-artificial-intelligence-is-helping-janssen-discover-new-drugs, Link accessed December 5, 2018; Smalley, E., AI-powered drug discovery captures pharma interest (2017) Nat Biotechnol, 35, pp. 604-605. , https://www.nature.com/articles/nbt0717-604, Accessed February 4, 2019; Arlington, S., Four challenges preventing AI reaching its full potential (2018) Pharm Executive, , http://www.pharmexec.com/four-challenges-preventing-ai-reaching-its-full-potential, Accessed (Accessed 5 February 2019); Pharmaceuticals: When AI Adoption Has Gathered Most Momentum (2017), https://www.infosys.com/human-amplification/Documents/pharmaceuticals-ai-perspective.pdf, Accessed February 4, 2019; Gens, S., Brolund, G., Powell, S., Pursuing world class regulatory information management (RIM); strategy, measures and priorities (2016) Annual RIM Whitepaper, , http://gens-associates.com/wordpress/wp-content/uploads/2016/09/Executive_World_Class_RIM_Whitepaper_Summer_2016_Edition.pdf, Accessed March 26, 2019; Anelli, M., Understanding the Potential of Artificial Intelligence across the Pharmaceutical Lifecycle (2017), http://www.pharmtech.com/understanding-potential-artificial-intelligence-across-pharmaceutical-lifecycle, Accessed February 11, 2019; Pharma, E., Orphan Drug Report (2018), http://info.evaluategroup.com/rs/607-YGS-364/images/OD2018-IG.pdf, http://info.evaluategroup.com/rs/607-YGS-364/images/OD2018-IG.pdf Accessed March 19, 2019; Ginsburg, G., Phillips, K., Precision medicine: from science to value (2018) Health Aff, 37, pp. 694-701</v>
          </cell>
          <cell r="AM249" t="str">
            <v>Lamberti, M.J.; Tufts Center for the Study of Drug Development, United States; email: mary_jo.lamberti@tufts.edu</v>
          </cell>
          <cell r="AP249" t="str">
            <v>Excerpta Medica Inc.</v>
          </cell>
          <cell r="AV249" t="str">
            <v>CLTHD</v>
          </cell>
          <cell r="AW249" t="str">
            <v>Clin. Ther.</v>
          </cell>
          <cell r="AX249" t="str">
            <v>Final</v>
          </cell>
          <cell r="AY249" t="str">
            <v>2-s2.0-85067684764</v>
          </cell>
          <cell r="AZ249">
            <v>12</v>
          </cell>
          <cell r="BF249" t="str">
            <v>AI; artificial intelligence; drug development; machine learning; technology</v>
          </cell>
          <cell r="BG249" t="str">
            <v>Article; artificial intelligence; biotechnology; budget; data science; drug development; drug industry; drug manufacture; human; information processing; information technology; machine learning; natural language processing; pharmacovigilance; professional competence; risk management; semi structured interview; drug industry; questionnaire; Artificial Intelligence; Biotechnology; Drug Development; Drug Industry; Humans; Surveys and Questionnaires</v>
          </cell>
          <cell r="BJ249" t="str">
            <v>purpose: the tufts center for the study of drug development (csdd) and the drug information association (dia) in collaboration with 8 pharmaceutical and biotechnology companies conducted a study examining the adoption and effect of artificial intelligence (ai), such as machine learning, on drug development. the study was conducted to clarify and understand ai adoption across the industry and to gather detailed insights into the spectrum of activities included in the definition of ai. the study investigated and identified analytical platforms and innovations across pharmaceutical and biotechnology companies currently being used or planned for in the future. methods: a 2-part method was used that comprised in-depth interviews with ai industry experts and a global survey conducted across pharmaceutical and biotechnology organizations. eleven in-depth interviews focused on use and implementation of ai across drug development. the survey assessed use of ai and included perceptions about current and future use. the survey also examined technology definitions, assessment of organizational and personal ai expertise, and use of partnerships. a total of 402 responses, including data from 217 unique organizations, were analyzed. findings: although 7 in 10 respondents reported using ai in some capacity, a wide range of use was reported by ai type. patient selection and recruitment for clinical studies was the most commonly reported ai activity, with 34 respondents currently using ai for this activity. in addition, identification of medicinal products data gathering was the top activity being piloted or in the planning stages, reported by 49 respondents. the study also revealed that the most significant challenges to ai implementation included staff skills (55%), data structure (52%), and budgets (49%). nearly 60% of respondents noted planned increases in staff within 1–2 years to support ai use or implementation. implications: despite the challenges to ai implementation, the survey revealed that most organizations use ai in some capacity and that it is important to the success of an organization's workforce. many organizations reported expectations for increasing staff as implementation of ai expands. further research should examine the changing development landscape as the role of ai evolves. © 2019 elsevier inc.</v>
          </cell>
          <cell r="BL249" t="str">
            <v xml:space="preserve">OBJETIVO: O Centro de Tufos para o Estudo do Desenvolvimento Drug (CSDD) e da Associação de Informações sobre Drogas (Dia) em colaboração com 8 empresas farmacêuticas e de biotecnologia realizaram um estudo examinando a adoção e o efeito da inteligência artificial (AI), como aprendizagem de máquina, no desenvolvimento de drogas. O estudo foi realizado para esclarecer e entender a adoção de AI em toda a indústria e reunir insights detalhados sobre o espectro de atividades incluídas na definição de AI. O estudo investigou e identificou plataformas analíticas e inovações em todas as empresas farmacêuticas e de biotecnologia que estão sendo usadas atualmente ou planejadas no futuro. Métodos: Um método de 2 partes foi utilizado que compreendia entrevistas aprofundadas com especialistas da indústria AI e uma pesquisa global realizada em todas as organizações farmacêuticas e de biotecnologia. Onze entrevistas aprofundadas focadas em uso e implementação da AI através do desenvolvimento de medicamentos. A pesquisa avaliou o uso de AI e incluiu percepções sobre o uso atual e futuro. A pesquisa também examinou as definições de tecnologia, avaliação da experiência da AI organizacional e pessoal e uso de parcerias. Um total de 402 respostas, incluindo dados de 217 organizações únicas, foram analisadas. Descobertas: Embora 7 em 10 entrevistados relatassem a AI em alguma capacidade, uma ampla gama de uso foi relatada pelo tipo AI. A seleção do paciente e o recrutamento para estudos clínicos foi a atividade AI mais comumente relatada, com 34 entrevistados atualmente usando AI para esta atividade. Além disso, a identificação da coleta de dados dos medicamentos foi a atividade superior sendo pilotada ou nos estágios de planejamento, relatados por 49 entrevistados. O estudo também revelou que os desafios mais significativos para a implementação da AI incluíam habilidades de pessoal (55%), estrutura de dados (52%) e orçamentos (49%). Quase 60% dos entrevistados observaram aumentos planejados na equipe dentro de 1 a 2 anos para apoiar o uso ou implementação da AI. Implicações: Apesar dos desafios à implementação da AI, a pesquisa revelou que a maioria das organizações usa a AI em alguma capacidade e que é importante para o sucesso da força de trabalho de uma organização. Muitas organizações relataram expectativas para aumentar a equipe, uma vez que a implementação da AI se expande. Outras pesquisas devem examinar a mudança de paisagem de desenvolvimento como o papel da AI evolui. © 2019 Elsevier Inc. </v>
          </cell>
          <cell r="BQ249">
            <v>0</v>
          </cell>
          <cell r="BR249">
            <v>1</v>
          </cell>
          <cell r="BS249">
            <v>0</v>
          </cell>
          <cell r="BV249">
            <v>0</v>
          </cell>
          <cell r="BW249">
            <v>0</v>
          </cell>
          <cell r="BX249">
            <v>0</v>
          </cell>
          <cell r="BY249">
            <v>0</v>
          </cell>
          <cell r="BZ249">
            <v>0</v>
          </cell>
          <cell r="CA249">
            <v>0</v>
          </cell>
          <cell r="CB249">
            <v>0</v>
          </cell>
          <cell r="CC249">
            <v>0</v>
          </cell>
          <cell r="CE249" t="str">
            <v>Entra ou ñ para leitura: não</v>
          </cell>
          <cell r="CF249" t="str">
            <v>Ruim</v>
          </cell>
          <cell r="CG249">
            <v>44374</v>
          </cell>
          <cell r="CI249">
            <v>0</v>
          </cell>
          <cell r="CK249">
            <v>0</v>
          </cell>
          <cell r="CL249">
            <v>0</v>
          </cell>
        </row>
        <row r="250">
          <cell r="C250" t="str">
            <v>knowledge acquisition for computation of semantic distance between who art terms</v>
          </cell>
          <cell r="D250" t="str">
            <v>Knowledge acquisition for computation of semantic distance between WHO-ART terms</v>
          </cell>
          <cell r="E250" t="str">
            <v xml:space="preserve">Aquisição de conhecimento para cálculo de distância semântica entre termos de who-art </v>
          </cell>
          <cell r="G250" t="str">
            <v xml:space="preserve">macho </v>
          </cell>
          <cell r="H250">
            <v>2006</v>
          </cell>
          <cell r="I250">
            <v>3</v>
          </cell>
          <cell r="J250">
            <v>0</v>
          </cell>
          <cell r="K250">
            <v>0</v>
          </cell>
          <cell r="L250" t="str">
            <v>Scopus</v>
          </cell>
          <cell r="P250" t="str">
            <v>English</v>
          </cell>
          <cell r="Q250" t="str">
            <v>Conference Paper</v>
          </cell>
          <cell r="R250">
            <v>0</v>
          </cell>
          <cell r="T250" t="str">
            <v>Iavindrasana J., Bousquet C., Jaulent M.-C.</v>
          </cell>
          <cell r="U250" t="str">
            <v>Studies in Health Technology and Informatics</v>
          </cell>
          <cell r="V250" t="str">
            <v>124</v>
          </cell>
          <cell r="AB250" t="str">
            <v>https://www.scopus.com/inward/record.uri?eid=2-s2.0-39049178914&amp;partnerID=40&amp;md5=e74d2cc951b1d6492dec819f4ff3d371</v>
          </cell>
          <cell r="AC250" t="str">
            <v>INSERM U729, Université Paris Descartes, Faculté de Médecine, 15 rue de l'Ecole de Médecine, 75006 Paris, France; Hôpital Européen Georges Pompidou, AP-HP, Paris, France</v>
          </cell>
          <cell r="AD250" t="str">
            <v>Iavindrasana, J., INSERM U729, Université Paris Descartes, Faculté de Médecine, 15 rue de l'Ecole de Médecine, 75006 Paris, France; Bousquet, C., INSERM U729, Université Paris Descartes, Faculté de Médecine, 15 rue de l'Ecole de Médecine, 75006 Paris, France, Hôpital Européen Georges Pompidou, AP-HP, Paris, France; Jaulent, M.-C., INSERM U729, Université Paris Descartes, Faculté de Médecine, 15 rue de l'Ecole de Médecine, 75006 Paris, France</v>
          </cell>
          <cell r="AL250" t="str">
            <v>Edwards, I.R., Adverse drug reactions: Finding the needle in the haystack (1997) BMJ, 315, p. 500; Brown, E.G., Effects of coding dictionary on signal generation: A consideration of use of MedDRA compared with WHO-ART (2002) Drug Saf, 25 (6), pp. 445-452; Uppsala monitoring center (2003) The WHO-ART Adverse Reaction Terminology, , http://www.umcproducts.com/graphics/3149.pdf, last accessed Jan. 5, 2005; Bousquet, C., Jaulent, M.C., Chatellier, G., Degoulet, P., Using semantic distance for efficient coding of medical concept (2000) Proc AMIA Symp, pp. 96-100; Lussier, Y.A., Rothwell, D.J., Cote, R.A., The SNOMED model: A knowledge source for the controlled terminology of the computerized patient record (1998) Methods Inf Med, 37 (2), pp. 161-164; Zweigenbaum, P., Darmoni, S.J., Grabar, N., The contribution of morphological knowledge to French MeSH Mapping for informational Retrieval (2001) Proc AMIA Symp., pp. 796-800; Grabar, N., Zweigenbaum, P., Language-independent automatic acquisition of morphological knowledge from synonym pairs (1999) Proc AMIA Symp., pp. 77-81; Creutz, M., Lagus, K., Linden, K., Virpioja, S., Unsupervised morpheme segmentation and morphology induction from text corpora using Morfessor 1. 0 (2005) Rapport Technique A81:Publications in Computer and Information Science, , Helsinky University of Technology; Namer, F., Zweigenbaum, P., Acquiring meaning for french medical terminology: Contribution of morphosemantics (2004) Medinfo., 11 (PART 1), pp. 535-539; Pacak, M.G., Norton, L.M., Dunham, G.S., Morphosemantic analysis of-ITIS forms in medical language (1980) Methods Inf Med, 19 (2), pp. 99-105; Hahn, U., Honeck, M., Piotrowski, M., Shulz, S., Subword segmentation-Leveling out morphological variations for medical document retrieval (2001) Proc AMIA Symp, pp. 229-233; Lovis, C., Baud, R., Rassinoux, A.M., Michel, P.A., Scherrer, J.R., Medical dictionaries for patient encoding systems: A methodology (1998) Artif Intell Med, 14 (1-2), pp. 201-214</v>
          </cell>
          <cell r="AM250" t="str">
            <v>Bousquet, C.; INSERM U729, 15 rue de l'Ecole de Médecine, 75006 Paris, France; email: cedric.bousquet@spim.jussieu.fr</v>
          </cell>
          <cell r="AP250" t="str">
            <v>IOS Press</v>
          </cell>
          <cell r="AQ250" t="str">
            <v>20th International Congress of the European Federation for Medical Informatics, MIE 2006</v>
          </cell>
          <cell r="AR250" t="str">
            <v>27 August 2006 through 30 August 2006</v>
          </cell>
          <cell r="AS250" t="str">
            <v>Maastricht</v>
          </cell>
          <cell r="AU250" t="str">
            <v>1586036475; 9781586036478</v>
          </cell>
          <cell r="AW250" t="str">
            <v>Stud. Health Technol. Informatics</v>
          </cell>
          <cell r="AX250" t="str">
            <v>Final</v>
          </cell>
          <cell r="AY250" t="str">
            <v>2-s2.0-39049178914</v>
          </cell>
          <cell r="AZ250">
            <v>5</v>
          </cell>
          <cell r="BF250" t="str">
            <v>natural language processing; pharmacovigilance; semantic distance; terminology service; UMLS</v>
          </cell>
          <cell r="BG250" t="str">
            <v>Knowledge acquisition; Mergers and acquisitions; Natural language processing systems; Nearest neighbor search; Terminology; Adverse drug reactions; Formal definition; K-nearest neighbours; Knowledge extraction; Medical conditions; Pharmacovigilance; Semantic distance; UMLS; Semantics; article; artificial intelligence; drug surveillance program; France; medical information system; natural language processing; nomenclature; semantics; world health organization; Adverse Drug Reaction Reporting Systems; Artificial Intelligence; France; Natural Language Processing; Semantics; Terminology; Unified Medical Language System; World Health Organization</v>
          </cell>
          <cell r="BJ250" t="str">
            <v>computation of semantic distance between adverse drug reactions terms may be an efficient way to group related medical conditions in pharmacovigilance case reports. previous experience with icd-10 on a semantic distance tool highlighted a bottleneck related to manual description of formal definitions in large terminologies. we propose a method based on acquisition of formal definitions by knowledge extraction from umls and morphosemantic analysis. these formal definitions are expressed with snomed international terms. we provide formal definitions for 758 who-art terms: 321 terms defined from umls, 320 terms defined using morphosemantic analysis and 117 terms defined after expert evaluation. computation of semantic distance (e.g. k-nearest neighbours) was implemented in j2ee terminology services. similar who-art terms defined by automated knowledge acquisition and icd terms defined manually show similar behaviour in the semantic distance tool. our knowledge acquisition method can help us to generate new formal definitions of medical terms for our semantic distance terminology services. © 2006 organizing committee of mie 2006.</v>
          </cell>
          <cell r="BL250" t="str">
            <v xml:space="preserve">A cálculo da distância semântica entre os termos de reações de medicamentos adversos podem ser uma maneira eficiente de agrupar condições médicas relacionadas em relatórios de casos de farmacovigilância. A experiência anterior com o ICD-10 em uma ferramenta de distância semântica destacou um gargalo relacionado à descrição manual das definições formais em grandes terminologias. Propomos um método com base na aquisição de definições formais por extração de conhecimento da análise de UMLs e Morfosemantic. Essas definições formais são expressas com termos internacionais snomed. Fornecemos definições formais para 758 termos de arte: 321 termos definidos a partir de UMLs, 320 termos definidos usando análise morfosemantic e 117 termos definidos após a avaliação especializada. cálculo de distância semântica (por exemplo, vizinhos mais próximos de K) foi implementado em serviços de terminologia J2EE. Termos de arte semelhantes definidos por aquisição automatizada de conhecimento e termos de ICD definidos manualmente mostram comportamento semelhante na ferramenta de distância semântica. Nosso método de aquisição de conhecimento pode nos ajudar a gerar novas definições formais de termos médicos para nossos serviços de terminologia de distância semântica. 2006 Organizando Comitê de MIE 2006. </v>
          </cell>
          <cell r="BQ250">
            <v>0</v>
          </cell>
          <cell r="BR250">
            <v>0</v>
          </cell>
          <cell r="BS250">
            <v>0</v>
          </cell>
          <cell r="BV250">
            <v>0</v>
          </cell>
          <cell r="BW250">
            <v>0</v>
          </cell>
          <cell r="BX250">
            <v>0</v>
          </cell>
          <cell r="BY250">
            <v>0</v>
          </cell>
          <cell r="BZ250">
            <v>0</v>
          </cell>
          <cell r="CA250">
            <v>0</v>
          </cell>
          <cell r="CB250">
            <v>0</v>
          </cell>
          <cell r="CC250">
            <v>0</v>
          </cell>
          <cell r="CK250">
            <v>0</v>
          </cell>
          <cell r="CL250">
            <v>0</v>
          </cell>
        </row>
        <row r="251">
          <cell r="C251" t="str">
            <v>adverse drug reaction case safety practices in large biopharmaceutical organizations from 2007 to 2017 an industry survey</v>
          </cell>
          <cell r="D251" t="str">
            <v>Adverse Drug Reaction Case Safety Practices in Large Biopharmaceutical Organizations from 2007 to 2017: An Industry Survey</v>
          </cell>
          <cell r="E251" t="str">
            <v xml:space="preserve">Práticas de segurança de caso de reação de drogas adversas em grandes organizações biofarmacêuticas de 2007 a 2017: uma pesquisa da indústria </v>
          </cell>
          <cell r="G251" t="str">
            <v xml:space="preserve">macho </v>
          </cell>
          <cell r="H251">
            <v>2019</v>
          </cell>
          <cell r="I251">
            <v>3</v>
          </cell>
          <cell r="J251">
            <v>0</v>
          </cell>
          <cell r="K251">
            <v>0</v>
          </cell>
          <cell r="L251" t="str">
            <v>Scopus</v>
          </cell>
          <cell r="P251" t="str">
            <v>English</v>
          </cell>
          <cell r="Q251" t="str">
            <v>Article</v>
          </cell>
          <cell r="R251">
            <v>0</v>
          </cell>
          <cell r="T251" t="str">
            <v>Stergiopoulos S., Fehrle M., Caubel P., Tan L., Jebson L.</v>
          </cell>
          <cell r="U251" t="str">
            <v>Pharmaceutical Medicine</v>
          </cell>
          <cell r="V251" t="str">
            <v>33</v>
          </cell>
          <cell r="W251" t="str">
            <v>6</v>
          </cell>
          <cell r="Y251" t="str">
            <v>10.1007/s40290-019-00307-x</v>
          </cell>
          <cell r="Z251" t="str">
            <v>10.1007/s40290-019-00307-x</v>
          </cell>
          <cell r="AB251" t="str">
            <v>https://www.scopus.com/inward/record.uri?eid=2-s2.0-85074703138&amp;doi=10.1007%2fs40290-019-00307-x&amp;partnerID=40&amp;md5=de38468033601d2d6d24900bf3aad182</v>
          </cell>
          <cell r="AC251" t="str">
            <v>Tufts Center for the Study of Drug Development, Tufts University School of Medicine, 75 Kneeland Street, Ste 1100, Boston, MA  02111, United States; Bayer AG, Leverkusen, 51368, Germany; Pfizer Inc, New York, NY  10017, United States; Pvnet®, Navitas Life Sciences GmbH, Frankfurt, 60528, Germany</v>
          </cell>
          <cell r="AD251" t="str">
            <v>Stergiopoulos, S., Tufts Center for the Study of Drug Development, Tufts University School of Medicine, 75 Kneeland Street, Ste 1100, Boston, MA  02111, United States; Fehrle, M., Bayer AG, Leverkusen, 51368, Germany; Caubel, P., Pfizer Inc, New York, NY  10017, United States; Tan, L., Pvnet®, Navitas Life Sciences GmbH, Frankfurt, 60528, Germany; Jebson, L., Pvnet®, Navitas Life Sciences GmbH, Frankfurt, 60528, Germany</v>
          </cell>
          <cell r="AG251" t="str">
            <v>Biological Products</v>
          </cell>
          <cell r="AL251" t="str">
            <v>Larizgoitia, I., Bouesseau, M.-C., Kelley, E., WHO efforts to promote reporting of adverse events and global learning (2013) J Public Health Res, 2 (3); Pontes, H., Clément, M., Rollason, V., Safety signal detection: the relevance of literature review (2014) Drug Saf, 37 (7), pp. 471-479. , COI: 1:CAS:528:DC%2BC2cXpsFeltr8%3D; Pham, J.C., Gianci, S., Battles, J., Establishing a global learning community for incident-reporting systems (2010) Qual Saf Health Care., 19 (5), pp. 446-451. , PID: 20977995; Bahk, C.Y., Goshgarian, M., Donahue, K., Increasing patient engagement in pharmacovigilance through online community outreach and mobile reporting applications: an analysis of adverse event reporting for the essure device in the US (2015) Pharm Med., 29 (6), pp. 331-340; Beckmann, J., Hagemann, U., Bahri, P., Teaching pharmacovigilance: the WHO-ISoP core elements of a comprehensive modular curriculum (2014) Drug Saf, 37 (10), pp. 743-759; Wallington, S.F., Dash, C., Sheppard, V.B., Enrolling minority and underserved populations in cancer clinical research (2016) Am J Prev Med, 50 (1), pp. 111-117; Talbot, J.C., Nilsson, B.S., Pharmacovigilance in the pharmaceutical industry (1998) Br J Clin Pharmacol, 45 (5), pp. 427-431. , COI: 1:STN:280:DyaK1czgsFOltA%3D%3D; Annual Report on EudraVigilance for the European Parliament, the Council and the Commission (2018) European Medicines Agency; Dal Pan, G.J., Ongoing challenges in pharmacovigilance (2014) Drug Saf Int J Med Toxicol Drug Exp, 37 (1), pp. 1-8; CFDA Sees Increase in Adverse Event Reports, , https://www.fdanews.com/articles/181935-cfda-sees-increase-in-adverse-event-reports, FDANews. The QMN Weekly Bulletin Web site, Published 2017. Updated May 26, 2017. Accessed 12 Febr 2019; He, W., Yao, D., Hu, Y., Dai, H., Analysis of a pharmacist-led adverse drug event management model for pharmacovigilance in an academic medical center hospital in China (2018) Ther Clin Risk Manag, 14, pp. 2139-2147; Mitta, I., Current status on Adverse Event Reporting in Japan (2018) Paper Presented At: 6Th Joint Conference of Taiwan and Japan on Medical Products Regulation, , October 11, 2018; (2018) Annual Report July 2017-June 2018. Uppsala, Sweden: Uppsala Monitoring Center, , World Health Organization; Sessa, M., di Mauro, G., Mascolo, A., Pillars and pitfalls of the new pharmacovigilance legislation: consequences for the identification of adverse drug reactions deriving from abuse, misuse, overdose, occupational exposure, and medication errors (2018) Front Pharmacol, 9, p. 611; Toki, T., Ono, S., Spontaneous reporting on adverse events by consumers in the United States: an analysis of the food and drug administration adverse event reporting system database (2018) Drugs Real World Outcomes, 5 (2), pp. 117-128; (2014) Pharmacovigilance Market Dynamics and Service Provider Benchmarking, , USA: Industry Standard Research (ISR) Reports; November 2014; Getz, K.A., Stergiopoulos, S., Kaitin, K.I., Evaluating the completeness and accuracy of MedWatch data (2014) Am J Ther, 21 (6), pp. 442-446; Francisca, R.D.C., Zomerdijk, I.M., Sturkenboom, M., Straus, S., Measuring the impact of the 2012 European pharmacovigilance legislation on additional risk minimization measures (2018) Expert Opin Drug Saf., 17 (10), pp. 975-982. , COI: 1:CAS:528:DC%2BC1cXhsFyktLfN; Vermeer, N.S., Straus, S.M., Mantel-Teeuwisse, A.K., Traceability of biopharmaceuticals in spontaneous reporting systems: a cross-sectional study in the FDA Adverse Event Reporting System (FAERS) and EudraVigilance databases (2013) Drug Saf Int J Med Toxicol Drug Exp, 36 (8), pp. 617-625; (2012) Off J Eur Union, p. 4. , Directive 2012/26/EU of the European Parliament and of the council of 25 October 2012 amending Directive 2001/83/EC as regards pharmacovigilance; Gronning, N., Data management in a regulatory context (2017) Front Med (Lausanne)., 4, p. 114; (2019) Submitting Documents Using Real-World Data and Real-World Evidence to FDA for Drugs and Biologics: Guidance for Industry, p. 8. , In: Services USDoHaH, Administration FaD, (CDER) CfDEaR, (CBER) CfBEaR, eds. Rockville, MD: Federal Register; Price, J., Pharmacovigilance in crisis: drug safety at a crossroads (2018) Clin Ther, 40 (5), pp. 790-797; (2015) Legal framework: Pharmacovigilance, , https://www.ema.europa.eu/en/human-regulatory/overview/pharmacovigilance/legal-framework-pharmacovigilance, European Medicines Agency, Published 2015. Updated May 18, Accessed 12 Febr 2019; Good Pharmacovigilance Practices, , https://www.ema.europa.eu/en/human-regulatory/post-authorisation/pharmacovigilance/good-pharmacovigilance-practices#introduction-section, Published 2019. Accessed 12 Feb 2019; Patadia, V.K., Nimke, D., Stefansdottir, G., A business intelligence solution to pharmacovigilance signal tracking and management: one mid-size pharma’s experience (2015) Pharm Med, 29 (4), pp. 197-201; Reyes, S.A., King, T.A., Fei, K., Franco, R., Bickell, N.A., Factors affecting the completion of adjuvant chemotherapy in early-stage breast cancer (2016) Ann Surg Oncol, 23 (5), pp. 1537-1542; Bate, A., Reynolds, R.F., Caubel, P., The hope, hype and reality of Big Data for pharmacovigilance (2018) Ther Adv Drug Saf, 9 (1), pp. 5-11; Beninger, P., Pharmacovigilance: an overview (2018) Clin Ther, 40 (12), pp. 1991-2004. , COI: 1:CAS:528:DC%2BC1cXhsVGrtr7I; Bhangale, R., Vaity, S., Kulkarni, N., A day in the life of a pharmacovigilance case processor (2017) Perspect Clin Res, 8 (4), pp. 192-195; Caster, O., Dietrich, J., Kurzinger, M.L., Assessment of the utility of social media for broad-ranging statistical signal detection in pharmacovigilance: results from the WEB-RADR project (2018) Drug Saf Int J Med Toxicol Drug Exp, 41 (12), pp. 1355-1369. , COI: 1:CAS:528:DC%2BC1cXhtl2gsb3E; Chapman, A.B., Peterson, K.S., Alba, P.R., DuVall, S.L., Patterson, O.V., Detecting adverse drug events with rapidly trained classification models (2019) Drug Saf Int J Med Toxicol Drug Exp, 42 (1), pp. 147-156; Dandala, B., Joopudi, V., Devarakonda, M., Adverse drug events detection in clinical notes by jointly modeling entities and relations using neural networks (2019) Drug Saf Int J Med Toxicol Drug Exp, 42 (1), pp. 135-146; Donzanti, B.A., Pharmacovigilance is everyone’s concern: let’s work it out together (2018) Clin Ther, 40 (12), pp. 1967-1972; Furlan, G., van Leeuwen, B., Edwards, B., Considerations for good pharmacovigilance outsourcing practices (2017) Pharm Med, 31 (2), pp. 75-80; Jagannatha, A., Liu, F., Liu, W., Yu, H., Overview of the first natural language processing challenge for extracting medication, indication, and adverse drug events from electronic health record notes (MADE 1.0) (2019) Drug Saf Int J Med Toxicol Drug Exp, 42 (1), pp. 99-111; Liu, F., Jagannatha, A., Yu, H., Towards drug safety surveillance and pharmacovigilance: current progress in detecting medication and adverse drug events from electronic health records (2019) Drug Saf Int J Med Toxicol Drug Exp, 42 (1), pp. 95-97; Wunnava, S., Qin, X., Kakar, T., Sen, C., Rundensteiner, E.A., Kong, X., Adverse drug event detection from electronic health records using hierarchical recurrent neural networks with dual-level embedding (2019) Drug Saf Int J Med Toxicol Drug Exp, 42 (1), pp. 113-122; Yang, X., Bian, J., Gong, Y., Hogan, W.R., Wu, Y., MADEx: a system for detecting medications, adverse drug events, and their relations from clinical notes (2019) Drug Saf Int J Med Toxicol Drug Exp, 42 (1), pp. 123-133; ICH harmonised guideline E19: Optimisation of safety data collection, , https://www.fda.gov/media/128313/download, Draft version, 3 April 2019, Accessed 30 October 2019; Abatemarco, D., Perera, S., Bao, S.H., Training augmented intelligent capabilities for pharmacovigilance: applying deep-learning approaches to individual case safety report processing (2018) Pharm Med, 32 (6), pp. 391-401. , COI: 1:CAS:528:DC%2BC1cXhvFSqt7bM; Mockute, R., Desai, S., Perera, S., Artificial intelligence within pharmacovigilance: a means to identify cognitive services and the framework for their validation (2019) Pharm Med, 33 (2), pp. 109-120; Vaismoradi, M., Turunen, H., Bondas, T., Content analysis and thematic analysis: implications for conducting a qualitative descriptive study (2013) Nurs Health Sci, 15 (3), pp. 398-405; Hauben, M., Reynolds, R., Caubel, P., Deconstructing the pharmacovigilance hype cycle (2018) Clin Ther, 40 (12), pp. 1981-1990.e1983; Harinstein, L., Kalra, D., Kortepeter, C.M., Muñoz, M.A., Wu, E., Pan, G.J.D., Evaluation of postmarketing reports from industry-sponsored programs in drug safety surveillance (2018) Drug Saf., 42, pp. 649-655; Misu, T., Kortepeter, C.M., Muñoz, M.A., Wu, E., Dal Pan, G.J., An evaluation of “Drug Ineffective” postmarketing reports in drug safety surveillance (2018) Drugs Real World Outcomes, 5 (2), pp. 91-99</v>
          </cell>
          <cell r="AM251" t="str">
            <v>Stergiopoulos, S.; Tufts Center for the Study of Drug Development, 75 Kneeland Street, Ste 1100, United States; email: Stella.Stergiopoulos@tufts.edu</v>
          </cell>
          <cell r="AP251" t="str">
            <v>Adis</v>
          </cell>
          <cell r="AW251" t="str">
            <v>Pharm. Med.</v>
          </cell>
          <cell r="AX251" t="str">
            <v>Final</v>
          </cell>
          <cell r="AY251" t="str">
            <v>2-s2.0-85074703138</v>
          </cell>
          <cell r="AZ251">
            <v>11</v>
          </cell>
          <cell r="BG251" t="str">
            <v>adverse drug reaction; Article; automation; deep learning; drug industry; follow up; human; machine learning; major clinical study; pharmacovigilance; practice guideline; priority journal; risk management; semi structured interview; adverse drug reaction; algorithm; drug industry; drug surveillance program; patient safety; questionnaire; workload; biological product; Adverse Drug Reaction Reporting Systems; Algorithms; Biological Products; Deep Learning; Drug Industry; Drug-Related Side Effects and Adverse Reactions; Humans; Patient Safety; Pharmacovigilance; Surveys and Questionnaires; Workload</v>
          </cell>
          <cell r="BI251" t="str">
            <v>twitter|metamap|nlp</v>
          </cell>
          <cell r="BJ251" t="str">
            <v>introduction: drug safety remains a top global public health concern. an increase in the number of data sources available has increased the complexity of pharmacovigilance operations, so the us fda has created draft guidance focusing on optimizing drug safety data for well-characterized medicines. however, to date, no data demonstrating changes in reports have been presented. objectives: this study provided data assessing changes in individual case safety reports (icsrs) and aggregate reports (ars) for large biopharmaceutical companies from 2007 to 2017. this study also evaluated current trends on the use of advanced machine and deep learning in order to process all data captured for icsrs as well as opinions from industry thought leaders on creating a sustainable case-processing operation. methodology: using data captured from navitas life science’s annual pvnet® benchmark, we calculated workload indicators characterizing pharmacovigilance operations for large biopharmaceutical organizations. workload indicators included the number of icsrs by organization, the number of ars, and the number and types of data sources used. we also conducted structured in-depth interviews with seven biopharmaceutical executives to discover the reasons for changes in workload indicators across time as well as current strategies for increasing efficiencies in drug safety reporting. results: the median number of icsrs increased from 84,960 cases in 2007 to over 200,000 cases in 2017; this incsrease was largely attributable to an increase in both nonserious cases and follow-up cases. member companies reported using 12 ± 3 data sources for case identification. the number of ars also increased from a median of 70 reports in 2007 to 258 reports in 2017. to address these increases, 61% of the biopharmaceutical organizations we surveyed planned to adopt machine learning for full icsr processing; however, as of 2018, none of the organizations surveyed had mechanisms in place. conclusion: this study demonstrated that pharmacovigilance departments are currently burdened by ever-increasing case volumes. with increased guidance from regulatory agencies, as well as improvements in artificial intelligence and natural language processing, biopharmaceutical organizations must determine the most resource-efficient and sustainable methods to process the growing volume of cases. © 2019, springer nature switzerland ag.</v>
          </cell>
          <cell r="BL251" t="str">
            <v xml:space="preserve">Introdução: A segurança de drogas continua sendo uma principal preocupação global de saúde pública. Um aumento no número de fontes de dados disponíveis aumentou a complexidade das operações de farmacovigilância, portanto, a FDA dos EUA criou projecto de orientação com foco no otimização de dados de segurança dos medicamentos para medicamentos bem caracterizados. No entanto, até hoje, nenhum dado demonstrando mudanças nos relatórios foram apresentados. OBJETIVOS: Este estudo forneceu dados avaliando mudanças nos relatórios individuais de segurança do caso (ICSRs) e relatórios agregados (ARS) para grandes empresas biofarmacêuticas de 2007 a 2017. Este estudo também avaliou as tendências atuais sobre o uso de máquina avançada e aprendizado profundo para processar Todos os dados capturados para ICSRs, bem como opiniões de líderes de pensamento do setor na criação de uma operação de processamento de casos sustentável. Metodologia: Usando dados capturados do Benchmark Anual do PVNET® do Navitas Life Science, calculamos indicadores de carga de trabalho que caracterizam as operações de farmacovigilância para grandes organizações biofarmacêuticas. Os indicadores de carga de trabalho incluíram o número de ICSRs por organização, o número de ARs e o número e os tipos de fontes de dados usadas. Também realizamos entrevistas detalhadas estruturadas com sete executivos biofarmacêuticos para descobrir as razões para alterações nos indicadores de carga de trabalho ao longo do tempo, bem como estratégias atuais para aumentar a eficiências no relatório de segurança de medicamentos. RESULTADOS: O número médio de ICSRs aumentou de 84.960 casos em 2007 para mais de 200.000 casos em 2017; Esta incentivada foi em grande parte atribuível a um aumento de casos nem casos de acompanhamento. As empresas membros relataram usar 12 ± 3 fontes de dados para identificação de casos. O número de ARS também aumentou de uma mediana de 70 relatórios em 2007 para 258 relatórios em 2017. Para abordar esses aumentos, 61% das organizações biofarmacêuticas que pesquisamos planejamos adotar a aprendizagem de máquina para o processamento completo do ICSR; No entanto, a partir de 2018, nenhuma das organizações pesquisadas tinha mecanismos no lugar. CONCLUSÃO: Este estudo demonstrou que os departamentos de farmacovigilância estão atualmente sobrecarregados por volumes de caso cada vez maiores. Com o aumento da orientação de agências reguladoras, bem como melhorias na inteligência artificial e processamento de linguagem natural, as organizações biofarmacêuticas devem determinar os métodos mais eficientes e sustentáveis ​​de recursos para processar o volume crescente de casos. © 2019, Springer Nature Switzerland AG. </v>
          </cell>
          <cell r="BQ251">
            <v>0</v>
          </cell>
          <cell r="BR251">
            <v>1</v>
          </cell>
          <cell r="BS251">
            <v>0</v>
          </cell>
          <cell r="BV251">
            <v>0</v>
          </cell>
          <cell r="BW251">
            <v>0</v>
          </cell>
          <cell r="BX251">
            <v>0</v>
          </cell>
          <cell r="BY251">
            <v>0</v>
          </cell>
          <cell r="BZ251">
            <v>0</v>
          </cell>
          <cell r="CA251">
            <v>0</v>
          </cell>
          <cell r="CB251">
            <v>0</v>
          </cell>
          <cell r="CC251">
            <v>0</v>
          </cell>
          <cell r="CE251" t="str">
            <v>Entra ou ñ para leitura: não</v>
          </cell>
          <cell r="CF251" t="str">
            <v>Ruim</v>
          </cell>
          <cell r="CG251">
            <v>44374</v>
          </cell>
          <cell r="CI251">
            <v>0</v>
          </cell>
          <cell r="CK251">
            <v>0</v>
          </cell>
          <cell r="CL251">
            <v>0</v>
          </cell>
        </row>
        <row r="252">
          <cell r="C252" t="str">
            <v>adverse drug reaction mentions extraction from drug labels an experimental study</v>
          </cell>
          <cell r="D252" t="str">
            <v>Adverse drug reaction mentions extraction from drug labels: An experimental study</v>
          </cell>
          <cell r="E252" t="str">
            <v xml:space="preserve">Reação adversa menciona a extração de rótulos de drogas: um estudo experimental </v>
          </cell>
          <cell r="G252" t="str">
            <v xml:space="preserve">macho </v>
          </cell>
          <cell r="H252">
            <v>2019</v>
          </cell>
          <cell r="I252">
            <v>3</v>
          </cell>
          <cell r="J252">
            <v>0</v>
          </cell>
          <cell r="K252">
            <v>0</v>
          </cell>
          <cell r="L252" t="str">
            <v>Scopus</v>
          </cell>
          <cell r="P252" t="str">
            <v>English</v>
          </cell>
          <cell r="Q252" t="str">
            <v>Conference Paper</v>
          </cell>
          <cell r="R252">
            <v>0</v>
          </cell>
          <cell r="T252" t="str">
            <v>El-Allaly E.-D., Sarrouti M., En-Nahnahi N., El Alaoui S.O.</v>
          </cell>
          <cell r="U252" t="str">
            <v>Advances in Intelligent Systems and Computing</v>
          </cell>
          <cell r="V252" t="str">
            <v>914</v>
          </cell>
          <cell r="Y252" t="str">
            <v>10.1007/978-3-030-11884-6_21</v>
          </cell>
          <cell r="Z252" t="str">
            <v>10.1007/978-3-030-11884-6_21</v>
          </cell>
          <cell r="AB252" t="str">
            <v>https://www.scopus.com/inward/record.uri?eid=2-s2.0-85063438140&amp;doi=10.1007%2f978-3-030-11884-6_21&amp;partnerID=40&amp;md5=269451b31208454f0c8e06a344ad2907</v>
          </cell>
          <cell r="AC252" t="str">
            <v>Laboratory of Informatics and Modeling, FSDM, Sidi Mohammed Ben Abdellah University, Fez, Morocco</v>
          </cell>
          <cell r="AD252" t="str">
            <v>El-Allaly, E.-D., Laboratory of Informatics and Modeling, FSDM, Sidi Mohammed Ben Abdellah University, Fez, Morocco; Sarrouti, M., Laboratory of Informatics and Modeling, FSDM, Sidi Mohammed Ben Abdellah University, Fez, Morocco; En-Nahnahi, N., Laboratory of Informatics and Modeling, FSDM, Sidi Mohammed Ben Abdellah University, Fez, Morocco; El Alaoui, S.O., Laboratory of Informatics and Modeling, FSDM, Sidi Mohammed Ben Abdellah University, Fez, Morocco</v>
          </cell>
          <cell r="AL252" t="str">
            <v>Ji, Y., Ying, H., Dews, P., Mansour, A., Tran, J., Miller, R.E., Massanari, R.M., A potential causal association mining algorithm for screening adverse drug reactions in postmarketing surveillance (2011) IEEE Trans. Inf. Technol. Biomed., 15 (3), pp. 428-437. , https://doi.org/10.1109/titb.2011.2131669; Segura-Bedmar, I., Martínez, P., Pharmacovigilance through the development of text mining and natural language processing techniques (2015) J. Biomed. Inform., 58, pp. 288-291. , https://doi.org/10.1016/j.jbi.2015.11.001; Harpaz, R., Callahan, A., Tamang, S., Low, Y., Odgers, D., Finlayson, S., Jung, K., Shah, N.H., Text mining for adverse drug events: The promise, challenges, and state of the art (2014) Drug Saf, 37 (10), pp. 777-790. , https://doi.org/10.1007/s40264-014-0218-z; Russo, E., Palleria, C., Leporini, C., Chimirri, S., Marrazzo, G., Sacchetta, S., Bruno, L., Scicchitano, F., Limitations and obstacles of the spontaneous adverse drugs reactions reporting: Two “challenging” case reports (2013) J. Pharmacol. Pharmacother., 4 (5), p. 66. , https://doi.org/10.4103/0976-500x.120955; Fung, K.W., Jao, C.S., Demner-Fushman, D., Extracting drug indication information from structured product labels using natural language processing (2013) J. Am. Med. Inform. Assoc., 20 (3), pp. 482-488. , https://doi.org/10.1136/amiajnl-2012-001291; Roberts, K., Demner-Fushman, D., Tonning, J.M., (2017) Overview of the TAC 2017 Adverse Reaction Extraction from Drug Labels Track Background: Adverse Drug Reactions, , https://bionlp.nlm.nih.gov/tac2017adversereactions/; Rios, A., Kavuluru, R., Convolutional neural networks for biomedical text classification (2015) Proceedings of the 6Th ACM Conference on Bioinformatics, Computational Biology and Health Informatics-Bcb 2015, , https://doi.org/10.1145/2808719.2808746, ACM Press; Wang, Y., Wu, S., Li, D., Mehrabi, S., Liu, H., A part-of-speech term weighting scheme for biomedical information retrieval (2016) J. Biomed. Inform., 63, pp. 379-389. , https://doi.org/10.1016/j.jbi.2016.08.026; Hu, Z., Zhang, Z., Yang, H., Chen, Q., Zuo, D., A deep learning approach for predicting the quality of online health expert question-answering services (2017) J. Biomed. Inform., 71, pp. 241-253. , https://doi.org/10.1016/j.jbi.2017.06.012; Sarrouti, M., Alaoui, S.O.E., A passage retrieval method based on probabilistic information retrieval model and UMLS concepts in biomedical question answering (2017) J. Biomed. Inform., 68, pp. 96-103. , https://doi.org/10.1016/j.jbi.2017.03.001; Sarrouti, M., Alaoui, S.O.E., A machine learning-based method for question type classification in biomedical question answering (2017) Methods Inf. Med., 56 (3), pp. 209-216. , https://doi.org/10.3414/me16-01-0116; Sarrouti, M., Lachkar, A., A new and efficient method based on syntactic dependency relations features for ad hoc clinical question classification (2017) Int. J. Bioinform. Res. Appl., 13 (2), p. 161. , https://doi.org/10.1504/ijbra.2017.083150; Sarrouti, M., Alaoui, S.O.E., A yes/no answer generator based on sentiment-word scores in biomedical question answering (2017) Int. J. Healthc. Inf. Syst. Inform., 12 (3), pp. 62-74. , https://doi.org/10.4018/ijhisi.2017070104; Sarrouti, M., El Alaoui, S.O., A biomedical question answering system in BioASQ 2017. In: BioNLP 2017 (2017) Association for Computational Linguistics, , https://doi.org/10.18653/v1/w17-2337; Sarrouti, M., El Alaoui, S.O., A generic document retrieval framework based on UMLS similarity for biomedical question answering system (2016) Intelligent Decision Technologies 2016, pp. 207-216. , https://doi.org/10.1007/978-3-319-39627-9_18, Springer, Cham; Demner-Fushman, D., Shooshan, S.E., Rodriguez, L., Aronson, A.R., Lang, F., Rogers, W., Roberts, K., Tonning, J., A dataset of 200 structured product labels annotated for adverse drug reactions (2018) Sci. Data, 5. , https://doi.org/10.1038/sdata.2018.1; Almas, T., Archana, B., A survey on biomedical named entity extraction (2016) Asian J. Eng. Technol. Innov., 4, pp. 25-28; Rindflesch, T.C., Tanabe, L., Weinstein, J.N., Hunter, L., EDGAR: Extraction of drugs, genes and relations from the biomedical literature (1999) Biocomputing 2000, World Scientific, , https://doi.org/10.1142/97898144473310049; Song, M., Yu, H., Han, W.-S., Developing a hybrid dictionary-based bio-entity recognition technique (2015) BMC Med. Inform. Decis. Mak., 15. , https://doi.org/10.1186/1472-6947-15-s1-s9; Tuason, O., Chen, L., Liu, H., Blake, J., Friedman, C., Biological nomenclatures: A source of lexical knowledge and ambiguity (2003) Biocomputing 2004, World Scientific, , https://doi.org/10.1142/97898127048560023; Zeng, Q.T., Goryachev, S., Weiss, S., Sordo, M., Murphy, S.N., Lazarus, R., Extracting principal diagnosis, co-morbidity and smoking status for asthma research: Evaluation of a natural language processing system (2006) BMC Med. Inform. Decis. Mak., 6 (1). , https://doi.org/10.1186/1472-6947-6-30; Hanisch, D., Fundel, K., Mevissen, H.T., Zimmer, R., Fluck, J., ProMiner: Rule-based protein and gene entity recognition (2005) BMC Bioinform, 6, p. 14; Zhao, S., Named entity recognition in biomedical texts using an HMM model (2004) Proceedings of the International Joint Workshop on Natural Language Processing in Biomedicine and Its Applications-Jnlpba 2004. Association for Computational Linguistics, , https://doi.org/10.3115/1567594.1567613; Zhang, J., Shen, D., Zhou, G., Su, J., Tan, C.-L., Enhancing HMM-based biomedical named entity recognition by studying special phenomena (2004) J. Biomed. Inform., 37 (6), pp. 411-422. , https://doi.org/10.1016/j.jbi.2004.08.005; Settles, B., Biomedical named entity recognition using conditional random fields and rich feature sets (2004) Proceedings of the International Joint Workshop on Natural Language Processing in Biomedicine and Its Applications-Jnlpba 2004. Association for Computational Linguistics, , https://doi.org/10.3115/1567594.1567618; Wang, H., Zhao, T., Li, S., Yu, H., A conditional random fields approach to biomedical named entity recognition (2007) J. Electron. (China), 24 (6), pp. 838-844. , https://doi.org/10.1007/s11767-006-0255-6; Takeuchi, K., Collier, N., Bio-medical entity extraction using support vector machines (2003) Proceedings of the ACL 2003 Workshop on Natural Language Processing in Biomedicine. Association for Computational Linguistics, , https://doi.org/10.3115/1118958.1118966; Kazama, J., Makino, T., Ohta, Y., Tsujii, J., Tuning support vector machines for biomedical named entity recognition (2002) Proceedings of the ACL 2002 Workshop on Natural Language Processing in the Biomedical Domain. Association for Computational Linguistics, , https://doi.org/10.3115/1118149.1118150; Li, D., Kipper-Schuler, K., Savova, G., Conditional random fields and support vector machines for disorder named entity recognition in clinical texts (2008) Proceedings of the Workshop on Current Trends in Biomedical Natural Language Processing-Bionlp 2008. Association for Computational Linguistics, , https://doi.org/10.3115/1572306.1572326; Elman, J.L., Finding structure in time (1990) Cogn. Sci., 14 (2), pp. 179-211. , https://doi.org/10.1207/s15516709cog14021; Yao, L., Liu, H., Liu, Y., Li, X., Anwar, M.W., Biomedical named entity recognition based on deep neutral network (2015) Int. J. Hybrid Inf. Technol., 8 (8), pp. 279-288. , https://doi.org/10.14257/ijhit.2015.8.8.29; Unanue, I.J., Borzeshi, E.Z., Piccardi, M., Recurrent neural networks with specialized word embeddings for health-domain named-entity recognition (2017) J. Biomed. Inform., 76, pp. 102-109. , https://doi.org/10.1016/j.jbi.2017.11.007; Zhang, D., Tan, X., Relation Classification via Recurrent Neural Network (2015) Corr; Luo, Y., Recurrent neural networks for classifying relations in clinical notes (2017) J. Biomed. Inform., 72, pp. 85-95. , https://doi.org/10.1016/j.jbi.2017.07.006; Werbos, P., Backpropagation through time: What it does and how to do it (1990) Proc. IEEE, 78 (10), pp. 1550-1560. , https://doi.org/10.1109/5.58337; Song, D., Shuang, L., Jin, L., Huang, D., Biomedical named entity recognition based on recurrent neural networks with different extended methods (2016) Int. J. Data Min. Bioinform., 16 (1), p. 17. , https://doi.org/10.1504/ijdmb.2016.079799; Stanovsky, G., Gruhl, D., Mendes, P., Recognizing mentions of adverse drug reaction in social media using knowledge-infused recurrent models (2017) Proceedings of the 15Th Conference of the European Chapter of the Association for Computational Linguistics, 1. , https://doi.org/10.18653/v1/e17-1014, Association for Computational Linguistics; Sahu, S., Anand, A., Recurrent neural network models for disease name recognition using domain invariant features (2016) Proceedings of the 54Th Annual Meeting of the Association for Computational Linguistics (Vol. 1, Long Papers). Association for Computational Linguistics, , https://doi.org/10.18653/v1/p16-1209; Lafferty, J.D., McCallum, A., Pereira, F., Conditional random fields: Probabilistic models for segmenting and labeling sequence data (2001) International Conference on Machine Learning (ICML); Campos, D., Matos, S., Luis, J., Biomedical named entity recognition: A survey of machine-learning tools (2012) Theory and Applications for Advanced Text Mining, , https://doi.org/10.5772/51066, InTech; Tieleman, T., Hinton, G., Lecture 6.5—RmsProp: Divide the gradient by a running average of its recent magnitude (2012) COURSERA: Neural Netw. Mach. Learn.; Okazaki, N., (2007) Crfsuite: A Fast Implementation of Conditional Random Fields (Crfs, , http://www.chokkan.org/software/crfsuite/; Hinton, G.E., Srivastava, N., Krizhevsky, A., Sutskever, I., Salakhutdinov, R., Improving neural networks by preventing co-adaptation of feature detectors (2012) Corr</v>
          </cell>
          <cell r="AM252" t="str">
            <v>El-Allaly, E.-D.; Laboratory of Informatics and Modeling, Morocco; email: eddrissiya.elallaly@usmba.ac.ma</v>
          </cell>
          <cell r="AN252" t="str">
            <v>Ezziyyani M.</v>
          </cell>
          <cell r="AP252" t="str">
            <v>Springer Verlag</v>
          </cell>
          <cell r="AQ252" t="str">
            <v>International Conference on Advanced Intelligent Systems for Sustainable Development, AI2SD 2018</v>
          </cell>
          <cell r="AR252" t="str">
            <v>12 July 2018 through 14 July 2018</v>
          </cell>
          <cell r="AT252">
            <v>223679</v>
          </cell>
          <cell r="AU252" t="str">
            <v>9783030118839</v>
          </cell>
          <cell r="AW252" t="str">
            <v>Adv. Intell. Sys. Comput.</v>
          </cell>
          <cell r="AX252" t="str">
            <v>Final</v>
          </cell>
          <cell r="AY252" t="str">
            <v>2-s2.0-85063438140</v>
          </cell>
          <cell r="AZ252">
            <v>15</v>
          </cell>
          <cell r="BF252" t="str">
            <v>Adverse drug reaction; Bidirectional recurrent neural network; Biomedical named entity recognition; Conditional random fields; Natural language processing; Recurrent neural network</v>
          </cell>
          <cell r="BG252" t="str">
            <v>Deep learning; Intelligent systems; Learning algorithms; Machine learning; Natural language processing systems; Planning; Random processes; Recurrent neural networks; Sustainable development; Adverse drug reactions; Bidirectional recurrent neural networks; Biomedical named entity recognition; Conditional random field; NAtural language processing; Pharmacodynamics</v>
          </cell>
          <cell r="BJ252" t="str">
            <v>adverse drug reactions (adrs), unintended and sometimes dangerous effects that a drug may have, are a serious health problem and a leading cause of death. therefore, it is of vital importance to identify adrs properly and in a timely manner from drug labels. in this paper, we explore both machine learning and deep learning approaches in extracting adverse reaction mentions and modifier terms such as negation, severity, and drug class from drug labels. we investigated conditional random fields (crf) as a machine learning method, and both recurrent neural network (rnn) and bidirectional recurrent neural network (bi-rnn) as deep learning methods. these methods are widely used in biomedical named entity recognition. experimental evaluations performed on the publicly available datasets spl-adr-200db, provided by the tac 2017 adrs challenge, show that bi-rnn achieves good performances compared with rnn and crf. bi-rnn outperforms rnn and crf by an average of 4% and 4.7% in terms of f1-score, respectively. © springer nature switzerland ag 2019.</v>
          </cell>
          <cell r="BL252" t="str">
            <v xml:space="preserve">Reações adversas (ADRs), efeitos não intencionais e às vezes perigosos que uma droga pode ter, são um problema de saúde grave e uma das principais causas de morte. Portanto, é de vital importância identificar ADRs adequadamente e de maneira oportuna de rótulos de drogas. Neste artigo, exploramos tanto a aprendizagem de máquina e as abordagens de aprendizagem profunda na extração de mencionações de reação adversas e termos modificadores, como negação, gravidade e classe de drogas de rótulos de drogas. Investigamos campos aleatórios condicionados (CRF) como método de aprendizagem de máquina, e tanto a rede neural recorrente (RNN) quanto a rede neural recorrente bidirecional (BI-RNN) como métodos de aprendizagem profundos. Esses métodos são amplamente utilizados no reconhecimento biomédico da entidade nomeada. Avaliações experimentais realizadas nos conjuntos de dados disponíveis publicamente SPL-ADR-200DB, fornecidos pelo TAC 2017 ADRS Desafio, mostram que BI-RNN alcança boas performances em comparação com RNN e CRF. A BI-RNN supera a RNN e a CRF por uma média de 4% e 4,7% em termos de pontuação F1, respectivamente. © Springer Nature Suíça AG 2019. </v>
          </cell>
          <cell r="BQ252">
            <v>0</v>
          </cell>
          <cell r="BR252">
            <v>1</v>
          </cell>
          <cell r="BS252">
            <v>0</v>
          </cell>
          <cell r="BV252">
            <v>0</v>
          </cell>
          <cell r="BW252">
            <v>0</v>
          </cell>
          <cell r="BX252">
            <v>0</v>
          </cell>
          <cell r="BY252">
            <v>0</v>
          </cell>
          <cell r="BZ252">
            <v>0</v>
          </cell>
          <cell r="CA252">
            <v>0</v>
          </cell>
          <cell r="CB252">
            <v>0</v>
          </cell>
          <cell r="CC252">
            <v>0</v>
          </cell>
          <cell r="CE252" t="str">
            <v>Entra ou ñ para leitura: não</v>
          </cell>
          <cell r="CF252" t="str">
            <v>Ruim</v>
          </cell>
          <cell r="CG252">
            <v>44374</v>
          </cell>
          <cell r="CI252">
            <v>0</v>
          </cell>
          <cell r="CK252">
            <v>0</v>
          </cell>
          <cell r="CL252">
            <v>0</v>
          </cell>
        </row>
        <row r="253">
          <cell r="C253" t="str">
            <v>adverse event extraction from structured product labels using the event based text mining of health electronic records (ether) system</v>
          </cell>
          <cell r="D253" t="str">
            <v>Adverse Event extraction from Structured Product Labels using the Event-based Text-mining of Health Electronic Records (ETHER) system</v>
          </cell>
          <cell r="E253" t="str">
            <v xml:space="preserve">Extração de evento adversa de rótulos de produtos estruturados usando a mineração de texto baseada em eventos do sistema de registros eletrônicos de saúde (éter) </v>
          </cell>
          <cell r="G253" t="str">
            <v xml:space="preserve">macho </v>
          </cell>
          <cell r="H253">
            <v>2019</v>
          </cell>
          <cell r="I253">
            <v>7</v>
          </cell>
          <cell r="J253">
            <v>0</v>
          </cell>
          <cell r="K253">
            <v>0</v>
          </cell>
          <cell r="L253" t="str">
            <v>Scopus</v>
          </cell>
          <cell r="P253" t="str">
            <v>English</v>
          </cell>
          <cell r="Q253" t="str">
            <v>Article</v>
          </cell>
          <cell r="R253">
            <v>0</v>
          </cell>
          <cell r="T253" t="str">
            <v>Pandey A., Kreimeyer K., Foster M., Dang O., Ly T., Wang W., Forshee R., Botsis T.</v>
          </cell>
          <cell r="U253" t="str">
            <v>Health Informatics Journal</v>
          </cell>
          <cell r="V253" t="str">
            <v>25</v>
          </cell>
          <cell r="W253" t="str">
            <v>4</v>
          </cell>
          <cell r="Y253" t="str">
            <v>10.1177/1460458217749883</v>
          </cell>
          <cell r="Z253" t="str">
            <v>10.1177/1460458217749883</v>
          </cell>
          <cell r="AB253" t="str">
            <v>https://www.scopus.com/inward/record.uri?eid=2-s2.0-85048500509&amp;doi=10.1177%2f1460458217749883&amp;partnerID=40&amp;md5=5a6e6cec3ef8546b17ed90ca166e3498</v>
          </cell>
          <cell r="AC253" t="str">
            <v>Office of Biostatistics and Epidemiology, Center for Biologics Evaluation and Research, US Food and Drug Administration, United States; Office of Surveillance and Epidemiology, Center for Drug Evaluation and Research, US Food and Drug Administration, Silver Spring, United States; Office of Translational Sciences, Center for Drug Evaluation and Research, US Food and Drug Administration, Silver Spring, United States; Engility Corporation, United States</v>
          </cell>
          <cell r="AD253" t="str">
            <v>Pandey, A., Office of Biostatistics and Epidemiology, Center for Biologics Evaluation and Research, US Food and Drug Administration, United States; Kreimeyer, K., Office of Biostatistics and Epidemiology, Center for Biologics Evaluation and Research, US Food and Drug Administration, United States; Foster, M., Office of Biostatistics and Epidemiology, Center for Biologics Evaluation and Research, US Food and Drug Administration, United States; Dang, O., Office of Surveillance and Epidemiology, Center for Drug Evaluation and Research, US Food and Drug Administration, Silver Spring, United States; Ly, T., Office of Translational Sciences, Center for Drug Evaluation and Research, US Food and Drug Administration, Silver Spring, United States; Wang, W., Engility Corporation, United States; Forshee, R., Office of Biostatistics and Epidemiology, Center for Biologics Evaluation and Research, US Food and Drug Administration, United States; Botsis, T., Office of Biostatistics and Epidemiology, Center for Biologics Evaluation and Research, US Food and Drug Administration, United States</v>
          </cell>
          <cell r="AH253" t="str">
            <v>FDA
U.S. Food and Drug Administration, FDA
Oak Ridge Institute for Science and Education, ORISE
MSD K.K.</v>
          </cell>
          <cell r="AI253" t="str">
            <v>The author(s) disclosed receipt of the following financial support for the research, authorship and/or publication of this article: This work was supported, in part, by the appointments of M.F., K.K., and A.P. to the Research Participation Program administered by ORISE through an interagency agreement between the US Department of Energy and the US Food and Drug Administration (FDA).</v>
          </cell>
          <cell r="AJ253" t="str">
            <v>The authors thank Michael Kuhn at the Max Planck Institute of Molecular Cell Biology and Genetics, Dresden, Germany, for his assistance with the Side Effect Resource (SIDER) and Carol Pamer at the Center for Drug Evaluation and Research, FDA, for her input and advice in this study. The author(s) disclosed receipt of the following financial support for the research, authorship and/or publication of this article: This work was supported, in part, by the appointments of M.F., K.K., and A.P. to the Research Participation Program administered by ORISE through an interagency agreement between the US Department of Energy and the US Food and Drug Administration (FDA).</v>
          </cell>
          <cell r="AM253" t="str">
            <v>Pandey, A.; Office of Biostatistics and Epidemiology, 10903 New Hampshire Ave, WO71–1309 B, United States; email: Abhishek.Pandey@fda.hhs.gov</v>
          </cell>
          <cell r="AP253" t="str">
            <v>SAGE Publications Ltd</v>
          </cell>
          <cell r="AV253" t="str">
            <v>HIJEA</v>
          </cell>
          <cell r="AW253" t="str">
            <v>Health Informatics J.</v>
          </cell>
          <cell r="AX253" t="str">
            <v>Final</v>
          </cell>
          <cell r="AY253" t="str">
            <v>2-s2.0-85048500509</v>
          </cell>
          <cell r="AZ253">
            <v>11</v>
          </cell>
          <cell r="BF253" t="str">
            <v>medical dictionary for regulatory activities; natural language processing; Structured Product Labels</v>
          </cell>
          <cell r="BG253" t="str">
            <v>adverse drug reaction; data mining; drug labeling; electronic health record; Food and Drug Administration; natural language processing; United States; Data Mining; Drug Labeling; Drug-Related Side Effects and Adverse Reactions; Electronic Health Records; Natural Language Processing; United States; United States Food and Drug Administration</v>
          </cell>
          <cell r="BJ253" t="str">
            <v>structured product labels follow an xml-based document markup standard approved by the health level seven organization and adopted by the us food and drug administration as a mechanism for exchanging medical products information. their current organization makes their secondary use rather challenging. we used the side effect resource database and dailymed to generate a comparison dataset of 1159 structured product labels. we processed the adverse reaction section of these structured product labels with the event-based text-mining of health electronic records system and evaluated its ability to extract and encode adverse event terms to medical dictionary for regulatory activities preferred terms. a small sample of 100 labels was then selected for further analysis. of the 100 labels, event-based text-mining of health electronic records achieved a precision and recall of 81 percent and 92 percent, respectively. this study demonstrated event-based text-mining of health electronic record’s ability to extract and encode adverse event terms from structured product labels which may potentially support multiple pharmacoepidemiological tasks. © the author(s) 2018.</v>
          </cell>
          <cell r="BL253" t="str">
            <v xml:space="preserve">Etiquetas estruturadas de produtos seguem um padrão de marcação de documentos baseado em XML aprovado pela organização do nível de saúde sete e adotada pela Food and Drug Administration dos EUA como um mecanismo para trocar informações de produtos médicos. Sua organização atual faz seu uso secundário bastante desafiador. Usamos o banco de dados de recursos de efeito colateral e deilymed para gerar um conjunto de dados de comparação de 1159 rótulos estruturados de produtos. Processamos a seção de reação adversa desses rótulos estruturados de produtos com a mineração de texto baseada em eventos do sistema de registros eletrônicos de saúde e avaliou sua capacidade de extrair e codificar termos adversos do evento para o dicionário médico para atividades preferenciais de atividades regulatórias. Uma pequena amostra de 100 etiquetas foi então selecionada para análise posterior. Dos 100 rótulos, a mineração de texto baseada em eventos de registros eletrônicos de saúde alcançou uma precisão e recordação de 81% e 92%, respectivamente. Este estudo demonstrou a mineração de texto baseada em eventos da capacidade do registro eletrônico de saúde de extrair e codificar os termos adversos do evento de etiquetas estruturadas de produtos que podem potencialmente suportar múltiplas tarefas farmacoepidemiológicas. © The Author (s) 2018. </v>
          </cell>
          <cell r="BQ253">
            <v>0</v>
          </cell>
          <cell r="BR253">
            <v>1</v>
          </cell>
          <cell r="BS253">
            <v>0</v>
          </cell>
          <cell r="BV253">
            <v>0</v>
          </cell>
          <cell r="BW253">
            <v>0</v>
          </cell>
          <cell r="BX253">
            <v>0</v>
          </cell>
          <cell r="BY253">
            <v>0</v>
          </cell>
          <cell r="BZ253">
            <v>0</v>
          </cell>
          <cell r="CA253">
            <v>0</v>
          </cell>
          <cell r="CB253">
            <v>0</v>
          </cell>
          <cell r="CC253">
            <v>0</v>
          </cell>
          <cell r="CE253" t="str">
            <v>Entra ou ñ para leitura: não</v>
          </cell>
          <cell r="CF253" t="str">
            <v>Ruim</v>
          </cell>
          <cell r="CG253">
            <v>44374</v>
          </cell>
          <cell r="CI253">
            <v>0</v>
          </cell>
          <cell r="CK253">
            <v>0</v>
          </cell>
          <cell r="CL253">
            <v>0</v>
          </cell>
        </row>
        <row r="254">
          <cell r="C254" t="str">
            <v>knowledge based biomedical word sense disambiguation an evaluation and application to clinical document classification</v>
          </cell>
          <cell r="D254" t="str">
            <v>Knowledge-based biomedical word sense disambiguation: An evaluation and application to clinical document classification</v>
          </cell>
          <cell r="E254" t="str">
            <v xml:space="preserve">Denambigação do sentido biomédico baseado no conhecimento: uma avaliação e aplicação à classificação do documento clínico </v>
          </cell>
          <cell r="G254" t="str">
            <v xml:space="preserve">macho </v>
          </cell>
          <cell r="H254">
            <v>2013</v>
          </cell>
          <cell r="I254">
            <v>20</v>
          </cell>
          <cell r="J254">
            <v>0</v>
          </cell>
          <cell r="K254">
            <v>0</v>
          </cell>
          <cell r="L254" t="str">
            <v>Scopus</v>
          </cell>
          <cell r="P254" t="str">
            <v>English</v>
          </cell>
          <cell r="Q254" t="str">
            <v>Article</v>
          </cell>
          <cell r="R254">
            <v>0</v>
          </cell>
          <cell r="S254" t="str">
            <v>All Open Access, Green</v>
          </cell>
          <cell r="T254" t="str">
            <v>Garla V.N., Brandt C.</v>
          </cell>
          <cell r="U254" t="str">
            <v>Journal of the American Medical Informatics Association</v>
          </cell>
          <cell r="V254" t="str">
            <v>20</v>
          </cell>
          <cell r="W254" t="str">
            <v>5</v>
          </cell>
          <cell r="Y254" t="str">
            <v>10.1136/amiajnl-2012-001350</v>
          </cell>
          <cell r="Z254" t="str">
            <v>10.1136/amiajnl-2012-001350</v>
          </cell>
          <cell r="AB254" t="str">
            <v>https://www.scopus.com/inward/record.uri?eid=2-s2.0-84882749026&amp;doi=10.1136%2famiajnl-2012-001350&amp;partnerID=40&amp;md5=86c7c8cad302ddccc9b04a003ca78e92</v>
          </cell>
          <cell r="AC254" t="str">
            <v>Yale Center for Medical Informatics, Yale University, New Haven, CT, United States; Connecticut VA Healthcare System, West Haven, CT, United States</v>
          </cell>
          <cell r="AD254" t="str">
            <v>Garla, V.N., Yale Center for Medical Informatics, Yale University, New Haven, CT, United States; Brandt, C., Yale Center for Medical Informatics, Yale University, New Haven, CT, United States, Connecticut VA Healthcare System, West Haven, CT, United States</v>
          </cell>
          <cell r="AH254" t="str">
            <v>U.S. National Library of Medicine, NLM: T15LM007056
National Center for Research Resources, NCRR: UL1RR024139</v>
          </cell>
          <cell r="AL254" t="str">
            <v>Friedman, C., A broad-coverage natural language processing system (2000) Proceedings of AMIA Symposium, pp. 270-274; MacMullen, W.J., Denn, S.O., Information problems in molecular biology and bioinformatics (2005) J Am Soc Inform Sci Technol, 56, pp. 447-456; Aronson, A.R., Bodenreider, O., Chang, H.F., The NLM indexing initiative (2000) Proceedings of AMIA, Symposium, pp. 17-21; Liao, K.P., Cai, T., Gainer, V., Electronic medical records for discovery research in rheumatoid arthritis (2010) Arthritis Care Res (Hoboken), 62, pp. 1120-1127; Demner-Fushman, D., Chapman, W.W., McDonald, C.J., What can natural language processing do for clinical decision support? (2009) J Biomed Inform, 42, pp. 760-772; (2009) UMLS® Reference Manual-NCBI Bookshelf, (accessed 30 Mar 2011), , http://www.ncbi.nlm.nih.gov/books/NBK9676/, National Library of Medicine; McInnes, B.T., Pedersen, T., Liu, Y., Knowledge-based method for determining the meaning of ambiguous biomedical terms using information content measures of similarity (2011) Proceedings of AMIA, Symposium, pp. 895-904; Savova, G.K., Coden, A.R., Sominsky, I.L., Word sense disambiguation across two domains: Biomedical literature and clinical notes (2008) J Biomed Inform, 41, pp. 1088-1100; Liu, H., A multi-aspect comparison study of supervised word sense disambiguation (2004) J Am Med Inform Assoc, 11, pp. 320-331; Plaza, L., Jimeno-Yepes, A.J., Díaz, A., Studying the correlation between different word sense disambiguation methods and summarization effectiveness in biomedical texts (2011) BMC Bioinform, 12, p. 355; Humphrey, S.M., Rogers, W.J., Kilicoglu, H., Word sense disambiguation by selecting the best semantic type based on Journal Descriptor Indexing: preliminary experiment (2006) J Am Soc Inform Sci Technol, 57, pp. 96-113; Lesk, M., Automatic sense disambiguation using machine readable dictionaries: how to tell a pine cone from an ice cream cone (1986) Proceedings of the 5th Annual International Conference on Systems Documentation, pp. 24-26. , New York, NY, USA; Agirre, E., Soroa, A., Stevenson, M., Graph-based word sense disambiguation of biomedical documents (2010) Bioinform, 26, pp. 2889-2896; Patwardhan, S., Banerjee, S., Pedersen, T., Using measures of semantic relatedness for word sense disambiguation (2003) Computational linguistics and intelligent text processing, pp. 241-257. , Gelbukh A, ed. Berlin/Heidelberg: Springer; Agirre, E., Alfonseca, E., Hall, K., A study on similarity and relatedness using distributional and WordNet-based approaches (2009) Proceedings of Human Language Technologies: the 2009 Annual Conference of the North American Chapter of the Association for Computational Linguistics, pp. 19-27. , Boulder, Colorado; Pedersen, T., Pakhomov, S.V.S., Patwardhan, S., Measures of semantic similarity and relatedness in the biomedical domain (2007) J Biomed Inform, 40, pp. 288-299; Sánchez, D., Batet, M., Semantic similarity estimation in the biomedical domain: an ontology-based information-theoretic perspective (2011) J Biomed Inform, 44, pp. 749-759; de Bruijn, B., Cherry, C., Kiritchenko, S., Machine-learned solutions for three stages of clinical information extraction: the state of the art at i2b2 2010 (2011) J Am Med Inform Assoc, 18, pp. 557-562; D'Avolio, L.W., Nguyen, T.M., Farwell, W.R., Evaluation of a generalizable approach to clinical information retrieval using the automated retrieval console (ARC) (2010) J Am Med Inform Assoc, 17, pp. 375-382; Suominen, H., Ginter, F., Pyysalo, S., Machine learning to automate the assignment of diagnosis codes to free-text radiology reports: a method description (2008) Proceedings of the ICML/UAI/ COLT 2008 Workshop on Machine Learning for Healthcare Applications, , http://www.tucs.fi:8080/publications/attachment.php?fname=inpSuGiPyAiPaSaSa08a.pdf, Hauskrecht M, Schuurmans D, Szepesvari C, eds, Helsinki, Finland; Aseervatham, S., Bennani, Y., Semi-structured document categorization with a semantic kernel (2009) Pattern Recognit, 42, pp. 2067-2076; Garla, V.N., Brandt, C., Ontology-guided feature engineering for clinical text classification (2012) J Biomed Inform, 45, pp. 992-998; Resnik, P., Using information content to evaluate semantic similarity in a taxonomy (1995) Proceedings of the 14th International Joint Conference on Artificial Intelligence, pp. 448-453; Seco, N., Veale, T., Hayes, J., (2004) An intrinsic information content metric for semantic similarity in WordNet, , ECAI'2004, the 16th European Conference on Artificial Intelligence; Wu, Z., Palmer, M., Verbs, semantics and lexical selection (1994) Proceedings of the 32nd Annual Meeting on Association for Computational Linguistics, pp. 133-138. , Las Cruces, New Mexico, USA; Leacock, C., Chodorow, M., (1998) Combining local context with WordNet similarity for word sense identification, , Wordnet: a Lexical Reference System and its Application; Lin, D., An information-theoretic definition of similarity (1998) Proceedings of the 15th International Conference on Machine Learning, pp. 296-304. , Morgan Kaufmann Publishers; Jiang, J.J., Conrath, D.W., Semantic similarity based on corpus statistics and lexical taxonomy (1997) Proceedings of the International Conference on Research in Computational Linguistics, pp. 19-33; Aronson, A.R., Lang, F.-M., An overview of MetaMap: historical perspective and recent advances (2010) J Am Med Inform Assoc, 17, pp. 229-236; Savova, G.K., Masanz, J.J., Ogren, P.V., Mayo clinical Text Analysis and Knowledge Extraction System (cTAKES): architecture, component evaluation and applications (2010) J Am Med Inform Assoc, 17, pp. 507-513; Weeber, M., Mork, J.G., Aronson, A.R., Developing a test collection for biomedical word sense disambiguation (2001) Proceedings of AMIA Symposium, pp. 746-750; Jimeno-Yepes, A.J., McInnes, B.T., Aronson, A.R., Exploiting MeSH indexing in MEDLINE to generate a data set for word sense disambiguation (2011) BMC Bioinform, 12, p. 223; McInnes, B.T., An unsupervised vector approach to biomedical term disambiguation: integrating UMLS and Medline (2008) Proceedings of the 46th Annual Meeting of the Association for Computational Linguistics on Human Language, pp. 49-54. , Technologies, Student Research Workshop; Stroudsburg, Pennsylvania, USA: Association for Computational Linguistics; http://www.nlm.nih.gov/pubs/factsheets/medline.html, U.S. National Library of Medicine. MEDLINE Fact Sheet, (accessed 9 Mar 2012); Pestian, J.P., Brew, C., Matykiewicz, P., A shared task involving multi-label classification of clinical free text (2007) Proceedings of ACL BioNLP. Prague, pp. 97-104; Rogers, W., http://metamapnlm.nih.gov/README_uima.html, Using the MetaMap UIMA Annotator, (accessed 15 Jul 2012)</v>
          </cell>
          <cell r="AM254" t="str">
            <v>Garla, V.N.; Yale Center for Medical Informatics, 300 George Street, Suite 501, New Haven, CT 06520-8009, United States; email: vijay.garla@yale.edu</v>
          </cell>
          <cell r="AV254" t="str">
            <v>JAMAF</v>
          </cell>
          <cell r="AW254" t="str">
            <v>J. Am. Med. Informatics Assoc.</v>
          </cell>
          <cell r="AX254" t="str">
            <v>Final</v>
          </cell>
          <cell r="AY254" t="str">
            <v>2-s2.0-84882749026</v>
          </cell>
          <cell r="AZ254">
            <v>4</v>
          </cell>
          <cell r="BG254" t="str">
            <v>article; automation; clinical classification; machine learning; medical documentation; word sense disambiguation; Natural Language Processing; Semantic similarity; Word Sense Disambiguation; Artificial Intelligence; Data Mining; Knowledge Bases; Literature; Medical Subject Headings; Natural Language Processing; Semantics; Unified Medical Language System</v>
          </cell>
          <cell r="BI254" t="str">
            <v>twitter|metamap|nlp</v>
          </cell>
          <cell r="BJ254" t="str">
            <v>background: word sense disambiguation (wsd) methods automatically assign an unambiguous concept to an ambiguous term based on context, and are important to many text-processing tasks. in this study we developed and evaluated a knowledge-based wsd method that uses semantic similarity measures derived from the unified medical language system (umls) and evaluated the contribution of wsd to clinical text classification. methods: we evaluated our system on biomedical wsd datasets and determined the contribution of our wsd system to clinical document classification on the 2007 computational medicine challenge corpus. results: our system compared favorably with other knowledge-based methods. machine learning classifiers trained on disambiguated concepts significantly outperformed those trained using all concepts. conclusions: we developed a wsd system that achieves high disambiguation accuracy on standard biomedical wsd datasets and showed that our wsd system improves clinical document classification. data sharing: we integrated our wsd system with metamap and the clinical text analysis and knowledge extraction system, two popular biomedical natural language processing systems. all codes required to reproduce our results and all tools developed as part of this study are released as open source, available under http://code.google.com/p/ytex.</v>
          </cell>
          <cell r="BL254" t="str">
            <v xml:space="preserve">Antecedentes: métodos de desambiguação do Word Sense Sense (WSD) Atribua automaticamente um conceito inequívoco a um termo ambíguo com base no contexto e são importantes para muitas tarefas de processamento de texto. Neste estudo, desenvolvemos e avaliamos um método WSD baseado em conhecimentos que usa medidas de similaridade semântica derivadas do sistema de idiomas unificadas (UMLs) e avaliou a contribuição do WSD para a classificação de texto clínico. Métodos: Avaliamos nosso sistema sobre conjuntos de dados WSD biomédicos e determinamos a contribuição do nosso sistema WSD para a classificação de documentos clínicos no 2007 Computacional Medicine Desafio Corpus. Resultados: Nosso sistema comparou favoravelmente com outros métodos baseados no conhecimento. Os classificadores de aprendizagem de máquinas treinados em conceitos desambiguados superaram significativamente os treinados usando todos os conceitos. Conclusões: Desenvolvemos um sistema WSD que alcança alta precisão de desambiguação em conjuntos de dados WSD biomédicos padrão e mostrou que nosso sistema WSD melhora a classificação clínica do documento. Compartilhamento de dados: integramos nosso sistema WSD com o Metamap e a análise de texto clínico e sistema de extração de conhecimento, dois sistemas populares de processamento de linguagem natural biomédica. Todos os códigos necessários para reproduzir nossos resultados e todas as ferramentas desenvolvidas como parte deste estudo são lançadas como código aberto, disponível em http://code.google.com/p/ytex. </v>
          </cell>
          <cell r="BQ254">
            <v>0</v>
          </cell>
          <cell r="BR254">
            <v>0</v>
          </cell>
          <cell r="BS254">
            <v>0</v>
          </cell>
          <cell r="BV254">
            <v>0</v>
          </cell>
          <cell r="BW254">
            <v>0</v>
          </cell>
          <cell r="BX254">
            <v>0</v>
          </cell>
          <cell r="BY254">
            <v>0</v>
          </cell>
          <cell r="BZ254">
            <v>0</v>
          </cell>
          <cell r="CA254">
            <v>0</v>
          </cell>
          <cell r="CB254">
            <v>0</v>
          </cell>
          <cell r="CC254">
            <v>0</v>
          </cell>
          <cell r="CK254">
            <v>0</v>
          </cell>
          <cell r="CL254">
            <v>0</v>
          </cell>
        </row>
        <row r="255">
          <cell r="C255" t="str">
            <v>an adverse drug effect mentions extraction method based on weighted online recurrent extreme learning machine</v>
          </cell>
          <cell r="D255" t="str">
            <v>An adverse drug effect mentions extraction method based on weighted online recurrent extreme learning machine</v>
          </cell>
          <cell r="E255" t="str">
            <v xml:space="preserve">Um efeito adverso do efeito de drogas menciona o método de extração baseado na máquina de aprendizagem extrema recorrente on-line ponderada </v>
          </cell>
          <cell r="G255" t="str">
            <v xml:space="preserve">macho </v>
          </cell>
          <cell r="H255">
            <v>2019</v>
          </cell>
          <cell r="I255">
            <v>4</v>
          </cell>
          <cell r="J255">
            <v>0</v>
          </cell>
          <cell r="K255">
            <v>0</v>
          </cell>
          <cell r="L255" t="str">
            <v>Scopus</v>
          </cell>
          <cell r="P255" t="str">
            <v>English</v>
          </cell>
          <cell r="Q255" t="str">
            <v>Article</v>
          </cell>
          <cell r="R255">
            <v>0</v>
          </cell>
          <cell r="T255" t="str">
            <v>El-allaly E.-D., Sarrouti M., En-Nahnahi N., Ouatik El Alaoui S.</v>
          </cell>
          <cell r="U255" t="str">
            <v>Computer Methods and Programs in Biomedicine</v>
          </cell>
          <cell r="V255" t="str">
            <v>176</v>
          </cell>
          <cell r="Y255" t="str">
            <v>10.1016/j.cmpb.2019.04.029</v>
          </cell>
          <cell r="Z255" t="str">
            <v>10.1016/j.cmpb.2019.04.029</v>
          </cell>
          <cell r="AB255" t="str">
            <v>https://www.scopus.com/inward/record.uri?eid=2-s2.0-85065194700&amp;doi=10.1016%2fj.cmpb.2019.04.029&amp;partnerID=40&amp;md5=3ffe548fe3aa278cfda4439d601fad75</v>
          </cell>
          <cell r="AC255" t="str">
            <v>Laboratory of Informatics and Modeling, FSDM, Sidi Mohammed Ben Abdellah University, Fez, Morocco</v>
          </cell>
          <cell r="AD255" t="str">
            <v>El-allaly, E.-D., Laboratory of Informatics and Modeling, FSDM, Sidi Mohammed Ben Abdellah University, Fez, Morocco; Sarrouti, M., Laboratory of Informatics and Modeling, FSDM, Sidi Mohammed Ben Abdellah University, Fez, Morocco; En-Nahnahi, N., Laboratory of Informatics and Modeling, FSDM, Sidi Mohammed Ben Abdellah University, Fez, Morocco; Ouatik El Alaoui, S., Laboratory of Informatics and Modeling, FSDM, Sidi Mohammed Ben Abdellah University, Fez, Morocco</v>
          </cell>
          <cell r="AL255" t="str">
            <v>Karimi, S., Wang, C., Metke-Jimenez, A., Gaire, R., Paris, C., Text and data mining techniques in adverse drug reaction detection (2015) ACM Comput. Surv., 47, pp. 1-39; Ji, Y., Ying, H., Dews, P., Mansour, A., Tran, J., Miller, R.E., Massanari, R.M., A potential causal association mining algorithm for screening adverse drug reactions in postmarketing surveillance (2011) IEEE Trans. Inf. Technol. Biomed., 15 (3), pp. 428-437; Russo, E., Palleria, C., Leporini, C., Chimirri, S., Marrazzo, G., Sacchetta, S., Bruno, L., Scicchitano, F., Limitations and obstacles of the spontaneous adverse drugs reactions reporting: two ”challenging” case reports (2013) J. Pharmacol. Pharmacother., 4, p. 66; Gurudatt, C.L., Case reports: brief overview of reporting and submission to biomedical journal (2016) Indian J. Anaesth., 60, pp. 695-699; Harpaz, R., Callahan, A., Tamang, S., Low, Y., Odgers, D., Finlayson, S., Jung, K., Shah, N.H., Text mining for adverse drug events: the promise, challenges, and state of the art (2014) Drug Saf., 37, pp. 777-790; Athenikos, S.J., Han, H., Biomedical question answering: a survey (2010) Comput. Methods Programs Biomed., 99 (1), pp. 1-24; Sarrouti, M., Ouatik El Alaoui, S., A passage retrieval method based on probabilistic information retrieval and UMLS concepts in biomedical question answering (2017) J. Biomed. Inform., 68, pp. 96-103; Sarrouti, M., Alaoui, S.O.E., A machine learning-based method for question type classification in biomedical question answering (2017) Methods Inf. Med., 56 (3), pp. 209-216; Sarrouti, M., Lachkar, A., A new and efficient method based on syntactic dependency relations features for ad hoc clinical question classification (2017) Int. J. Bioinform. Res. Appl., 13 (2), p. 161; Sarrouti, M., Alaoui, S.O.E., A yes/no answer generator based on sentiment-word scores in biomedical question answering (2017) Int. J. Healthc. Inf.Syst. Inform., 13 (3), p. 12; Sarrouti, M., Alaoui, S.O.E., A biomedical question answering system in BioASQ 2017 (2017) BioNLP 2017, , Association for Computational Linguistics; Sarrouti, M., Alaoui, S.O.E., A generic document retrieval framework based on UMLS similarity for biomedical question answering system (2016) Intelligent Decision Technologies 2016, pp. 207-216. , Springer International Publishing; Alves, T., Rodrigues, R., Costa, H., Rocha, M., Development of an information retrieval tool for biomedical patents (2018) Comput. Methods Programs Biomed., 159, pp. 125-134; Seoud, R.A.A., Mabrouk, M.S., TMT-HCC: A tool for text mining the biomedical literature for hepatocellular carcinoma (HCC) biomarkers identification (2013) Comput. Methods Programs Biomed., 112 (3), pp. 640-648; El-allaly, E., Sarrouti, M., En-Nahnahi, N., Alaoui, S.O.E., Adverse drug reaction mentions extraction from drug labels: an experimental study (2019) Advanced Intelligent Systems for Sustainable Development (AI2SD’2018) Vol 4: Advanced Intelligent Systems Applied to Health, 914, pp. 216-231. , Springer International Publishing; Campos, D., Matos, S., Oliveira, J.L., Biomedical named entity recognition: a survey of machine-learning tools (2012) Theory Appl. Adv. Text Min.g, pp. 175-195; Rindflesch, T.C., Tanabe, L., Weinstein, J.N., Hunter, L., EDGAR: extraction of drugs, genes and relations from the biomedical literature. (2000) Pac. Symp. Biocomput., pp. 517-528; Song, M., Yu, H., Han, W.S., Developing a hybrid dictionary-based bio-entity recognition technique (2015) BMC Med. Inform. Decis. Mak., 15, p. S9; Zeng, Q.T., Goryachev, S., Weiss, S., Sordo, M., Murphy, S.N., Lazarus, R., Extracting principal diagnosis, co-morbidity and smoking status for asthma research: evaluation of a natural language processing system (2006) BMC Med. Inform. Decis. Mak., 6, pp. 1-9; Hanisch, D., Fundel, K., Mevissen, H.T., Zimmer, R., Fluck, J., ProMiner: rule-based protein and gene entity recognition (2005) BMC Bioinform., 6, pp. 1-9; Takeuchi, K., Collier, N., Bio-medical entity extraction using support vector machines (2005) Artif. Intell. Med., 33, pp. 125-137; Zhao, S., Named entity recognition in biomedical texts using an HMM model (2004) Proceedings of the International Joint Workshop on Natural Language Processing in Biomedicine and its Applications - JNLPBA ‘04, p. 84; Settles, B., Biomedical named entity recognition using conditional random fields and rich feature sets (2004) The International Joint Workshop, pp. 104-107; Elman, J.L., Finding structure in time (1990) Cognit. Sci., 14, pp. 179-211; Hochreiter, S., Schmidhuber, J.J., Long short-term memory (1997) Neural Comput., 9 (8), pp. 1-32; Fabregat, H., Araujo, L., Martinez-Romo, J., Deep neural models for extracting entities and relationships in the new RDD corpus relating disabilities and rare diseases (2018) Comput. Methods Programs Biomed., 164, pp. 121-129; Lyu, C., Chen, B., Ren, Y., Ji, D., Long short-term memory RNN for biomedical named entity recognition (2017) BMC Bioinform., 18, p. 462; Li, F., Yue, Z., Meishan, Z., Ji, D., Joint models for extracting adverse drug events from biomedical text (2016) IJCAI International Joint Conference on Artificial Intelligence, pp. 2838-2844; Li, F., Zhang, M., Fu, G., Ji, D., A neural joint model for entity and relation extraction from biomedical text (2017) BMC Bioinform., 18, p. 198; Huang, G.-B., Zhu, Q.-Y., Siew, C.-K., Extreme learning machine: a new learning scheme of feedforward neural networks (2004) IEEE International Joint Conference on Neural Networks, 2, pp. 985-990. , IEEE; Huang, G.-B., Zhu, Q.-Y., Siew, C.-K., Extreme learning machine: theory and applications (2006) Neurocomputing, 70, pp. 489-501; Park, J.M., Kim, J.H., Online recurrent extreme learning machine and its application to time-series prediction (2017) Proceedings of the International Joint Conference on Neural Networks, 2017-May, pp. 1983-1990; Liang, N.-Y., Huang, G.-B., Saratchandran, P., Sundararajan, N., A fast and accurate online sequential learning algorithm for feedforward networks (2006) IEEE Trans. Neural Netw., 17, pp. 1411-1423; Kasun, L.L.C., Zhou, H., Huang, G.-B., Vong, C., Representational learning with extreme learning machine for big data (2013) IEEE Intell. Syst., pp. 1-4; Gurulingappa, H., Rajput, A.M., Roberts, A., Fluck, J., Hofmann-Apitius, M., Toldo, L., Development of a benchmark corpus to support the automatic extraction of drug-related adverse effects from medical case reports (2012) J. Biomed. Inform., 45, pp. 885-892; Gurulingappa, H., MateenRajput, A., Toldo, L., Extraction of potential adverse drug events from medical case reports (2012) J. Biomed. Semant., 3, p. 15; Giuliano, C., Lavelli, A., Pighin, D., Romano, L., Fbk-irst: Kernel methods for semantic relation extraction (2007) Proceedings of the Fourth International Workshop on Semantic Evaluations (SemEval-2007), pp. 141-144. , Association for Computational Linguistics; Kang, N., Singh, B., Bui, C., Afzal, Z., van Mulligen, E.M., Kors, J.A., Knowledge-based extraction of adverse drug events from biomedical text (2014) BMC Bioinform., 15, p. 64; Mikolov, T., Chen, K., Corrado, G., Dean, J., Efficient estimation of word representations in vector space (2013) CoRR; Pyysalo, S., Ginter, F., Moen, H., Salakoski, T., Ananiadou, S., Distributional semantics resources for biomedical text processing (2013) Proceedings of LBM 2013, pp. 39-44; Gridach, M., Character-level neural network for biomedical named entity recognition (2017) J. Biomed. Inform., 70, pp. 85-91; Ioffe, S., Szegedy, C., Batch normalization: accelerating deep network training by reducing internal covariate shift (2015) ICML; Wong, P.K., Vong, C.M., Gao, X.H., Wong, K.I., Adaptive control using fully online sequential-extreme learning machine and a case study on engine air-fuel ratio regulation (2014) Math. Probl. Eng., 2014; Mirza, B., Lin, Z., Toh, K.-A., Weighted online sequential extreme learning machine for class imbalance learning (2013) Neural Process. Lett., 38 (3), pp. 465-486; Kasun, L.L.C., Yang, Y., Huang, G.-B., Zhang, Z., Dimension reduction with extreme learning machine (2016) IEEE Trans. Image Process., 25 (8), pp. 3906-3918; Huang, G.-B., Chen, L., Siew, C.-K., Universal approximation using incremental constructive feedforward networks with random hidden nodes (2006) IEEE Trans. Neural Netw., 17 (4), pp. 879-892; Johnson, W.B., Lindenstrauss, J., Extensions of Lipschitz mappings into a hilbert space (1984) Contemp. Math.</v>
          </cell>
          <cell r="AM255" t="str">
            <v>El-allaly, E.-D.; Laboratory of Informatics and Modeling, Morocco; email: eddrissiya.elallaly@usmba.ac.ma</v>
          </cell>
          <cell r="AP255" t="str">
            <v>Elsevier Ireland Ltd</v>
          </cell>
          <cell r="AV255" t="str">
            <v>CMPBE</v>
          </cell>
          <cell r="AW255" t="str">
            <v>Comput. Methods Programs Biomed.</v>
          </cell>
          <cell r="AX255" t="str">
            <v>Final</v>
          </cell>
          <cell r="AY255" t="str">
            <v>2-s2.0-85065194700</v>
          </cell>
          <cell r="AZ255">
            <v>8</v>
          </cell>
          <cell r="BF255" t="str">
            <v>Adverse drug effect; Biomedical informatics; Biomedical named entity recognition; Natural language processing; Pharmacovigilance; Weighted online recurrent extreme learning machine</v>
          </cell>
          <cell r="BG255" t="str">
            <v>Data mining; Deep learning; Embeddings; Extraction; Knowledge acquisition; Natural language processing systems; Text processing; Biomedical informatics; Biomedical named entity recognition; Drug effects; Extreme learning machine; NAtural language processing; Pharmacovigilance; E-learning; accuracy; adverse drug reaction; Article; embedding; extraction; machine learning; recall; algorithm; data mining; drug surveillance program; factual database; human; procedures; publication; reproducibility; semantics; software; Algorithms; Data Mining; Databases, Factual; Drug-Related Side Effects and Adverse Reactions; Humans; Machine Learning; Neural Networks, Computer; Pharmacovigilance; Publications; Reproducibility of Results; Semantics; Software</v>
          </cell>
          <cell r="BJ255" t="str">
            <v>background and objective: automatic extraction of adverse drug effect (ade) mentions from biomedical texts is a challenging research problem that has attracted significant attention from the pharmacovigilance and biomedical text mining communities. indeed, deep learning based methods have recently been employed to solve this issue with great success. however, they fail to effectively identify the boundary of mentions. in this paper, we propose a weighted online recurrent extreme learning machine (wor-elm) based method to overcome this drawback. methods: the proposed method for ade mentions extraction from biomedical texts is divided into two stages: span detection and ade mentions classification. at the first stage, we identify the boundary of the mentions irrespective of their types with a wor-elm in a given sentence. at the second stage, another wor-elm is used to classify the identified mentions to the appropriate type. both stages use the concatenation of character-level and word-level embeddings as features. the character-level embedding is obtained using a modified online recurrent extreme learning machine, whereas the word-level embedding is obtained from a pre-trained model. results: several experiments were carried out on a well-known ade corpus to evaluate the effectiveness and demonstrate the usefulness of the proposed method. the obtained results show that our method achieves an f-score of 87.5%, which outperforms the current state-of-the-art methods. conclusions: our research results indicate that the proposed method for adverse drug effect mentions extraction from text can significantly improve performance over existing methods. our experiments show the effectiveness of incorporating word-level and character level embeddings as features for wor-elm. they also illustrate the benefits of using iou segment to represent ade mentions. © 2019 elsevier b.v.</v>
          </cell>
          <cell r="BL255" t="str">
            <v xml:space="preserve">Antecedentes e objectivos: A extração automática de efeitos adversos de drogas (ADE) menciona de textos biomédicos é um problema de pesquisa desafiador que atraiu uma atenção significativa das comunidades de mineração de texto farmacovigilância e texto biomédico. De fato, os métodos baseados em aprendizado profundo foram empregados recentemente para resolver essa questão com grande sucesso. No entanto, eles não conseguem identificar efetivamente o limite das menções. Neste artigo, propomos um método baseado em Máquina de Aprendizagem Extrema Retrocante Online Ponderada (Wor-Elm) para superar essa desvantagem. Métodos: O método proposto para a extração de mencionações ADE de textos biomédicos é dividido em duas etapas: detecção de extensão e classificação ADE menciona. No primeiro estágio, identificamos o limite das mencionações, independentemente de seus tipos com um elmo em uma determinada sentença. No segundo estágio, outro esplendor é usado para classificar as mencionias identificadas para o tipo apropriado. Ambas as etapas usam a concatenação de incorporações de nível de caractere e nível de palavras como recursos. A incorporação de nível de caracteres é obtida usando uma máquina de aprendizagem extrema recorrente on-line modificada, enquanto a incorporação de nível de palavra é obtida de um modelo pré-treinado. RESULTADOS: Várias experiências foram realizadas em um bem conhecido ADE Corpus para avaliar a eficácia e demonstrar a utilidade do método proposto. Os resultados obtidos mostram que nosso método alcança uma pontuação F de 87,5%, que supera os métodos atuais de última geração. CONCLUSÕES: Nossos resultados de pesquisa indicam que o método proposto para efeitos de fármacos adversos menciona a extração do texto pode melhorar significativamente o desempenho dos métodos existentes. Nossos experimentos mostram a eficácia de incorporar incorporações de nível de nível e nível de caracteres como características para o elmo do mundo. Eles também ilustram os benefícios de usar o segmento IOU para representar a Ade Mencions. © 2019 Elsevier B.V. </v>
          </cell>
          <cell r="BQ255">
            <v>0</v>
          </cell>
          <cell r="BR255">
            <v>1</v>
          </cell>
          <cell r="BS255">
            <v>0</v>
          </cell>
          <cell r="BV255">
            <v>0</v>
          </cell>
          <cell r="BW255">
            <v>0</v>
          </cell>
          <cell r="BX255">
            <v>0</v>
          </cell>
          <cell r="BY255">
            <v>0</v>
          </cell>
          <cell r="BZ255">
            <v>0</v>
          </cell>
          <cell r="CA255">
            <v>0</v>
          </cell>
          <cell r="CB255">
            <v>0</v>
          </cell>
          <cell r="CC255">
            <v>0</v>
          </cell>
          <cell r="CE255" t="str">
            <v>Entra ou ñ para leitura: não</v>
          </cell>
          <cell r="CF255" t="str">
            <v>Ruim</v>
          </cell>
          <cell r="CG255">
            <v>44374</v>
          </cell>
          <cell r="CI255">
            <v>0</v>
          </cell>
          <cell r="CK255">
            <v>0</v>
          </cell>
          <cell r="CL255">
            <v>0</v>
          </cell>
        </row>
        <row r="256">
          <cell r="C256" t="str">
            <v>an exploratory study on pseudo data generation in prescription and adverse drug reaction extraction</v>
          </cell>
          <cell r="D256" t="str">
            <v>An exploratory study on pseudo-data generation in prescription and adverse drug reaction extraction</v>
          </cell>
          <cell r="E256" t="str">
            <v xml:space="preserve">Um estudo exploratório sobre geração de pseudo-dados na prescrição e extracção de reação de drogas adversas </v>
          </cell>
          <cell r="G256" t="str">
            <v xml:space="preserve">macho </v>
          </cell>
          <cell r="H256">
            <v>2019</v>
          </cell>
          <cell r="I256">
            <v>2</v>
          </cell>
          <cell r="J256">
            <v>0</v>
          </cell>
          <cell r="K256">
            <v>0</v>
          </cell>
          <cell r="L256" t="str">
            <v>Scopus</v>
          </cell>
          <cell r="P256" t="str">
            <v>English</v>
          </cell>
          <cell r="Q256" t="str">
            <v>Conference Paper</v>
          </cell>
          <cell r="R256">
            <v>0</v>
          </cell>
          <cell r="T256" t="str">
            <v>Tao C., Lee K., Filannino M., Uzuner Ö.</v>
          </cell>
          <cell r="U256" t="str">
            <v>Studies in Health Technology and Informatics</v>
          </cell>
          <cell r="V256" t="str">
            <v>264</v>
          </cell>
          <cell r="Y256" t="str">
            <v>10.3233/shti190249</v>
          </cell>
          <cell r="Z256" t="str">
            <v>10.3233/SHTI190249</v>
          </cell>
          <cell r="AB256" t="str">
            <v>https://www.scopus.com/inward/record.uri?eid=2-s2.0-85071473779&amp;doi=10.3233%2fSHTI190249&amp;partnerID=40&amp;md5=bbd0a6b052f805d59778fa7d771736ba</v>
          </cell>
          <cell r="AC256" t="str">
            <v>State University of New York at Albany, Albany, NY, United States; George Mason University, Fairfax, VA, United States; UAB 431, 1400 Washington Avenue, Albany, NY  12222, United States; Nguyen Engineering Building, 4400 University Drive, Fairfax, VA  22030, United States</v>
          </cell>
          <cell r="AD256" t="str">
            <v>Tao, C., State University of New York at Albany, Albany, NY, United States, UAB 431, 1400 Washington Avenue, Albany, NY  12222, United States; Lee, K., George Mason University, Fairfax, VA, United States; Filannino, M., George Mason University, Fairfax, VA, United States; Uzuner, Ö., George Mason University, Fairfax, VA, United States, Nguyen Engineering Building, 4400 University Drive, Fairfax, VA  22030, United States</v>
          </cell>
          <cell r="AI256" t="str">
            <v>This work was supported by Philips Research North America, PI: Peter Szolovits. The content is solely the responsibility of the authors and does not necessarily represent the official views of the sponsors.</v>
          </cell>
          <cell r="AL256" t="str">
            <v>Mønsted, T., Reddy, M.C., Bansler, J.P., The use of narratives in medical work: A field study of physician-patient consultations ECSCW 2011: Proceedings of the 12th European Conference on Computer Supported Cooperative Work, pp. 81-100. , 24-28 September 2011, Aarhus Denmark 2011 . Springer, London; Uzuner, Ö., Stubbs, A., Practical applications for natural language processing in clinical research: The 2014 i2b2/UTHealth shared tasks (2015) Journal of Biomedical Informatics, 58, p. S1. , Dec; Savova, G.K., Masanz, J.J., Ogren, P.V., Zheng, J., Sohn, S., Kipper-Schuler, K.C., Chute, C.G., Mayo clinical Text Analysis and Knowledge Extraction System (cTAKES): Architecture, component evaluation and applications (2010) Journal of the American Medical Informatics Association, 17 (5), pp. 507-513. , Sep 1; Uzuner, Ö., Solti, I., Cadag, E., Extracting medication information from clinical text (2010) Journal of the American Medical Informatics Association, 17 (5), pp. 514-518. , Sep 1; Capurro, D., Van Eaton, E., Black, R., Tarczy-Hornoch, P., Availability of structured and unstructured clinical data for comparative effectiveness research and quality improvement: A multisite assessment (2014) EGEMS, 2 (1); Klassen, P., Xia, F., Vanderwende, L., Yetisgen, M., Annotating clinical events in text snippets for phenotype detection (2014) Proceedings of the Ninth International Conference on Language Resources and Evaluation (LREC-2014); Mehrabi, S., Krishnan, A., Roch, A.M., Schmidt, H., Li, D., Kesterson, J., Beesley, C., Liu, H., Identification of patients with family history of pancreatic cancer-Investigation of an NLP System Portability (2015) Studies in Health Technology and Informatics, 216, p. 604; Cornish, P.L., Knowles, S.R., Marchesano, R., Tam, V., Shadowitz, S., Juurlink, D.N., Etchells, E.E., Unintended medication discrepancies at the time of hospital admission (2005) Archives of Internal Medicine, 165 (4), pp. 424-429. , Feb 28; Wilke, R.A., Xu, H., Denny, J.C., Roden, D.M., Krauss, R.M., McCarty, C.A., Davis, R.L., Savova, G., The emerging role of electronic medical records in pharmacogenomics (2011) Clinical Pharmacology &amp; Therapeutics, 89 (3), pp. 379-386. , Mar; Drug, O.D., (2011) Guidance for Industry, p. 1000. , Center for Drug Evaluation and Research CDER. Oct; Roberts, K., Demner-Fushman, D., Tonning, J.M., Overview of the TAC 2017 adverse reaction extraction from drug labels track (2017) Proceedings of the 2017 Text Analysis Conference, , Nov 13-14. National Institute of Standards and Technology; Friedman, C., Johnson, S.B., Natural language and text processing in biomedicine (2006) Biomedical Informatics, pp. 312-343. , Springer, New York, NY; Tao, C., (2018) Clinical Information Extraction from Unstructured Free-Texts, , State University of New York at Albany; Xu, H., Stenner, S.P., Doan, S., Johnson, K.B., Waitman, L.R., Denny, J.C., MeDEx: A medication information extraction system for clinical narratives (2010) Journal of the American Medical Informatics Association, 17 (1), pp. 19-24. , Jan 1; Patrick, J., Li, M., A cascade approach to extracting medication events (2009) Proceedings of the Australasian Language Technology Association Workshop, pp. 99-103; Tao, C., Filannino, M., Uzuner, Ö., Prescription extraction using CRFs and word embeddings (2017) Journal of Biomedical Informatics, 72, pp. 60-66. , Aug 1; Xu, J., Lee, H.J., Ji, Z., Wang, J., Wei, Q., Xu, H., UTh_CCB system for adverse drug reaction extraction from drug labels at TAC-ADR 2017 (2017) Proceedings of the 2017 Text Analysis Conference, , Nov 13-14. National Institute of Standards and Technology; Chawla, N.V., Bowyer, K.W., Hall, L.O., SMOTE: Synthetic minority over-sampling technique (2002) Journal of Artificial Intelligence Research, 16, pp. 321-357. , Jun 1; Keretna, S., Lim, C.P., Creighton, D., Enhancing medical named entity recognition with an extended segment representation technique (2015) Computer Methods and Programs in Biomedicine, 119 (2), pp. 88-100. , Apr 1; Japkowicz, N., The class imbalance problem: Significance and strategies (2000) Proceedings of the International Conference on Artificial Intelligence, , Jun 26; Pennington, J., Socher, R., Manning, C., Glove: Global vectors for word representation (2014) Proceedings of the 2014 Conference on Empirical Methods in Natural Language Processing (EMNLP), pp. 1532-1543; Okazaki, N., (2017) Crfsuite: A Fast Implementation of Conditional Random Fields (CRFs); Tao, C., Lee, K., Filannino, M., Buchan, K., Uzuner, Ö., Extracting and normalizing ADRs from drug labels (2017) Proceedings of the 2017 Text Analysis Conference, , Nov 13-14. National Institute of Standards and Technology; Johnson, A.E., Pollard, T.J., Shen, L., Liwei, H.L., Feng, M., Ghassemi, M., Moody, B., Mark, R.G., MIMIC-III, a freely accessible critical care database (2016) Scientific Data, 3, p. 160035. , May 24; Henry, S., Cuffy, C., McInnes, B.T., Vector representations of multi-word terms for semantic relatedness (2018) Journal of Biomedical Informatics, 77, pp. 111-119. , Jan 1; McInnes, B.T., Pedersen, T., Evaluating semantic similarity and relatedness over the semantic grouping of clinical term pairs (2015) Journal of Biomedical Informatics, 54, pp. 329-336. , Apr 1; Henry, S., McQuilkin, A., McInnes, B.T., Association measures for estimating semantic similarity and relatedness between biomedical concepts (2018) Artificial Intelligence in Medicine, , Sep 7; Abney, S., (2007) Semi-Supervised Learning for Computational Linguistics, , CRC Press; Bodenreider, O., The unified medical language system (UMLS): Integrating biomedical terminology (2004) Nucleic Acids Research, 32, pp. D267-D270. , Jan 1; Yu, M., Dredze, M., Learning composition models for phrase embeddings (2015) Transactions of the Association for Computational Linguistics, 3, pp. 227-242. , Dec; Conneau, A., Kruszewski, G., Lample, G., Barrault, L., Baroni, M., (2018) What You Can Cram into a Single Vector: Probing Sentence Embeddings for Linguistic Properties, , arXiv preprint May 3</v>
          </cell>
          <cell r="AM256" t="str">
            <v>Tao, C.; State University of New York at AlbanyUnited States; email: mtao@albany.edu</v>
          </cell>
          <cell r="AN256" t="str">
            <v>Seroussi B.Ohno-Machado L.Ohno-Machado L.Seroussi B.</v>
          </cell>
          <cell r="AP256" t="str">
            <v>IOS Press</v>
          </cell>
          <cell r="AQ256" t="str">
            <v>17th World Congress on Medical and Health Informatics, MEDINFO 2019</v>
          </cell>
          <cell r="AR256" t="str">
            <v>25 August 2019 through 30 August 2019</v>
          </cell>
          <cell r="AT256">
            <v>150814</v>
          </cell>
          <cell r="AU256" t="str">
            <v>9781643680026</v>
          </cell>
          <cell r="AW256" t="str">
            <v>Stud. Health Technol. Informatics</v>
          </cell>
          <cell r="AX256" t="str">
            <v>Final</v>
          </cell>
          <cell r="AY256" t="str">
            <v>2-s2.0-85071473779</v>
          </cell>
          <cell r="AZ256">
            <v>4</v>
          </cell>
          <cell r="BF256" t="str">
            <v>Information Storage; Machine Learning; Natural Language Processing; Retrieval</v>
          </cell>
          <cell r="BG256" t="str">
            <v>Artificial intelligence; Clinical research; Data storage equipment; Deep learning; Digital storage; Knowledge based systems; Learning algorithms; Learning systems; Medical informatics; Natural language processing systems; Pharmacodynamics; Semantics; Adverse drug reactions; Annotated training data; Automatic extraction; Data-driven methods; Exploratory studies; Knowledge driven methods; NAtural language processing; Retrieval; Data mining; adverse drug reaction; information retrieval; knowledge base; natural language processing; prescription; semantics; Drug Prescriptions; Drug-Related Side Effects and Adverse Reactions; Information Storage and Retrieval; Knowledge Bases; Natural Language Processing; Semantics</v>
          </cell>
          <cell r="BI256" t="str">
            <v>twitter|metamap|nlp</v>
          </cell>
          <cell r="BJ256" t="str">
            <v>prescription information and adverse drug reactions (adr) are two components of detailed medication instructions that can benefit many aspects of clinical research. automatic extraction of this information from free-text narratives via information extraction (ie) can open it up to downstream uses. ie is commonly tackled by supervised natural language processing (nlp) systems which rely on annotated training data. however, training data generation is manual, time-consuming, and labor-intensive. it is desirable to develop automatic methods for augmenting manually labeled data. we propose pseudo-data generation as one such automatic method. pseudo-data are synthetic data generated by combining elements of existing labeled data. we propose and evaluate two sets of pseudo-data generation methods: knowledge-driven methods based on gazetteers and data-driven methods based on deep learning. we use the resulting pseudo-data to improve medication and adr extraction. data-driven pseudo-data are suitable for concept categories with high semantic regularities and short textual spans. knowledge-driven pseudo-data are effective for concept categories with longer textual spans, assuming the knowledge base offers good coverage of these concepts. combining the knowledge- and data-driven pseudo-data achieves significant performance improvement on medication names and adrs over baselines limited to the use of available labeled data. © 2019 international medical informatics association (imia) and ios press.</v>
          </cell>
          <cell r="BL256" t="str">
            <v xml:space="preserve">Informações sobre receita médica e reações adversas (ADR) são dois componentes de instruções de medicação detalhadas que podem beneficiar muitos aspectos da pesquisa clínica. Extração automática desta informação de narrativas de texto livre através da extração de informações (ou seja) pode abri-la para usos a jusante. ou seja, é comumente abordado por sistemas de processamento de linguagem natural supervisionado (NLP) que dependem de dados de treinamento anotados. No entanto, a geração de dados de treinamento é manual, demorada e trabalho intensivo. É desejável desenvolver métodos automáticos para aumentar os dados rotulados manualmente. Propomos a geração pseudo-dados como um tal método automático. Pseudo-dados são dados sintéticos gerados pela combinação de elementos de dados rotulados existentes. Propomos e avaliamos dois conjuntos de métodos de geração de pseudo-dados: métodos orientados para o conhecimento baseados em gazetters e métodos orientados a dados com base no aprendizado profundo. Usamos os pseudo-dados resultantes para melhorar a medicação e a extração de ADR. Os pseudo-dados acionados por dados são adequados para categorias conceituais com altas regularidades semânticas e curtas dólares. Os pseudo-dados orientados para o conhecimento são eficazes para categorias conceituais com vãos textuais mais longos, assumindo que a base de conhecimento oferece uma boa cobertura desses conceitos. A combinação dos pseudo-dados orientados para o conhecimento e os dados alcançam melhora significativa de desempenho nos nomes de medicamentos e ADRs sobre as linhas de base limitadas ao uso de dados rotulados disponíveis. © 2019 International Medical Informatics Association (IMIA) e IOS Press. </v>
          </cell>
          <cell r="BQ256">
            <v>0</v>
          </cell>
          <cell r="BR256">
            <v>1</v>
          </cell>
          <cell r="BS256">
            <v>0</v>
          </cell>
          <cell r="BV256">
            <v>0</v>
          </cell>
          <cell r="BW256">
            <v>0</v>
          </cell>
          <cell r="BX256">
            <v>0</v>
          </cell>
          <cell r="BY256">
            <v>0</v>
          </cell>
          <cell r="BZ256">
            <v>0</v>
          </cell>
          <cell r="CA256">
            <v>0</v>
          </cell>
          <cell r="CB256">
            <v>0</v>
          </cell>
          <cell r="CC256">
            <v>0</v>
          </cell>
          <cell r="CE256" t="str">
            <v>Entra ou ñ para leitura: não</v>
          </cell>
          <cell r="CF256" t="str">
            <v>Ruim</v>
          </cell>
          <cell r="CG256">
            <v>44374</v>
          </cell>
          <cell r="CI256">
            <v>0</v>
          </cell>
          <cell r="CK256">
            <v>0</v>
          </cell>
          <cell r="CL256">
            <v>0</v>
          </cell>
        </row>
        <row r="257">
          <cell r="C257" t="str">
            <v>an investigation of single domain and multidomain medication and adverse drug event relation extraction from electronic health record notes using advanced deep learning models</v>
          </cell>
          <cell r="D257" t="str">
            <v>An investigation of single-domain and multidomain medication and adverse drug event relation extraction from electronic health record notes using advanced deep learning models</v>
          </cell>
          <cell r="E257" t="str">
            <v xml:space="preserve">Uma investigação de medicação de domínio único e multidomain e extracção de relação de eventos de drogas adversas de notas de registro de saúde eletrônica usando modelos avançados de aprendizagem profunda avançada </v>
          </cell>
          <cell r="G257" t="str">
            <v xml:space="preserve">macho </v>
          </cell>
          <cell r="H257">
            <v>2019</v>
          </cell>
          <cell r="I257">
            <v>11</v>
          </cell>
          <cell r="J257">
            <v>0</v>
          </cell>
          <cell r="K257">
            <v>0</v>
          </cell>
          <cell r="L257" t="str">
            <v>Scopus</v>
          </cell>
          <cell r="P257" t="str">
            <v>English</v>
          </cell>
          <cell r="Q257" t="str">
            <v>Article</v>
          </cell>
          <cell r="R257">
            <v>0</v>
          </cell>
          <cell r="S257" t="str">
            <v>All Open Access, Green</v>
          </cell>
          <cell r="T257" t="str">
            <v>Li F., Yu H.</v>
          </cell>
          <cell r="U257" t="str">
            <v>Journal of the American Medical Informatics Association</v>
          </cell>
          <cell r="V257" t="str">
            <v>26</v>
          </cell>
          <cell r="W257" t="str">
            <v>7</v>
          </cell>
          <cell r="Y257" t="str">
            <v>10.1093/jamia/ocz018</v>
          </cell>
          <cell r="Z257" t="str">
            <v>10.1093/jamia/ocz018</v>
          </cell>
          <cell r="AB257" t="str">
            <v>https://www.scopus.com/inward/record.uri?eid=2-s2.0-85068196388&amp;doi=10.1093%2fjamia%2focz018&amp;partnerID=40&amp;md5=e5079bf8db83181f4bddb21dc626eaf5</v>
          </cell>
          <cell r="AC257" t="str">
            <v>Department of Computer Science, University of Massachusetts Lowell, 1 University Ave, Lowell, MA  01854, United States; Center for Healthcare Organization and Implementation Research, Bedford Veterans Affairs Medical Center, Bedford, MA, United States</v>
          </cell>
          <cell r="AD257" t="str">
            <v>Li, F., Department of Computer Science, University of Massachusetts Lowell, 1 University Ave, Lowell, MA  01854, United States, Center for Healthcare Organization and Implementation Research, Bedford Veterans Affairs Medical Center, Bedford, MA, United States; Yu, H., Department of Computer Science, University of Massachusetts Lowell, 1 University Ave, Lowell, MA  01854, United States, Center for Healthcare Organization and Implementation Research, Bedford Veterans Affairs Medical Center, Bedford, MA, United States</v>
          </cell>
          <cell r="AH257" t="str">
            <v>National Institutes of Health, NIH
National Heart, Lung, and Blood Institute, NHLBI: R01HL125089
U.S. Department of Veterans Affairs, VA: 1I01HX001457-01</v>
          </cell>
          <cell r="AI257" t="str">
            <v>This work was supported by National Institutes of Health grant 5R01HL125089 and Health Services Research &amp; Development Program of the U.S. Department of Veterans Affairs Investigator-Initiated Research grant 1I01HX001457-01.</v>
          </cell>
          <cell r="AL257" t="str">
            <v>Turchin, A., Shubina, M., Breydo, E., Comparison of information content of structured and narrative text data sources on the example of medication intensification (2009) J Am Med Inform Assoc, 16 (3), pp. 362-370; Henriksson, A., Kvist, M., Dalianis, H., Identifying adverse drug event information in clinical notes with distributional semantic representations of context (2015) J Biomed Inform, 57, pp. 333-349; Uzuner, O., South, B.R., Shen, S., 2010 i2b2/VA challenge on concepts, assertions, and relations in clinical text J Am Med Inform Assoc 2011, 18 (5), pp. 552-556; Wei C-Hpeng, Y., Leaman, R., Assessing the state of the art in biomedical relation extraction: Overview of the BioCreative v chemicaldisease relation (CDR) task (2016) Database, 2016, pp. 1-8; Wei, W.-Q., Cronin, R.M., Xu, H., Development and evaluation of an ensemble resource linking medications to their indications J Am Med Inform Assoc 2013, 20 (5), pp. 954-961; Deleger, L., Bossy, R., Chaix, E., Overview of the bacteria biotope task at BioNLP Shared Task 2016 (2016) Proceedings of the 4th BioNLP Shared TaskWorkshop, pp. 12-22; Segura-Bedmar, I., Martinez, P., Herrero-Zazo, M., Semeval-2013 task 9: Extraction of drug-drug interactions from biomedical texts (DDIExtraction 2013) (2013) Seventh International Workshop on Semantic Evaluation (SemEval 2013, pp. 341-350. , Association for Computational Linguistics; Kim, J.-D., Ohta, T., Tateisi, Y., GENIA corpus-A semantically annotated corpus for bio-Textmining (2003) Bioinformatics, 19, pp. i180-i182; Krallinger, M., Rabal, O., Akhondi, S.A., Overview of the BioCreative VI chemical-protein interaction track (2017) Proceedings of the BioCreative VI Workshop, pp. 141-146. , BioCreative; Gurulingappa, H., Rajput, A.M., Roberts, A., Development of a benchmark corpus to support the automatic extraction of drug-related adverse effects from medical case reports J Biomed Inform 2012, 45 (5), pp. 885-892; Xu, J., Wu, Y., Zhang, Y., CD-REST: A system for extracting chemicalinduced disease relation in literature (2016) Database, 2016, pp. 1-9; Liu, M., Cai, R., Hu, Y., Determining molecular predictors of adverse drug reactions with causality analysis based on structure learning J Am Med Inform Assoc 2014, 21 (2), pp. 245-251; Kilicoglu, H., Rosemblat, G., Fiszman, M., Sortal anaphora resolution to enhance relation extraction from biomedical literature (2016) BMC Bioinformatics, 17, pp. 1-16; Munkhdalai, T., Liu, F., Yu, H., Clinical relation extraction toward drug safety surveillance using electronic health record narratives: Classical learning versus deep learning JMIR Public Health Surveill 2018, 4 (2), p. e29; Luo, Y., Cheng, Y., Uzuner, O., Segment convolutional neural networks (Seg-CNNs) for classifying relations in clinical notes J Am Med Inform Assoc 2018, 25 (1), pp. 93-98; Sabour, S., Frosst, N., Hinton, G.E., (2017) Dynamic Routing between Capsules, pp. 3856-3866. , Guyon I, Luxburg UV, Bengio S, et al., eds. Advances in Neural Information Processing Systems. Long Beach, CA: Curran Associates; Chen, X., Cardie, C., Multinomial adversarial networks for multi-domain text classification (2018) Proceedings of the 2018 Conference of the North American Chapter of the Association for Computational Linguistics, pp. 1226-1240. , New Orleans, Louisiana, USA; Rios, A., Kavuluru, R., Lu, Z., Generalizing biomedical relation classification with neural adversarial domain adaptation Bioinformatics 2018, 34 (17), pp. 2973-2981; Verga, P., Strubell, E., McCallum, A., Simultaneously self-Attending to all mentions for full-Abstract biological relation extraction (2018) Proceedings of the 2018 Conference of the North American Chapter of the Association for Computational Linguistics, pp. 872-884. , New Orleans, Louisiana, USA; Mehryary, F., Hakala, K., Kaewphan, S., End-To-end system for bacteria habitat extraction (2017) BioNLP, 2017, pp. 80-90. , Vancouver, Canada; Miwa, M., Bansal, M., End-To-end relation extraction using LSTMs on sequences and tree structures (2016) Proceedings of the 54th Annual Meeting of the Association for Computational Linguistics, pp. 1105-1116. , Berlin, Germany; Li, F., Zhang, M., Fu, G., A neural joint model for entity and relation extraction from biomedical text (2017) BMC Bioinformatics, 18 (1), p. 198; Jagannatha, A.N., Yu, H., Structured prediction models for RNN based sequence labeling in clinical text (2016) Proc Conf Empir Methods Nat Lang Process, 2016, pp. 856-865; Hinton, G., Sabour, S., Frosst, N., (2018) Matrix Capsules with em Routing, pp. 1-15. , https://openreview.net/forum?idHJWLfGWRb, International Conference on Learning Representations Vancouver Canada; Liu, P., Qiu, X., Huang, X., (2017) Adversarial Multi-Task Learning for Text Classification, pp. 1-10. , Proceedings of the 55th Annual Meeting of the Association for Computational Linguistics Volume 1: Long Articles; Xu, H., Stenner, S.P., Doan, S., MedEx: A medication information extraction system for clinical narratives J Am Med Inform Assoc 2010, 17 (1), pp. 19-24; Jagannatha, A., Liu, F., Liu, W., Overview of the first natural language processing challenge for extracting medication, indication, and adverse drug events from electronic health record notes (MADE 1.0) Drug Saf 2019, 42 (1), pp. 99-111; Uzuner, O., Solti, I., Cadag, E., Extracting medication information from clinical text J Am Med Inform Assoc 2010, 17 (5), pp. 514-518; Zeng, D., Liu, K., Lai, S., Relation classification via convolutional deep neural network (2014) Proceedings of COLING, 2014, pp. 2335-2344. , Dublin, Ireland; Kim, Y., Convolutional neural networks for sentence classification (2014) Proceedings of the 2014 Conference on Empirical Methods in Natural Language Processing (EMNLP, pp. 1746-1751; Luong, T., Pham, H., Manning, C.D., Effective approaches to attention-based neural machine translation (2015) Proceedings of the 2015 Conference on Empirical Methods in Natural Language Processing, pp. 1412-1421. , Lisbon, Portugal; Chapman, A.B., Peterson, K.S., Alba, P.R., Hybrid system for adverse drug event detection (2018) International Workshop on Medication and Adverse Drug Event Detection PMLR, pp. 16-24; Dandala, B., Joopudi, V., Devarakonda, M., IBM research system at MADE 2018: Detecting adverse drug events from electronic health records (2018) International Workshop on Medication and Adverse Drug Event Detection PMLR, pp. 39-47; Xu, D., Yadav, V., Bethard, S., UArizona at the MADE1.0 NLP challenge (2018) International Workshop on Medication and Adverse Drug Event Detection PMLR, pp. 57-65; Salimans, T., Goodfellow, I., Zaremba, W., (2016) Improved Techniques for Training GANs, pp. 1-9. , Lee DD Sugiyama M Luxburg UV Guyon I Garnett R. eds Advances in Neural Information Processing Systems Barcelona Spain: Curran Associates Inc; Sun, W., Rumshisky, A., Uzuner, O., Evaluating temporal relations in clinical text: 2012 i2b2 challenge J Am Med Inform Assoc 2013, 20 (5), pp. 806-813; Eriksson, R., Werge, T., Jensen, L.J., Dose-specific adverse drug reaction identification in electronic patient records: Temporal data mining in an inpatient psychiatric population Drug Saf 2014, 37 (4), pp. 237-247</v>
          </cell>
          <cell r="AM257" t="str">
            <v>Yu, H.; Department of Computer Science, 1 University Ave, United States; email: hong_yu@uml.edu</v>
          </cell>
          <cell r="AP257" t="str">
            <v>Oxford University Press</v>
          </cell>
          <cell r="AV257" t="str">
            <v>JAMAF</v>
          </cell>
          <cell r="AW257" t="str">
            <v>J. Am. Med. Informatics Assoc.</v>
          </cell>
          <cell r="AX257" t="str">
            <v>Final</v>
          </cell>
          <cell r="AY257" t="str">
            <v>2-s2.0-85068196388</v>
          </cell>
          <cell r="AZ257">
            <v>8</v>
          </cell>
          <cell r="BF257" t="str">
            <v>Deep learning; Electronic health record note; Natural language processing; Relation extraction; Single and multidomain</v>
          </cell>
          <cell r="BG257" t="str">
            <v>adverse drug reaction; Article; cardiovascular disease; deep learning; malignant neoplasm; statistical analysis; statistical model; data mining; electronic health record; human; natural language processing; procedures; Data Mining; Deep Learning; Drug-Related Side Effects and Adverse Reactions; Electronic Health Records; Humans; Natural Language Processing</v>
          </cell>
          <cell r="BJ257" t="str">
            <v>objective: we aim to evaluate the effectiveness of advanced deep learning models (eg, capsule network [capnet], adversarial training [adv]) for single-domain and multidomain relation extraction from electronic health record (ehr) notes. materials and methods: we built multiple deep learning models with increased complexity, namely a multilayer perceptron (mlp) model and a capnet model for single-domain relation extraction and fully shared (fs), shared-private (sp), and adversarial training (adv) modes for multidomain relation extraction. our models were evaluated in 2 ways: first, we compared our models using our expert-annotated cancer (the made1.0 corpus) and cardio corpora; second, we compared our models with the systems in the made1.0 and i2b2 challenges. results: multidomain models outperform single-domain models by 0.7%-1.4% in f1 (t test p05), but the results of fs, sp, and adv modes are mixed. our results show that the mlp model generally outperforms the capnet model by 0.1%-1.0% in f1. in the comparisons with other systems, the capnet model achieves the state-of-the-art result (87.2% in f1) in the cancer corpus and the mlp model generally outperforms medex in the cancer, cardiovascular diseases, and i2b2 corpora. conclusions: our mlp or capnet model generally outperforms other state-of-the-art systems in medication and adverse drug event relation extraction. multidomain models perform better than single-domain models. however, neither the sp nor the adv mode can always outperform the fs mode significantly. moreover, the capnet model is not superior to the mlp model for our corpora. © the author(s) 2019.</v>
          </cell>
          <cell r="BL257" t="str">
            <v xml:space="preserve">OBJETIVO: Nosso objetivo é avaliar a eficácia de modelos avançados de aprendizagem profunda (por exemplo, rede de cápsula [CapNet], treinamento adversário [ADV]) para extração de relação de domínio e multidomain de Notas de Registro de Saúde Eletrônica (EHR). Materiais e métodos: Construímos vários modelos de aprendizagem profundos com maior complexidade, ou seja, um modelo Multilayer Perceptron (MLP) e um modelo CAPNET para extração de relação de domínio único e totalmente compartilhado (FS), treinamento compartilhado-privado (SP) e adversário (SP), adv) modos para extração de relação multidomain. Nossos modelos foram avaliados em 2 maneiras: Primeiro, comparamos nossos modelos usando nosso câncer de especialista em câncer (The Made1.0 Corpus) e Cardio Corpora; Em segundo lugar, comparamos nossos modelos com os sistemas nos desafios Made1.0 e I2B2. RESULTADOS: Modelos multidomain superam modelos de domínio único em 0,7% -1,4% em F1 (T teste P05), mas os resultados dos modos FS, SP e ADV são mistos. Nossos resultados mostram que o modelo MLP geralmente supera o modelo da CAPNET em 0,1% -1,0% em F1. Nas comparações com outros sistemas, o modelo CAPNET alcança o resultado de última geração (87,2% em F1) no Corpus Câncer e o modelo MLP geralmente supera a medex no câncer, doenças cardiovasculares e no I2B2 corpora. CONCLUSÕES: Nosso modelo MLP ou CAPNET geralmente supera outros sistemas de última geração na medicação e extracção de relação de eventos de drogas adversas. Modelos multidomain realizam melhores do que modelos de domínio único. No entanto, nem o SP nem o modo ADV sempre podem superar significativamente o modo FS. Além disso, o modelo CAPNET não é superior ao modelo MLP para nossos corpora. © The Author (s) 2019. </v>
          </cell>
          <cell r="BQ257">
            <v>0</v>
          </cell>
          <cell r="BR257">
            <v>1</v>
          </cell>
          <cell r="BS257">
            <v>0</v>
          </cell>
          <cell r="BV257">
            <v>0</v>
          </cell>
          <cell r="BW257">
            <v>0</v>
          </cell>
          <cell r="BX257">
            <v>0</v>
          </cell>
          <cell r="BY257">
            <v>0</v>
          </cell>
          <cell r="BZ257">
            <v>0</v>
          </cell>
          <cell r="CA257">
            <v>0</v>
          </cell>
          <cell r="CB257">
            <v>0</v>
          </cell>
          <cell r="CC257">
            <v>0</v>
          </cell>
          <cell r="CE257" t="str">
            <v>Entra ou ñ para leitura: não</v>
          </cell>
          <cell r="CF257" t="str">
            <v>Ruim</v>
          </cell>
          <cell r="CG257">
            <v>44374</v>
          </cell>
          <cell r="CI257">
            <v>0</v>
          </cell>
          <cell r="CK257">
            <v>0</v>
          </cell>
          <cell r="CL257">
            <v>0</v>
          </cell>
        </row>
        <row r="258">
          <cell r="C258" t="str">
            <v>automatic translation of clinical trial eligibility criteria into formal queries</v>
          </cell>
          <cell r="D258" t="str">
            <v>Automatic translation of clinical trial eligibility criteria into formal queries</v>
          </cell>
          <cell r="E258" t="str">
            <v xml:space="preserve">Tradução automática de critérios de elegibilidade de ensaios clínicos em consultas formais </v>
          </cell>
          <cell r="G258" t="str">
            <v xml:space="preserve">macho </v>
          </cell>
          <cell r="H258">
            <v>2019</v>
          </cell>
          <cell r="J258">
            <v>0</v>
          </cell>
          <cell r="K258">
            <v>0</v>
          </cell>
          <cell r="L258" t="str">
            <v>Scopus</v>
          </cell>
          <cell r="P258" t="str">
            <v>English</v>
          </cell>
          <cell r="Q258" t="str">
            <v>Conference Paper</v>
          </cell>
          <cell r="R258">
            <v>0</v>
          </cell>
          <cell r="T258" t="str">
            <v>Xu C., Forkel W., Borgwardt S., Baader F., Zhou B.</v>
          </cell>
          <cell r="U258" t="str">
            <v>CEUR Workshop Proceedings</v>
          </cell>
          <cell r="V258" t="str">
            <v>2518</v>
          </cell>
          <cell r="AB258" t="str">
            <v>https://www.scopus.com/inward/record.uri?eid=2-s2.0-85077702402&amp;partnerID=40&amp;md5=c870a831278211e8e2db4c7f4b361d8f</v>
          </cell>
          <cell r="AC258" t="str">
            <v>Department of Philosophy, Peking University, China; Institute for Theoretical Computer Science, TU, Dresden, Germany</v>
          </cell>
          <cell r="AD258" t="str">
            <v>Xu, C., Department of Philosophy, Peking University, China; Forkel, W., Institute for Theoretical Computer Science, TU, Dresden, Germany; Borgwardt, S., Institute for Theoretical Computer Science, TU, Dresden, Germany; Baader, F., Institute for Theoretical Computer Science, TU, Dresden, Germany; Zhou, B., Department of Philosophy, Peking University, China</v>
          </cell>
          <cell r="AH258" t="str">
            <v>California Department of Fish and Game, DFG
Deutsche Forschungsgemeinschaft, DFG: 389792660, BA 1122/19-1, TRR 248
China Scholarship Council, CSC</v>
          </cell>
          <cell r="AI258" t="str">
            <v>This work was supported by the DFG project BA 1122/19-1 (GOASQ), by DFG grant 389792660 as part of TRR 248, and by the China Scholarship Council.</v>
          </cell>
          <cell r="AL258" t="str">
            <v>Weng, C., Tu, S.W., Sim, I., Richesson, R., Formal representation of eligibility criteria: A literature review (2010) J. Biomed. Inform., 43 (3), pp. 451-467; Bache, R., Taweel, A., Miles, S., Delaney, B.C., An eligibility criteria query language for heterogeneous data warehouses (2015) Method. Inform. Med, 54 (1), pp. 41-44; Tu, S.W., Peleg, M., Carini, S., Bobak, M., Ross, J., Rubin, D., Sim, I., A practical method for transforming free-text eligibility criteria into computable criteria (2011) J. Biomed. Inform., 44 (2), pp. 239-250; Baader, F., Borgwardt, S., Forkel, W., Patient selection for clinical trials using temporalized ontology-mediated query answering (2018) Proc. HQA Workshop, pp. 1069-1074. , ACM; Baader, F., Borgwardt, S., Lippmann, M., Temporal query entailment in the description logic S H Q (2015) J. Web Sem., 33, pp. 71-93; Baader, F., Borgwardt, S., Koopmann, P., Ozaki, A., Thost, V., Metric temporal description logics with interval-rigid names (2017) Proc. FroCoS Symposium, pp. 60-76. , Springer; Borgwardt, S., Forkel, W., Closed-world semantics for conjunctive queries with negation over E L H ontologies (2019) Proc. JELIA Conference, pp. 371-386. , Springer; Mikolov, T., Chen, K., Corrado, G., Dean, J., (2013) Efficient Estimation of Word Representations in Vector Space, , arXiv preprint; Manning, C., Surdeanu, M., Bauer, J., Finkel, J., Bethard, S., McClosky, D., The stanford CoreNLP natural language processing toolkit (2014) Proc. ALC Meeting, pp. 55-60; Aronson, A.R., Effective mapping of biomedical text to the UMLS metathesaurus: The MetaMap program (2001) Proc. AMIA Symposium, p. 17; Milian, K., Bucur, A., Teije, A.T., Formalization of clinical trial eligibility criteria: Evaluation of a pattern-based approach (2012) Proc. BIBM Conference, pp. 1-4. , IEEE; Milian, K., ten Teije, A., Towards automatic patient eligibility assessment: From free-text criteria to queries (2013) Proc. AIME Conference, pp. 78-83. , Springer; Zhou, L., Melton, G.B., Parsons, S., Hripcsak, G., A temporal constraint structure for extracting temporal information from clinical narrative (2006) J. Biomed. Inform., 39 (4), pp. 424-439; Luo, Z., Yetisgen-Yildiz, M., Weng, C., Dynamic categorization of clinical research eligibility criteria by hierarchical clustering (2011) J. Biomed. Inform., 44 (6), pp. 927-935; Boland, M.R., Tu, S.W., Carini, S., Sim, I., Weng, C., EliXR-TIME: A temporal knowledge representation for clinical research eligibility criteria (2012) AMIA Transl. Sci. Proc., 2012, p. 71; Huang, Y., Lowe, H.J., A novel hybrid approach to automated negation detection in clinical radiology reports (2007) J. Am. Med. Inform. Assn., 14 (3), pp. 304-311; Enger, M., Velldal, E., Øvrelid, L., An open-source tool for negation detection: A maximum-margin approach (2017) Proc. SemBEaR Workshop, pp. 64-69; Weng, C., Wu, X., Luo, Z., Boland, M.R., Theodoratos, D., Johnson, S.B., ELIXR: An approach to eligibility criteria extraction and representation (2011) J. Am. Med. Inform. Assn., 18, pp. i116-i124; Bhattacharya, S., Cantor, M.N., Analysis of eligibility criteria representation in industry-standard clinical trial protocols (2013) J. Biomed. Inform., 46 (5), pp. 805-813; Chondrogiannis, E., Andronikou, V., Tagaris, A., Karanastasis, E., Varvarigou, T., Tsuji, M., A novel semantic representation for eligibility criteria in clinical trials (2017) J. Biomed. Inform., 69, pp. 10-23; Dong, L., Lapata, M., Language to logical form with neural attention (2016) Proc. Annual Meeting of the ACL; Bienvenu, M., Ontology-mediated query answering: Harnessing knowledge to get more from data (2016) Proc. IJCAI Conference, pp. 4058-4061. , AAAI Press; Baader, F., Horrocks, I., Lutz, C., Sattler, U., (2017) An Introduction to Description Logic, , Cambridge University Press; Patrick, J., Wang, Y., Budd, P., An automated system for conversion of clinical notes into SNOMED clinical terminology (2007) Proc. ACSW Symposium, pp. 219-226; Baader, F., Hanschke, P., A scheme for integrating concrete domains into concept languages (1991) Proc. IJCAI Conference, pp. 452-457. , John Mylopoulos and Raymond Reiter, editors; Kuhn, T., A survey and classification of controlled natural languages (2014) Comput. Linguist., 40 (1), pp. 121-170</v>
          </cell>
          <cell r="AM258" t="str">
            <v>Xu, C.; Department of Philosophy, China; email: c.xu@pku.edu.cn</v>
          </cell>
          <cell r="AN258" t="str">
            <v>Barton A.Seppala S.Porello D.</v>
          </cell>
          <cell r="AP258" t="str">
            <v>CEUR-WS</v>
          </cell>
          <cell r="AQ258" t="str">
            <v>2019 Joint Ontology Workshops Episode V: The Styrian Autumn of Ontology, JOWO 2019</v>
          </cell>
          <cell r="AR258" t="str">
            <v>23 September 2019 through 25 September 2019</v>
          </cell>
          <cell r="AT258">
            <v>155856</v>
          </cell>
          <cell r="AW258" t="str">
            <v>CEUR Workshop Proc.</v>
          </cell>
          <cell r="AX258" t="str">
            <v>Final</v>
          </cell>
          <cell r="AY258" t="str">
            <v>2-s2.0-85077702402</v>
          </cell>
          <cell r="BF258" t="str">
            <v>Automatic translation; Clinical trials; Eligibility criteria; Natural language translation; Patient cohort recruitment; Query answering</v>
          </cell>
          <cell r="BG258" t="str">
            <v>Automation; Medical applications; Natural language processing systems; Ontology; Query languages; Semantics; Automatic translation; Clinical trial; Eligibility criterion; Natural languages; Patient cohort recruitment; Query answering; Translation (languages)</v>
          </cell>
          <cell r="BI258" t="str">
            <v>twitter|metamap|nlp</v>
          </cell>
          <cell r="BJ258" t="str">
            <v>selecting patients for clinical trials is very labor-intensive. our goal is to develop an automated system that can support doctors in this task. this paper describes a major step towards such a system: the automatic translation of clinical trial eligibility criteria from natural language into formal, logic-based queries. first, we develop a semantic annotation process that can capture many types of clinical trial criteria. then, we map the annotated criteria to the formal query language. we have built a prototype system based on state-of-the-art nlp tools such as word2vec, stanford nlp tools, and the metamap tagger, and have evaluated the quality of the produced queries on a number of criteria from clinicaltrials.gov. finally, we discuss some criteria that were hard to translate, and give suggestions for how to formulate eligibility criteria to make them easier to translate automatically. copyright © 2019 for this paper by its authors.</v>
          </cell>
          <cell r="BL258" t="str">
            <v xml:space="preserve">Selecionar pacientes para ensaios clínicos é muito trabalhoso. Nosso objetivo é desenvolver um sistema automatizado que possa suportar médicos nesta tarefa. Este artigo descreve um passo importante para esse sistema: a tradução automática dos critérios de elegibilidade do ensaio clínico da linguagem natural em consultas formais, lógicas. Primeiro, desenvolvemos um processo de anotação semântico que pode capturar muitos tipos de critérios de ensaios clínicos. Em seguida, mapeamos os critérios anotados para a linguagem de consulta formal. Construímos um sistema de protótipos com base em ferramentas de NLP de última geração, como Word2VEC, ferramentas de NLP Stanford e o Tagger Metamap e avaliaram a qualidade das consultas produzidas em vários critérios de ClinicalTrials.gov. Finalmente, discutimos alguns critérios que eram difíceis de traduzir, e daram sugestões de como formular critérios de elegibilidade para facilitar a tradução automaticamente. Copyright © 2019 para este artigo por seus autores. </v>
          </cell>
          <cell r="BQ258">
            <v>0</v>
          </cell>
          <cell r="BR258">
            <v>1</v>
          </cell>
          <cell r="BS258">
            <v>0</v>
          </cell>
          <cell r="BV258">
            <v>0</v>
          </cell>
          <cell r="BW258">
            <v>0</v>
          </cell>
          <cell r="BX258">
            <v>0</v>
          </cell>
          <cell r="BY258">
            <v>0</v>
          </cell>
          <cell r="BZ258">
            <v>0</v>
          </cell>
          <cell r="CA258">
            <v>0</v>
          </cell>
          <cell r="CB258">
            <v>0</v>
          </cell>
          <cell r="CC258">
            <v>0</v>
          </cell>
          <cell r="CE258" t="str">
            <v>Entra ou ñ para leitura: talvez</v>
          </cell>
          <cell r="CF258" t="str">
            <v>Razoavel</v>
          </cell>
          <cell r="CG258">
            <v>44374</v>
          </cell>
          <cell r="CK258">
            <v>0</v>
          </cell>
          <cell r="CL258">
            <v>0</v>
          </cell>
        </row>
        <row r="259">
          <cell r="C259" t="str">
            <v>lessons learnt from the ddiextraction 2013 shared task</v>
          </cell>
          <cell r="D259" t="str">
            <v>Lessons learnt from the DDIExtraction-2013 Shared Task</v>
          </cell>
          <cell r="E259" t="str">
            <v xml:space="preserve">Lições aprendidas com a tarefa compartilhada DDIExtraction-2013 </v>
          </cell>
          <cell r="G259" t="str">
            <v xml:space="preserve">macho </v>
          </cell>
          <cell r="H259">
            <v>2014</v>
          </cell>
          <cell r="I259">
            <v>59</v>
          </cell>
          <cell r="J259">
            <v>0</v>
          </cell>
          <cell r="K259">
            <v>0</v>
          </cell>
          <cell r="L259" t="str">
            <v>Scopus</v>
          </cell>
          <cell r="P259" t="str">
            <v>English</v>
          </cell>
          <cell r="Q259" t="str">
            <v>Article</v>
          </cell>
          <cell r="R259">
            <v>0</v>
          </cell>
          <cell r="S259" t="str">
            <v>All Open Access, Bronze</v>
          </cell>
          <cell r="T259" t="str">
            <v>Segura-Bedmar I., Martínez P., Herrero-Zazo M.</v>
          </cell>
          <cell r="U259" t="str">
            <v>Journal of Biomedical Informatics</v>
          </cell>
          <cell r="V259" t="str">
            <v>51</v>
          </cell>
          <cell r="Y259" t="str">
            <v>10.1016/j.jbi.2014.05.007</v>
          </cell>
          <cell r="Z259" t="str">
            <v>10.1016/j.jbi.2014.05.007</v>
          </cell>
          <cell r="AB259" t="str">
            <v>https://www.scopus.com/inward/record.uri?eid=2-s2.0-84908008292&amp;doi=10.1016%2fj.jbi.2014.05.007&amp;partnerID=40&amp;md5=8a8d25d7bccbd651b9e6ef666dfb5f0d</v>
          </cell>
          <cell r="AC259" t="str">
            <v>Dpto. de Informática, Universidad Carlos III de Madrid, Leganés, Madrid, 28911, Spain</v>
          </cell>
          <cell r="AD259" t="str">
            <v>Segura-Bedmar, I., Dpto. de Informática, Universidad Carlos III de Madrid, Leganés, Madrid, 28911, Spain; Martínez, P., Dpto. de Informática, Universidad Carlos III de Madrid, Leganés, Madrid, 28911, Spain; Herrero-Zazo, M., Dpto. de Informática, Universidad Carlos III de Madrid, Leganés, Madrid, 28911, Spain</v>
          </cell>
          <cell r="AE259" t="str">
            <v>aspirin</v>
          </cell>
          <cell r="AG259" t="str">
            <v>acetylsalicylic acid, 493-53-8, 50-78-2, 53663-74-4, 53664-49-6, 63781-77-1; aldesulfone, 144-75-2, 144-76-3; astemizole, 68844-77-9; cisapride, 81098-60-4; clarithromycin, 81103-11-9; doxorubicin, 23214-92-8, 25316-40-9; erythromycin, 114-07-8, 70536-18-4; ferrous gluconate, 299-29-6; ferrous sulfate, 10028-21-4, 10124-49-9, 13463-43-9, 7720-78-7, 7782-63-0; furosemide, 54-31-9; guanethidine, 55-65-2, 60-02-6, 645-43-2; itraconazole, 84625-61-6; meloxicam, 71125-38-7; mercaptopurine, 31441-78-8, 50-44-2, 6112-76-1; methyldopa, 555-29-3, 555-30-6; metolazone, 17560-51-9; miconazole, 22916-47-8; mirtazapine, 61337-67-5; oxybutynin, 1508-65-2, 5633-20-5, 119618-22-3, 230949-16-3; pimozide, 2062-78-4; selegiline, 14611-51-9, 14611-52-0, 2079-54-1, 2323-36-6; streptokinase, 9002-01-1; tetracycline, 23843-90-5, 60-54-8, 64-75-5, 8021-86-1; tolbutamide, 473-41-6, 64-77-7</v>
          </cell>
          <cell r="AH259" t="str">
            <v>European Commission, EC: FP7-ICT287863, S2009/TIC-1542, TIN2010-20644-C03-01</v>
          </cell>
          <cell r="AI259" t="str">
            <v>Funding: This work was supported by the EU project TrendMiner [FP7-ICT287863], by the project MULTIMEDICA [TIN2010-20644-C03-01] and by the Research Network MA2VICMR [S2009/TIC-1542].</v>
          </cell>
          <cell r="AL259" t="str">
            <v>The importance of pharmacovigilance: safety monitoring of medicinal products; Bond, C., Raehl, C.L., Adverse drug reactions in united states hospitals (2006) Pharmacotherapy, 26 (5), pp. 601-608; Leendertse, A.J., Egberts, A.C., Stoker, L.J., van den Bemt, P.M., Frequency of and risk factors for preventable medication-related hospital admissions in the Netherlands (2008) Arch Internal Med, 168 (17), pp. 1890-1896; Davies, E.C., Green, C.F., Taylor, S., Williamson, P.R., Mottram, D.R., Pirmohamed, M., Adverse drug reactions in hospital in-patients: a prospective analysis of 3695 patient-episodes (2009) PLoS one, 4 (2), p. e4439; Lazarou, J., Pomeranz, B.H., Corey, P.N., Incidence of adverse drug reactions in hospitalized patients (1998) JAMA: J Am Med Assoc, 279 (15), pp. 1200-1205; Businaro, R., Why we need an efficient and careful pharmacovigilance? (2013) J Pharmacovigilance, 1 (4), pp. 1000-1110; Stricker, B.H., Psaty, B.M., Detection, verification, and quantification of adverse drug reactions (2004) BMJ: Br Med J, 329 (7456), p. 44; Wishart, D.S., Knox, C., Guo, A.C., Shrivastava, S., Hassanali, M., Stothard, P., Drugbank: a comprehensive resource for in silico drug discovery and exploration (2006) Nucleic Acids Res, 34, pp. D668-D672; Rodríguez-Terol, A., Caraballo, M., Palma, D., Santos-Ramos, B., Molina, T., Desongles, T., Quality of interaction database management systems (2009) Farmacia Hospitalaria, 33 (3), pp. 134-146; Paczynski, R.P., Alexander, G.C., Chinchilli, V.M., Kruszewski, S.P., Quality of evidence in drug compendia supporting off-label use of typical and atypical antipsychotic medications (2012) Int J Risk Saf Med, 24 (3), pp. 137-146; Aronson, J., Communicating information about drug interactions (2007) Br J Clin Pharmacol, 63 (6), pp. 637-639; Hirschman, L., Yeh, A., Blaschke, C., Valencia, A., Overview of BioCreAtIvE: critical assessment of information extraction for biology (2005) BMC Bioinform, 6, p. S1; Krallinger, M., Morgan, A., Smith, L., Leitner, F., Tanabe, L., Wilbur, J., Evaluation of text-mining systems for biology: overview of the Second BioCreative community challenge (2008) Genome Biol, 9, p. S1; Leitner, F., Mardis, S.A., Krallinger, M., Cesareni, G., Hirschman, L.A., Valencia, A., An overview of BioCreative II. 5 (2010) IEEE/ACM Trans Comput Biol Bioinform, 7 (3), pp. 385-399; Arighi, C., Lu, Z., Krallinger, M., Cohen, K., Wilbur, W., Valencia, A., Overview of the BioCreative III workshop (2011) BMC Bioinform, 12, p. S1; Kim, J.-D., Ohta, T., Pyysalo, S., Kano, Y., Tsujii, J., Overview of BioNLP'09 shared task on event extraction (2009) Proceedings of the workshop on current trends in biomedical natural language processing: shared task, pp. 1-9. , Association for Computational Linguistics; Kim, J.-D., Pyysalo, S., Ohta, T., Bossy, R., Nguyen, N., Tsujii, J., Overview of BioNLP shared task 2011 (2011) Proceedings of the BioNLP shared task 2011 workshop, pp. 1-6. , Association for Computational Linguistics; Nédellec, C., Bossy, R., Kim, J.-D., Kim, J.-J., Ohta, T., Pyysalo, S., Overview of BioNLP shared task 2013 (2013) ACL, 2013, p. 1; Uzuner, O., Second i2b2 workshop on natural language processing challenges for clinical records (2007) AMIA annual symposium proceedings, pp. 1252-1253. , AMIA Symposium; American Medical Informatics Association; Uzuner, Ö., Solti, I., Cadag, E., Extracting medication information from clinical text (2010) J Am Med Inform Assoc, 17 (5), pp. 514-518; Suominen, H., Salanterä, S., Velupillai, S., Chapman, W.W., Savova, G., Elhadad, N., Overview of the ShARe/CLEF eHealth Evaluation Lab 2013 (2013) Information access evaluation. Multilinguality, multimodality, and visualization, pp. 212-231. , Springer; Segura-Bedmar, I., Martinez, P., Sánchez-Cisneros, D., The 1st DDIExtraction-2011 challenge task: extraction of drug-drug interactions from biomedical texts (2011) Challenge Task Drug-Drug Interact Extr, 2011, pp. 1-9; Segura-Bedmar, I., Martiinez, P., Herrero-Zazo, M., SemEval-2013 Task 9: extraction of drug-drug interactions from biomedical texts (2013) Proceedings of the 7th international workshop on semantic evaluation (SemEval 2013); Stenetorp, P., Topić, G., Pyysalo, S., Ohta, T., Kim, J.-D., Tsujii, J., Bionlp shared task 2011: supporting resources (2011) Proceedings of BioNLP shared task 2011 workshop, pp. 112-120. , http://www.aclweb.org/anthology/W11-1816, Association for Computational Linguistics, Portland, Oregon, USA; Cohen, J., A coefficient of agreement for nominal scales (1960) Educ Psychol Meas, 20 (1), pp. 37-46; Herrero-Zazo, M., Segura-Bedmar, I., Martínez, P., Declerck, T., The DDI corpus: an annotated corpus with pharmacological substances and drug-drug interactions (2013) J Biomed Inform, 46 (5), pp. 914-920; Chowdhury, M.F.M., Lavelli, A., Exploiting the scope of negations and heterogeneous features for relation extraction: a case study for drug-drug interaction extraction (2013) Proceedings of NAACL-HLT, pp. 765-771. , Curran Associates, Inc; Chowdhury, M.F.M., Lavelli, A., Impact of less skewed distributions on efficiency and effectiveness of biomedical relation extraction (2012) COLING (Posters), pp. 205-216. , Indian Institute of Technology Bombay; Giuliano, C., Lavelli, A., Romano, L., Exploiting shallow linguistic information for relation extraction from biomedical literature (2006) EACL, 2006, pp. 98-113. , The Association for Computer Linguistics; Moschitti, A., A study on convolution kernels for shallow semantic parsing (2004) Proceedings of the 42nd annual meeting on association for computational linguistics, p. 335. , Association for Computational Linguistics; Airola, A., Pyysalo, S., Björne, J., Pahikkala, T., Ginter, F., Salakoski, T., All-paths graph kernel for protein-protein interaction extraction with evaluation of cross-corpus learning (2008) BMC Bioinform, 9, p. S2; Vishwanathan, S., Smola, A.J., Fast kernels for string and tree matching (2004) Kernel Methods Comput Biol, pp. 113-130; Moschitti, A., Making tree kernels practical for natural language learning (2006) EACL, , The Association for Computer Linguistics; Kuboyama, T., Hirata, K., Kashima, H., Aoki-Kinoshita, K.F., Yasuda, H., A spectrum tree kernel (2007) Inform Media Technol, 2 (1), pp. 292-299; Björne, J., Heimonen, J., Ginter, F., Airola, A., Pahikkala, T., Salakoski, T., Extracting complex biological events with rich graph-based feature sets (2009) Proceedings of the workshop on current trends in biomedical natural language processing: shared task, pp. 10-18. , Association for Computational Linguistics; Neves, M.L., Carazo, J.M., Pascual-Montano, A., Extraction of biomedical events using case-based reasoning (2009) Proceedings of the workshop on current trends in biomedical natural language processing: shared task, pp. 68-76. , Association for Computational Linguistics; Aronson, A.R., Lang, F.-M., An overview of MetaMap: historical perspective and recent advances (2010) J Am Med Inform Assoc, 17 (3), pp. 229-236; Fellbaum, C., (1999) WordNet, , Wiley Online Library; Rindflesch, T.C., Fiszman, M., The interaction of domain knowledge and linguistic structure in natural language processing: interpreting hypernymic propositions in biomedical text (2003) J Biomed Inform, 36 (6), pp. 462-477; Fan, R.-E., Chang, K.-W., Hsieh, C.-J., Wang, X.-R., Lin, C.-J., LIBLINEAR: a library for large linear classification (2008) J Mach Learn Res, 9, pp. 1871-1874; Chang, C.-C., Lin, C.-J., LIBSVM: a library for support vector machines (2011) ACM Trans Intell Syst Technol (TIST), 2 (3), p. 27; Klein, D., Manning, C.D., Accurate unlexicalized parsing (2003) Proceedings of the 41st annual meeting on association for computational linguistics, 1, pp. 423-430. , Association for Computational Linguistics; Charniak, E., Johnson, M., Coarse-to-fine n-best parsing and Maxent discriminative reranking (2005) Proceedings of the 43rd annual meeting on association for computational linguistics, pp. 173-180. , Association for Computational Linguistics; McClosky, D., Adviser-Charniak, E., Any domain parsing: automatic domain adaptation for natural language parsing (2010), Ph.D. thesis; Chowdhury, M.F.M., Lavelli, A., Disease mention recognition with specific features (2010) Proceedings of the 2010 workshop on biomedical natural language processing, pp. 83-90. , Association for Computational Linguistics; Liu, H., Christiansen, T., Baumgartner, W.A., Verspoor, K., Biolemmatizer: a lemmatization tool for morphological processing of biomedical text (2012) J Biomed Semantics, 3, p. 3; Coulet, A., Garten, Y., Dumontier, M., Altman, R.B., Musen, M.A., Shah, N.H., Integration and publication of heterogeneous text-mined relationships on the semantic web (2011) J Biomed Semantics, (2), p. S10; Schmid, H., Improvements in part-of-speech tagging with an application to German (1999) Natural language processing using very large corpora, pp. 13-26. , Kluwer Academic Publishers., Dordrecht, Netherlands, S. Armstrong, K. Church, P. Isabelle, S. Manzi, E. Tzoukermann, D. Yarowsky (Eds.); Paice, C.D., Another stemmer (1990) ACM SIGIR Forum, 24 (3), pp. 56-61; Porter, M.F., An algorithm for suffix stripping (1980) Program: Electron Libr Inform Syst, 14 (3), pp. 130-137; Lease, M., Charniak, E., Parsing biomedical literature (2005) Natural language processing - IJCNLP 2005, pp. 58-69. , Springer; Sagae, K., Tsujii, J., Dependency parsing and domain adaptation with LR models and parser ensembles (2007) EMNLP-CoNLL, pp. 1044-1050. , The Association for Computational Linguistics; Hunter, L., Lu, Z., Firby, J., Baumgartner, W.A., Johnson, H.L., Ogren, P.V., OpenDMAP: an open source, ontology-driven concept analysis engine, with applications to capturing knowledge regarding protein transport, protein interactions and cell-type-specific gene expression (2008) BMC Bioinform, 9 (1), p. 78; Zhou, X., Zhang, X., Hu, X., Dragon toolkit: incorporating auto-learned semantic knowledge into large-scale text retrieval and mining (2007) 19th IEEE international conference on tools with artificial intelligence. ICTAI 2007, 2, pp. 197-201. , IEEE; McNemar, Q., Note on the sampling error of the difference between correlated proportions or percentages (1947) Psychometrika, 12 (2), pp. 153-157; Dietterich, T.G., Approximate statistical tests for comparing supervised classification learning algorithms (1998) Neural Comput, 10 (7), pp. 1895-1923; Garten, Y., Coulet, A., Altman, R.B., Recent progress in automatically extracting information from the pharmacogenomic literature (2010) Pharmacogenomics, 11 (10), pp. 1467-1489; Kang, N., Singh, B., Bui, C., Afzal, Z., van Mulligen, E.M., Kors, J.A., Knowledge-based extraction of adverse drug events from biomedical text (2014) BMC Bioinform, 15 (1), p. 64; Hewett, M., Oliver, D.E., Rubin, D.L., Easton, K.L., Stuart, J.M., Altman, R.B., PharmGKB: the pharmacogenetics knowledge base (2002) Nucleic Acids Res, 30 (1), pp. 163-165; Kuhn, M., Campillos, M., Letunic, I., Jensen, L.J., Bork, P., A side effect resource to capture phenotypic effects of drugs (2010) Mol Syst Biol, 6 (1); Kanehisa, M., Goto, S., Sato, Y., Furumichi, M., Tanabe, M., KEGG for integration and interpretation of large-scale molecular data sets (2012) Nucleic Acids Res, 40 (D1), pp. D109-D114; Hage, D.S., Tweed, S.A., Recent advances in chromatographic and electrophoretic methods for the study of drug-protein interactions (1997) J Chromatogr B: Biomed Sci Appl, 699 (1), pp. 499-525; Campillos, M., Kuhn, M., Gavin, A.-C., Jensen, L.J., Bork, P., Drug target identification using side-effect similarity (2008) Science, 321 (5886), pp. 263-266; Khelashvili, G., Dorff, K., Shan, J., Camacho-Artacho, M., Skrabanek, L., Vroling, B., GPCR-OKB: the G protein coupled receptor oligomer knowledge base (2010) Bioinformatics, 26 (14), pp. 1804-1805; Whirl-Carrillo, M., McDonagh, E., Hebert, J., Gong, L., Sangkuhl, K., Thorn, C., Pharmacogenomics knowledge for personalized medicine (2012) Clin Pharmacol Ther, 92 (4), pp. 414-417; Belleau, F., Nolin, M.-A., Tourigny, N., Rigault, P., Morissette, J., Bio2RDF: towards a mashup to build bioinformatics knowledge systems (2008) J Biomed Inform, 41 (5), pp. 706-716; Samwald, M., Jentzsch, A., Bouton, C., Kallesøe, C.S., Willighagen, E., Hajagos, J., Linked open drug data for pharmaceutical research and development (2011) J Cheminform, 3 (1), p. 19; Pathak, J., Kiefer, R.C., Chute, C.G., Using linked data for mining drug-drug interactions in electronic health records (2013) Stud Health Technol Inform, 192, p. 682; Wimalasuriya, D.C., Dou, D., Ontology-based information extraction: an introduction and a survey of current approaches (2010) J Inform Sci, 36 (3), pp. 306-323</v>
          </cell>
          <cell r="AM259" t="str">
            <v>Segura-Bedmar, I.; Dpto. de Informática, Universidad Carlos III de MadridSpain</v>
          </cell>
          <cell r="AP259" t="str">
            <v>Academic Press Inc.</v>
          </cell>
          <cell r="AV259" t="str">
            <v>JBIOB</v>
          </cell>
          <cell r="AW259" t="str">
            <v>J. Biomed. Informatics</v>
          </cell>
          <cell r="AX259" t="str">
            <v>Final</v>
          </cell>
          <cell r="AY259" t="str">
            <v>2-s2.0-84908008292</v>
          </cell>
          <cell r="AZ259">
            <v>12</v>
          </cell>
          <cell r="BF259" t="str">
            <v>Drug interaction; Information extraction; Relation extraction</v>
          </cell>
          <cell r="BG259" t="str">
            <v>Information retrieval; Relation extraction; Drug interactions; acetylsalicylic acid; aldesulfone; astemizole; barbituric acid derivative; cisapride; clarithromycin; doxorubicin; erythromycin; ferrous gluconate; ferrous sulfate; furosemide; guanethidine; itraconazole; macrolide; meloxicam; mercaptopurine; methyldopa; metolazone; miconazole; mirtazapine; nonsteroid antiinflammatory agent; oxybutynin; penicillin derivative; pimozide; selegiline; streptokinase; tetracycline; tolbutamide; unindexed drug; uricosuric agent; Article; data extraction; drug information; drug interaction; drug surveillance program; knowledge base; learning algorithm; machine learning; Medline; natural language processing; support vector machine; automated pattern recognition; computer program; controlled vocabulary; data base; data mining; drug database; Medline; natural language processing; procedures; publication; semantics; Data Mining; Database Management Systems; Databases, Pharmaceutical; Drug Interactions; MEDLINE; Natural Language Processing; Pattern Recognition, Automated; Periodicals as Topic; Pharmacovigilance; Semantics; Software; Vocabulary, Controlled</v>
          </cell>
          <cell r="BI259" t="str">
            <v>twitter|metamap|nlp</v>
          </cell>
          <cell r="BJ259" t="str">
            <v>the ddiextraction shared task 2013 is the second edition of the ddiextraction shared task series, a community-wide effort to promote the implementation and comparative assessment of natural language processing (nlp) techniques in the field of the pharmacovigilance domain, in particular, to address the extraction of drug-drug interactions (ddi) from biomedical texts. this edition has been the first attempt to compare the performance of information extraction (ie) techniques specific for each of the basic steps of the ddi extraction pipeline. to attain this aim, two main tasks were proposed: the recognition and classification of pharmacological substances and the detection and classification of drug-drug interactions. ddiextraction 2013 was held from january to june 2013 and attracted wide attention with a total of 14 teams (6 of the teams participated in the drug name recognition task, while 8 participated in the ddi extraction task) from 7 different countries. for the task of the recognition and classification of pharmacological names, the best system achieved an f1 of 71.5%, while, for the detection and classification of ddis, the best result was an f1 of 65.1%. the results show advances in the state of the art and demonstrate that significant challenges remain to be resolved. this paper focuses on the second task (extraction of ddis) and examines its main challenges, which have yet to be resolved. © 2014 elsevier inc.</v>
          </cell>
          <cell r="BL259" t="str">
            <v xml:space="preserve">A DDIExTraction Shared Task 2013 é a segunda edição da DDiExtraction Shared Task Series, um esforço comunitário para promover a implementação e avaliação comparativa das técnicas de processamento de linguagem natural (NLP) no campo do domínio farmacovigilante, em particular, para Extração de interações medicamentosas (DDI) de textos biomédicos. Esta edição tem sido a primeira tentativa de comparar o desempenho das técnicas de extração de informação (IE) específicas para cada uma das etapas básicas do pipeline de extração DDI. Para atingir este objetivo, duas tarefas principais foram propostas: o reconhecimento e classificação de substâncias farmacológicas e a detecção e classificação de interações medicamentosas. DDiExtraction 2013 foi realizada de janeiro a junho de 2013 e atraiu uma ampla atenção com um total de 14 equipes (6 das equipes participaram da tarefa de reconhecimento de nome de medicamentos, enquanto 8 participavam da tarefa de extração DDI) de 7 países diferentes. Para a tarefa do reconhecimento e classificação de nomes farmacológicos, o melhor sistema alcançou um F1 de 71,5%, enquanto, para a detecção e classificação dos DDIs, o melhor resultado foi um F1 de 65,1%. Os resultados mostram avanços no estado da arte e demonstram que os desafios significativos permanecem a ser resolvidos. Este artigo concentra-se na segunda tarefa (extração de DDIS) e examina seus principais desafios, que ainda precisam ser resolvidos. © 2014 Elsevier Inc. </v>
          </cell>
          <cell r="BQ259">
            <v>0</v>
          </cell>
          <cell r="BR259">
            <v>0</v>
          </cell>
          <cell r="BS259">
            <v>0</v>
          </cell>
          <cell r="BV259">
            <v>0</v>
          </cell>
          <cell r="BW259">
            <v>0</v>
          </cell>
          <cell r="BX259">
            <v>0</v>
          </cell>
          <cell r="BY259">
            <v>0</v>
          </cell>
          <cell r="BZ259">
            <v>0</v>
          </cell>
          <cell r="CA259">
            <v>0</v>
          </cell>
          <cell r="CB259">
            <v>0</v>
          </cell>
          <cell r="CC259">
            <v>0</v>
          </cell>
          <cell r="CK259">
            <v>0</v>
          </cell>
          <cell r="CL259">
            <v>0</v>
          </cell>
        </row>
        <row r="260">
          <cell r="C260" t="str">
            <v>biomedical event trigger detection with convolutional highway neural network and extreme learning machine</v>
          </cell>
          <cell r="D260" t="str">
            <v>Biomedical event trigger detection with convolutional highway neural network and extreme learning machine</v>
          </cell>
          <cell r="E260" t="str">
            <v xml:space="preserve">Detecção de gatilho de evento biomédica com rede neural de rodovia convolutiva e máquina de aprendizagem extrema </v>
          </cell>
          <cell r="G260" t="str">
            <v xml:space="preserve">macho </v>
          </cell>
          <cell r="H260">
            <v>2019</v>
          </cell>
          <cell r="I260">
            <v>3</v>
          </cell>
          <cell r="J260">
            <v>0</v>
          </cell>
          <cell r="K260">
            <v>0</v>
          </cell>
          <cell r="L260" t="str">
            <v>Scopus</v>
          </cell>
          <cell r="P260" t="str">
            <v>English</v>
          </cell>
          <cell r="Q260" t="str">
            <v>Article</v>
          </cell>
          <cell r="R260">
            <v>0</v>
          </cell>
          <cell r="T260" t="str">
            <v>Shen C., Lin H., Fan X., Chu Y., Yang Z., Wang J., Zhang S.</v>
          </cell>
          <cell r="U260" t="str">
            <v>Applied Soft Computing Journal</v>
          </cell>
          <cell r="V260" t="str">
            <v>84</v>
          </cell>
          <cell r="X260" t="str">
            <v xml:space="preserve"> 105661</v>
          </cell>
          <cell r="Y260" t="str">
            <v>10.1016/j.asoc.2019.105661</v>
          </cell>
          <cell r="Z260" t="str">
            <v>10.1016/j.asoc.2019.105661</v>
          </cell>
          <cell r="AB260" t="str">
            <v>https://www.scopus.com/inward/record.uri?eid=2-s2.0-85070280757&amp;doi=10.1016%2fj.asoc.2019.105661&amp;partnerID=40&amp;md5=9a19fc2b3468147bfe423bb855340b20</v>
          </cell>
          <cell r="AC260" t="str">
            <v>School of Computer Science and Technology, Dalian University of Technology, Dalian, China; School of Computer Science and Technology, Xinjiang Normal University, Urumqi, China</v>
          </cell>
          <cell r="AD260" t="str">
            <v>Shen, C., School of Computer Science and Technology, Dalian University of Technology, Dalian, China; Lin, H., School of Computer Science and Technology, Dalian University of Technology, Dalian, China; Fan, X., School of Computer Science and Technology, Dalian University of Technology, Dalian, China, School of Computer Science and Technology, Xinjiang Normal University, Urumqi, China; Chu, Y., School of Computer Science and Technology, Dalian University of Technology, Dalian, China; Yang, Z., School of Computer Science and Technology, Dalian University of Technology, Dalian, China; Wang, J., School of Computer Science and Technology, Dalian University of Technology, Dalian, China; Zhang, S., School of Computer Science and Technology, Dalian University of Technology, Dalian, China</v>
          </cell>
          <cell r="AH260" t="str">
            <v>National Natural Science Foundation of China, NSFC: 61572098, 61572102, 61772103</v>
          </cell>
          <cell r="AI260" t="str">
            <v>The authors acknowledge the National Natural Science Foundation of China (Grant: 61572102 ), the National Natural Science Foundation of China (Grant: 61772103 ), the National Natural Science Foundation of China (Grant: 61572098 ).</v>
          </cell>
          <cell r="AL260" t="str">
            <v>Ananiadou, S., Thompson, P., Nawaz, R., McNaught, J., Kell, D., Event-based text mining for biology and functional genomics (2014) Brief. Funct. Genomics, 14, pp. 213-230; Pyysalo, S., Ohta, T., Rak, R., Rowley, A., Chun, H., Jung, S., Overview of the cancer genetics and pathway curation tasks of BioNLP shared task 2013 (2015) BMC Bioinformatics, 16; Wang, J., Zhang, J., An, Y., Lin, H., Yang, Z., Zhang, Y., Biomedical event trigger detection by dependency-based word embedding (2016) BMC Med. Genomics, 9; Zhou, D., Zhong, D., He, Y., Event trigger identification for biomedical events extraction using domain knowledge (2014) Bioinformatics, 30, pp. 1587-1594; Pyysalo, S., Ohta, T., Miwa, M., Cho, H., Tsujii, J., Ananiadou, S., Event extraction across multiple levels of biological organization (2012) Bioinformatics, 28, pp. i575-i581; Zhou, D., Zhong, D., A semi-supervised learning framework for biomedical event extraction based on hidden topics (2015) Artif. Intell. Med., 64, pp. 51-58; Björne, J., Salakoski, T., TEES 2.2: Biomedical event extraction for diverse corpora (2015) BMC Bioinformatics, 16; Rahul, P., Sahu, S., Anand, A., Biomedical Event Trigger Identification using Bidirectional Recurrent Neural Network Based Models (2017), arXiv preprint; Wang, A., Wang, J., Lin, H., Zhang, J., Yang, Z., Xu, K., A multiple distributed representation method based on neural network for biomedical event extraction (2017) BMC Med. Inform. Decis. Making, 17; Li, L., Liu, Y., Qin, M., Extracting biomedical events with parallel multi-pooling convolutional neural networks (2018) IEEE/ACM Trans. Comput. Biol. Bioinform., p. 1; Wang, J., Li, H., An, Y., Lin, H., Yang, Z., Biomedical event trigger detection based on convolutional neural network (2016) Int. J. Data Min. Bioinform., 15, p. 195; Srivastava, R., Greff, K., Schmidhuber, J., Highway Networks (2015), arXiv preprint; Srivastava, R., Greff, K., Schmidhuber, J., Training very deep networks (2015), pp. 2377-2385. , Advances in Neural Information Processing Systems 28, NIPS 2015, December 7–11, Montreal, Quebec, Canada; Huang, G.-B., Zhou, H., Ding, X., Zhang, R., Extreme learning machine for regression and multiclass classification (2012) IEEE Trans. Syst. Man Cybern. B, 42, pp. 513-529; Zhang, L., Zhang, D., Tian, F., SVM and ELM: Who wins? Object recognition with deep convolutional features from imagenet (2015), 1, pp. 249-263. , Proceedings of ELM-2015 December 15–17, Hangzhou, China; McClosky, D., Charniak, E., Self-training for biomedical parsing (2008), pp. 101-104. , Proceedings of the 46th Annual Meeting of the Association for Computational Linguistics on Human Language Technologies, ACL 2008, June 15–20 Columbus, Ohio, USA; Bui, Q.-C., Campos, D., Mulligen, E., A fast rule-based approach for biomedical event extraction (2013), pp. 104-108. , Proceedings of the BioNLP Shared Task 2013 Workshop, Sofia, Bulgaria, August 9; Campos, D., Bui, Q.-C., Matos, S., Oliveira, J.-L., Trigner: automatically optimized biomedical event trigger recognition on scientific documents (2014) Source Code Biol. Med., 9; Nie, Y., Rong, W., Zhang, Y., Ouyang, Y., Xiong, Z., Embedding assisted prediction architecture for event trigger identification (2015) J. Bioinform. Comput. Biol., 13; Sagae, K., Tsujii, J., Dependency parsing and domain adaptation with LR models and parser ensembles (2007), 7, pp. 1044-1050. , Proc. CoNLL 2007 Shar. Task Jt. Conf. Empir. Methods Nat. Lang. Process. Comput. Nat. Lang. Learn., EMNLP-CoNLL’07 Shar. Task; Ebert, S., Vu, N.-T., Schütze, H., CIS-positive: combining convolutional neural networks and svms for sentiment analysis in Twitter (2015), pp. 527-532. , Proc of the 9th International Workshop on Semantic Evaluation; Niu, X.-X., Suen, C.Y., A novel hybrid CNN–SVM classifier for recognizing handwritten digits (2012) Pattern Recognit., 45, pp. 1318-1325; Huang, D., Jiang, Z., Zou, L., Li, L., Drug–drug interaction extraction from biomedical literature using support vector machine and long short term memory networks (2017) Inform. Sci., 415-416, pp. 100-109; Lin, S., Liu, X., Fang, J., Xu, Z., Is extreme learning machine feasible? A theoretical assessment (Part II) (2015) IEEE Trans. Neural Netw. Learn. Syst., 26, pp. 21-34; Liu, X., Lin, S., Fang, J., Xu, Z., Is extreme learning machine feasible? A theoretical assessment (Part I) (2015) IEEE Trans. Neural Netw. Learn. Syst., 26, pp. 7-20; Liu, X., Gao, C., Li, P., A comparative analysis of support vector machines and extreme learning machines (2012) Neural Netw., 33, pp. 58-66; Duan, M., Li, K., Yang, C., Li, K., A hybrid deep learning CNN–ELM for age and gender classification (2018) Neurocomputing, 275, pp. 448-461; Nam, H., Kim, H.-E., Batch-instance normalization for adaptively style-invariant neural networks (2018), pp. 2563-2572. , Advances in Neural Information Processing Systems 31, NeurIPS 2018, 3–8 December 2018, Montréal, Canada; Wang, G., Luo, P., Wang, X., Lin, L., Kalman normalization: Normalizing internal representations across network layers (2018), pp. 21-31. , Advances in Neural Information Processing Systems 31, NeurIPS 2018, 3–8 December 2018, Montréal, Canada; Sun, W., Su, F., Wang, L., Improving deep neural networks with multi-layer maxout networks and a novel initialization method (2018) Neurocomputing, 278, pp. 34-40; Humbird, K.-D., Peterson, J.-L., Mcclarren, R.-G., Deep neural network initialization with decision trees (2018) IEEE Trans. Neural Netw. Learn. Syst., pp. 1-10; Huang, G., Liu, Z., Maaten, L., Weinberger, K.-Q., Densely connected convolutional networks (2017), pp. 4700-4708. , Proceedings of the IEEE Conference on Computer Vision and Pattern Recognition, CVPR 2017, Honolulu, HI, USA, July 21–26; Huang, G., Liu, S., Maaten, L., Weinberger, K.-Q., Condensenet: An efficient densenet using learned group convolutions (2018), pp. 2752-2761. , Proceedings of the IEEE Conference on Computer Vision and Pattern Recognition, CVPR 2018, Salt Lake City, UT, USA, June 18–22; Zilly, J.-G., Srivastava, R.-K., Koutník, J., Schmidhuber, J., Recurrent highway networks (2017), pp. 4189-4198. , Proceedings of the 34th International Conference on Machine Learning-Volume 70, ICML 2017, Sydney, NSW, Australia, August, 6–11; Zhang, Y., Chen, G., Yu, D., Yaco, K., Khudanpur, S., Glass, J., Highway long short-term memory rnns for distant speech recognition (2016), pp. 5755-5759. , 2016 IEEE International Conference on Acoustics, Speech and Signal Processing, ICASSP 2016, Shanghai, China, March 20–25; Kramer, O., Evolution of convolutional highway networks (2018), pp. 395-404. , the 21st International Conference on the Applications of Evolutionary Computation, Parma, Italy, April 4–6; Wang, X., Takaki, S., Yamagishi, J., Investigating very deep highway networks for parametric speech synthesis (2018) Speech Commun., 96, pp. 1-9; Ahmad, M., Mouraud, A., Rezgui, Y., Mourshed, M., Deep highway networks and tree-based ensemble for predicting short-term building energy consumption (2018) Energies, 11, p. 3408; Guo, J., Kumatani, K., Sun, M., Wu, M., Raju, A., Ström, N., Mandal, A., Time-delayed bottleneck highway networks using a dft feature for keyword spotting (2018), pp. 5489-5493. , 2018 IEEE International Conference on Acoustics, Speech and Signal Processing, ICASSP 2018, Calgary, Canada, April 15–20; Huang, G.-B., Wang, D.-H., Lan, Y., Extreme learning machines: a survey (2011) Int. J. Mach. Learn. Cybern., 2, pp. 107-122; Huang, G.-B., Zhu, Q.-Y., Siew, C.-K., Extreme learning machine: Theory and applications (2006) Neurocomputing, 70, pp. 489-501; Deng, W.-Y., Zheng, Q.-H., Lian, S., Chen, L., Wang, X., Ordinal extreme learning machine (2010) Neurocomputing, 74, pp. 447-456; Han, F., Huang, D.-S., Improved extreme learning machine for function approximation by encoding a priori information (2006) Neurocomputing, 69, pp. 2369-2373; Yao, W., Han, M., Fusion of thermal infrared and multispectral remote sensing images via neural network regression (2010) J. Image Graph., 15, pp. 1278-1284; Zhang, Y., Wang, Y., Zhou, G., Jin, J., Wang, B., Wang, X., Multi-kernel extreme learning machine for EEG classification in brain-computer interfaces (2018) Expert Syst. Appl., 96, pp. 302-310; Liu, Z.-T., Wu, M., Cao, W.-H., Mao, J.-W., Xu, J.-P., Tan, G.-Z., Speech emotion recognition based on feature selection and extreme learning machine decision tree (2018) Neurocomputing, 273, pp. 271-280; Lauren, P., Qu, G., Yang, J., Watta, P., Huang, G.-B., Lendasse, A., Generating word embeddings from an extreme learning machine for sentiment analysis and sequence labeling tasks (2018) Cogn. Comput., 10, pp. 625-638; Lauren, P., Qu, G., Zhang, F., Lendasse, A., Discriminant document embeddings with an extreme learning machine for classifying clinical narratives (2018) Neurocomputing, 277, pp. 129-138; Chaturvedi, I., Ragusa, E., Gastaldo, P., Zunino, R., Cambria, E., Bayesian Network based extreme learning machine for subjectivity detection (2018) J. Franklin Inst., 355, pp. 1780-1797; Yaseen, Z., Deo, R., Hilal, A., Abd, A., Bueno, L., Salcedo-Sanz, S., Predicting compressive strength of lightweight foamed concrete using extreme learning machine model (2018) Adv. Eng. Softw., 115, pp. 112-125; Pennington, J., Socher, R., Manning, C., Glove: Global vectors for word representation (2014), pp. 1532-1543. , Proceedings of the 2014 Conference on Empirical Methods in Natural Language Processing, EMNLP 2014, Doha, Qatar, October 25–29; Chen, Y., Xu, L., Liu, K., Zeng, D., Zhao, J., Event extraction via dynamic multi-pooling convolutional neural networks (2015), pp. 167-176. , Proceedings of the 53rd Annual Meeting of the Association for Computational Linguistics and the 7th International Joint Conference on Natural Language Processing (Volume 1: Long Papers), ACL 2015, Beijing, China, July 26–31; Dozat, T., Incorporating nesterov momentum into adam (2016); Nédellec, C., Bossy, R., Kim, J.D., Overview of BioNLP shared task 2013 (2013), pp. 1-7. , Proceedings of the BioNLP Shared Task 2013 Workshop, Sofia, Bulgaria, August 9; He, X., Li, L., Liu, Y., Yu, X., Meng, J., A two-stage biomedical event trigger detection method integrating feature selection and word embeddings (2018) IEEE/ACM Trans. Comput. Biol. Bioinform., 15, pp. 1325-1332</v>
          </cell>
          <cell r="AM260" t="str">
            <v>Lin, H.; School of Computer Science and Technology, China; email: hflin@dlut.edu.cn</v>
          </cell>
          <cell r="AP260" t="str">
            <v>Elsevier Ltd</v>
          </cell>
          <cell r="AW260" t="str">
            <v>Appl. Soft Comput. J.</v>
          </cell>
          <cell r="AX260" t="str">
            <v>Final</v>
          </cell>
          <cell r="AY260" t="str">
            <v>2-s2.0-85070280757</v>
          </cell>
          <cell r="BF260" t="str">
            <v>Biomedical event trigger; Convolutional highway neural network; Extreme learning machine</v>
          </cell>
          <cell r="BG260" t="str">
            <v>Classification (of information); Convolution; Extraction; Knowledge acquisition; Machine learning; Natural language processing systems; Semantics; Automatic feature selection; Disease prevention; Event trigger; Extreme learning machine; Feature selection and classification; Generalization performance; Natural language processing applications; State-of-the-art methods; Feature extraction</v>
          </cell>
          <cell r="BI260" t="str">
            <v>twitter|metamap|nlp</v>
          </cell>
          <cell r="BJ260" t="str">
            <v>detecting biomedical events in text plays a critical role in building natural language processing applications, such as in medical search, disease prevention, and pharmacovigilance. since an event trigger can signify the occurrence of the event, the detection of biomedical event triggers is a critical step in biomedical event extraction. current methods usually extract rich features and then feed these features to a classifier. to enhance both automatic feature selection and classification, this paper presented an end-to-end convolutional highway neural network and extreme learning machine (chnn–elm) framework to detect biomedical event triggers. this structure has two stages. in the first stage, chnn is used to efficiently select higher level semantic features based on four different dimensions: embedding, convolutional layer, pooling layer, and highway layer. in the second stage, the proposed model leverages elm, which has great scalability and generalization performance, to identify various types of biomedical event triggers. extensive experiments are conducted on the multi-level event extraction (mlee) dataset. to the best of our knowledge, this paper is the first to introduce elm into this task. the results demonstrated that with better feature selection and classification, our approach outperforms several current state-of-the-art methods. © 2019</v>
          </cell>
          <cell r="BL260" t="str">
            <v xml:space="preserve">A detecção de eventos biomédicos no texto desempenha um papel crítico na construção de aplicativos de processamento de linguagem natural, como na busca médica, prevenção de doenças e farmacovigilância. Como um gatilho de evento pode significar a ocorrência do evento, a detecção de acionadores de eventos biomédicos é um passo crítico na extração de eventos biomédicos. Os métodos atuais geralmente extraem recursos ricos e alimentam esses recursos para um classificador. Para melhorar a seleção e a classificação de recursos automáticos, este artigo apresentaram uma rede neural de rodovia convolutiva de ponta a ponta e estrutura de máquina de aprendizagem extrema (CHNN-Elm) para detectar os gatilhos do evento biomédico. Esta estrutura tem dois estágios. No primeiro estágio, a CHNN é usada para selecionar eficientemente os recursos semânticos de nível superior com base em quatro dimensões diferentes: incorporação, camada convolutiva, camada de agrupamento e camada rodoviária. No segundo estágio, o modelo proposto aproveita o ELM, que possui grande desempenho de escalabilidade e generalização, para identificar vários tipos de gatilhos de eventos biomédicos. Experimentos extensivos são conduzidos no conjunto de dados de extração de eventos multi-nível (MLEE). Para o melhor do nosso conhecimento, este artigo é o primeiro a introduzir o Elm nesta tarefa. Os resultados demonstraram que, com melhor seleção e classificação de recursos, nossa abordagem supera vários métodos atuais de última geração. © 2019. </v>
          </cell>
          <cell r="BQ260">
            <v>0</v>
          </cell>
          <cell r="BR260">
            <v>1</v>
          </cell>
          <cell r="BS260">
            <v>0</v>
          </cell>
          <cell r="BV260">
            <v>0</v>
          </cell>
          <cell r="BW260">
            <v>0</v>
          </cell>
          <cell r="BX260">
            <v>0</v>
          </cell>
          <cell r="BY260">
            <v>0</v>
          </cell>
          <cell r="BZ260">
            <v>0</v>
          </cell>
          <cell r="CA260">
            <v>0</v>
          </cell>
          <cell r="CB260">
            <v>0</v>
          </cell>
          <cell r="CC260">
            <v>0</v>
          </cell>
          <cell r="CE260" t="str">
            <v>Entra ou ñ para leitura: não</v>
          </cell>
          <cell r="CF260" t="str">
            <v>Ruim</v>
          </cell>
          <cell r="CG260">
            <v>44374</v>
          </cell>
          <cell r="CK260">
            <v>0</v>
          </cell>
          <cell r="CL260">
            <v>0</v>
          </cell>
        </row>
        <row r="261">
          <cell r="C261" t="str">
            <v>deep learning for identification of adverse drug reaction relations</v>
          </cell>
          <cell r="D261" t="str">
            <v>Deep learning for identification of adverse drug reaction relations</v>
          </cell>
          <cell r="E261" t="str">
            <v xml:space="preserve">Aprendizagem profunda para identificação de relações de reação adversas </v>
          </cell>
          <cell r="G261" t="str">
            <v xml:space="preserve">macho </v>
          </cell>
          <cell r="H261">
            <v>2019</v>
          </cell>
          <cell r="I261">
            <v>1</v>
          </cell>
          <cell r="J261">
            <v>0</v>
          </cell>
          <cell r="K261">
            <v>0</v>
          </cell>
          <cell r="L261" t="str">
            <v>Scopus</v>
          </cell>
          <cell r="P261" t="str">
            <v>English</v>
          </cell>
          <cell r="Q261" t="str">
            <v>Conference Paper</v>
          </cell>
          <cell r="R261">
            <v>0</v>
          </cell>
          <cell r="T261" t="str">
            <v>Florez E., Precioso F., Pighetti R., Riveill M.</v>
          </cell>
          <cell r="U261" t="str">
            <v>ACM International Conference Proceeding Series</v>
          </cell>
          <cell r="Y261" t="str">
            <v>10.1145/3364908.3365295</v>
          </cell>
          <cell r="Z261" t="str">
            <v>10.1145/3364908.3365295</v>
          </cell>
          <cell r="AB261" t="str">
            <v>https://www.scopus.com/inward/record.uri?eid=2-s2.0-85077196535&amp;doi=10.1145%2f3364908.3365295&amp;partnerID=40&amp;md5=d7d3b927be197991806316dcb9170e8d</v>
          </cell>
          <cell r="AC261" t="str">
            <v>Université Côte d'Azur, Nice, 06000, France; France Labs, Saint-Laurent-du-Var, 06700, France</v>
          </cell>
          <cell r="AD261" t="str">
            <v>Florez, E., Université Côte d'Azur, Nice, 06000, France; Precioso, F., Université Côte d'Azur, Nice, 06000, France; Pighetti, R., France Labs, Saint-Laurent-du-Var, 06700, France; Riveill, M., Université Côte d'Azur, Nice, 06000, France</v>
          </cell>
          <cell r="AH261" t="str">
            <v>UMR7271</v>
          </cell>
          <cell r="AI261" t="str">
            <v>This work is partly funded by the French government labelled PIA program under its IDEX UCA JEDI project (ANR-15-IDEX- 0001). The Provence-Alpes-Cote d'Azur region and the France Lab company finance the doctoral work in Laboratoire d'Informatique, Signaux et Syst?mes de Sophia-Antipolis (I3S) - UMR7271 - UCA CNRS.</v>
          </cell>
          <cell r="AL261" t="str">
            <v>Jagannatha, A., Liu, F., Liu, W., Yu, H., Overview of the first natural language processing challenge for extracting medication, indication, and adverse drug events from electronic health record notes (MADE 1.0) (2018) Drug Safety, pp. 1-13; Dandala, B., Joopudi, V., Devarakonda, M., IBM research system at made 2018: Detecting adverse drug events from electronic health records (2018) Proceedings of the International Workshop on Medication and Adverse Drug Event Detection. Proceedings of Machine Learning Research, 90, pp. 39-47; Chapman, A.B., Peterson, K.S., Alba, P.R., Du-Vall, S.L., Patterson, O.V., Hybrid system for adverse drug event detection (2018) Proceedings of the International Workshop on Medication and Adverse Drug Event Detection. Proceedings of Machine Learning Research, 90, pp. 16-24; Xu, D., Yadav, V., Bethard, S., Uarizona at the made 1.0 NLP challenge (2018) Proceedings of the International Workshop on Medication and Adverse Drug Event Detection. Proceedings of Machine Learning Research, 90, pp. 57-65; Uzuner, O., Solti, I., Cadag, E., Extracting medication information from clinical text (2010) J. Am. Med. Inform. Assoc., 17 (5), pp. 514-518; Magge, A., Scotch, M., Gonzalez-Hernandez, G., Clinical NER and relation extraction using bi-char-LSTMs and random forest classifiers (2018) Proceedings of the International Workshop on Medication and Adverse Drug Event Detection. Proceedings of Machine Learning Research, 90, pp. 25-30; Munkhdalai, T., Liu, F., Yu, H., Clinical relation extraction toward drug safety surveillance using electronic health record narratives: Classical learning versus deep learning (2018) JMIR Public Health Surveillance, 4 (2); Dandala, B., Joopudi, V., Devarakonda, M., Adverse drug events detection in clinical notes by jointly modeling entities and relations using neural networks (2019) Drug Safety, pp. 1-12; Bodenreider, O., The unified medical language system (UMLS): Integrating biomedical terminology (2004) Nucleic. Acids. Res., 32, pp. D267-D270; Li, Q., Deleger, L., Lingren, T., Zhai, H., Kaiser, M., Stoutenborough, L., Jegga, A.G., Solti, I., Mining FDA drug labels for medical conditions (2013) BMC Med. Inform. Decis. Making, 13 (1), p. 53; Quirk, C., Poon, H., Distant supervision for relation extraction beyond the sentence boundary (2016) Proceedings of the 15th Conference of the European Chapter of the Association for Computational Linguistics, pp. 1171-1182; Peng, N., Poon, H., Quirk, C., Toutanova, K., Yih, W., Cross-sentence n-ary relation extraction with graph lstms (2017) Trans. Assoc. Comput. Linguis., 5, pp. 101-115; Swampillai, K., Stevenson, M., Extracting relations within and across sentences (2011) Proceedings of the International Conference Recent Advances in Natural Language Processing, pp. 25-32; Jagannatha, A.N., Yu, H., Structured prediction models for RNN based sequence labeling in clinical text (2016) Proceedings of the Conference on Empirical Methods in Natural Language Processing, 2016, p. 856; Chapman, A.B., Peterson, K.S., Alba, P.R., Du-Vall, S.L., Patterson, O.V., Detecting adverse drug events with rapidly trained classification models (2019) Drug Safety, 42 (1), pp. 147-156; Bojanowski, P., Grave, E., Joulin, A., Mikolov, T., Enriching word vectors with subword information (2017) Transactions of the Association for Computational Linguistics., 5, pp. 135-146; Lample, G., Ballesteros, M., Subramanian, S., Kawakami, K., Dyer, C., (2016) Neural Architectures for Named Entity Recognition, , preprint; Huynh, T., He, Y., Willis, A., Rüger, S., Adverse drug reaction classification with deep neural networks (2016) Proceedings of COLING 2016: Technical Papers, pp. 877-887; Kingma, D.P., Ba, J., Adam: A method for stochastic optimization (2015) International Conference for Learning Representations. ICLR 2015; Hochreiter, S., Schmidhuber, J., LSTM can solve hard long time lag problems (1997) Advances in Neural Information Processing Systems, pp. 473-479</v>
          </cell>
          <cell r="AO261" t="str">
            <v>International Academy of Computing Technology (IACT)</v>
          </cell>
          <cell r="AP261" t="str">
            <v>Association for Computing Machinery</v>
          </cell>
          <cell r="AQ261" t="str">
            <v>2019 International Symposium on Signal Processing Systems, SSPS 2019</v>
          </cell>
          <cell r="AR261" t="str">
            <v>20 September 2019 through 22 September 2019</v>
          </cell>
          <cell r="AT261">
            <v>155682</v>
          </cell>
          <cell r="AU261" t="str">
            <v>9781450362412</v>
          </cell>
          <cell r="AW261" t="str">
            <v>ACM Int. Conf. Proc. Ser.</v>
          </cell>
          <cell r="AX261" t="str">
            <v>Final</v>
          </cell>
          <cell r="AY261" t="str">
            <v>2-s2.0-85077196535</v>
          </cell>
          <cell r="AZ261">
            <v>4</v>
          </cell>
          <cell r="BF261" t="str">
            <v>Adverse Drug Event; Adverse Drug Reaction; Artificial Intelligence; Deep Learning; Information Extraction; Natural Language Processing; Relation Extraction</v>
          </cell>
          <cell r="BG261" t="str">
            <v>Artificial intelligence; Information retrieval; Natural language processing systems; Pharmacodynamics; Signal processing; Adverse Drug Event; Adverse drug reactions; Adverse side effects; Contextual information; Feature engineerings; Named entity recognition; NAtural language processing; Relation extraction; Deep learning</v>
          </cell>
          <cell r="BJ261" t="str">
            <v>the extraction of relations from clinical notes provides relevant information to identify the side effects of medications in postmarketing surveillance. nowadays, systems based on supervised learning solve relation extraction in clinical records, which requires rich features to learn effective models from the training data. named entity recognition (ner) systems identify medical concepts in clinical notes like medications and indications. this work aims to establish if an adverse side effect was caused by taking a specific medication. for this, it is necessary to identify the adverse drug reaction relation, which is the relation between the medical concepts medications and adverse drug events (ade). for this purpose, contextual information is extracted via deep learning models and other different features were obtained from the relations. the proposed model improves the overall accuracy and the extraction of adverse relations of the baseline, indicating the effectiveness of combining deep learning models and extensive feature engineering. © 2019 association for computing machinery.</v>
          </cell>
          <cell r="BL261" t="str">
            <v xml:space="preserve">A extração de relações de notas clínicas fornece informações relevantes para identificar os efeitos colaterais dos medicamentos em vigilância pós-comercialização. Hoje em dia, os sistemas com base na aprendizagem supervisionada resolvem a extração de relação em registros clínicos, que requer recursos ricos para aprender modelos eficazes dos dados de treinamento. Os sistemas de reconhecimento de entidade nomeados (ner) identificam conceitos médicos em notas clínicas, como medicamentos e indicações. Este trabalho visa estabelecer se um efeito colateral adverso foi causado por tomar uma medicação específica. Para isso, é necessário identificar a relação reaccional adversa, que é a relação entre os medicamentos médicos de conceitos e eventos adversos (ADE). Para este efeito, a informação contextual é extraída através de modelos de aprendizagem profunda e outras características diferentes foram obtidas das relações. O modelo proposto melhora a precisão geral e a extração de relações adversas da linha de base, indicando a eficácia da combinação de modelos de aprendizagem profunda e extensa engenharia de recursos. © 2019 associação para máquinas de computação. </v>
          </cell>
          <cell r="BQ261">
            <v>0</v>
          </cell>
          <cell r="BR261">
            <v>1</v>
          </cell>
          <cell r="BS261">
            <v>0</v>
          </cell>
          <cell r="BV261">
            <v>0</v>
          </cell>
          <cell r="BW261">
            <v>0</v>
          </cell>
          <cell r="BX261">
            <v>0</v>
          </cell>
          <cell r="BY261">
            <v>0</v>
          </cell>
          <cell r="BZ261">
            <v>0</v>
          </cell>
          <cell r="CA261">
            <v>0</v>
          </cell>
          <cell r="CB261">
            <v>0</v>
          </cell>
          <cell r="CC261">
            <v>0</v>
          </cell>
          <cell r="CE261" t="str">
            <v>Entra ou ñ para leitura: não</v>
          </cell>
          <cell r="CF261" t="str">
            <v>Ruim</v>
          </cell>
          <cell r="CG261">
            <v>44374</v>
          </cell>
          <cell r="CK261">
            <v>0</v>
          </cell>
          <cell r="CL261">
            <v>0</v>
          </cell>
        </row>
        <row r="262">
          <cell r="C262" t="str">
            <v>leveraging the semantic web and natural language processing to enhance drug mechanism knowledge in drug product labels</v>
          </cell>
          <cell r="D262" t="str">
            <v>Leveraging the semantic web and natural language processing to enhance drug-mechanism knowledge in drug product labels</v>
          </cell>
          <cell r="E262" t="str">
            <v xml:space="preserve">Aproveitando a Web Semântica e o processamento de linguagem natural para melhorar o conhecimento do mecanismo de drogas em rótulos de produtos de drogas </v>
          </cell>
          <cell r="G262" t="str">
            <v xml:space="preserve">macho </v>
          </cell>
          <cell r="H262">
            <v>2010</v>
          </cell>
          <cell r="I262">
            <v>3</v>
          </cell>
          <cell r="J262">
            <v>0</v>
          </cell>
          <cell r="K262">
            <v>0</v>
          </cell>
          <cell r="L262" t="str">
            <v>Scopus</v>
          </cell>
          <cell r="P262" t="str">
            <v>English</v>
          </cell>
          <cell r="Q262" t="str">
            <v>Conference Paper</v>
          </cell>
          <cell r="R262">
            <v>0</v>
          </cell>
          <cell r="T262" t="str">
            <v>Boyce R., Harkema H., Conway M.</v>
          </cell>
          <cell r="U262" t="str">
            <v>IHI'10 - Proceedings of the 1st ACM International Health Informatics Symposium</v>
          </cell>
          <cell r="Y262" t="str">
            <v>10.1145/1882992.1883070</v>
          </cell>
          <cell r="Z262" t="str">
            <v>10.1145/1882992.1883070</v>
          </cell>
          <cell r="AB262" t="str">
            <v>https://www.scopus.com/inward/record.uri?eid=2-s2.0-78650937154&amp;doi=10.1145%2f1882992.1883070&amp;partnerID=40&amp;md5=78eb8a5a23d8df785eb5aeae65a4d78c</v>
          </cell>
          <cell r="AC262" t="str">
            <v>Department of Biomedical Informatics, University of Pittsburgh, Parkvale Building M-183, 200 Meyran Avenue, Pittsburgh, PA, United States</v>
          </cell>
          <cell r="AD262" t="str">
            <v>Boyce, R., Department of Biomedical Informatics, University of Pittsburgh, Parkvale Building M-183, 200 Meyran Avenue, Pittsburgh, PA, United States; Harkema, H., Department of Biomedical Informatics, University of Pittsburgh, Parkvale Building M-183, 200 Meyran Avenue, Pittsburgh, PA, United States; Conway, M., Department of Biomedical Informatics, University of Pittsburgh, Parkvale Building M-183, 200 Meyran Avenue, Pittsburgh, PA, United States</v>
          </cell>
          <cell r="AL262" t="str">
            <v>Amgen. SENSIPAR (cinacalcet hydrochloride) tablet, coated . FDA-approved drug product labeling, 12 2008. Last accessed on DailyMed 06/29/2009; Apotex. fluconazole (fluconazole) solution. FDA-approved drug product labeling, 01 2007. Last accessed on DailyMed 05/22/2010; Boyce, R., Collins, C., Horn, J., Kalet, I., Modeling drug mechanism knowledge using evidence and truth maintenance (2007) IEEE Transactions on Information Technology in Biomedicine, 11 (4), pp. 386-397; Boyce, R., Collins, C., Horn, J., Kalet, I., Computing with evidence part I: A drug-mechanism evidence taxonomy oriented toward confidence assignment (2009) J Biomed Inform, 42 (6), pp. 979-989; Boyce, R., Collins, C., Horn, J., Kalet, I., Computing with evidence part II: An evidential approach to predicting metabolic drug-drug interactions (2009) J Biomed Inform, 42 (6), pp. 990-1003; Chapman, W.W., Bridewell, W., Hanbury, P., Cooper, G.F., Buchanan, B.G., A simple algorithm for identifying negated findings and diseases in discharge summaries (2001) J Biomed Inform, 34 (5), pp. 301-310. , Oct; Chen, Y.-F., Avery, A., Neil, K., Johnson, C., Dewey, M., Stockly, I., Incidence and possible causes of prescribing potential hazardous/contraindicated drug combinations in general practice (2005) Drug Safety, 28, pp. 67-80; (2006) Preventing Medication Errors, , Committee on Identifying and Preventing Medication Errors. Technical report, Institute of Medicine, 0309102685; (2010) Code of Federal Regulations 21 Part 201, , U. Congress. chapter Labeling Washington, DC: US Government Printing Office; (2010) Code of Federal Regulations 21 Part 201.56, , U. Congress. chapter Requirements on content and format of labeling for human prescription drug and biological products. Washington, DC: US Government Printing Office; Fayruzov, T., Cock, M.D., Cornelis, C., Hoste, V., Linguistic feature analysis for protein interaction extraction (2009) BMC Bioinformatics, 10, p. 374. , PMID: 19909518; G.D.-Searle-LLC. COVERA-HS (verapamil hydrochloride) tablet, extended release . FDA-approved drug product labeling, 04 2010. Last accessed on DailyMed 05/22/2010; Global-Pharmaceuticals. GEMFIBROZIL tablet, coated . FDA-approved drug product labeling, 09 2009. Last accessed on DailyMed 05/22/2010; Gurwitz, J., Field, T., Judge, J., Rochon, P., Harrold, L., Cadoret, C., Lee, M., Bates, D., The incidence of adverse drug events in two large academic long-term facilities (2005) Am J Med, 118, pp. 251-258; (2006) FDA Guideline: Drug Interaction Studies - Study Design, Data Analysis, and Implications for Dosing and Labeling, , http://www.fda.gov/downloads/Drugs/ GuidanceComplianceRegulatoryInformation/Guidances/ucm072101.pdf, Internal. Sept. Last Accessed: 03/31/2010; IVAX. cimetidine (Cimetidine) tablet, film coated . FDA-approved drug product labeling, 08 2008. Last accessed on DailyMed 12/28/2009; Juurlink, D.N., Mamdani, M., Kopp, A., Laupacis, A., Redelmeier, D.A., Drug-drug interactions among elderly patients hospitalized for drug toxicity (2003) JAMA, 289 (13), pp. 1652-1658; Marroum, P., Gobburu, J., The product label: How pharmacokinetics and pharmacodynamics reach the prescriber (2002) Clin Pharmacokinet, 41 (3), pp. 161-169; Móra, G., Farkas, R., Szarvas, G., Molnár, Z., Exploring ways beyond the simple supervised learning approach for biological event extraction (2009) BioNLP '09: Proceedings of the Workshop on BioNLP, pp. 137-140. , Morristown, NJ, USA, Association for Computational Linguistics; Mutual. PROPAFENONE HYDROCHLORIDE tablet, film coated . FDA-approved drug product labeling, 07 2009. Last accessed on DailyMed 05/15/2010; Mylan. cimetidine (Cimetidine) tablet, film coated . FDA-approved drug product labeling, 07 2007. Last accessed on DailyMed 12/28/2009; Preskorn, S.H., How drug-drug interactions can impact managed care (2004) The American Journal of Managed Care, 10 (6 SUPPL.), pp. S186-S198. , July; Teva. trimethoprim (Trimethoprim) tablet. FDA-approved drug product labeling, 06 2008. Last accessed on DailyMed 05/22/2010; Teva Pharmaceuticals. fluconazole (fluconazole) Teva. FDA-approved drug product labeling, 10 2006. Last accessed on DailyMed 05/22/2010; Watson. mexiletine hcl (Mexiletine hydrochloride) capsule . FDA-approved drug product labeling, 04 2008. Last accessed on DailyMed 05/22/2010; Wishart, D.S., Knox, C., Guo, A.C., Shrivastava, S., Hassanali, M., Stothard, P., Chang, Z., Woolsey, J., Drugbank: A comprehensive resource for in silico drug discovery and exploration (2006) Nucleic Acids Res, 34 (DATABASE ISSUE), pp. D668-D672; Yuan, R., Parmelee, T., Balian, J.D., Uppoor, R.S., Ajayi, F., Burnett, A., Lesko, L.J., Marroum, P., In vitro metabolic interaction studies: Experience of the Food and Drug Administration (1999) Clin Pharmacol Ther, 66 (1), pp. 9-15</v>
          </cell>
          <cell r="AM262" t="str">
            <v>Boyce, R.; Department of Biomedical Informatics, 200 Meyran Avenue, Pittsburgh, PA, United States; email: rdb20@pitt.edu</v>
          </cell>
          <cell r="AO262" t="str">
            <v>ACM Professional</v>
          </cell>
          <cell r="AQ262" t="str">
            <v>1st ACM International Health Informatics Symposium, IHI'10</v>
          </cell>
          <cell r="AR262" t="str">
            <v>11 November 2010 through 12 November 2010</v>
          </cell>
          <cell r="AS262" t="str">
            <v>Arlington, VA</v>
          </cell>
          <cell r="AT262">
            <v>83377</v>
          </cell>
          <cell r="AU262" t="str">
            <v>9781450300308</v>
          </cell>
          <cell r="AW262" t="str">
            <v>IHI - Proc. ACM Int. Health Informatics Symp.</v>
          </cell>
          <cell r="AX262" t="str">
            <v>Final</v>
          </cell>
          <cell r="AY262" t="str">
            <v>2-s2.0-78650937154</v>
          </cell>
          <cell r="AZ262">
            <v>4</v>
          </cell>
          <cell r="BF262" t="str">
            <v>drug product labeling; drug-drug interactions; mash-up; semantic web</v>
          </cell>
          <cell r="BG262" t="str">
            <v>Adverse drug events; drug-drug interactions; Health care providers; Mash-up; NAtural language processing; Product labeling; Product labels; Semantic Web technology; Computational linguistics; Health; Health care; Information science; Knowledge management; Natural language processing systems; Semantic Web; Semantics; Drug interactions</v>
          </cell>
          <cell r="BH262" t="str">
            <v>twitter|metamap|nlp</v>
          </cell>
          <cell r="BI262" t="str">
            <v>twitter|metamap|nlp</v>
          </cell>
          <cell r="BJ262" t="str">
            <v>multiple studies indicate that drug-drug interactions are a significant source of preventable adverse drug events. factors contributing to the occurrence of preventable ades resulting from ddis include a lack of knowledge of the patient's concurrent medications and inaccurate or inadequate knowledge of interactions by health care providers. fda-approved drug product labeling is a major source of information intended to help clinicians prescribe drugs in a safe and effective manner. unfortunately, drug product labeling has been identified as often lagging behind emerging drug knowledge; especially when it has been several years since a drug has been released to the market. in this paper we report on a novel approach that explores employing semantic web technology and natural language processing to identify drug mechanism information that may update or expand upon statements present in product labeling. © 2010 acm.</v>
          </cell>
          <cell r="BL262" t="str">
            <v xml:space="preserve">Múltiplos estudos indicam que as interações medicamentosas são uma fonte significativa de eventos adversos evitáveis. Os fatores que contribuem para a ocorrência de ades evitáveis resultantes da DDIs incluem falta de conhecimento dos medicamentos simultâneos do paciente e conhecimento impreciso ou inacesso de interações por prestadores de cuidados de saúde. A rotulagem de medicamentos aprovada pela FDA é uma fonte importante de informações destinadas a ajudar os médicos a prescrever drogas de maneira segura e eficaz. Infelizmente, a rotulagem do produto de drogas foi identificada como muitas vezes atrasada por trás do conhecimento emergente de drogas; Especialmente quando tem sido vários anos desde que uma droga foi liberada para o mercado. Neste documento, relatamos uma nova abordagem que explora a tecnologia da Web semântica e o processamento de linguagem natural para identificar informações de mecanismo de drogas que podem atualizar ou expandir em declarações presentes na rotulagem do produto. © 2010 ACM. </v>
          </cell>
          <cell r="BQ262">
            <v>0</v>
          </cell>
          <cell r="BR262">
            <v>0</v>
          </cell>
          <cell r="BS262">
            <v>0</v>
          </cell>
          <cell r="BV262">
            <v>0</v>
          </cell>
          <cell r="BW262">
            <v>0</v>
          </cell>
          <cell r="BX262">
            <v>0</v>
          </cell>
          <cell r="BY262">
            <v>0</v>
          </cell>
          <cell r="BZ262">
            <v>0</v>
          </cell>
          <cell r="CA262">
            <v>0</v>
          </cell>
          <cell r="CB262">
            <v>0</v>
          </cell>
          <cell r="CC262">
            <v>0</v>
          </cell>
          <cell r="CK262">
            <v>0</v>
          </cell>
          <cell r="CL262">
            <v>0</v>
          </cell>
        </row>
        <row r="263">
          <cell r="C263" t="str">
            <v>detecting adverse drug events with rapidly trained classification models</v>
          </cell>
          <cell r="D263" t="str">
            <v>Detecting Adverse Drug Events with Rapidly Trained Classification Models</v>
          </cell>
          <cell r="E263" t="str">
            <v xml:space="preserve">Detecendo eventos adversos com modelos de classificação rápida </v>
          </cell>
          <cell r="G263" t="str">
            <v xml:space="preserve">macho </v>
          </cell>
          <cell r="H263">
            <v>2019</v>
          </cell>
          <cell r="I263">
            <v>15</v>
          </cell>
          <cell r="J263">
            <v>0</v>
          </cell>
          <cell r="K263">
            <v>0</v>
          </cell>
          <cell r="L263" t="str">
            <v>Scopus</v>
          </cell>
          <cell r="P263" t="str">
            <v>English</v>
          </cell>
          <cell r="Q263" t="str">
            <v>Article</v>
          </cell>
          <cell r="R263">
            <v>0</v>
          </cell>
          <cell r="S263" t="str">
            <v>All Open Access, Hybrid Gold, Green</v>
          </cell>
          <cell r="T263" t="str">
            <v>Chapman A.B., Peterson K.S., Alba P.R., DuVall S.L., Patterson O.V.</v>
          </cell>
          <cell r="U263" t="str">
            <v>Drug Safety</v>
          </cell>
          <cell r="V263" t="str">
            <v>42</v>
          </cell>
          <cell r="W263" t="str">
            <v>1</v>
          </cell>
          <cell r="Y263" t="str">
            <v>10.1007/s40264-018-0763-y</v>
          </cell>
          <cell r="Z263" t="str">
            <v>10.1007/s40264-018-0763-y</v>
          </cell>
          <cell r="AB263" t="str">
            <v>https://www.scopus.com/inward/record.uri?eid=2-s2.0-85060140562&amp;doi=10.1007%2fs40264-018-0763-y&amp;partnerID=40&amp;md5=3c116828b1156cb1e12ebec8054e37b6</v>
          </cell>
          <cell r="AC263" t="str">
            <v>Health Fidelity, San Mateo, CA, United States; VA Salt Lake City Health Care System, University of Utah, Salt Lake City, UT, United States; Division of Epidemiology, University of Utah, Salt Lake City, UT, United States</v>
          </cell>
          <cell r="AD263" t="str">
            <v>Chapman, A.B., Health Fidelity, San Mateo, CA, United States; Peterson, K.S., VA Salt Lake City Health Care System, University of Utah, Salt Lake City, UT, United States, Division of Epidemiology, University of Utah, Salt Lake City, UT, United States; Alba, P.R., VA Salt Lake City Health Care System, University of Utah, Salt Lake City, UT, United States, Division of Epidemiology, University of Utah, Salt Lake City, UT, United States; DuVall, S.L., VA Salt Lake City Health Care System, University of Utah, Salt Lake City, UT, United States, Division of Epidemiology, University of Utah, Salt Lake City, UT, United States; Patterson, O.V., VA Salt Lake City Health Care System, University of Utah, Salt Lake City, UT, United States, Division of Epidemiology, University of Utah, Salt Lake City, UT, United States</v>
          </cell>
          <cell r="AH263" t="str">
            <v>VA HSR RES 13-457</v>
          </cell>
          <cell r="AI263" t="str">
            <v>This work was supported using resources and facilities at the VA Salt Lake City Health Care System with funding from VA Informatics and Computing Infrastructure (VINCI), VA HSR RES 13-457.</v>
          </cell>
          <cell r="AL263" t="str">
            <v>Yu, H., Jagannatha, A.N., Liu, F., Liu, W., (2018) NLP Challenges for detecting medication and adverse drug events from electronic health records, , http://bio-nlp.org/index.php/projects/39-nlp-challenges, Accessed 5 Dec 2018; WHO|Pharmacovigilance [Internet] WHO. World Health Organization; 2015, , http://www.who.int/medicines/areas/quality_safety/safety_efficacy/pharmvigi/en/, Accessed 11 Sept 2018; Food and Drug Administration Adverse Event Reporting System (FAERS) (2017) Expert Opin Drug Saf [Internet], 16 (7), pp. 761-767. , http://www.ncbi.nlm.nih.gov/pubmed/28447485, Alatawi YM, Hansen RA. Empirical estimation of under-reporting in the U.S(,),:.,., Accessed 30 Jun 2018; Vilar, S., Harpaz, R., Santana, L., Uriarte, E., Friedman, C., Enhancing adverse drug event detection in electronic health records using molecular structure similarity: application to pancreatitis (2012) PLoS One, 7 (7). , http://www.ncbi.nlm.nih.gov/pubmed/22911794; Nadkarni, P.M., Drug safety surveillance using de-identified EMR and claims data: issues and challenges (2010) J Am Med Inf Assoc, 17 (6), pp. 671-674. , http://www.ncbi.nlm.nih.gov/pubmed/20962129; Luo, Y., Thompson, W.K., Herr, T.M., Zeng, Z., Berendsen, M.A., Jonnalagadda, S.R., Natural language processing for EHR-based pharmacovigilance: a structured review (2017) Drug Saf, 40 (11), pp. 1075-1089. , http://www.ncbi.nlm.nih.gov/pubmed/28643174, (,):.,., Accessed 15 Apr 2018; Harpaz, R., Callahan, A., Tamang, S., Low, Y., Odgers, D., Finlayson, S., Text mining for adverse drug events: the promise, challenges, and state of the art (2014) Drug Saf, 37 (10), pp. 777-790. , http://www.ncbi.nlm.nih.gov/pubmed/25151493; Carrell, D.S., Schoen, R.E., Leffler, D.A., Morris, M., Rose, S., Baer, A., Challenges in adapting existing clinical natural language processing systems to multiple, diverse health care settings (2017) J Am Med Inform Assoc, 24 (5), pp. 986-991; Mikolov, T., Sutskever, I., Chen, K., GC-A in neural, 2013 U. Distributed representations of words and phrases and their compositionality (2013) NIPS’13 Proceedings of the 26th International Conference on Neural Information Processing Systems [Internet]. Lake Tahoe, Nevada: Curran Associates Inc, pp. 3111-3119. , http://papers.nips.cc/paper/5021-distributed-representations-of-words-andphrases, In:, Burges, CJC, Bottou, L, Welling, M, Ghahramani, Z, Weinberger, KQ, editors.,.;,.,., Accessed 13 Apr 2018; Mikolov, T., Chen, K., Corrado, G., Dean, J., Efficient estimation of word representations in vector space (2013) Proc int conf learn represent (ICLR 2013) [Internet, pp. 1-12. , https://arxiv.org/abs/1301.3781, In:, ].;.,., Accessed 15 Apr 2018; Jauregi Unanue, I., Zare Borzeshi, E., Piccardi, M., Recurrent neural networks with specialized word embeddings for health-domain named-entity recognition (2017) J Biomed Inform, 76, pp. 102-109. , http://arxiv.org/abs/1706.09569; http://ieeexplore.ieee.org/lpdocs/epic03/wrapper.htm?arnumber=, Li B, Zhou E, Huang B, Duan J, Wang Y, Xu N, et al. Large scale recurrent neural network on GPU. In: 2014 International joint conference on neural networks (IJCNN) [Internet]. IEEE;2014;4062–9. 889433. Accessed 23 Apr 2018; Ching, T., Himmelstein, D.S., Beaulieu-Jones, B.K., Kalinin, A.A., Do, B.T., Way, G.P., Opportunities and obstacles for deep learning in biology and medicine (2018) J R Soc Interface, 15 (141), p. 52; Jagannatha, A., Liu, F., Liu, W., Yu, H., (2018) Overview of the first natural language processing challenge for extracting medication, indication and adverse drug events from electronic health record notes (MADE1.0). Drug Saf; Aramaki, E., Miura, Y., Tonoike, M., Ohkuma, T., Masuichi, H., Waki, K., Extraction of adverse drug effects from clinical records (2010) Stud Health Technol Inform [Internet], 160, pp. 739-743. , http://www.ncbi.nlm.nih.gov/pubmed/20841784; Nadeau, D., Sekine, S., A survey of named entity recognition and classification (2007) Lingvisticae Investig [Internet], 30 (1), pp. 3-26. , https://benjamins.com/catalog/li.30.1.03nad, (,):.,., Accessed 16 Sept 2018; Wu, Y., Jiang, M., Xu, J., Zhi, D., Xu, H., Clinical Named Entity Recognition Using Deep Learning Models (2018) AMIA. Annu Symp proceedings AMIA Symp, 2017, pp. 1812-1819. , http://www.ncbi.nlm.nih.gov/pubmed/29854252. Accessed 16, In:, [, Internet, ]; Domingos, P., A few useful things to know about machine learning (2012) Commun ACM [Internet], 55 (10), p. 78. , http://dl.acm.org/citation.cfm?doid=2347736.2347755, (,),:,.,., Accessed 16 Sept 2018; Lafferty, J., McCallum, A., Pereira, F.C.N., Conditional random fields: Probabilistic models for segmenting and labeling sequence data In: ICML ’01 Proc Eighteenth Int Conf Mach Learn [Internet]. 2001, 8, pp. 282-289. , https://repository.upenn.edu/cis_papers/159/; Guo, J., Che, W., Wang, H., Liu, T., Revisiting Embedding Features for Simple Semi-supervised Learning (2014) Proceedings of the 2014 conference on empirical methods in natural language processing (EMNLP) [Internet]. Association for computational linguistics, pp. 110-120. , http://www.aclweb.org/anthology/D/D14/D14-1012.pdf, In:;,. p.,., Accessed 07 Mar 2018; Jagannatha, A., Yu H. Structured prediction models for RNN based sequence labeling in clinical text (2016) The 2016 conference on empirical methods in natural language processing [Internet]. Austin, Texas: Association for computational linguistics, pp. 856-865. , https://www.aclweb.org/anthology/D16-1082, In:;,. p.,., Accessed 07 Mar 2018; Jagannatha, A.N., Yu, H., Bidirectional RNN for medical event detection in electronic health records In: Proc Conf Assoc Comput Linguist North Am Chapter Meet [Internet]. 2016, 2016, pp. 473-482. , https://www.ncbi.nlm.nih.gov/pmc/articles/PMC5119627/, –,.,., Accessed 06 Apr 2018; Pyysalo, S., Ginter, F., Moen, H., Salakoski, T., Ananiadou, S., Distributional semantics resources for biomedical text processing (2013) Proc LBM [Internet, pp. 39-44. , https://pdfs.semanticscholar.org/e2f2/8568031e1902d4f8ee818261f0f2c20de6dd.pdf, In:, ].;.,., Accessed 06 Apr 2018; Turian, J., Ratinov, L., Meeting, Y.B.-P., of the 48th annual, 2010 U. Word representations: a simple and general method for semi-supervised learning (2010) Proceedings of the 48th annual meeting of the association for computational linguistics [Internet], , https://dl.acm.org/citation.cfm?id=1858721, In:,.,.,., Accessed 06 Apr 2018; http://www.aclweb.org/anthology/N13-1063, Yu M, Zhao T, Dong D, Tian H, Yu D. Compound embedding features for semi-supervised learning. In: Proc NAACL-HLT [Internet]. 2013;(June):563–8. Accessed 06 Apr 2018; Nikfarjam, A., Sarker, A., O’connor, K., Ginn, R., Gonzalez, G., Pharmacovigilance from social media: mining adverse drug reaction mentions using sequence labeling with word embedding cluster features (2015) J Am Med Inf Assoc, 22 (3), pp. 671-681; Sculley, D., Web-scale k-means clustering (2010) Proceedings of the 19th international conference on World wide web—WWW ’10 [Internet]. New York, p. 1177. , http://portal.acm.org/citation.cfm?doid=1772690.1772862, In:, New York, USA,:, ACM Press;,. p.,.,., Accessed 23 Apr 2018; Xu, H., Stenner, S.P., Doan, S., Johnson, K.B., Waitman, L.R., Denny, J.C., MedEx: a medication information extraction system for clinical narratives (2010) J Am Med Inform Assoc [Internet], 17 (1), pp. 19-24. , http://jamia.bmj.com/content/17/1/19.abstract, (,):.,., Accessed 11 Aug 2011; Bird, S., Klein, E., Loper E (2009) Steele J, editor. Natural language processing with python. 1st ed. O’Reilly Media Inc., , In; Okazaki, N., (2018) CRFsuite: a fast implementation of Conditional Random Fields (CRFs, p. 5. , http://www.chokkan.org/software/crfsuite. Accessed; Pedregosa, F., Varoquaux, G., Gramfort, A., Michel, V., Thirion, B., Grisel, O., Scikit-learn: machine learning in python (2012) J Mach Learn Res [Internet], 12, pp. 2825-2830. , http://www.jmlr.org/papers/v12/pedregosa11a.html, –,.,., Accessed 06 Apr 2018; Liu, J., Zhao, S., Wang, G., SSEL-ADE: a semi-supervised ensemble learning framework for extracting adverse drug events from social media (2018) Artif Intell Med [Internet], 84, pp. 34-49. , https://www.sciencedirect.com/science/article/pii/S0933365717301847, –,.,., Accessed 06 Apr 2018; GuoDong, Z., Jian, S., Jie, Z., Min, Z., Exploring various knowledge in relation extraction (2005) Proceedings of the 43rd annual meeting on association for computational linguistics—ACL ’05 [Internet]. Morristown, NJ, USA: association for computational linguistics, pp. 427-434. , http://portal.acm.org/citation.cfm?doid=1219840.1219893, In:;,. p.,., Accessed 23 Apr 2018; (2017) Kumar S. A survey of deep learning methods for relation extraction. arXiv Prepr arXiv170503645 [Internet], , http://arxiv.org/abs/1705.03645, Accessed 23 Apr 2018; http://www.ncbi.nlm.nih.gov/pubmed/24048470, Comeau DC, Doǧan RI, Ciccarese P, Cohen KB, Krallinger M, Leitner F, et al. BioC: a minimalist approach to interoperability for biomedical text processing. Database [Internet]. 2013;2013(0):bat064. Accessed 23 Apr 2018; http://www.ams.org/jourcgi/jour-getitem?pii, Nocedal J. Updating Quasi-Newton Matrices with Limited Storage. Math Comput [Internet]. 1980;35(151):773. = S0025-5718-1980-0572855-7. Accessed 01 May 2018; Wunnava, S., Qin, X., Kakar, T., Rundensteiner, E.A., Kong, X., Bidirectional LSTM-CRF for adverse drug event tagging in electronic health records (2018) Proc Mach Learn Res., 90, pp. 48-56; Raina, R., Madhavan, A., Ng, A.Y., Large-scale deep unsupervised learning using graphics processors (2009) Proceedings of the 26th annual international conference on machine learning, pp. 873-880. , In:,., ACM;,. p; Dandala, B., Joopudi, V., Devarakonda, M., IBM Research System at MADE 2018: Detecting adverse drug events from electronic health records (2018) International Workshop on Medication and Adverse Drug Event Detection, pp. 39-47. , In:,.,. p; Yang, X., Bian, J., Wu, Y., (2018) Detecting medications and adverse drug events in clinical notes using recurrent neural networks. In: International workshop on medication and adverse drug event detection, pp. 1-6. , p; Xu, D., Yadav, V., Bethard, S., (2018) UArizona at the MADE 1.0 NLP Challenge. In: International workshop on medication and adverse drug event detection, pp. 57-65. , p</v>
          </cell>
          <cell r="AM263" t="str">
            <v>Patterson, O.V.; VA Salt Lake City Health Care System, United States; email: olga.patterson@utah.edu</v>
          </cell>
          <cell r="AP263" t="str">
            <v>Springer International Publishing</v>
          </cell>
          <cell r="AV263" t="str">
            <v>DRSAE</v>
          </cell>
          <cell r="AW263" t="str">
            <v>Drug Saf.</v>
          </cell>
          <cell r="AX263" t="str">
            <v>Final</v>
          </cell>
          <cell r="AY263" t="str">
            <v>2-s2.0-85060140562</v>
          </cell>
          <cell r="AZ263">
            <v>9</v>
          </cell>
          <cell r="BG263" t="str">
            <v>adverse drug reaction; algorithm; analytical error; Article; automation; disease classification; electronic health record; human; named entity recognition; natural language processing; priority journal; random forest; validation process; adverse drug reaction; drug surveillance program; standards; trends; Adverse Drug Reaction Reporting Systems; Drug-Related Side Effects and Adverse Reactions; Electronic Health Records; Humans; Natural Language Processing</v>
          </cell>
          <cell r="BI263" t="str">
            <v>twitter|metamap|nlp</v>
          </cell>
          <cell r="BJ263" t="str">
            <v>introduction: identifying occurrences of medication side effects and adverse drug events (ades) is an important and challenging task because they are frequently only mentioned in clinical narrative and are not formally reported. methods: we developed a natural language processing (nlp) system that aims to identify mentions of symptoms and drugs in clinical notes and label the relationship between the mentions as indications or ades. the system leverages an existing word embeddings model with induced word clusters for dimensionality reduction. it employs a conditional random field (crf) model for named entity recognition (ner) and a random forest model for relation extraction (re). results: final performance of each model was evaluated separately and then combined on a manually annotated evaluation set. the micro-averaged f1 score was 80.9% for ner, 88.1% for re, and 61.2% for the integrated systems. outputs from our systems were submitted to the nlp challenges for detecting medication and adverse drug events from electronic health records (made 1.0) competition (yu et al. in http://bio-nlp.org/index.php/projects/39-nlp-challenges, 2018). system performance was evaluated in three tasks (ner, re, and complete system) with multiple teams submitting output from their systems for each task. our re system placed first in task 2 of the challenge and our integrated system achieved third place in task 3. conclusion: adding to the growing number of publications that utilize nlp to detect occurrences of ades, our study illustrates the benefits of employing innovative feature engineering. © 2019, the author(s).</v>
          </cell>
          <cell r="BL263" t="str">
            <v xml:space="preserve">Introdução: Identificar ocorrências de efeitos colaterais de medicação e eventos adversos (ADES) é uma tarefa importante e desafiadora, pois são freqüentemente mencionadas apenas na narrativa clínica e não são formalmente relatadas. MÉTODOS: Desenvolvemos um sistema de processamento de linguagem natural (NLP) que visa identificar menções de sintomas e drogas em notas clínicas e rotular a relação entre as mencões como indicações ou ades. O sistema aproveita um modelo de incorporação de palavras existente com clusters de palavras induzidos para redução de dimensionalidade. Emprega um modelo de campo aleatório condicional (CRF) para reconhecimento de entidade nomeado (ner) e um modelo florestal aleatório para extração de relação (re). RESULTADOS: O desempenho final de cada modelo foi avaliado separadamente e depois combinado em um conjunto de avaliação anotado manualmente. A pontuação Micro-média da F1 foi de 80,9% para Ner, 88,1% para Re, e 61,2% para os sistemas integrados. As saídas de nossos sistemas foram submetidos aos desafios da NLP para detectar medicação e eventos adversos de medicamentos a partir de registros eletrônicos de saúde (feitos 1.0) (Yu et al. em http://bio-nlp.org/index.php/projects/39- NLP-Desafios, 2018). O desempenho do sistema foi avaliado em três tarefas (NER, RE e sistema completo) com várias equipes enviando saída de seus sistemas para cada tarefa. Nosso sistema RE colocado primeiro na tarefa 2 do desafio e nosso sistema integrado alcançou o terceiro lugar na tarefa 3. Conclusão: Adicionando ao crescente número de publicações que utilizam o PNL para detectar ocorrências de ades, nosso estudo ilustra os benefícios de empregar engenharia inovadora . © 2019, o (s) autor (es). </v>
          </cell>
          <cell r="BQ263">
            <v>0</v>
          </cell>
          <cell r="BR263">
            <v>1</v>
          </cell>
          <cell r="BS263">
            <v>0</v>
          </cell>
          <cell r="BV263">
            <v>0</v>
          </cell>
          <cell r="BW263">
            <v>0</v>
          </cell>
          <cell r="BX263">
            <v>0</v>
          </cell>
          <cell r="BY263">
            <v>0</v>
          </cell>
          <cell r="BZ263">
            <v>0</v>
          </cell>
          <cell r="CA263">
            <v>0</v>
          </cell>
          <cell r="CB263">
            <v>0</v>
          </cell>
          <cell r="CC263">
            <v>0</v>
          </cell>
          <cell r="CE263" t="str">
            <v>Entra ou ñ para leitura: não</v>
          </cell>
          <cell r="CF263" t="str">
            <v>Ruim</v>
          </cell>
          <cell r="CG263">
            <v>44374</v>
          </cell>
          <cell r="CK263">
            <v>0</v>
          </cell>
          <cell r="CL263">
            <v>0</v>
          </cell>
        </row>
        <row r="264">
          <cell r="C264" t="str">
            <v>linguistic analysis terms and phrases used by patients in e mail messages to nurses</v>
          </cell>
          <cell r="D264" t="str">
            <v>Linguistic analysis: Terms and phrases used by patients in E-mail messages to nurses</v>
          </cell>
          <cell r="E264" t="str">
            <v xml:space="preserve">Análise linguística: Termos e frases usados por pacientes em mensagens de e-mail para enfermeiros </v>
          </cell>
          <cell r="G264" t="str">
            <v xml:space="preserve">macho </v>
          </cell>
          <cell r="H264">
            <v>2004</v>
          </cell>
          <cell r="I264">
            <v>5</v>
          </cell>
          <cell r="J264">
            <v>0</v>
          </cell>
          <cell r="K264">
            <v>0</v>
          </cell>
          <cell r="L264" t="str">
            <v>Scopus</v>
          </cell>
          <cell r="P264" t="str">
            <v>English</v>
          </cell>
          <cell r="Q264" t="str">
            <v>Article</v>
          </cell>
          <cell r="R264">
            <v>0</v>
          </cell>
          <cell r="T264" t="str">
            <v>Hsieh Y., Hardardottir G.A., Brennan P.F.</v>
          </cell>
          <cell r="U264" t="str">
            <v>Studies in Health Technology and Informatics</v>
          </cell>
          <cell r="V264" t="str">
            <v>107</v>
          </cell>
          <cell r="Y264" t="str">
            <v>10.3233/978-1-60750-949-3-511</v>
          </cell>
          <cell r="Z264" t="str">
            <v>10.3233/978-1-60750-949-3-511</v>
          </cell>
          <cell r="AB264" t="str">
            <v>https://www.scopus.com/inward/record.uri?eid=2-s2.0-78649853467&amp;doi=10.3233%2f978-1-60750-949-3-511&amp;partnerID=40&amp;md5=bbefec0e5b0310ea637f178848fd450c</v>
          </cell>
          <cell r="AC264" t="str">
            <v>H6/296 Clinical Science Center, School of Nursing, University of Wisconsin, 600 Highland Avenue, Madison, WI 53792, United States; College of Nursing, University of Iowa, Iowa City, IA, United States; Moehlman Bascom Department, School of Nursing and College of Engineering, University of Wisconsin, Madison, WI, United States</v>
          </cell>
          <cell r="AD264" t="str">
            <v>Hsieh, Y., H6/296 Clinical Science Center, School of Nursing, University of Wisconsin, 600 Highland Avenue, Madison, WI 53792, United States; Hardardottir, G.A., College of Nursing, University of Iowa, Iowa City, IA, United States; Brennan, P.F., Moehlman Bascom Department, School of Nursing and College of Engineering, University of Wisconsin, Madison, WI, United States</v>
          </cell>
          <cell r="AL264" t="str">
            <v>Eysenbach, G., Jadad, A.R., Evidence-based patient choice and consumer health informatics in the internet age (2001) Journal of Medical Internet Research, 3 (2), pp. el9; Boulos, M.N.K., Roudsari, A.V., Carson, E.R., A dynamic problem to knowledge linking semantic web service based on clinical codes (2002) Medical Informatics &amp; the Internet in Medicine, 27 (3), pp. 127-137; Zeng, Q., Kogan, S., Ash, N., Greenes, R.A., Boxwala, A.A., Characteristics of consumer terminology for health information retrieval (2002) Methods of Information in Medicine, 4 (41), pp. 289-298; Brennan, P.F., Aronson, A.R., Towards linking patients and clinical information: Detecting umls concepts in e-mail Journal of Biomedical Informatics, , in press); Kogan, S., Zeng, Q., Ash, N., Greenes, R.A., Problems and challenges in patient information retrieval: A descriptive study (2001) Proceedings/AMIA Annual Fall Symposium., pp. 329-333; McCray, A.T., Loane, R.F., Browne, A.C., Bangalore, A.K., Terminology issues in user access to web-based medical information (1999) Proceedings/AMIA Annual Fall Symposium., pp. 107-111; Patrick, T.B., Monga, H.K., Sievert, M.E., Houston Hall, J., Longo, D.R., Evaluation of controlled vocabulary resources for development of a consumer entry vocabulary for diabetes (2001) Journal of Medical Internet Research, 3 (3), pp. E24; Zeng, Q., Kogan, S., Ash, N., Greenes, R.A., Patient and clinician vocabulary: How different are they (2001) Medlnfo, 10 (PART 1), pp. 399-403; (2003) Metathesaurus B3, , http://www.nlm.nih.gov/research/umls/METAB3.HTML, NLM Retrieved March 20, 2003 from; (2003) Fact Sheet. UMLSR Metathesaurus, , http://www.nlm.nih.gov/pubs/factsheets/umlsmeta.html, NLM Retrieved March 20, 2003 from; Aronson, A.R., Effective mapping of biomedical text to the umls metathesaurus: The metamap program (2001) Proceedings/AMIA Annual Fall Symposium., pp. 17-21; Aronson, A.R., Boedenreider, O., Chang, H.F., Humphrey, S.M., Mork, J.G., Nelson, S.J., Rindflesch, T.C., Wilbur, W.J., The nlm indexing initiative (2000) Proceedings/AMIA Annual Fall Symposium., pp. 17-21; Aronson, A.R., (2001) MetaMap Evaluation, , http://skr.nlm.nih.gov/papers/Meta-Map, Retrieved March 30, 2003 from; Aronson, A.R., (2003) Filtering the UMLS® Metathesaurus® for MetaMap (2002 Edition), , http://skr.nlm.nih.gov/papers/MetaMap, Retrieved March 30, 2003 from</v>
          </cell>
          <cell r="AM264" t="str">
            <v>Hsieh, Y.; H6/296 Clinical Science Center, 600 Highland Avenue, Madison, WI 53792, United States; email: yichuanhsieh@wisc.edu</v>
          </cell>
          <cell r="AP264" t="str">
            <v>IOS Press</v>
          </cell>
          <cell r="AW264" t="str">
            <v>Stud. Health Technol. Informatics</v>
          </cell>
          <cell r="AX264" t="str">
            <v>Final</v>
          </cell>
          <cell r="AY264" t="str">
            <v>2-s2.0-78649853467</v>
          </cell>
          <cell r="AZ264">
            <v>4</v>
          </cell>
          <cell r="BF264" t="str">
            <v>natural language processing; nursing; nursing classification systems</v>
          </cell>
          <cell r="BG264" t="str">
            <v>Classification (of information); Electronic mail; Linguistics; Nursing; Vocabulary control; Data set; Electronic mail messages; Email messages; Free texts; Lay peoples; Linguistic analysis; NLP tools; Nursing classifications; Natural language processing systems</v>
          </cell>
          <cell r="BI264" t="str">
            <v>twitter|metamap|nlp</v>
          </cell>
          <cell r="BJ264" t="str">
            <v>while some researchers are focusing on mapping free-text within health care fields into controlled vocabularies and classifications, many researchers are focusing on consumers' vocabularies. using natural language processing (nlp) tools, such as metamap, to extract and map into terms in a controlled vocabulary is one way of understanding the pattern of terms used by lay people. before an nlp tool can be effectively and efficiently used to extract concepts and create machine-understandable interpretations of the data, the appropriateness of the tool needs to be determined. this study aims were to determine the appropriateness of linguistic meaning captured for terms and phrases used by patients in electronic mail messages to nurses, using nursing-specific metamap output. twenty messages were randomly selected from the 241 messages data set. results indicated that four out of six nursing classification systems captured more than 50 % of the parsed word's linguistic meaning. this study demonstrates that it is possible to automatically extract and capture the linguistic meaning of the terms patient use in their electronic mail messages. © 2004 imia. all rights reserved.</v>
          </cell>
          <cell r="BL264" t="str">
            <v xml:space="preserve">Enquanto alguns pesquisadores estão se concentrando em mapeamento de texto livre dentro dos campos de saúde em vocabulários e classificações controladas, muitos pesquisadores estão se concentrando nos vocabulários dos consumidores. Usar ferramentas de processamento de linguagem natural (NLP), como o Metamap, para extrair e mapear em termos em um vocabulário controlado é uma maneira de entender o padrão de termos usados ​​por leigos. Antes de uma ferramenta NLP, pode ser usada de forma eficaz e eficiente para extrair conceitos e criar interpretações compreensíveis da máquina dos dados, a adequação da ferramenta precisa ser determinada. Este estudo tem como objetivo determinar a adequação do significado lingüístico capturado para termos e frases utilizados pelos pacientes em mensagens de correio eletrônico para enfermeiros, usando a saída de metamap específica de enfermagem. Vinte mensagens foram selecionadas aleatoriamente a partir do conjunto de dados de 241 mensagens. Os resultados indicaram que quatro dos seis sistemas de classificação de enfermagem capturaram mais de 50% do significado linguístico da palavra analisada. Este estudo demonstra que é possível extrair e capturar automaticamente o significado lingüístico dos termos do uso do paciente em suas mensagens de correio eletrônico. © 2004 imia. todos os direitos reservados. </v>
          </cell>
          <cell r="BQ264">
            <v>0</v>
          </cell>
          <cell r="BR264">
            <v>0</v>
          </cell>
          <cell r="BS264">
            <v>0</v>
          </cell>
          <cell r="BV264">
            <v>0</v>
          </cell>
          <cell r="BW264">
            <v>0</v>
          </cell>
          <cell r="BX264">
            <v>0</v>
          </cell>
          <cell r="BY264">
            <v>0</v>
          </cell>
          <cell r="BZ264">
            <v>0</v>
          </cell>
          <cell r="CA264">
            <v>0</v>
          </cell>
          <cell r="CB264">
            <v>0</v>
          </cell>
          <cell r="CC264">
            <v>0</v>
          </cell>
          <cell r="CK264">
            <v>0</v>
          </cell>
          <cell r="CL264">
            <v>0</v>
          </cell>
        </row>
        <row r="265">
          <cell r="C265" t="str">
            <v>linguistic approach for identification of medication names and related information in clinical narratives</v>
          </cell>
          <cell r="D265" t="str">
            <v>Linguistic approach for identification of medication names and related information in clinical narratives</v>
          </cell>
          <cell r="E265" t="str">
            <v xml:space="preserve">Abordagem linguística para identificação de nomes de medicação e informações relacionadas em narrativas clínicas </v>
          </cell>
          <cell r="G265" t="str">
            <v xml:space="preserve">macho </v>
          </cell>
          <cell r="H265">
            <v>2010</v>
          </cell>
          <cell r="I265">
            <v>30</v>
          </cell>
          <cell r="J265">
            <v>0</v>
          </cell>
          <cell r="K265">
            <v>0</v>
          </cell>
          <cell r="L265" t="str">
            <v>Scopus</v>
          </cell>
          <cell r="P265" t="str">
            <v>English</v>
          </cell>
          <cell r="Q265" t="str">
            <v>Article</v>
          </cell>
          <cell r="R265">
            <v>0</v>
          </cell>
          <cell r="S265" t="str">
            <v>All Open Access, Green</v>
          </cell>
          <cell r="T265" t="str">
            <v>Hamon T., Grabar N.</v>
          </cell>
          <cell r="U265" t="str">
            <v>Journal of the American Medical Informatics Association</v>
          </cell>
          <cell r="V265" t="str">
            <v>17</v>
          </cell>
          <cell r="W265" t="str">
            <v>5</v>
          </cell>
          <cell r="Y265" t="str">
            <v>10.1136/jamia.2010.004036</v>
          </cell>
          <cell r="Z265" t="str">
            <v>10.1136/jamia.2010.004036</v>
          </cell>
          <cell r="AB265" t="str">
            <v>https://www.scopus.com/inward/record.uri?eid=2-s2.0-78149480907&amp;doi=10.1136%2fjamia.2010.004036&amp;partnerID=40&amp;md5=94d3cfb70711117958942d3d30d16dd4</v>
          </cell>
          <cell r="AC265" t="str">
            <v>LIM and BIO (EA3969), UFR SMBH Léonard de Vinci, Université Paris 13, 93017 Bobigny Cedex, France; Centre de Recherche des Cordeliers, Université Pierre et Marie Curie - Paris6, UMR-S 872-20, Paris F-75006, France; Université Paris Descartes, UMR-S 872-20, Paris, F-75006, France; INSERM, U872-20, Paris F-75006, France; HEGP AP-HP, 20 rue Leblanc, Paris F-75015, France</v>
          </cell>
          <cell r="AD265" t="str">
            <v>Hamon, T., LIM and BIO (EA3969), UFR SMBH Léonard de Vinci, Université Paris 13, 93017 Bobigny Cedex, France; Grabar, N., Centre de Recherche des Cordeliers, Université Pierre et Marie Curie - Paris6, UMR-S 872-20, Paris F-75006, France, Université Paris Descartes, UMR-S 872-20, Paris, F-75006, France, INSERM, U872-20, Paris F-75006, France, HEGP AP-HP, 20 rue Leblanc, Paris F-75015, France</v>
          </cell>
          <cell r="AG265" t="str">
            <v>allopurinol, 315-30-0; amiodarone, 1951-25-3, 19774-82-4, 62067-87-2; amlodipine besylate, 111470-99-6; calcitriol, 32222-06-3, 32511-63-0, 66772-14-3; chloral hydrate, 302-17-0; docusate sodium, 577-11-7; doxazosin, 74191-85-8; esomeprazole, 119141-88-7, 202742-32-3, 217087-09-7, 217087-10-0; flecainide, 54143-55-4; furosemide, 54-31-9; hydrochlorothiazide, 58-93-5; insulin zinc suspension, 8049-62-5; iron, 14093-02-8, 53858-86-9, 7439-89-6; isosorbide 5 nitrate, 16051-77-7; methadone, 1095-90-5, 125-56-4, 23142-53-2, 297-88-1, 76-99-3; metoprolol, 37350-58-6; metoprolol succinate, 98418-47-4; ofloxacin, 82419-36-1; prednisone, 53-03-2; simvastatin, 79902-63-9; spironolactone, 52-01-7; tamsulosin, 106133-20-4, 106138-88-9, 106463-17-6, 80223-99-0, 94666-07-6; warfarin, 129-06-6, 2610-86-8, 3324-63-8, 5543-58-8, 81-81-2; Pharmaceutical Preparations</v>
          </cell>
          <cell r="AL265" t="str">
            <v>(1972) International Drug Monitoring: The Role of National Centers, , WHO. Geneva, Switzerland: World Health Organization; (2005) Good Pharmacovigilance Practices and Pharmacoepidemiologic Assessement, , FDA. Rockville, MD: Food and Drug Administration; Pronovost, P., Weast, B., Schwarz, M., Medication reconciliation: A practical tool to reduce the risk of medication errors (2003) J Crit Care, 18, pp. 201-205; Bates, D., Leape, L., Cullen, D., Effect of computerized physician order entry and a team intervention on prevention of serious medication errors (1998) JAMA, 280, pp. 1311-1316; Teich, J., Merchia, P., Schmiz, J., Effects of computerized physician order entry on prescribing practices (2000) Arch Intern Med, 160, pp. 2741-2747; Oren, E., Shaffer, E., Guglielmo, B., Impact of emerging technologies on medication errors and adverse drug events (2003) Am J Health Syst Pharm, 60, pp. 1447-1458; Boussadi, A., Bousquet, C., Sabatier, B., Specification of business rules for the development of hospital alarm system: Application to the pharmaceutical validation (2008) Stud Health Technol Inform, 136, pp. 145-150; Imming, P., Sinning, C., Meyer, A., Drugs, their targets and the nature and number of drug targets (2006) Nat Rev Drug Discov, 5, pp. 821-834; Rader, D., Daugherty, A., Translating molecular discoveries into new therapies for atherosclerosis (2008) Nature, 451, pp. 904-913; Hale, R., Text mining: Getting more value from literature resources (2005) Drug Discov Today, 10, pp. 377-379; McDonald, C., Tierney, W., The medical gopher - A microcomputer system to help find, organize and decide about patient data (1986) West J Med, 145, pp. 823-829; Poon, E., Blumenfeld, B., Hamann, C., Design and implementation of an application and associated services to support interdisciplinary medication reconciliation efforts at an integrated healthcare delivery network (2006) J Am Med Inform Assoc, 13, pp. 581-592; Manley, H., Drayer, D., McClaran, M., Drug record discrepancies in an outpatient electronic medical record: Frequency, type, and potential impact on patient care at a hemodialysis center (2003) Pharmacotherapy, 23, pp. 231-239; Grant, R., Devita, N., Singer, D., Improving adherence and reducing medication discrepancies in patients with diabetes (2003) Ann Pharmacother, 37, pp. 962-969; Thomsen, L., Winterstein, A., Søndergaard, B., Systematic review of the incidence and characteristics of preventable adverse drug events in ambulatory care (2007) Ann Pharmacother, 14, pp. 1411-1426; Rindflesch, T., Tanabe, L., Weinstein, J., EDGAR: Extraction of drugs, genes and relations from the biomedical literature Pac Symp Biocomput 2008, pp. 517-528; Kolárik, C., Hofmann-Apitius, M., Zimmermann, M., Identification of new drug classification ternis in textual resources (2007) Bioinformatics, 23, pp. 264-272; Chen, E., Hripcsak, G., Xu, H., Automated acquisition of disease drug knowledge from biomedical and clinical documents: An initial study (2008) J Am Med Inform Assoc, 15, pp. 87-98; Sirohi, E., Peissig, P., Stufy of effect of drug lexicons on medication extraction from electronic medical records Pac Symp Biocomput 2005, pp. 308-318; Levin, M., Krol, M., Doshi, A., Extraction and mapping of drug names from free text to a standardized nomenclature AMIA Annu Symp Proc 2007, pp. 438-442; Chhieng, D., Day, T., Gordon, G., Use of natural language programming to extract medication from unstructured electronic medical records AMIA Annu Symp Proc 2007, pp. 908-908; Cimino, J.J., Bright, T.J., Li, J., Medication reconciliation using natural language processing and controlled terminologies (2007) Stud Health Technol Inform, pp. 679-683; (2006) The Use of Stems in the Selection of International Nonproprietary Names (Inn) for Pharmaceutical Substances, , WHO Technical report. Geneva: World Health Organization; Segura-Bedmar, I., Martinez, P., Segura-Bedmar, M., Drug name recognition and classification in biomedical texts (2008) Drug Safety, 13, pp. 816-823; Xu, R., Morgan, A., Das, A.K., Investigation of unsupervised pattern learning techniques for bootstrap construction of a medical treatment lexicon Proceedings of the BioNLP 2009 Workshop, pp. 63-70; Gold, S., Elhadad, N., Zhu, X., Extracting structured medication event information from discharge summaries AMIA Annu Symp Proc 2008, pp. 237-241; Turchin, A., Morin, L., Semere, L., Comparative evaluation of accuracy of extraction of medication information from narrative physician notes by commercial and academic natural language processing software packages AMIA Annu Symp Proc 2006, pp. 789-793; Jagannathan, V., Mullett, C., Arbogast, J., Assessment of commercial nlp engines for medication information extraction from dictated clinical notes (2009) Int J Med Inform, 78, pp. 284-291; Evans, D.A., Brownlow, N.D., Hersh, W.R., Automating concept identification in the electronic medical record: An experiment in extracting dosage information Proc AMIA Annu Fall Symp 1996, pp. 388-392; Iglesias, J.E., Rocks, K., Jahanshad, N., Tracking medication information across medical records Proc AMIA Annu Fall Symp 2009, pp. 266-270; Xu, H., Stenner, S., Doan, S., MedEx: A medication information extraction system for clinical narratives (2010) J Am Med Inform Assoc, 17, pp. 19-24; Shah, A.D., Martinez, C., An algorithm to derive a numerical daily dose from unstructured text dosage instructions (2006) Pharmacoepidemiol Drug Saf, 15, pp. 161-166; Hripcsak, G., Friedman, C., Alderson, P., Unlocking clinical data from narrative reports: A study of natural language processing (1995) Ann Intern Med, 122, pp. 681-688; Uzuner, Ö., Solti, I., Cadag, E., Extracting medication information from clinical text (2010) J Am Med Inform Assoc, 17, pp. 514-518; Simon, L., Wei, M., Robin, M., Rxnorm: Prescription for electronic drug information exchange (2005) IT Professional, 7, pp. 17-23; (2009) RxNorm, a Standardized Nomenclature for Clinical Drugs, , http://www.nlm.nih.gov/research/umls/rxnorm/docs/index.html, Technical report. National Library of Medicine. Bethesda, Maryland; Côté, R.A., Rothwell, D.J., Palotay, J.L., (1993) SNOMED Internationale - The Systematized Nomenclature of Human and Veterinary Medicine, , College of American Pathologists - American Veterinary Medical Association, Northfield; Lussier, Y.A., Rothwell, D.J., Côté, R.A., The SNOMED model: A knowledge source for the controlled terminology of the computerized patient record (1998) Methods Inf Med, 37, pp. 161-164; Hamon, T., Nazarenko, A., Poibeau, T., A robust linguistic platform for efficient and domain specific web content analysis (2007) Proceedings of RIAO 2007, , electronic edition, Pittsburgh, USA; Aubin, S., Hamon, T., Improving term extraction with terminological resources (2006) Advances in Natural Language Processing (5th International Conference on NLP, FinTAL 2006), Number 4139 in LNAI, pp. 380-387. , Salakoski T, Ginter F, Pyysalo S, et al, eds. Springer, August; Tsuruoka, Y., Tateishi, Y., Kim, J.D., Developing a robust part-of-speech tagger for biomedical text (2005) LNCS, 3746, pp. 382-392; Charniak, E., Immediate-head parsing for language models (2001) Proceedings of the 39th Annual Meeting of the Association for Computational Linguistics, pp. 124-131; Klein, D., Manning, C.D., Accurate unlexicalized parsing (2003) Proceedings of the 41st Meeting of the Association for Computational Linguistics, pp. 423-430</v>
          </cell>
          <cell r="AM265" t="str">
            <v>Hamon, T.; Laboratoire d'Informatique Médicale et Bio-Informatique, 74 rue Marcel Cachin, Bobigny Cedex 93017, France; email: thierry.hamon@univ-paris13.fr</v>
          </cell>
          <cell r="AV265" t="str">
            <v>JAMAF</v>
          </cell>
          <cell r="AW265" t="str">
            <v>J. Am. Med. Informatics Assoc.</v>
          </cell>
          <cell r="AX265" t="str">
            <v>Final</v>
          </cell>
          <cell r="AY265" t="str">
            <v>2-s2.0-78149480907</v>
          </cell>
          <cell r="AZ265">
            <v>5</v>
          </cell>
          <cell r="BG265" t="str">
            <v>allopurinol; amiodarone; amlodipine besylate; antihypertensive agent; calcitriol; chloral hydrate; diuretic agent; docusate sodium; doxazosin; esomeprazole; flecainide; furosemide; hydrochlorothiazide; insulin zinc suspension; iron; isosorbide 5 nitrate; methadone; metoprolol; metoprolol succinate; ofloxacin; pavachol; penicillin derivative; prednisone; simvastatin; spironolactone; tamsulosin; unclassified drug; warfarin; drug; anemia; article; bradycardia; drug dose increase; drug information; drug nomenclature; drug substitution; drug withdrawal; heart atrium flutter; human; hyperparathyroidism; hypertension; medical documentation; medicine; narrative; natural language processing; nocturia; outcome assessment; prescription; training; treatment duration; computer program; drug therapy; information retrieval; linguistics; medical record; methodology; Drug Therapy; Electronic Health Records; Humans; Information Storage and Retrieval; Linguistics; Natural Language Processing; Pharmaceutical Preparations; Software Design</v>
          </cell>
          <cell r="BJ265" t="str">
            <v>background: pharmacotherapy is an integral part of any medical care process and plays an important role in the medical history of most patients. information on medication is crucial for several tasks such as pharmacovigilance, medical decision or biomedical research. objectives: within a narrative text, medication-related information can be buried within other non-relevant data. specific methods, such as those provided by text mining, must be designed for accessing them, and this is the objective of this study. methods: the authors designed a system for analyzing narrative clinical documents to extract from them medication occurrences and medication-related information. the system also attempts to deduce medications not covered by the dictionaries used. results: results provided by the system were evaluated within the framework of the i2b2 nlp challenge held in 2009. the system achieved an f-measure of 0.78 and ranked 7th out of 20 participating teams (the highest f-measure was 0.86). the system provided good results for the annotation and extraction of medication names, their frequency, dosage and mode of administration (f-measure over 0.81), while information on duration and reasons is poorly annotated and extracted (f-measure 0.36 and 0.29, respectively). the performance of the system was stable between the training and test sets.</v>
          </cell>
          <cell r="BL265" t="str">
            <v xml:space="preserve">Antecedentes: A farmacoterapia é parte integrante de qualquer processo de atendimento médico e desempenha um papel importante na história médica da maioria dos pacientes. Informações sobre medicação é crucial para várias tarefas, como farmacovigilância, decisão médica ou pesquisa biomédica. Objetivos: Dentro de um texto narrativo, as informações relacionadas à medicação podem ser enterradas dentro de outros dados não relevantes. Métodos específicos, como os fornecidos pela mineração de texto, devem ser projetados para acessá-los, e este é o objetivo deste estudo. Métodos: Os autores projetaram um sistema para analisar documentos clínicos narrativos para extrair as ocorrências de medicação e informações relacionadas à medicação. O sistema também tenta deduzir medicamentos não cobertos pelos dicionários usados. RESULTADOS: Os resultados fornecidos pelo sistema foram avaliados no âmbito do Desafio NLP I2B2 realizado em 2009. O sistema alcançou uma medida F de 0,78 e classificou 7 de cada 20 equipes participantes (a maior medida F foi de 0,86). O sistema forneceu bons resultados para a anotação e extração de nomes de medicação, sua frequência, dosagem e modo de administração (medida F ao longo de 0,81), enquanto informações sobre duração e razões são mal anotadas e extraídas (f-medem 0,36 e 0,29, respectivamente ). O desempenho do sistema foi estável entre os conjuntos de treinamento e teste. </v>
          </cell>
          <cell r="BQ265">
            <v>0</v>
          </cell>
          <cell r="BR265">
            <v>0</v>
          </cell>
          <cell r="BS265">
            <v>0</v>
          </cell>
          <cell r="BV265">
            <v>0</v>
          </cell>
          <cell r="BW265">
            <v>0</v>
          </cell>
          <cell r="BX265">
            <v>0</v>
          </cell>
          <cell r="BY265">
            <v>0</v>
          </cell>
          <cell r="BZ265">
            <v>0</v>
          </cell>
          <cell r="CA265">
            <v>0</v>
          </cell>
          <cell r="CB265">
            <v>0</v>
          </cell>
          <cell r="CC265">
            <v>0</v>
          </cell>
          <cell r="CK265">
            <v>0</v>
          </cell>
          <cell r="CL265">
            <v>0</v>
          </cell>
        </row>
        <row r="266">
          <cell r="C266" t="str">
            <v>detecting adverse drug reactions in discharge summaries of electronic medical records using readpeer</v>
          </cell>
          <cell r="D266" t="str">
            <v>Detecting adverse drug reactions in discharge summaries of electronic medical records using Readpeer</v>
          </cell>
          <cell r="E266" t="str">
            <v xml:space="preserve">Detecendo reações adversas de medicamentos em resumos de descarga de registros médicos eletrônicos usando Readpeer </v>
          </cell>
          <cell r="G266" t="str">
            <v xml:space="preserve">macho </v>
          </cell>
          <cell r="H266">
            <v>2019</v>
          </cell>
          <cell r="I266">
            <v>3</v>
          </cell>
          <cell r="J266">
            <v>0</v>
          </cell>
          <cell r="K266">
            <v>0</v>
          </cell>
          <cell r="L266" t="str">
            <v>Scopus</v>
          </cell>
          <cell r="P266" t="str">
            <v>English</v>
          </cell>
          <cell r="Q266" t="str">
            <v>Article</v>
          </cell>
          <cell r="R266">
            <v>0</v>
          </cell>
          <cell r="T266" t="str">
            <v>Tang Y., Yang J., Ang P.S., Dorajoo S.R., Foo B., Soh S., Tan S.H., Tham M.Y., Ye Q., Shek L., Sung C., Tung A.</v>
          </cell>
          <cell r="U266" t="str">
            <v>International Journal of Medical Informatics</v>
          </cell>
          <cell r="V266" t="str">
            <v>128</v>
          </cell>
          <cell r="Y266" t="str">
            <v>10.1016/j.ijmedinf.2019.04.017</v>
          </cell>
          <cell r="Z266" t="str">
            <v>10.1016/j.ijmedinf.2019.04.017</v>
          </cell>
          <cell r="AB266" t="str">
            <v>https://www.scopus.com/inward/record.uri?eid=2-s2.0-85066159420&amp;doi=10.1016%2fj.ijmedinf.2019.04.017&amp;partnerID=40&amp;md5=c32e7e7a20914379e46c24ce14859fdf</v>
          </cell>
          <cell r="AC266" t="str">
            <v>Department of Computer Science, School of Computing, National University of Singapore, Singapore; Vigilance &amp; Compliance Branch, Health Products Regulation Group, Health Sciences Authority, Singapore; Genome Institute of Singapore, Agency for Science and Technology, Singapore; Yong Loo Lin School of Medicine, National University of Singapore, National University Health System, Singapore; Health Services and Systems Research, Duke-NUS Medical School, Singapore</v>
          </cell>
          <cell r="AD266" t="str">
            <v>Tang, Y., Department of Computer Science, School of Computing, National University of Singapore, Singapore; Yang, J., Department of Computer Science, School of Computing, National University of Singapore, Singapore; Ang, P.S., Vigilance &amp; Compliance Branch, Health Products Regulation Group, Health Sciences Authority, Singapore; Dorajoo, S.R., Vigilance &amp; Compliance Branch, Health Products Regulation Group, Health Sciences Authority, Singapore; Foo, B., Vigilance &amp; Compliance Branch, Health Products Regulation Group, Health Sciences Authority, Singapore; Soh, S., Vigilance &amp; Compliance Branch, Health Products Regulation Group, Health Sciences Authority, Singapore; Tan, S.H., Vigilance &amp; Compliance Branch, Health Products Regulation Group, Health Sciences Authority, Singapore; Tham, M.Y., Vigilance &amp; Compliance Branch, Health Products Regulation Group, Health Sciences Authority, Singapore; Ye, Q., Vigilance &amp; Compliance Branch, Health Products Regulation Group, Health Sciences Authority, Singapore, Genome Institute of Singapore, Agency for Science and Technology, Singapore; Shek, L., Yong Loo Lin School of Medicine, National University of Singapore, National University Health System, Singapore; Sung, C., Vigilance &amp; Compliance Branch, Health Products Regulation Group, Health Sciences Authority, Singapore, Health Services and Systems Research, Duke-NUS Medical School, Singapore; Tung, A., Department of Computer Science, School of Computing, National University of Singapore, Singapore</v>
          </cell>
          <cell r="AE266" t="str">
            <v>aspirin</v>
          </cell>
          <cell r="AG266" t="str">
            <v>acetylsalicylic acid, 493-53-8, 50-78-2, 53663-74-4, 53664-49-6, 63781-77-1; amitriptyline, 50-48-6, 549-18-8; dehydrocholic acid, 145-41-5, 81-23-2; enoxaparin, 679809-58-6; glimepiride, 93479-97-1; isoniazid, 54-85-3, 62229-51-0, 65979-32-0; simvastatin, 79902-63-9; vancomycin, 1404-90-6, 1404-93-9</v>
          </cell>
          <cell r="AH266" t="str">
            <v>SPF2014/001
Biomedical Research Council, BMRC</v>
          </cell>
          <cell r="AI266" t="str">
            <v>The authors are grateful to Mr Liu Qi for assisting in the development of programming codes while he was with the Department of Computer Science, School of Computing, National University of Singapore. We appreciate Ms Celine Loke's assistance for providing valuable insights. We are grateful to the Academic Informatics Office, National University Health System for providing the data to enable HSA to conduct this study. We would also like to thank A/Prof Cheng Leng Chan, Group Director of the Health Products Regulation Group (HPRG), Dr. Dorothy Toh, Assistant Group Director, HPRG Post-market cluster and Ms Jalene Poh, Director, Vigilance and Compliance Branch at the Health Sciences Authority for their support to pursue this research to advance the organization's pharmacovigilance mission as well as Michael Winther for his valuable programmatic coordination for the SAPhIRE (Surveillance and Pharmacogenomics Initiative for Adverse Drug Reactions) Project. This study was conducted under the SAPhIRE Project, funded by a Strategic Positioning Fund grant from the Biomedical Research Council of the Agency for Science, Technology and Research of Singapore (SPF2014/001).</v>
          </cell>
          <cell r="AL266" t="str">
            <v>Lopez-Gonzalez, E., Herdeiro, M.T., Figueiras, A., Determinants of under-reporting of adverse drug reactions (2009) Drug Saf., 32 (1), pp. 19-31; Eriksson, R., Jensen, P.B., Frankild, S., Jensen, L.J., Brunak, S., Dictionary construction and identification of possible adverse drug events in Danish clinical narrative text (2013) J. Am. Med. Inform. Assoc., 20 (5), pp. 947-953; Iyer, S.V., Harpaz, R., LePendu, P., Bauer-Mehren, A., Shah, N.H., Mining clinical text for signals of adverse drug-drug interactions (2013) J. Am. Med. Inform. Assoc., 21 (2), pp. 353-362; Ballard, J., Rosenman, M., Weiner, M., Harnessing a health information exchange to identify surgical device adverse events for urogynecologic mesh (2012) AMIA Annual Symposium proceedings, vol. 2012 American Medical Informatics Association, p. p1109; Ferrajolo, C., Coloma, P.M., Verhamme, K.M., Schuemie, M.J., de Bie, S., Gini, R., Herings, R., Giaquinto, C., Signal detection of potentially drug-induced acute liver injury in children using a multi-country healthcare database network (2014) Drug Saf., 37 (2), pp. 99-108; Pathak, J., Kiefer, R.C., Chute, C.G., Using linked data for mining drug-drug interactions in electronic health records (2013) Stud. Health Technol. Inform., 192, p. 682; Kilbridge, P.M., Noirot, L.A., Reichley, R.M., Berchelmann, K.M., Schneider, C., Heard, K.M., Nelson, M., Bailey, T.C., Computerized surveillance for adverse drug events in a pediatric hospital (2009) J. Am. Med. Inform. Assoc., 16 (5), pp. 607-612; Miura, Y., Aramaki, E., Ohkuma, T., Tonoike, M., Sugihara, D., Masuichi, H., Ohe, K., Adverse-effect relations extraction from massive clinical records (2010) Proceedings of the Second Workshop on NLP Challenges in the Information Explosion Era (NLPIX 2010), pp. 75-83; Visweswaran, S., Hanbury, P., Saul, M., Cooper, G.F., Detecting adverse drug events in discharge summaries using variations on the simple bayes model (2003) AMIA Annual Symposium Proceedings, vol. 2003 American Medical Informatics Association, p. 689; Sohn, S., Kocher, J.-P.A., Chute, C.G., Savova, G.K., Drug side effect extraction from clinical narratives of psychiatry and psychology patients (2011) J. Am. Med. Inform. Assoc., 18, pp. i144-i149; Munkhdalai, T., Liu, F., Yu, H., Clinical relation extraction toward drug safety surveillance using electronic health record narratives: classical learning versus deep learning (2018) JMIR Public Health Surveill., 4 (2); Santiso, S., Perez, A., Casillas, A., Exploring joint ab-lstm with embedded lemmas for adverse drug reaction discovery (2018) IEEE J. Biomed. Health Inform.; Oronoz, M., Gojenola, K., Pérez, A., de Ilarraza, A.D., Casillas, A., On the creation of a clinical gold standard corpus in Spanish: mining adverse drug reactions (2015) J. Biomed. Inform., 56, pp. 318-332; Liu, F., Jagannatha, A., Yu, H., Towards drug safety surveillance and pharmacovigilance: current progress in detecting medication and adverse drug events from electronic health records (2019) Drug Saf.; San Ang, P., Fan, L.Y., Tham, M.Y., Tan, S.H., Soh, S.B., Foo, B.P., Loke, C.W., Sung, C., Towards human-machine collaboration in creating an evaluation corpus for adverse drug events in discharge summaries of electronic medical records (2016) Big Data Res., 4, pp. 37-43; Aronson, A.R., Metamap:, Mapping Text to the UMLS Metathesaurus (2006), pp. 1-26. , NLM, NIH, DHHS Bethesda, MD; Savova, G.K., Masanz, J.J., Ogren, P.V., Zheng, J., Sohn, S., Kipper-Schuler, K.C., Chute, C.G., Mayo clinical text analysis and knowledge extraction system (ctakes): architecture, component evaluation and applications (2010) J. Am. Med. Inform. Assoc., 17 (5), pp. 507-513; Chapman, W.W., Bridewell, W., Hanbury, P., Cooper, G.F., Buchanan, B.G., A simple algorithm for identifying negated findings and diseases in discharge summaries (2001) J. Biomed. Inform., 34 (5), pp. 301-310; Uzuner, Ö., Solti, I., Xia, F., Cadag, E., Community annotation experiment for ground truth generation for the i2b2 medication challenge (2010) J. Am. Med. Inform. Assoc., 17 (5), pp. 519-523; Wang, X., Chase, H., Markatou, M., Hripcsak, G., Friedman, C., Selecting information in electronic health records for knowledge acquisition (2010) J. Biomed. Inform., 43 (4), pp. 595-601; Siadat, S., Ferreira, A.M., Khoei, T.T., Ghapanchi, A.R., Performance analysis of qos-based web service selection through integer programming (2013) World Appl. Sci. J., 28 (4), pp. 463-472; Chan, S.L., Ang, X., Sani, L.L., Ng, H.Y., Winther, M.D., Liu, J.J., Brunham, L.R., Chan, A., Prevalence and characteristics of adverse drug reactions at admission to hospital: a prospective observational study (2016) Br. J. Clin. Pharmacol., 82 (6), pp. 1636-1646; Chan, A., Soh, D., Ko, Y., Huang, Y.-C., Chiang, J., Characteristics of unplanned hospital admissions due to drug-related problems in cancer patients (2014) Support. Care Cancer, 22 (7), pp. 1875-1881; Dorajoo, S.R., See, V., Chan, C.T., Tan, J.Z., Tan, D.S., Abdul Razak, S.M., Ong, T.T., Chan, A., Identifying Potentially Avoidable Readmissions: A Medication-Based 15-Day Readmission Risk Stratification Algorithm (2017) Pharmacotherapy, 37, pp. 268-277; Chan, S.L., Ng, H.Y., Sung, C., Chan, A., Winther, M.D., Brunham, L.R., Wee, H.L., Economic burden of adverse drug reactions and potential for pharmacogenomic testing in Singaporean adults (2018) Pharmacogenomics J</v>
          </cell>
          <cell r="AM266" t="str">
            <v>Tung, A.; Department of Computer Science, Singapore; email: anthony@comp.nus.edu.sg</v>
          </cell>
          <cell r="AP266" t="str">
            <v>Elsevier Ireland Ltd</v>
          </cell>
          <cell r="AV266" t="str">
            <v>IJMIF</v>
          </cell>
          <cell r="AW266" t="str">
            <v>Int. J. Med. Informatics</v>
          </cell>
          <cell r="AX266" t="str">
            <v>Final</v>
          </cell>
          <cell r="AY266" t="str">
            <v>2-s2.0-85066159420</v>
          </cell>
          <cell r="AZ266">
            <v>8</v>
          </cell>
          <cell r="BF266" t="str">
            <v>Adverse drug reaction; Electronic medical records; Expert system; Pharmacovigilance; Text mining</v>
          </cell>
          <cell r="BG266" t="str">
            <v>Data mining; Expert systems; Fuzzy logic; Hospitals; Iterative methods; Machine learning; Medical computing; Natural language processing systems; Pharmacodynamics; Adverse drug reactions; Electronic medical record; Medical specialties; NAtural language processing; Pharmacovigilance; Precision and recall; Regulatory authorities; Text mining; Learning algorithms; acetylsalicylic acid; amitriptyline; antibiotic agent; dehydrocholic acid; enoxaparin; glimepiride; isoniazid; simvastatin; vancomycin; accuracy; adverse drug reaction; algorithm; Article; cerebrovascular accident; clinical practice; disease exacerbation; drowsiness; drug hypersensitivity; drug monitoring; drug safety; drug substitution; drug withdrawal; electronic medical record; fuzzy logic; hospital discharge; human; hypoglycemia; kidney dysfunction; machine learning; medical expert; medical terminology; myalgia; natural language processing; pharmacovigilance; priority journal; QT prolongation; Readpeer system; Singapore; tertiary care center; toxic hepatitis; adverse drug reaction; algorithm; drug surveillance program; electronic health record; machine learning; medical error; natural language processing; prevention and control; Adverse Drug Reaction Reporting Systems; Algorithms; Drug-Related Side Effects and Adverse Reactions; Electronic Health Records; Humans; Machine Learning; Medical Errors; Natural Language Processing; Patient Discharge; Singapore</v>
          </cell>
          <cell r="BI266" t="str">
            <v>twitter|metamap|nlp</v>
          </cell>
          <cell r="BJ266" t="str">
            <v>background: hospital discharge summaries offer a potentially rich resource to enhance pharmacovigilance efforts to evaluate drug safety in real-world clinical practice. however, it is infeasible for experts to read through all discharge summaries to find cases of drug-adverse event (ae) relations. purpose: the objective of this paper is to develop a natural language processing (nlp) framework to detect drug-ae relations from unstructured hospital discharge summaries. basic procedures: an nlp algorithm was designed using customized dictionaries of drugs, adverse event (ae) terms, and rules based on trigger phrases, negations, fuzzy logic and word distances to recognize drug, ae terms and to detect drug-ae relations. furthermore, a customized annotation tool was developed to facilitate expert review of discharge summaries from a tertiary hospital in singapore in 2011. main findings: a total of 33 trial sets with 50 to 100 records per set were evaluated (1620 discharge summaries) by our algorithm and reviewed by pharmacovigilance experts. after every 6 trial sets, drug and ae dictionaries were updated, and rules were modified to improve the system. excellent performance was achieved for drug and ae entity recognition with over 92% precision and recall. on the final 6 sets of discharge summaries (600 records), our algorithm achieved 75% precision and 59% recall for identification of valid drug-ae relations. principal conclusions: adverse drug reactions are a significant contributor to health care costs and utilization. our algorithm is not restricted to particular drugs, drug classes or specific medical specialties, which is an important attribute for a national regulatory authority to carry out comprehensive safety monitoring of drug products. drug and ae dictionaries may be updated periodically to ensure that the tool remains relevant for performing surveillance activities. the development of the algorithm, and the ease of reviewing and correcting the results of the algorithm as part of an iterative machine learning process, is an important step towards use of hospital discharge summaries for an active pharmacovigilance program. © 2019 elsevier b.v.</v>
          </cell>
          <cell r="BL266" t="str">
            <v xml:space="preserve">Antecedentes: Resumos de alta hospitalar oferecem um recurso potencialmente rico para melhorar os esforços de farmacovigilância para avaliar a segurança dos medicamentos na prática clínica do mundo real. No entanto, é inviável que os especialistas leiam através de todos os resumos de alta para encontrar casos de relações adversas (AE) adversas de drogas. OBJETIVO: O objetivo deste artigo é desenvolver um quadro de processamento de linguagem natural (NLP) para detectar relações de drogas de resumos de alta hospitalares não estruturados. Procedimentos básicos: Um algoritmo NLP foi projetado usando dicionários personalizados de drogas, termos adversos (AE), e regras com base em frases de gatilho, negações, lógicas fuzzy e distâncias de palavras para reconhecer a droga, ae termos e detectar as relações de drogas. Além disso, uma ferramenta de anotação personalizada foi desenvolvida para facilitar a revisão especializada de resumos de descarga de um hospital terciário em Cingapura em 2011. Principais conclusões: Um total de 33 conjuntos de ensaios com 50 a 100 registros por conjunto foram avaliados (1620 resumos de descarga) por nosso algoritmo e revisado por especialistas em farmacovigilância. Após cada 6 conjuntos de avaliação, dicionários de drogas e AE foram atualizados, e as regras foram modificadas para melhorar o sistema. Excelente desempenho foi alcançado para o reconhecimento de drogas e AE com mais de 92% de precisão e recordação. Nos 6 conjuntos finais de resumos de descarga (600 registros), nosso algoritmo alcançou 75% de precisão e 59% de recall para identificação de relações válidas de drogas. Conclusões principais: As reações adversas de medicamentos são um contribuinte significativo para os custos e a utilização dos cuidados de saúde. Nosso algoritmo não está restrito a drogas específicas, classes de drogas ou especialidades médicas específicas, que é um atributo importante para uma autoridade reguladora nacional para realizar o monitoramento abrangente de produtos de drogas. Dicionários de drogas e AE podem ser atualizados periodicamente para garantir que a ferramenta permaneça relevante para realizar atividades de vigilância. O desenvolvimento do algoritmo, e a facilidade de revisar e corrigir os resultados do algoritmo como parte de um processo de aprendizagem de máquina iterativa, é um passo importante para o uso de resumos de alta hospitalares para um programa de farmacovigilância ativa. © 2019 Elsevier B.V. </v>
          </cell>
          <cell r="BQ266">
            <v>0</v>
          </cell>
          <cell r="BR266">
            <v>1</v>
          </cell>
          <cell r="BS266">
            <v>0</v>
          </cell>
          <cell r="BV266">
            <v>0</v>
          </cell>
          <cell r="BW266">
            <v>0</v>
          </cell>
          <cell r="BX266">
            <v>0</v>
          </cell>
          <cell r="BY266">
            <v>0</v>
          </cell>
          <cell r="BZ266">
            <v>0</v>
          </cell>
          <cell r="CA266">
            <v>0</v>
          </cell>
          <cell r="CB266">
            <v>0</v>
          </cell>
          <cell r="CC266">
            <v>0</v>
          </cell>
          <cell r="CE266" t="str">
            <v>Entra ou ñ para leitura: não</v>
          </cell>
          <cell r="CF266" t="str">
            <v>Ruim</v>
          </cell>
          <cell r="CG266">
            <v>44374</v>
          </cell>
          <cell r="CK266">
            <v>0</v>
          </cell>
          <cell r="CL266">
            <v>0</v>
          </cell>
        </row>
        <row r="267">
          <cell r="C267" t="str">
            <v>lucene metamap and language modeling ohsu at clef ehealth 2013</v>
          </cell>
          <cell r="D267" t="str">
            <v>Lucene, MetaMap, and language modeling: OHSU at CLEF eHealth 2013</v>
          </cell>
          <cell r="E267" t="str">
            <v xml:space="preserve">Modelagem Lucene, Metamap e Língua: OHSU na Clef EHealth 2013 </v>
          </cell>
          <cell r="G267" t="str">
            <v xml:space="preserve">macho </v>
          </cell>
          <cell r="H267">
            <v>2013</v>
          </cell>
          <cell r="J267">
            <v>0</v>
          </cell>
          <cell r="K267">
            <v>0</v>
          </cell>
          <cell r="L267" t="str">
            <v>Scopus</v>
          </cell>
          <cell r="P267" t="str">
            <v>English</v>
          </cell>
          <cell r="Q267" t="str">
            <v>Conference Paper</v>
          </cell>
          <cell r="R267">
            <v>0</v>
          </cell>
          <cell r="T267" t="str">
            <v>Bedrick S., Sheikshabbafghi G.</v>
          </cell>
          <cell r="U267" t="str">
            <v>CEUR Workshop Proceedings</v>
          </cell>
          <cell r="V267" t="str">
            <v>1179</v>
          </cell>
          <cell r="AB267" t="str">
            <v>https://www.scopus.com/inward/record.uri?eid=2-s2.0-84922021504&amp;partnerID=40&amp;md5=759aafa484c73e997a7e86e0f352a8f6</v>
          </cell>
          <cell r="AC267" t="str">
            <v>Center for Spoken Language Understanding, Oregon Health and Science University, Portland, OR, United States</v>
          </cell>
          <cell r="AD267" t="str">
            <v>Bedrick, S., Center for Spoken Language Understanding, Oregon Health and Science University, Portland, OR, United States; Sheikshabbafghi, G., Center for Spoken Language Understanding, Oregon Health and Science University, Portland, OR, United States</v>
          </cell>
          <cell r="AL267" t="str">
            <v>Voorhees, E., Hersh, W., Overview of the trec 2012 medical records track (2012) The Twenty-First Text REtrieval Conference Proceedings (TREC 2012); Hersh, W.R., Crabtree, M.K., Hickam, D.H., Sacherek, L., Friedman, C.P., Tidmarsh, P., Mosbaek, C., Kraemer, D., Factors associated with success in searching medline and applying evidence to answer clinical questions (2002) J Am Med Inform Assoc, 9 (3), pp. 283-293; Suominen, H., Salantera, S., Velupillai, S., Chapman, W.W., Savova, G., Elhadad, N., Mowery, D., Zuccon, G., Overview of the share/clef ehealth evaluation lab 2013 (2013) CLEF 2013. Lecture Notes in Computer Science (LNCS, , Springer; Bedrick, S., Edinger, T., Cohen, A., Hersh, W., Identifying patients for clinical studies from electronic health records. Trec 2012 medical records track at ohsu (2012) The Twenty-First Text REtrieval Conference Proceedings (TREC 2012); Manning, C.D., Raghavan, P., Schütze, H., (2008) Introduction to Information Retrieval, , Cambridge University Press, New York, NY, USA; Dean, J., Ghemawat, S., Mapreduce. Simplified data processing on large clusters (2004) OSDI'04. Sixth Symposium on Operating System Design and Implementation, USENIX Association; Aronson, A.R., Lang, F.M., An overview of metamap. Historical perspective and recent advances (2010) J Am Med Inform Assoc, 17 (3), pp. 229-236; Bodenreider, O., The unified medical language system (umls). Integrating biomedical terminology (2004) Nucleic Acids Res 32(Database Issue, pp. D267-D270. , Jan; Manning, C.D., Raghavan, P., Schütze, H., Introduction to Information Retrieval, , Chapter Language Models for Information Retrieval; Siu, M., Ostendorf, M., Variable n-grams and extensions for conversational speech language modeling (2000) Speech and Audio Processing, IEEE Transactions on, 8 (1), pp. 63-75; Guthrie, D., Allison, B., Liu, W., Guthrie, L., Wilks, Y., A closer look at skipgram modeling (2006) Proceedings of the 5th International Conference on Language Resources and Evaluation (LREC-2006), pp. 1-4</v>
          </cell>
          <cell r="AM267" t="str">
            <v>Bedrick, S.; Center for Spoken Language Understanding, Oregon Health and Science UniversityUnited States</v>
          </cell>
          <cell r="AN267" t="str">
            <v>Forner P.Ferro N.Navigli R.Tufis D.</v>
          </cell>
          <cell r="AP267" t="str">
            <v>CEUR-WS</v>
          </cell>
          <cell r="AQ267" t="str">
            <v>2013 Cross Language Evaluation Forum Conference, CLEF 2013</v>
          </cell>
          <cell r="AR267" t="str">
            <v>23 September 2013 through 26 September 2013</v>
          </cell>
          <cell r="AT267">
            <v>110354</v>
          </cell>
          <cell r="AW267" t="str">
            <v>CEUR Workshop Proc.</v>
          </cell>
          <cell r="AX267" t="str">
            <v>Final</v>
          </cell>
          <cell r="AY267" t="str">
            <v>2-s2.0-84922021504</v>
          </cell>
          <cell r="BF267" t="str">
            <v>Language model; Lucene; MetaMap; Skip-grams</v>
          </cell>
          <cell r="BG267" t="str">
            <v>Information retrieval; Modeling languages; Natural language processing systems; Language model; Lucene; MetaMap; National library of medicines; Retrieval systems; Skip-grams; Statistical language modeling; Text normalizations; Computational linguistics</v>
          </cell>
          <cell r="BH267" t="str">
            <v>twitter|metamap|nlp</v>
          </cell>
          <cell r="BI267" t="str">
            <v>twitter|metamap|nlp</v>
          </cell>
          <cell r="BJ267" t="str">
            <v>the oregon health &amp; science university team's participation in task #3 ("addressing patients' medical questions") of this year's ehealth clef campaign included submissions from two different retrieval systems. the first was a traditional, lucene-based system modi fied from one used in previous years' trec-med campaigns; the second was a novel system that used statistical language modeling techniques to perform text retrieval. since 2013 was the first year of our participation in this campaign, our focus was on familiarizing ourselves with working on a corpus of web text, as well as putting together a proof-of-concept implementation of a language-model retrieval system. we submitted three runs in total; one from the novel system, and two from our lucene-based system, one of which made use of the national library of medicine's metamap tool to perform query expansion. in general, our runs did not perform particularly well, although there were several topics for which our language model-based retrieval system produced the best p@10. future work will focus on pre-indexing text normalization as well as a more sophisticated approach to query parsing.</v>
          </cell>
          <cell r="BL267" t="str">
            <v xml:space="preserve">A participação da equipe da Oregon Saúde e da Science University na Tarefa 3 ("Abordar as questões médicas dos pacientes") da campanha de CLEF de Saúde deste ano incluía submissões de dois sistemas de recuperação diferentes. O primeiro foi um sistema tradicional baseado em Lucene, mostrou-se de um usado em campanhas trec-med anteriores; O segundo foi um novo sistema que utilizou técnicas de modelagem de linguagem estatística para realizar a recuperação de texto. Desde 2013 foi o primeiro ano de nossa participação nesta campanha, nosso foco foi familiarizar-se com o trabalho em um corpus de texto web, além de montar uma implementação de comprovação de conceito de um sistema de recuperação de modelo de linguagem. Nós enviamos três corridas no total; Um do novo sistema, e dois de nosso sistema baseado em Lucene, um dos quais fez uso da Biblioteca Nacional da Ferramenta de Metamap da Medicina para realizar a expansão da consulta. Em geral, nossas corridas não fizeram particularmente bem, embora houvesse vários tópicos para os quais nosso sistema de recuperação baseado em modelo de idioma produziu o melhor P @ 10. O trabalho futuro se concentrará na normalização de texto pré-indexação, bem como uma abordagem mais sofisticada para a análise de consulta. </v>
          </cell>
          <cell r="BQ267">
            <v>0</v>
          </cell>
          <cell r="BR267">
            <v>0</v>
          </cell>
          <cell r="BS267">
            <v>0</v>
          </cell>
          <cell r="BV267">
            <v>0</v>
          </cell>
          <cell r="BW267">
            <v>0</v>
          </cell>
          <cell r="BX267">
            <v>0</v>
          </cell>
          <cell r="BY267">
            <v>0</v>
          </cell>
          <cell r="BZ267">
            <v>0</v>
          </cell>
          <cell r="CA267">
            <v>0</v>
          </cell>
          <cell r="CB267">
            <v>0</v>
          </cell>
          <cell r="CC267">
            <v>0</v>
          </cell>
          <cell r="CK267">
            <v>0</v>
          </cell>
          <cell r="CL267">
            <v>0</v>
          </cell>
        </row>
        <row r="268">
          <cell r="C268" t="str">
            <v>detection of bleeding events in electronic health record notes using convolutional neural network models enhanced with recurrent neural network autoencoders deep learning approach</v>
          </cell>
          <cell r="D268" t="str">
            <v>Detection of bleeding events in electronic health record notes using convolutional neural network models enhanced with recurrent neural network autoencoders: Deep learning approach</v>
          </cell>
          <cell r="E268" t="str">
            <v xml:space="preserve">Detecção de eventos de sangramento em notas de registro de saúde eletrônica usando modelos de rede neurais convolutivos aprimorados com autoincodificadores de rede neurais recorrentes: abordagem profunda da aprendizagem </v>
          </cell>
          <cell r="G268" t="str">
            <v xml:space="preserve">macho </v>
          </cell>
          <cell r="H268">
            <v>2019</v>
          </cell>
          <cell r="I268">
            <v>8</v>
          </cell>
          <cell r="J268">
            <v>0</v>
          </cell>
          <cell r="K268">
            <v>0</v>
          </cell>
          <cell r="L268" t="str">
            <v>Scopus</v>
          </cell>
          <cell r="P268" t="str">
            <v>English</v>
          </cell>
          <cell r="Q268" t="str">
            <v>Article</v>
          </cell>
          <cell r="R268">
            <v>0</v>
          </cell>
          <cell r="S268" t="str">
            <v>All Open Access, Gold, Green</v>
          </cell>
          <cell r="T268" t="str">
            <v>Li R., Hu B., Liu F., Liu W., Cunningham F., McManus D.D., Yu H.</v>
          </cell>
          <cell r="U268" t="str">
            <v>JMIR Medical Informatics</v>
          </cell>
          <cell r="V268" t="str">
            <v>7</v>
          </cell>
          <cell r="W268" t="str">
            <v>1</v>
          </cell>
          <cell r="X268" t="str">
            <v xml:space="preserve"> e10788</v>
          </cell>
          <cell r="Y268" t="str">
            <v>10.2196/10788</v>
          </cell>
          <cell r="Z268" t="str">
            <v>10.2196/10788</v>
          </cell>
          <cell r="AB268" t="str">
            <v>https://www.scopus.com/inward/record.uri?eid=2-s2.0-85097173694&amp;doi=10.2196%2f10788&amp;partnerID=40&amp;md5=4f0f872f253969954f8dac7a4e5b6443</v>
          </cell>
          <cell r="AC268" t="str">
            <v>College of Information and Computer Science, University of Massachusetts Amherst, Amherst, MA, United States; Department of Computer Science, University of Massachusetts Lowell, Lowell, MA, United States; Department of Quantitative Health Sciences, University of Massachusetts Medical School, Worcester, MA, United States; Department of Veterans Affairs, Center for Medication Safety, Hines, IL, United States; Cardiology Division, Department of Medicine, University of Massachusetts Medical School, Worcester, MA, United States; Center for Healthcare Organization and Implementation Research, Bedford Veterans Affairs Medical Center, Bedford, MA, United States</v>
          </cell>
          <cell r="AD268" t="str">
            <v>Li, R., College of Information and Computer Science, University of Massachusetts Amherst, Amherst, MA, United States; Hu, B., Department of Computer Science, University of Massachusetts Lowell, Lowell, MA, United States; Liu, F., Department of Quantitative Health Sciences, University of Massachusetts Medical School, Worcester, MA, United States; Liu, W., Department of Computer Science, University of Massachusetts Lowell, Lowell, MA, United States; Cunningham, F., Department of Veterans Affairs, Center for Medication Safety, Hines, IL, United States; McManus, D.D., Department of Quantitative Health Sciences, University of Massachusetts Medical School, Worcester, MA, United States, Cardiology Division, Department of Medicine, University of Massachusetts Medical School, Worcester, MA, United States; Yu, H., College of Information and Computer Science, University of Massachusetts Amherst, Amherst, MA, United States, Department of Computer Science, University of Massachusetts Lowell, Lowell, MA, United States, Department of Quantitative Health Sciences, University of Massachusetts Medical School, Worcester, MA, United States, Center for Healthcare Organization and Implementation Research, Bedford Veterans Affairs Medical Center, Bedford, MA, United States</v>
          </cell>
          <cell r="AH268" t="str">
            <v>National Institutes of Health, NIH</v>
          </cell>
          <cell r="AI268" t="str">
            <v>We wish to thank the UMassMed annotation team—WL, Steve Belknap, Nadya Frid, Alex Granillo, Heather Keating, and Victoria Wang—for creating the gold standard evaluation for this work. This study was supported, in part, by the grant R01HL12508 and R01HL125089 from the National Institutes of Health. Any opinions, findings, and conclusions or recommendations expressed in this study are those of the authors and do not necessarily reflect those of the sponsor.</v>
          </cell>
          <cell r="AL268" t="str">
            <v>Shoeb, M, Fang, M., Assessing bleeding risk in patients taking anticoagulants (2013) J Thromb Thrombolysis, 35 (3), pp. 312-319. , Apr; [FREE Full text] [doi] [Medline: 23479259]; Benjamin, EJ, Blaha, MJ, Chiuve, SE, Cushman, M, Das, SR, Deo, R, Heart Disease and Stroke Statistics-2017 Update: A Report From the American Heart Association (2017) Circulation, 135 (10), pp. e146-e603. , American Heart Association Statistics CommitteeStroke Statistics Subcommittee. Dec 07; [FREE Full text] [doi] [Medline: 28122885]; Linkins, L, Choi, PT, Douketis, JD., Clinical impact of bleeding in patients taking oral anticoagulant therapy for venous thromboembolism: A meta-analysis (2003) Ann Intern Med, 139 (11), pp. 893-900. , Dec 02; [Medline: 14644891]; Wilcox, C, Cryer, B, Henk, H, Zarotsky, V, Zlateva, G., Mortality associated with gastrointestinal bleeding events: Comparing short-term clinical outcomes of patients hospitalized for upper GI bleeding and acute myocardial infarction in a US managed care setting (2009) Clin Exp Gastroenterol, 2, pp. 21-30. , [FREE Full text] [Medline: 21694823]; Chai-Adisaksopha, C, Crowther, M, Isayama, T, Lim, W., The impact of bleeding complications in patients receiving target-specific oral anticoagulants: A systematic review and meta-analysis (2014) Blood, 124 (15), pp. 2450-2458. , Oct 09; [FREE Full text] [doi] [Medline: 25150296]; Davis, SM, Broderick, J, Hennerici, M, Brun, NC, Diringer, MN, Mayer, SA, Recombinant Activated Factor VII Intracerebral Hemorrhage Trial Investigators. Hematoma growth is a determinant of mortality and poor outcome after intracerebral hemorrhage (2006) Neurology, 66 (8), pp. 1175-1181. , Apr 25; [doi] [Medline: 16636233]; Flibotte, JJ, Hagan, N, O'Donnell, J, Greenberg, SM, Rosand, J., Warfarin, hematoma expansion, and outcome of intracerebral hemorrhage (2004) Neurology, 63 (6), pp. 1059-1064. , Sep 28; [Medline: 15452298]; Oprea, AD, Noto, CJ, Halaszynski, TM., Risk stratification, perioperative and periprocedural management of the patient receiving anticoagulant therapy (2016) J Clin Anesth, 34, pp. 586-599. , Nov; [doi] [Medline: 27687455]; Wysowski, DK, Nourjah, P, Swartz, L., Bleeding complications with warfarin use: A prevalent adverse effect resulting in regulatory action (2007) Arch Intern Med, 167 (13), pp. 1414-1419. , Jul 09; [doi] [Medline: 17620536]; Turchin, A, Shubina, M, Breydo, E, Pendergrass, M, Einbinder, J., Comparison of information content of structured and narrative text data sources on the example of medication intensification (2009) J Am Med Inform Assoc, 16 (3), pp. 362-370. , [FREE Full text] [doi] [Medline: 19261947]; Shickel, B, Tighe, P, Bihorac, A, Rashidi, P., Deep EHR: A Survey of Recent Advances in Deep Learning Techniques for Electronic Health Record (EHR) Analysis (2018) IEEE J Biomed Health Inform, 22 (5), pp. 1589-1604. , Sep; [FREE Full text] [doi] [Medline: 29989977]; Che, Z, Cheng, Y, Zhai, S, Sun, Z, Liu, Y., Boosting Deep Learning Risk Prediction with Generative Adversarial Networks for Electronic Health Records (2017) 2017 Presented at: IEEE International Conference on Data Mining (ICDM), p. 787. , https://doi.org/10.1109/ICDM.2017.93, New Orleans, USA [doi]; Rumeng, L, Abhyuday, NJ, Hong, Y., A hybrid Neural Network Model for Joint Prediction of Presence and Period Assertions of Medical Events in Clinical Notes (2017) AMIA Annu Symp Proc, 2017, pp. 1149-1158. , [FREE Full text] [Medline: 29854183]; Jagannatha, AN, Yu, H., Bidirectional RNN for Medical Event Detection in Electronic Health Records (2016) Proc Conf, 2016, pp. 473-482. , Jun; [FREE Full text] [Medline: 27885364]; Vaswani, A, Shazeer, N, Parmar, N, Uszkoreit, J, Jones, L, Gomez, A, (2017) Attention Is All You Need, , https://arxiv.org/abs/1706.03762, arXivcs Internet, Jun 12. [accessed 2018-12-17] [WebCite Cache ID 74k5OqeZI]; See, A, Liu, P, Manning, C., (2017) Get To The Point: Summarization with Pointer-Generator Networks, , https://arxiv.org/abs/1704.04368, Apr 14. [accessed 2018-12-17] [WebCite Cache ID 74k5S2yqd]; Hu, M, Peng, Y, Qiu, X., Cornell University - arXivcs (2017) Reinforced Mnemonic Reader for Machine Comprehension, , https://arxiv.org/abs/1705.02798, May 8. [accessed 2018-12-17] [WebCite Cache ID 74k5U5xhR]; Lecun, Y, Bottou, L, Bengio, Y, Haffner, P., Gradient-based learning applied to document recognition (1998) Proceedings of the IEEE, 86, pp. 2278-2324. , [FREE Full text]; Hochreiter, S, Schmidhuber, J., Long short-term memory (1997) Neural Comput, 9 (8), pp. 1735-1780. , Nov 15; [Medline: 9377276]; Cho, K, van Merrienboer, B, Gulcehre, C, Bahdanau, D, Bougares, F, Schwenk, H, Learning Phrase Representations using RNN Encoder-Decoder for Statistical Machine Translation (2014) Proceedings of the 2014 Conference on Empirical Methods in Natural Language Processing (EMNLP), pp. 1724-1734. , http://arxiv.org/abs/1406.1078, Association for Computational Linguistics; Presented at: EMNLP; 2014; Doha, Qatar [doi]; Hinton, G, Salakhutdinov, R., Reducing the dimensionality of data with neural networks (2006) Science, 313 (5786), pp. 504-507. , Jul 28; [FREE Full text] [doi] [Medline: 16873662]; Amazon Mechanical Turk, , https://www.mturk.com/, Mturk. [accessed 2019-01-14] [WebCite Cache ID 75QFGhNWX]; Jia, X, Meng, M., A deep convolutional neural network for bleeding detection in Wireless Capsule Endoscopy images (2016) Conf Proc IEEE Eng Med Biol Soc, pp. 639-642. , https://doi.org/10.1109/EMBC.2016.7590783, 2016 Dec Presented at: 38th Annual International Conference of the IEEE Engineering in Medicine and Biology Society (EMBC) ?642; Orlando, FL, USA [doi]; Pan, G, Yan, G, Qiu, X, Cui, J., Bleeding detection in Wireless Capsule Endoscopy based on Probabilistic Neural Network (2011) J Med Syst, 35 (6), pp. 1477-1484. , Dec; [doi] [Medline: 20703770]; Friberg, L, Skeppholm, M., Usefulness of Health Registers for detection of bleeding events in outcome studies (2016) Thromb Haemost, 116 (6), pp. 1131-1139. , Nov 30; [doi] [Medline: 27617328]; Gehring, J, Auli, M, Grangier, D, Yarats, D, Dauphin, Y., (2017) Convolutional Sequence to Sequence Learning, , https://arxiv.org/abs/1705.03122, Cornell University arXivcs. May 8. [accessed 2018-12-13] [WebCite Cache ID 74dhLoF6o]; Kim, Y., (2014) Convolutional Neural Networks for Sentence Classification, , https://arxiv.org/abs/1408.5882, Cornell University arXivcs. Aug 25. [accessed 2018-12-13] [WebCite Cache ID 74difiO2a]; Zhang, Y, Wallace, B., (2015) A Sensitivity Analysis of (and Practitioners? Guide to) Convolutional Neural Networks for Sentence Classification, , https://arxiv.org/abs/1510.03820, Cornell University arXivcs. Oct 13. [accessed 2018-12-13] [WebCite Cache ID 74diiVd2O]; Kalchbrenner, N, Grefenstette, E, Blunsom, P., (2014) A Convolutional Neural Network for Modelling Sentences, , https://arxiv.org/abs/1404.2188, Cornell University arXivcs, Apr 8. [accessed 2018-12-13] [WebCite Cache ID 74diqirC7]; (2015) Semisupervised Autoencoder for Sentiment Analysis, , https://arxiv.org/abs/1512.04466, Cornell University arXivcs. Dec 14. [accessed 2018-12-13] [WebCite Cache ID 74dj7usXd]; (2016) Semi-Supervised Learning for Neural Machine Translation, , https://arxiv.org/abs/1606.04596, Cornell University arXivcs. Jun 15. [accessed 2018-12-13] [WebCite Cache ID 74djjM7s9]; Socher, R, Huang, EH, Pennington, J, Ng, AY, Manning, CD., Dynamic pooling and unfolding recursive autoencoders for paraphrase detection (2011) NIPS'11 Proceedings of the 24th International Conference on Neural Information Processing Systems, pp. 801-809. , 2011 Presented at: NIPS'11; Granada, Spain; Gehrmann, S, Dernoncourt, F, Li, Y, Carlson, ET, Wu, JT, Welt, J, Comparing deep learning and concept extraction based methods for patient phenotyping from clinical narratives (2018) PLoS One, 13 (2), p. e0192360. , [FREE Full text] [doi] [Medline: 29447188]; Chen, M, Ball, R, Yang, L, Moradzadeh, N, Chapman, B, Larson, D, Deep Learning to Classify Radiology Free-Text Reports (2018) Radiology, 286 (3), pp. 845-852. , Dec 13; [FREE Full text] [doi] [Medline: 29135365]; Lin, C, Hsu, C, Lou, Y, Yeh, S, Lee, C, Su, S, Artificial Intelligence Learning Semantics via External Resources for Classifying Diagnosis Codes in Discharge Notes (2017) J Med Internet Res, 19 (11), p. e380. , Nov 06; [FREE Full text] [doi] [Medline: 29109070]; Tran, T, Kavuluru, R., Predicting mental conditions based on (2017) J Biomed Inform, 75S, pp. S138-S148. , Nov; [doi] [Medline: 28606869]; Liu, B, Dai, Y, Li, X, Lee, W, Yu, P., Building text classifiers using positive and unlabeled examples (2003) 2003 Presented at: Proceedings of the Third IEEE International Conference on Data Mining, p. 179. , Melbourne, FL, USA [doi]; Halpern, Y, Horng, S, Choi, Y, Sontag, D., Electronic medical record phenotyping using the anchor and learn framework (2016) J Am Med Inform Assoc, 23 (4), pp. 731-740. , Dec; [FREE Full text] [doi] [Medline: 27107443]; Paszke, A, Gross, S, Chintala, S, Chanan, G, Yang, E, DeVito, Z, Automatic differentiation in PyTorch (2017), 2017 Oct 28 Presented at: 31st Conference on Neural Information Processing Systems; Long Beach, CA, USA; Bodenreider, O., The Unified Medical Language System (UMLS): Integrating biomedical terminology (2004) Nucleic Acids Res, 32 (Database issue), pp. D267-D270. , Jan 01; [FREE Full text] [doi] [Medline: 14681409]; Pedregosa, F, Varoquaux, G, Gramfort, A, Michel, V, Thirion, B, Grisel, O, JMLR. Scikit-learn: Machine Learning in Python, , http://jmlr.csail.mit.edu/papers/v12/pedregosa11a.html, [accessed 2018-12-17] [WebCite Cache ID 74jsCvbho]; MetaMap - A Tool For Recognizing UMLS Concepts in Text, , https://metamap.nlm.nih.gov/, [accessed 2018-12-17] [WebCite Cache ID 74k1GfvSp]; Pennington, J, Socher, R, Manning, C., Glove: Global vectors for word representation (2014) 2014 Presented at: Proceedings of the conference on empirical methods in natural language processing (EMNLP), pp. 1532-1543. , 1543; Doha, Qatar; Leaman, R, Khare, R, Lu, Z., Challenges in clinical natural language processing for automated disorder normalization (2015) J Biomed Inform, 57, pp. 28-37. , Oct; [FREE Full text] [doi] [Medline: 26187250]; Carrell, DS, Schoen, RE, Leffler, DA, Morris, M, Rose, S, Baer, A, Challenges in adapting existing clinical natural language processing systems to multiple, diverse health care settings (2017) J Am Med Inform Assoc, 24 (5), pp. 986-991. , Sep 01; [doi] [Medline: 28419261]</v>
          </cell>
          <cell r="AM268" t="str">
            <v>Yu, H.; Department of Computer Science, 1 University Avenue, United States; email: hong_yu@uml.edu</v>
          </cell>
          <cell r="AP268" t="str">
            <v>JMIR Publications Inc.</v>
          </cell>
          <cell r="AW268" t="str">
            <v>JMIR Med. Inform.</v>
          </cell>
          <cell r="AX268" t="str">
            <v>Final</v>
          </cell>
          <cell r="AY268" t="str">
            <v>2-s2.0-85097173694</v>
          </cell>
          <cell r="BF268" t="str">
            <v>Autoencoder; BiLSTM; Bleeding; Convolutional neural networks; Electronic health record</v>
          </cell>
          <cell r="BI268" t="str">
            <v>twitter|metamap|nlp</v>
          </cell>
          <cell r="BJ268" t="str">
            <v>background: bleeding events are common and critical and may cause significant morbidity and mortality. high incidences of bleeding events are associated with cardiovascular disease in patients on anticoagulant therapy. prompt and accurate detection of bleeding events is essential to prevent serious consequences. as bleeding events are often described in clinical notes, automatic detection of bleeding events from electronic health record (ehr) notes may improve drug-safety surveillance and pharmacovigilance. objective: we aimed to develop a natural language processing (nlp) system to automatically classify whether an ehr note sentence contains a bleeding event. methods: we expert annotated 878 ehr notes (76,577 sentences and 562,630 word-tokens) to identify bleeding events at the sentence level. this annotated corpus was used to train and validate our nlp systems. we developed an innovative hybrid convolutional neural network (cnn) and long short-term memory (lstm) autoencoder (hcla) model that integrates a cnn architecture with a bidirectional lstm (bilstm) autoencoder model to leverage large unlabeled ehr data. results: hcla achieved the best area under the receiver operating characteristic curve (0.957) and f1 score (0.938) to identify whether a sentence contains a bleeding event, thereby surpassing the strong baseline support vector machines and other cnn and autoencoder models. conclusions: by incorporating a supervised cnn model and a pretrained unsupervised bilstm autoencoder, the hcla achieved high performance in detecting bleeding events. © 2019 jmir publications inc.. all right reserved.</v>
          </cell>
          <cell r="BL268" t="str">
            <v xml:space="preserve">Antecedentes: Os eventos de sangramento são comuns e críticos e podem causar morbimortalidade significativa. Altas incidências de eventos de sangramento estão associadas à doença cardiovascular em pacientes com terapia anticoagulante. A detecção rápida e precisa de eventos de sangramento é essencial para evitar sérias conseqüências. Como os eventos de sangramento são frequentemente descritos em notas clínicas, a detecção automática de eventos de sangramento do registro eletrônico de saúde (EHR) pode melhorar a vigilância e a farmacovigilância de segurança medicamentosa. OBJETIVO: Nosso objetivo foi desenvolver um sistema de processamento de linguagem natural (NLP) para classificar automaticamente se uma sentença de nota de EHR contém um evento de sangramento. Métodos: Expert Anotado 878 EHR Notes (76.577 frases e 562.630 tokens de palavras) para identificar eventos de sangramento no nível da sentença. Este corpus anotado foi usado para treinar e validar nossos sistemas NLP. Desenvolvemos uma inovadora rede Neural Convolutional Híbrida (CNN) e Memória Longa Memória de Curto Prazo (LSTM) (HCLA) que integra uma arquitetura CNN com um modelo de autoincoder LSTM bidirecional (BILSTM) para alavancar grandes dados de EHR sem rotas. Resultados: HCLA alcançou a melhor área sob a curva característica de operação do receptor (0,957) e pontuação F1 (0,938) para identificar se uma frase contém um evento sangrando, superando assim as fortes máquinas de vetor de suporte de linha de base e outros modelos CNN e Autoincoder. CONCLUSÕES: Ao incorporar um modelo de CNN supervisionado e um autoincoder de bilstm não supervisionado pretravido, o HCLA alcançou alto desempenho na detecção de eventos de sangramento. © 2019 JMIR Publications Inc .. Todos os direitos reservados. </v>
          </cell>
          <cell r="BQ268">
            <v>0</v>
          </cell>
          <cell r="BR268">
            <v>1</v>
          </cell>
          <cell r="BS268">
            <v>0</v>
          </cell>
          <cell r="BV268">
            <v>0</v>
          </cell>
          <cell r="BW268">
            <v>0</v>
          </cell>
          <cell r="BX268">
            <v>0</v>
          </cell>
          <cell r="BY268">
            <v>0</v>
          </cell>
          <cell r="BZ268">
            <v>0</v>
          </cell>
          <cell r="CA268">
            <v>0</v>
          </cell>
          <cell r="CB268">
            <v>0</v>
          </cell>
          <cell r="CC268">
            <v>0</v>
          </cell>
          <cell r="CE268" t="str">
            <v>Entra ou ñ para leitura: não</v>
          </cell>
          <cell r="CF268" t="str">
            <v>Ruim</v>
          </cell>
          <cell r="CG268">
            <v>44374</v>
          </cell>
          <cell r="CK268">
            <v>0</v>
          </cell>
          <cell r="CL268">
            <v>0</v>
          </cell>
        </row>
        <row r="269">
          <cell r="C269" t="str">
            <v>high reliability healthcare building safer systems through just culture and technology</v>
          </cell>
          <cell r="D269" t="str">
            <v>High-reliability healthcare: Building safer systems through just culture and technology</v>
          </cell>
          <cell r="E269" t="str">
            <v xml:space="preserve">HealthCare de alta confiabilidade: Construindo sistemas mais seguros através de cultura e tecnologia apenas </v>
          </cell>
          <cell r="G269" t="str">
            <v xml:space="preserve">macho </v>
          </cell>
          <cell r="H269">
            <v>2019</v>
          </cell>
          <cell r="I269">
            <v>2</v>
          </cell>
          <cell r="J269">
            <v>0</v>
          </cell>
          <cell r="K269">
            <v>0</v>
          </cell>
          <cell r="L269" t="str">
            <v>Scopus</v>
          </cell>
          <cell r="P269" t="str">
            <v>English</v>
          </cell>
          <cell r="Q269" t="str">
            <v>Review</v>
          </cell>
          <cell r="R269">
            <v>0</v>
          </cell>
          <cell r="T269" t="str">
            <v>Adelman J.</v>
          </cell>
          <cell r="U269" t="str">
            <v>Journal of Healthcare Management</v>
          </cell>
          <cell r="V269" t="str">
            <v>64</v>
          </cell>
          <cell r="W269" t="str">
            <v>3</v>
          </cell>
          <cell r="Y269" t="str">
            <v>10.1097/jhm-d-19-00069</v>
          </cell>
          <cell r="Z269" t="str">
            <v>10.1097/JHM-D-19-00069</v>
          </cell>
          <cell r="AB269" t="str">
            <v>https://www.scopus.com/inward/record.uri?eid=2-s2.0-85070089409&amp;doi=10.1097%2fJHM-D-19-00069&amp;partnerID=40&amp;md5=86b1029f8e3467e12b3220c50c40aa87</v>
          </cell>
          <cell r="AC269" t="str">
            <v>Hospital Medicine, NewYork-Presbyterian Hospital, Columbia University, Irving Medical Center, New York, NY, United States</v>
          </cell>
          <cell r="AD269" t="str">
            <v>Adelman, J., Hospital Medicine, NewYork-Presbyterian Hospital, Columbia University, Irving Medical Center, New York, NY, United States</v>
          </cell>
          <cell r="AL269" t="str">
            <v>Adelman, J.S., Kalkut, G.E., Schechter, C.B., Weiss, J.M., Berger, M.A., Reissman, S.H., Southern, W.N., Understanding and preventing wrong-patient electronic orders: A randomized controlled trial (2013) Journal of the American Medical Informatics Association, 20 (2), pp. 305-310; (2014) Interim Update on 2013 Annual Hospital-Acquired Condition Rate and Estimates of Cost Savings and Deaths Averted from 2010 to 2013, , https://www.ahrq.gov/professionals/quality-patient-safety/pfp/interimhac2013-ap2.html, Retrieved from; (2019) Aviation Safety Network Releases 2018 Airliner Accident Statistics (Press Release), , https://news.aviation-safety.net/2019/01/01/aviation-safety-network-releases-2018-airliner-accident-statistics, January 1; Famolaro, T., Yount, N.D., Hare, R., Thornton, S., Meadows, K., Fan, L., Sorra, J., (2018) Hospital Survey on Patient Safety Culture: 2018 User Database Report, , Rockville, MD: Agency for Healthcare Research and Quality; Leape, L.L., Errors in medicine (2009) Clinica Chimica Acta, 404 (1), pp. 2-5; Nanji, K.C., Patel, A., Shaikh, S., Seger, D.L., Bates, D.W., Evaluation of perioperative medication errors and adverse drug events (2016) Anesthesiology, 124 (1), pp. 25-34; Weick, K.E., Sutcliffe, K.M., (2007) Managing the Unexpected: Sustained Performance in a Complex World, , 2nd ed.). San Francisco, CA: Jossey-Bass</v>
          </cell>
          <cell r="AM269" t="str">
            <v>Adelman, J.; Hospital Medicine, United States; email: adelman.jason@columbia.edu</v>
          </cell>
          <cell r="AP269" t="str">
            <v>Lippincott Williams and Wilkins</v>
          </cell>
          <cell r="AV269" t="str">
            <v>JHMAF</v>
          </cell>
          <cell r="AW269" t="str">
            <v>J. Healthc. Manage.</v>
          </cell>
          <cell r="AX269" t="str">
            <v>Final</v>
          </cell>
          <cell r="AY269" t="str">
            <v>2-s2.0-85070089409</v>
          </cell>
          <cell r="AZ269">
            <v>4</v>
          </cell>
          <cell r="BG269" t="str">
            <v>adverse drug reaction; aircraft; alertness; appendectomy; decubitus; electronic health record; flight; health care personnel; health care system; hospital infection; hospital patient; human; machine learning; medical informatics; medication error; morbidity; mortality; natural language processing; patient harm; patient safety; quality of life; reliability; Review; therapeutic error; health care delivery; health care quality; organizational culture; risk management; safety; technology; Delivery of Health Care; Humans; Organizational Culture; Quality of Health Care; Risk Management; Safety Management; Technology</v>
          </cell>
          <cell r="BJ269" t="str">
            <v>[no abstract available]</v>
          </cell>
          <cell r="BL269" t="str">
            <v xml:space="preserve">[Nenhum resumo disponível] </v>
          </cell>
          <cell r="BQ269">
            <v>0</v>
          </cell>
          <cell r="BR269">
            <v>0</v>
          </cell>
          <cell r="BS269">
            <v>0</v>
          </cell>
          <cell r="BV269">
            <v>0</v>
          </cell>
          <cell r="BW269">
            <v>0</v>
          </cell>
          <cell r="BX269">
            <v>0</v>
          </cell>
          <cell r="BY269">
            <v>0</v>
          </cell>
          <cell r="BZ269">
            <v>0</v>
          </cell>
          <cell r="CA269">
            <v>0</v>
          </cell>
          <cell r="CB269">
            <v>0</v>
          </cell>
          <cell r="CC269">
            <v>0</v>
          </cell>
          <cell r="CK269">
            <v>0</v>
          </cell>
          <cell r="CL269">
            <v>0</v>
          </cell>
        </row>
        <row r="270">
          <cell r="C270" t="str">
            <v>incorporating user generated content for drug drug interaction extraction based on full attention mechanism</v>
          </cell>
          <cell r="D270" t="str">
            <v>Incorporating User Generated Content for Drug Drug Interaction Extraction Based on Full Attention Mechanism</v>
          </cell>
          <cell r="E270" t="str">
            <v xml:space="preserve">Incorporando conteúdo gerado pelo usuário para extração de interação de drogas com base no mecanismo total de atenção </v>
          </cell>
          <cell r="G270" t="str">
            <v xml:space="preserve">macho </v>
          </cell>
          <cell r="H270">
            <v>2019</v>
          </cell>
          <cell r="I270">
            <v>1</v>
          </cell>
          <cell r="J270">
            <v>0</v>
          </cell>
          <cell r="K270">
            <v>0</v>
          </cell>
          <cell r="L270" t="str">
            <v>Scopus</v>
          </cell>
          <cell r="P270" t="str">
            <v>English</v>
          </cell>
          <cell r="Q270" t="str">
            <v>Article</v>
          </cell>
          <cell r="R270">
            <v>0</v>
          </cell>
          <cell r="T270" t="str">
            <v>Xu B., Shi X., Yin Y., Zhao Z., Zheng W., Lin H., Yang Z., Wang J., Xia F.</v>
          </cell>
          <cell r="U270" t="str">
            <v>IEEE Transactions on Nanobioscience</v>
          </cell>
          <cell r="V270" t="str">
            <v>18</v>
          </cell>
          <cell r="W270" t="str">
            <v>3</v>
          </cell>
          <cell r="X270" t="str">
            <v xml:space="preserve"> 8723078</v>
          </cell>
          <cell r="Y270" t="str">
            <v>10.1109/tnb.2019.2919188</v>
          </cell>
          <cell r="Z270" t="str">
            <v>10.1109/TNB.2019.2919188</v>
          </cell>
          <cell r="AB270" t="str">
            <v>https://www.scopus.com/inward/record.uri?eid=2-s2.0-85068395252&amp;doi=10.1109%2fTNB.2019.2919188&amp;partnerID=40&amp;md5=5614f6e8da9ab1ad9465bc7051c03cae</v>
          </cell>
          <cell r="AC270" t="str">
            <v>Key Laboratory for Ubiquitous Network and Service Software of Liaoning, School of Software, Dalian University of Technology, Dalian, 116024, China; School of Software, Dalian University of Technology, Dalian, 116024, China; College of Software, Dalian JiaoTong University, Dalian, 116028, China; Computer Science and Technology Department, Dalian University of Technology, Dalian, 116024, China</v>
          </cell>
          <cell r="AD270" t="str">
            <v>Xu, B., Key Laboratory for Ubiquitous Network and Service Software of Liaoning, School of Software, Dalian University of Technology, Dalian, 116024, China; Shi, X., Key Laboratory for Ubiquitous Network and Service Software of Liaoning, School of Software, Dalian University of Technology, Dalian, 116024, China; Yin, Y., School of Software, Dalian University of Technology, Dalian, 116024, China; Zhao, Z., Key Laboratory for Ubiquitous Network and Service Software of Liaoning, School of Software, Dalian University of Technology, Dalian, 116024, China; Zheng, W., College of Software, Dalian JiaoTong University, Dalian, 116028, China; Lin, H., Computer Science and Technology Department, Dalian University of Technology, Dalian, 116024, China; Yang, Z., School of Software, Dalian University of Technology, Dalian, 116024, China; Wang, J., School of Software, Dalian University of Technology, Dalian, 116024, China; Xia, F., Key Laboratory for Ubiquitous Network and Service Software of Liaoning, School of Software, Dalian University of Technology, Dalian, 116024, China</v>
          </cell>
          <cell r="AH270" t="str">
            <v>National Natural Science Foundation of China, NSFC: 61502071, 61572094
Fundamental Research Funds for the Central Universities: DUT18RC(3)004</v>
          </cell>
          <cell r="AI270" t="str">
            <v>Manuscript received March 30, 2019; accepted March 31, 2019. Date of publication May 27, 2019; date of current version June 28, 2019. This work was supported in part by the Natural Science Foundation of China under Grant 61502071 and Grant 61572094, and in part by the Fundamental Research Funds for the Central Universities under Grant DUT18RC(3)004. (Corresponding author: Zhehuan Zhao.) B. Xu, X. Shi, Z. Zhao, and F. Xia are with the Key Laboratory for Ubiquitous Network and Service Software of Liaoning, School of Software, Dalian University of Technology, Dalian 116024, China (e-mail: z.zhao@dlut.edu.cn).</v>
          </cell>
          <cell r="AL270" t="str">
            <v>Chowdhury, M.F.M., Lavelli, A., FBK-irst: A multi-phase kernel based approach for drug-drug interaction detection and classification that exploits linguistic information (2013) Proc. 2nd Joint Conf. Lexical Comput. Semantics, 2, pp. 351-355; Thomas, P., Neves, M., Rocktäschel, T., Leser, U., WBI-DDI: Drugdrug interaction extraction using majority voting (2013) Proc. 2nd Joint Conf. Lexical Comput. Semantics (SEM), 2, pp. 628-635; Rastegar-Mojarad, M., Boyce, R.D., Prasad, R., UWM-TRIADS: Classifying drug-drug interactions with two-stage SVM and postprocessing (2013) Proc. 2nd Joint Conf. Lexical Comput. Semantics, 2, pp. 667-674; Björne, J., Kaewphan, S., Salakoski, T., UTurku: Drug named entity recognition and drug-drug interaction extraction using SVM classification and domain knowledge (2013) Proc. 2nd Joint Conf. Lexical Comput. Semantics, 2, pp. 651-659; Zhao, Z., Yang, Z., Luo, L., Lin, H., Wang, J., Drug drug interaction extraction from biomedical literature using syntax convolutional neural network (2016) Bioinformatics, 32 (22), pp. 3444-3453. , https://academic.oup.com/bioinformatics/articlelookup/doi/10.1093/bioi%nformatics/btw486; Krumm, J., Davies, N., Narayanaswami, C., User-generated content (2008) IEEE Pervasive Comput., 7 (4), pp. 10-11. , Oct; Duan, W., Cao, Q., Yu, Y., Levy, S., Mining online user-generated content: Using sentiment analysis technique to study hotel service quality. (2013) Proc. 46th Hawaii Int. Conf. Syst. Sci., pp. 3119-3128. , Mar; Vaswani, A., (2017) Attention Is All You Need, , https://arxiv.org/abs/1706.03762, arXiv:1706. 03762 Jun; Shen, T., Zhou, T., Long, G., Jiang, J., Pan, S., Zhang, C., (2017) DiSAN: Directional Self-attention Network for RNN/CNN-free Language Understanding, , https://arxiv.org/abs/1709.04696, arXiv:1709. 04696 Sep; López, V., Fernández, A., García, S., Palade, V., Herrera, F., An insight into classification with imbalanced data: Empirical results and current trends on using data intrinsic characteristics (2013) Inf. Sci., 250, pp. 113-141. , Nov; Sahu, S.K., Anand, A., (2017) Drug-drug Interaction Extraction from Biomedical Text Using Long Short Term Memory Network, , https://arxiv.org/abs/1701.08303, arXiv:1701. 08303 Jan; Segura-Bedmar, I., Martínez, P., Herrero-Zazo, M., Lessons learnt from the DDIExtraction-2013 shared task (2014) J. Biomed. Inform., 51, pp. 152-164. , http://linkinghub.elsevier.com/retrieve/pii/S1532046414001245, Oct; Liu, S., Tang, B., Chen, Q., Wang, X., Drug-drug interaction extraction via convolutional neural networks (2015) Comput. Math. Methods Med., 2016. , Dec; Tsuruoka, Y., Tsujii, J., Bidirectional inference with the easiestfirst strategy for tagging sequence data (2005) Proc. Conf. Human Lang. Technol. Empirical Methods Natural Lang. Process., pp. 467-474; Le, Q., Mikolov, T., Distributed representations of sentences and documents (2014) Proc. Int. Conf. Mach. Learn., pp. 1188-1196; Bodenreider, O., The unified medical language system (UMLS): Integrating biomedical terminology (2004) Nucleic Acids Res., 32, pp. D267-D270. , Jan; Aronson, A.R., Lang, F.-M., An overview of MetaMap: Historical perspective and recent advances (2010) J. Amer. Med. Inform. Assoc., 17 (3), pp. 229-236; De Vine, L., Zuccon, G., Koopman, B., Sitbon, L., Bruza, P., Medical semantic similarity with a neural language model (2014) Proc. 23rd ACM Int. Conf. Conf. Inf. Knowl. Manage., pp. 1819-1822; Wang, L., Li, M., Xie, J., Cao, Y., Liu, H., He, Y., Ontology-based systematical representation and drug class effect analysis of package insert-reported adverse events associated with cardiovascular drugs used in China (2017) Sci. Rep., 7 (1), p. 13819; Hochreiter, S., Schmidhuber, J., Long short-term memory (1997) Neural Comput., 9 (8), pp. 1735-1780; Schuster, M., Paliwal, K.K., Bidirectional recurrent neural networks (1997) IEEE Trans. Signal Process., 45 (11), pp. 2673-2681. , Nov; Lin, Z., (2017) A Structured Self-attentive Sentence Embedding, , https://arxiv.org/abs/1703.03130, arXiv:1703. 03130 Mar; Huang, Z., Xu, W., Yu, K., (2015) Bidirectional LSTM-CRF Models for Sequence Tagging, , https://arxiv.org/abs/1508.01991, arXiv:1508. 01991 Aug; Sak, H., Senior, A., Beaufays, F., (2014) Long Short-term Memory Based Recurrent Neural Network Architectures for Large Vocabulary Speech Recognition, , https://arxiv.org/abs/1402.1128, arXiv:1402. 1128 Feb; Kiperwasser, E., Goldberg, Y., Simple and accurate dependency parsing using bidirectional LSTM feature representations (2016) Trans. Assoc. Comput. Linguistics, 4, pp. 313-327. , Dec; Feng, X., Qin, B., Liu, T., A language-independent neural network for event detection (2018) Sci. China Inf. Sci., 61 (9); Chollet, F., Keras (2015) GitHub, , https://github.com/fchollet/keras; Abadi, M., Tensorflow: Large-scale machine learning on heterogeneous distributed systems (2016) Proc. 12th USENIX Symp. Oper. Syst. Design Implement. (OSDI), pp. 265-283; Bedmar, I.S., Martínez, P., Zazo, M.H., Semeval-2013 task 9: Extraction of drug-drug interactions from biomedical texts (ddiextraction 2013) (2013) Assoc. Comput. Linguistics, 2, pp. 341-350. , Jun; Moen, S., Ananiadou, T.S.S., Distributional semantics resources for biomedical text processing (2013) Proc. LBM, pp. 39-43; Mikolov, T., Sutskever, I., Chen, K., Corrado, G., Dean, J., (2013) Distributed Representations of Words and Phrases and Their Compositionality, , https://arxiv.org/abs/1310.4546, arXiv:1310. 4546 Oct; Mikolov, T., Chen, K., Corrado, G., Dean, J., (2013) Efficient Estimation of Word Representations in Vector Space, , https://arxiv.org/abs/1301.3781, arXiv:1301. 3781 Jan; Rehurek, R., Sojka, P., Software framework for topic modelling with large corpora (2010) Proc. LREC Workshop Challenges NLP Frameworks, pp. 45-50; Ng, A.Y., Feature selection, L 1 vs. L 2 regularization, and rotational invariance. (2004) Proc. 21st Int. Conf. Mach. Learn., p. 78; Kingma, D.P., Ba, J., (2014) Adam: A Method for Stochastic Optimization, , https://arxiv.org/abs/1412.6980, arXiv:1412. 6980 Dec; Kim, S., Liu, H., Yeganova, L., Wilbur, W.J., Extracting drug-drug interactions from literature using a rich feature-based linear kernel approach (2015) J. Biomed. Inform., 55, pp. 23-30. , http://www.sciencedirect.com/science/article/pii/S1532046415000441, Jun; Liu, S., Chen, K., Chen, Q., Tang, B., Dependency-based convolutional neural network for drug-drug interaction extraction (2016) Proc. IEEE Int. Conf. Bioinf. Biomed. (BIBM), pp. 1074-1080. , Dec; Jiao, Z., Sun, S., Sun, K., (2018) Chinese Lexical Analysis with Deep Bi-GRU-CRF Network, , https://arxiv.org/abs/1807.01882, arXiv:1807. 01882. Jul</v>
          </cell>
          <cell r="AM270" t="str">
            <v>Zhao, Z.; Key Laboratory for Ubiquitous Network and Service Software of Liaoning, China; email: z.zhao@dlut.edu.cn</v>
          </cell>
          <cell r="AP270" t="str">
            <v>Institute of Electrical and Electronics Engineers Inc.</v>
          </cell>
          <cell r="AW270" t="str">
            <v>IEEE Trans. Nanobiosci.</v>
          </cell>
          <cell r="AX270" t="str">
            <v>Final</v>
          </cell>
          <cell r="AY270" t="str">
            <v>2-s2.0-85068395252</v>
          </cell>
          <cell r="AZ270">
            <v>7</v>
          </cell>
          <cell r="BF270" t="str">
            <v>attention mechanism; Drug drug interaction; drug safety</v>
          </cell>
          <cell r="BG270" t="str">
            <v>Deep learning; Extraction; Natural language processing systems; Patient treatment; Attention mechanisms; Contextual information; Drug safety; Drug-drug interactions; NAtural language processing; State-of-the-art approach; User generated content (UGC); User-generated content; Drug interactions; adverse drug reaction; data mining; drug database; drug interaction; human; medical informatics; procedures; Data Mining; Databases, Pharmaceutical; Drug Interactions; Drug-Related Side Effects and Adverse Reactions; Humans; Medical Informatics</v>
          </cell>
          <cell r="BI270" t="str">
            <v>twitter|metamap|nlp</v>
          </cell>
          <cell r="BJ270" t="str">
            <v>it is crucial for doctors to fully understand the interaction between drugs in prescriptions, especially when a patient takes multiple medications at the same time during treatment. the purpose of drug drug interaction (ddi) extraction is to automatically obtain the interaction between drugs from biomedical literature. current state-of-the-art approaches for ddi extraction task are based on artificial intelligence and natural language processing. while such existing ddi extraction methods can provide more knowledge and enhance the performance through external resources such as biomedical databases or ontologies, due to the difficulty of updating, these external resources are delayed. in fact, user generated content (ugc) is another kind of external medical resources that can be quickly updated. we are trying to use ugc resources to provide more available information for our deep learning ddi extraction method. in this paper, we present a ddi extraction approach through a new attention mechanism called full-attention which can combine the ugc information with contextual information. we conducted a series of experiments on the ddi 2013 evaluation dataset to evaluate our method. experiments show improved performance compared with the state of the art and ugc-ddi model achieves a competitive f-score of 0.712. © 2002-2011 ieee.</v>
          </cell>
          <cell r="BL270" t="str">
            <v xml:space="preserve">É crucial que os médicos compreendam integralmente a interação entre as drogas nas prescrições, especialmente quando um paciente tira vários medicamentos ao mesmo tempo durante o tratamento. O objetivo da extração de interação de drogas (DDI) de drogas é obter automaticamente a interação entre as drogas da literatura biomédica. Atuais abordagens de última geração para a tarefa de extração DDI são baseadas em inteligência artificial e processamento de linguagem natural. Embora esses métodos existentes de extração DDI possam fornecer mais conhecimento e melhorar o desempenho por meio de recursos externos, como bancos de dados ou ontologias biomédicas, devido à dificuldade de atualização, esses recursos externos são atrasados. Na verdade, o conteúdo gerado pelo usuário (UGC) é outro tipo de recursos médicos externos que podem ser atualizados rapidamente. Estamos tentando usar recursos UGC para fornecer mais informações disponíveis para nosso método de extração de DDI de aprendizado profundo. Neste artigo, apresentamos uma abordagem de extração DDI através de um novo mecanismo de atenção chamado atenção total que pode combinar as informações da UGC com informações contextuais. Realizamos uma série de experimentos no DDI 2013 DataSet de avaliação para avaliar nosso método. Experimentos mostram um desempenho melhorado em comparação com o modelo de estado do Arte e UGC-DDI alcança uma pontuação F-competitiva de 0,712. © 2002-2011 IEEE. </v>
          </cell>
          <cell r="BQ270">
            <v>0</v>
          </cell>
          <cell r="BR270">
            <v>1</v>
          </cell>
          <cell r="BS270">
            <v>0</v>
          </cell>
          <cell r="BV270">
            <v>0</v>
          </cell>
          <cell r="BW270">
            <v>0</v>
          </cell>
          <cell r="BX270">
            <v>0</v>
          </cell>
          <cell r="BY270">
            <v>0</v>
          </cell>
          <cell r="BZ270">
            <v>0</v>
          </cell>
          <cell r="CA270">
            <v>0</v>
          </cell>
          <cell r="CB270">
            <v>0</v>
          </cell>
          <cell r="CC270">
            <v>0</v>
          </cell>
          <cell r="CE270" t="str">
            <v>Entra ou ñ para leitura: não</v>
          </cell>
          <cell r="CF270" t="str">
            <v>Ruim</v>
          </cell>
          <cell r="CG270">
            <v>44374</v>
          </cell>
          <cell r="CK270">
            <v>0</v>
          </cell>
          <cell r="CL270">
            <v>0</v>
          </cell>
        </row>
        <row r="271">
          <cell r="C271" t="str">
            <v>mapping terms to umls concepts of the same semantic type</v>
          </cell>
          <cell r="D271" t="str">
            <v>Mapping terms to UMLS concepts of the same semantic type.</v>
          </cell>
          <cell r="E271" t="str">
            <v xml:space="preserve">Mapeando os termos para conceitos UMLs do mesmo tipo semântico. </v>
          </cell>
          <cell r="G271" t="str">
            <v xml:space="preserve">macho </v>
          </cell>
          <cell r="H271">
            <v>2007</v>
          </cell>
          <cell r="I271">
            <v>2</v>
          </cell>
          <cell r="J271">
            <v>0</v>
          </cell>
          <cell r="K271">
            <v>0</v>
          </cell>
          <cell r="L271" t="str">
            <v>Scopus</v>
          </cell>
          <cell r="P271" t="str">
            <v>English</v>
          </cell>
          <cell r="Q271" t="str">
            <v>Article</v>
          </cell>
          <cell r="R271">
            <v>0</v>
          </cell>
          <cell r="T271" t="str">
            <v>Tran N., Luong T., Krauthammer M.</v>
          </cell>
          <cell r="U271" t="str">
            <v>AMIA ... Annual Symposium proceedings / AMIA Symposium. AMIA Symposium</v>
          </cell>
          <cell r="AB271" t="str">
            <v>https://www.scopus.com/inward/record.uri?eid=2-s2.0-56149098476&amp;partnerID=40&amp;md5=d8894417bab5e6edebbf5be975ae7dcb</v>
          </cell>
          <cell r="AC271" t="str">
            <v>Department of Pathology, Yale University, New Haven, CT, United States</v>
          </cell>
          <cell r="AD271" t="str">
            <v>Tran, N., Department of Pathology, Yale University, New Haven, CT, United States; Luong, T., Department of Pathology, Yale University, New Haven, CT, United States; Krauthammer, M., Department of Pathology, Yale University, New Haven, CT, United States</v>
          </cell>
          <cell r="AM271" t="str">
            <v>Tran, N.</v>
          </cell>
          <cell r="AW271" t="str">
            <v>AMIA Annu Symp Proc</v>
          </cell>
          <cell r="AX271" t="str">
            <v>Final</v>
          </cell>
          <cell r="AY271" t="str">
            <v>2-s2.0-56149098476</v>
          </cell>
          <cell r="BG271" t="str">
            <v>article; medical information system; natural language processing; nomenclature; semantics; Natural Language Processing; Semantics; Terminology as Topic; Unified Medical Language System</v>
          </cell>
          <cell r="BI271" t="str">
            <v>twitter|metamap|nlp</v>
          </cell>
          <cell r="BJ271" t="str">
            <v>we are interested in mapping terms from the biomedical literature to controlled terminologies. for clinical and related terms, we rely on the metamap program for mapping terms to the umls metathesaurus, accepting term assignments that have a reasonable match score. in a sizable number of cases, terms are ambiguous, and metamap proposes several mapping candidates. to address these cases prior studies investigated word sense disambiguation (wsd) strategies for selecting between concepts of different semantic types. here, we investigated the situation where metamap proposes concepts that share the same semantic type. we present an ontology-based strategy for selecting between these concepts.</v>
          </cell>
          <cell r="BL271" t="str">
            <v xml:space="preserve">Estamos interessados em mapear os termos da literatura biomédica para terminologias controladas. Para termos clínicos e relacionados, confiamos no programa Metamap para mapear os termos para o metateseus UMLS, aceitando tarefas de prazo que tenham uma pontuação razoável de correspondência. Em um número considerável de casos, os termos são ambíguos e o Metamap propõe vários candidatos de mapeamento. Para resolver esses casos, estudos prévios investigou as estratégias de desambiguação (WSD) do Word Sense Sense para selecionar entre conceitos de diferentes tipos semânticos. Aqui, investigamos a situação em que o Metamap propõe conceitos que compartilham o mesmo tipo semântico. Apresentamos uma estratégia baseada em ontologia para selecionar entre esses conceitos. </v>
          </cell>
          <cell r="BQ271">
            <v>0</v>
          </cell>
          <cell r="BR271">
            <v>0</v>
          </cell>
          <cell r="BS271">
            <v>0</v>
          </cell>
          <cell r="BV271">
            <v>0</v>
          </cell>
          <cell r="BW271">
            <v>0</v>
          </cell>
          <cell r="BX271">
            <v>0</v>
          </cell>
          <cell r="BY271">
            <v>0</v>
          </cell>
          <cell r="BZ271">
            <v>0</v>
          </cell>
          <cell r="CA271">
            <v>0</v>
          </cell>
          <cell r="CB271">
            <v>0</v>
          </cell>
          <cell r="CC271">
            <v>0</v>
          </cell>
          <cell r="CK271">
            <v>0</v>
          </cell>
          <cell r="CL271">
            <v>0</v>
          </cell>
        </row>
        <row r="272">
          <cell r="C272" t="str">
            <v>mapping the atc classification to the umls metathesaurus some pragmatic applications</v>
          </cell>
          <cell r="D272" t="str">
            <v>Mapping the ATC classification to the UMLS metathesaurus: some pragmatic applications.</v>
          </cell>
          <cell r="E272" t="str">
            <v xml:space="preserve">Mapeando a classificação ATC para o metathesaurus UMLS: algumas aplicações pragmáticas. </v>
          </cell>
          <cell r="G272" t="str">
            <v xml:space="preserve">macho </v>
          </cell>
          <cell r="H272">
            <v>2011</v>
          </cell>
          <cell r="I272">
            <v>12</v>
          </cell>
          <cell r="J272">
            <v>0</v>
          </cell>
          <cell r="K272">
            <v>0</v>
          </cell>
          <cell r="L272" t="str">
            <v>Scopus</v>
          </cell>
          <cell r="P272" t="str">
            <v>English</v>
          </cell>
          <cell r="Q272" t="str">
            <v>Article</v>
          </cell>
          <cell r="R272">
            <v>0</v>
          </cell>
          <cell r="T272" t="str">
            <v>Merabti T., Abdoune H., Letord C., Sakji S., Joubert M., Darmoni S.J.</v>
          </cell>
          <cell r="U272" t="str">
            <v>Studies in health technology and informatics</v>
          </cell>
          <cell r="V272" t="str">
            <v>166</v>
          </cell>
          <cell r="AB272" t="str">
            <v>https://www.scopus.com/inward/record.uri?eid=2-s2.0-79960989130&amp;partnerID=40&amp;md5=830ec77e4d2284aafb102bb1566c4a16</v>
          </cell>
          <cell r="AC272" t="str">
            <v>CISMeF, Rouen University Hospital, Rouen, France &amp; GCSIS, TIBS, LITIS EA 4108, Biomedical Research Institute, Rouen, France.</v>
          </cell>
          <cell r="AD272" t="str">
            <v>Merabti, T., CISMeF, Rouen University Hospital, Rouen, France &amp; GCSIS, TIBS, LITIS EA 4108, Biomedical Research Institute, Rouen, France.; Abdoune, H.; Letord, C.; Sakji, S.; Joubert, M.; Darmoni, S.J.</v>
          </cell>
          <cell r="AG272" t="str">
            <v>Pharmaceutical Preparations</v>
          </cell>
          <cell r="AM272" t="str">
            <v>Merabti, T.email: tayeb.merabti@chu-rouen.fr</v>
          </cell>
          <cell r="AW272" t="str">
            <v>Stud Health Technol Inform</v>
          </cell>
          <cell r="AX272" t="str">
            <v>Final</v>
          </cell>
          <cell r="AY272" t="str">
            <v>2-s2.0-79960989130</v>
          </cell>
          <cell r="AZ272">
            <v>7</v>
          </cell>
          <cell r="BG272" t="str">
            <v>drug; algorithm; article; classification; documentation; human; linguistics; medical information system; methodology; natural language processing; nomenclature; publication; Abstracting and Indexing as Topic; Algorithms; Documentation; Humans; Linguistics; Natural Language Processing; Pharmaceutical Preparations; Terminology as Topic; Translations; Unified Medical Language System</v>
          </cell>
          <cell r="BI272" t="str">
            <v>twitter|metamap|nlp</v>
          </cell>
          <cell r="BJ272" t="str">
            <v>atc classification is a who international classification used to classify drugs. the aim of this paper is to evaluate two lexical methods in english and in french to map atc to umls. several applications have been impemented to illustrate the use of the atc mapping in english and french: (a) mesh translation in norwegian, (b) drug information portal, and (c) atc to pubmed tool. two lexical methods were used to map atc to umls. the first approach used a french natural language processing tool to map french terms of atc to the french terminologies of umls. the second approach used the metamap tool to map english terms of atc to umls. the english metamap provides slightly more mappings than the french nlp tool (3,170 vs. 2,992). on the other hand, the french nlp tool provides a slightly better precision than metamap (88% vs. 86%). using a manual mapping between atc and mesh, the union of the validated mappings between atc and mesh provides 2,824 mappings (68.7% of atc codes of the fifth level). lexical methods are powerful methods to map health terminologies to the umls metathesaurus. manual mapping is still necessary to complete the mapping.</v>
          </cell>
          <cell r="BL272" t="str">
            <v xml:space="preserve">A Classificação ATC é uma classificação internacional da OMS usada para classificar as drogas. O objetivo deste artigo é avaliar dois métodos lexicais em inglês e em francês para mapear ATC para UMLs. Várias aplicações foram impedidas para ilustrar o uso do mapeamento ATC em inglês e francês: (a) Tradução de Malha em Norwegian, (b) Portal de Informações sobre Drogas, e (c) ATC para a ferramenta PubMed. Dois métodos lexicais foram usados ​​para mapear ATC para UMLs. A primeira abordagem usou uma ferramenta de processamento de linguagem natural francesa para mapear os termos franceses de ATC para as terminologias francesas de UMLs. A segunda abordagem usou a ferramenta Metamap para mapear os Termos de Inglês da ATC para UMLs. O Metamap Inglês fornece um pouco mais mapeamentos do que a ferramenta NLP francesa (3.170 vs. 2.992). Por outro lado, a ferramenta NLP francesa fornece uma precisão ligeiramente melhor do que o metamap (88% vs. 86%). Utilizando um mapeamento manual entre ATC e malha, a união dos mapeamentos validados entre ATC e MASH fornece 2.824 mapeamentos (68,7% dos códigos ATC do quinto nível). Os métodos lexicais são métodos poderosos para mapear as terminologias de saúde para os metatesuros UMLS. O mapeamento manual ainda é necessário para completar o mapeamento. </v>
          </cell>
          <cell r="BQ272">
            <v>0</v>
          </cell>
          <cell r="BR272">
            <v>0</v>
          </cell>
          <cell r="BS272">
            <v>0</v>
          </cell>
          <cell r="BV272">
            <v>0</v>
          </cell>
          <cell r="BW272">
            <v>0</v>
          </cell>
          <cell r="BX272">
            <v>0</v>
          </cell>
          <cell r="BY272">
            <v>0</v>
          </cell>
          <cell r="BZ272">
            <v>0</v>
          </cell>
          <cell r="CA272">
            <v>0</v>
          </cell>
          <cell r="CB272">
            <v>0</v>
          </cell>
          <cell r="CC272">
            <v>0</v>
          </cell>
          <cell r="CK272">
            <v>0</v>
          </cell>
          <cell r="CL272">
            <v>0</v>
          </cell>
        </row>
        <row r="273">
          <cell r="C273" t="str">
            <v>ivs2vec a tool of inverse virtual screening based on word2vec and deep learning techniques</v>
          </cell>
          <cell r="D273" t="str">
            <v>IVS2vec: A tool of Inverse Virtual Screening based on word2vec and deep learning techniques</v>
          </cell>
          <cell r="E273" t="str">
            <v xml:space="preserve">IVS2VEC: uma ferramenta de triagem virtual inversa com base no Word2VEC e técnicas de aprendizagem profunda </v>
          </cell>
          <cell r="G273" t="str">
            <v xml:space="preserve">macho </v>
          </cell>
          <cell r="H273">
            <v>2019</v>
          </cell>
          <cell r="I273">
            <v>9</v>
          </cell>
          <cell r="J273">
            <v>0</v>
          </cell>
          <cell r="K273">
            <v>0</v>
          </cell>
          <cell r="L273" t="str">
            <v>Scopus</v>
          </cell>
          <cell r="P273" t="str">
            <v>English</v>
          </cell>
          <cell r="Q273" t="str">
            <v>Article</v>
          </cell>
          <cell r="R273">
            <v>0</v>
          </cell>
          <cell r="T273" t="str">
            <v>Zhang H., Liao L., Cai Y., Hu Y., Wang H.</v>
          </cell>
          <cell r="U273" t="str">
            <v>Methods</v>
          </cell>
          <cell r="V273" t="str">
            <v>166</v>
          </cell>
          <cell r="Y273" t="str">
            <v>10.1016/j.ymeth.2019.03.012</v>
          </cell>
          <cell r="Z273" t="str">
            <v>10.1016/j.ymeth.2019.03.012</v>
          </cell>
          <cell r="AB273" t="str">
            <v>https://www.scopus.com/inward/record.uri?eid=2-s2.0-85064277603&amp;doi=10.1016%2fj.ymeth.2019.03.012&amp;partnerID=40&amp;md5=5de74c59dedee9d7a93d6b1c9234f3b9</v>
          </cell>
          <cell r="AC273" t="str">
            <v>Department of Biology, Southern University of Science and Technology, Shenzhen, Guangdong Province  518055, China; Joint Engineering Research Center for Health Big Data Intelligent Analysis Technology, Shenzhen Institutes of Advanced Technology, Chinese Academy of Sciences, Shenzhen, Guangdong Province  518055, China; College of Software Technology, Zhejiang UniversityZhejiang Province  315048, China</v>
          </cell>
          <cell r="AD273" t="str">
            <v>Zhang, H., Joint Engineering Research Center for Health Big Data Intelligent Analysis Technology, Shenzhen Institutes of Advanced Technology, Chinese Academy of Sciences, Shenzhen, Guangdong Province  518055, China; Liao, L., Joint Engineering Research Center for Health Big Data Intelligent Analysis Technology, Shenzhen Institutes of Advanced Technology, Chinese Academy of Sciences, Shenzhen, Guangdong Province  518055, China, College of Software Technology, Zhejiang UniversityZhejiang Province  315048, China; Cai, Y., Department of Biology, Southern University of Science and Technology, Shenzhen, Guangdong Province  518055, China; Hu, Y., Department of Biology, Southern University of Science and Technology, Shenzhen, Guangdong Province  518055, China; Wang, H., Department of Biology, Southern University of Science and Technology, Shenzhen, Guangdong Province  518055, China</v>
          </cell>
          <cell r="AG273" t="str">
            <v>protein, 67254-75-5; Proteins</v>
          </cell>
          <cell r="AH273" t="str">
            <v>Science, Technology and Innovation Commission of Shenzhen Municipality: JCYJ20180302174235893
Southern University of Science and Technology, SUSTech</v>
          </cell>
          <cell r="AI273" t="str">
            <v>We would like to thank the support of Shenzhen Science and Technology Innovation Commission Project (Grant No. JCYJ20180302174235893). In addition, we also thank the support of high-performance computers service from Southern University of Science and Technology.</v>
          </cell>
          <cell r="AJ273" t="str">
            <v>We would like to thank the support of Shenzhen Science and Technology Innovation Commission Project (Grant No. JCYJ20180302174235893 ). In addition, we also thank the support of high-performance computers service from Southern University of Science and Technology.</v>
          </cell>
          <cell r="AL273" t="str">
            <v>Hassan Baig, M., Ahmad, K., Roy, S., Mohammad Ashraf, J., Adil, M., Haris Siddiqui, M., Khan, S., Choi, I., Computer aided drug design: success and limitations (2016) Curr. Pharm. Des., 22 (5), pp. 572-581; Woods, J., Bethell, R., Coates, J., Healy, N., Hiscox, S., Pearson, B., Ryan, D., Walcott, S., 4-Guanidino-2, 4-dideoxy-2, 3-dehydro-N-acetylneuraminic acid is a highly effective inhibitor both of the sialidase (neuraminidase) and of growth of a wide range of influenza A and B viruses in vitro (1993) Antimicrob. Agents Chemother., 37 (7), pp. 1473-1479; Pfeiffer, N., Dorzolamide: development and clinical application of a topical carbonic anhydrase inhibitor (1997) Surv. Ophthalmol., 42 (2), pp. 137-151; Pai, V.B., Nahata, M.C., Nelfinavir mesylate: a protease inhibitor (1999) Ann. Pharmacother., 33 (3), pp. 325-339; Pajonk, F., Himmelsbach, J., Riess, K., Sommer, A., McBride, W.H., The human immunodeficiency virus (HIV)-1 protease inhibitor saquinavir inhibits proteasome function and causes apoptosis and radiosensitization in non-HIV-associated human cancer cells (2002) Cancer Res., 62 (18), pp. 5230-5235. , https://www.ncbi.nlm.nih.gov/pubmed/12234989; Kaufmann, S.H., Paul Ehrlich founder of chemotherapy (2008), Nature Publishing Group; Nwaka, S., Hudson, A., Innovative lead discovery strategies for tropical diseases (2006) Nat. Rev. Drug Discovery, 5 (11), p. 941; Azzaoui, K., Hamon, J., Faller, B., Whitebread, S., Jacoby, E., Bender, A., Jenkins, J.L., Urban, L., Modeling promiscuity based on in vitro safety pharmacology profiling data (2007) ChemMedChem, 2 (6), pp. 874-880; Mestres, J., Gregori-Puigjane, E., Valverde, S., Sole, R.V., Data completeness—the Achilles heel of drug-target networks (2008) Nat. Biotechnol., 26 (9), p. 983; Chen, Y., Zhi, D., Ligand–protein inverse docking and its potential use in the computer search of protein targets of a small molecule (2001) Proteins: Struct. Funct. Bioinf., 43 (2), pp. 217-226; Li, H., Gao, Z., Kang, L., Zhang, H., Yang, K., Yu, K., Luo, X., Jiang, H., TarFisDock: a web server for identifying drug targets with docking approach (2006) Nucleic Acids Res., 34 (2), pp. W219-W224; Wang, J.-C., Chu, P.-Y., Chen, C.-M., Lin, J.-H., idTarget: a web server for identifying protein targets of small chemical molecules with robust scoring functions and a divide-and-conquer docking approach (2012) Nucleic Acids Res., 40 (W1), pp. W393-W399; Jacob, R.B., Bullock, C.W., Andersen, T., McDougal, O.M., DockoMatic: automated peptide analog creation for high throughput virtual screening (2011) J. Comput. Chem., 32 (13), pp. 2936-2941; Willett, P., Barnard, J.M., Downs, G.M., Chemical similarity searching (1998) J. Chem. Inf. Comput. Sci., 38 (6), pp. 983-996; Bender, A., Glen, R.C., Molecular similarity: a key technique in molecular informatics (2004) Org. Biomol. Chem., 2 (22), pp. 3204-3218; Hull, R.D., Singh, S.B., Nachbar, R.B., Sheridan, R.P., Kearsley, S.K., Fluder, E.M., Latent semantic structure indexing (LaSSI) for defining chemical similarity (2001) J. Med. Chem., 44 (8), pp. 1177-1184; Wan, F., Zeng, J., Deep learning with feature embedding for compound-protein interaction prediction (2016) bioRxiv; Lord, P.W., Stevens, R.D., Brass, A., Goble, C.A., Investigating semantic similarity measures across the gene ontology: the relationship between sequence and annotation (2003) Bioinformatics, 19 (10), pp. 1275-1283; Kulmanov, M., Hoehndorf, R., Evaluating the effect of annotation size on measures of semantic similarity (2017) J. Biomed. Semant., 8 (1), p. 7; Jaeger, S., Fulle, S., Turk, S., Mol2vec: Unsupervised machine learning approach with chemical intuition (2018) J. Chem. Inf. Model., 58 (1), pp. 27-35; Wildman, S.A., Crippen, G.M., Prediction of physicochemical parameters by atomic contributions (1999) J. Chem. Inf. Comput. Sci., 39 (5), pp. 868-873; Rogers, D., Hahn, M., Extended-connectivity fingerprints (2010) J. Chem. Inf. Model., 50 (5), pp. 742-754; Mikolov, T., Sutskever, I., Chen, K., Corrado, G.S., Dean, J., Distributed representations of words and phrases and their compositionality , pp. 3111-3119. , C.J.C. Burges, L. Bottou, M. Welling, Z. Ghahramani, K.Q. Weinberger (Eds.), Advances in neural information processing systems 26, Neural Information Processing System 20132013; Mikolov, T., Chen, K., Corrado, G., Dean, J., (2013), https://arxiv.org/abs/1301.3781, Efficient estimation of word representations in vector space, arXiv preprint arXiv:1301.3781; Irwin, J.J., Sterling, T., Mysinger, M.M., Bolstad, E.S., Coleman, R.G., ZINC: a free tool to discover chemistry for biology (2012) J. Chem. Inf. Model., 52 (7), pp. 1757-1768; Gaulton, A., Bellis, L.J., Bento, A.P., Chambers, J., Davies, M., Hersey, A., Light, Y., Al-Lazikani, B., ChEMBL: a large-scale bioactivity database for drug discovery (2011) Nucleic Acids Res., 40 (D1), pp. D1100-D1107; Bento, A.P., Gaulton, A., Hersey, A., Bellis, L.J., Chambers, J., Davies, M., Krüger, F.A., McGlinchey, S., The ChEMBL bioactivity database: an update (2014) Nucleic Acids Res., 42 (D1), pp. D1083-D1090; Wang, R., Fang, X., Lu, Y., Wang, S., The PDBbind database: collection of binding affinities for protein− ligand complexes with known three-dimensional structures (2004) J. Med. Chem., 47 (12), pp. 2977-2980; Mysinger, M.M., Carchia, M., Irwin, J.J., Shoichet, B.K., Directory of useful decoys, enhanced (DUD-E): better ligands and decoys for better benchmarking (2012) J. Med. Chem., 55 (14), pp. 6582-6594; Huang, L.-H., He, Q.-S., Liu, K., Cheng, J., Zhong, M.-D., Chen, L.-S., Yao, L.-X., Ji, Z.-L., ADReCS-Target: target profiles for aiding drug safety research and application (2017) Nucleic Acids Res., 46 (D1), pp. D911-D917; Li, Y.H., Yu, C.Y., Li, X.X., Zhang, P., Tang, J., Yang, Q., Fu, T., Tu, G., Therapeutic target database update 2018: enriched resource for facilitating bench-to-clinic research of targeted therapeutics (2017) Nucleic Acids Res., 46 (D1), pp. D1121-D1127; Huang, N., Shoichet, B.K., Irwin, J.J., Benchmarking sets for molecular docking (2006) J. Med. Chem., 49 (23), pp. 6789-6801; Schmidtke, P., Le Guilloux, V., Maupetit, J., Tuffery, P., Fpocket: online tools for protein ensemble pocket detection and tracking (2010) Nucleic Acids Res., 38 (2), pp. W582-W589; Suykens, J.A., Vandewalle, J., Least squares support vector machine classifiers (1999) Neural Process. Lett., 9 (3), pp. 293-300; Breiman, L., Random forests (2001) Mach. Learn., 45 (1), pp. 5-32; Chen, T., Guestrin, C., Xgboost: A scalable tree boosting system (2016) Proceedings of the 22nd acm sigkdd international conference on knowledge discovery and data mining, pp. 785-794; Krizhevsky, A., Sutskever, I., Hinton, G.E., Imagenet classification with deep convolutional neural networks (2012), pp. 1097-1105. , F. Pereira, C.J.C. Burges, L. Bottou, K.Q. Weinberger (Eds.) Advances in neural information processing systems 25; Huang, G., Liu, Z., Van Der Maaten, L., Weinberger, K.Q., Densely connected convolutional networks (2017) CVPR, p. 3; Pedregosa, F., Varoquaux, G., Gramfort, A., Michel, V., Thirion, B., Grisel, O., Blondel, M., Dubourg, V., Scikit-learn: Machine learning in Python (2011) J. Mach. Learn. Res., pp. 2825-2830. , 12(Oct); Team, K., https://github.com/fchollet/keras, Keras: Deep Learning for Python; Abadi, M., Barham, P., Chen, J., Chen, Z., Davis, A., Dean, J., Devin, M., Isard, M., Tensorflow: a system for large-scale machine learning (2016) OSDI, pp. 265-283; Hanley, J.A., McNeil, B.J., The meaning and use of the area under a receiver operating characteristic (ROC) curve (1982) Radiology, 143 (1), pp. 29-36; Matthews, B.W., Comparison of the predicted and observed secondary structure of T4 phage lysozyme (1975) Biochim. Biophys. Acta (BBA)-Protein Struct., 405 (2), pp. 442-451; Wang, L., Support Vector Machines: Theory and Applications (2005), Springer Science &amp; Business Media; Krizhevsky, A., Sutskever, I., Hinton, G.E., Imagenet classification with deep convolutional neural networks (2012), pp. 1097-1105. , Advances in neural information processing systems; Cinats, A., Heck, E., Robertson, L., Janus kinase inhibitors: a review of their emerging applications in dermatology (2018) Skin Ther. Lett., 23, pp. 5-9. , http://www.skintherapyletter.com/dermatology/janus-kinase-inhibitors-emerging-applications-review/; Herbst, R.S., Review of epidermal growth factor receptor biology (2004) Int. J. Radiat. Oncol. Biol. Phys., 59 (2), pp. S21-S26; Paez, J.G., Jänne, P.A., Lee, J.C., Tracy, S., Greulich, H., Gabriel, S., Herman, P., Boggon, T.J., EGFR mutations in lung cancer: correlation with clinical response to gefitinib therapy (2004) Science, 304 (5676), pp. 1497-1500; Liang, W., Wu, X., Fang, W., Zhao, Y., Yang, Y., Hu, Z., Xue, C., Ma, Y., Network meta-analysis of erlotinib, gefitinib, afatinib and icotinib in patients with advanced non-small-cell lung cancer harboring EGFR mutations (2014) PLoS ONE, 9 (2); Echalier, A., Endicott, J.A., Noble, M.E., Recent developments in cyclin-dependent kinase biochemical and structural studies (2010) Biochim. Biophys. Acta (BBA)-Proteins Proteomics, 1804 (3), pp. 511-519; Davies, H., Bignell, G.R., Cox, C., Stephens, P., Edkins, S., Clegg, S., Teague, J., Bottomley, W., Mutations of the BRAF gene in human cancer (2002) Nature, 417 (6892), p. 949. , https://doi:10.1038/nature00766; Trott, O., Olson, A.J., AutoDock Vina: improving the speed and accuracy of docking with a new scoring function, efficient optimization, and multithreading (2010) J. Comput. Chem., 31 (2), pp. 455-461; Ip, P., Sharda, P.R., Cunningham, A., Chakrabartty, S., Pande, V., Chakrabartty, A., Quercitrin and quercetin 3-beta-d-glucoside as chemical chaperones for the A4V SOD1 ALS-causing mutant (2017) Protein Eng. Des. Sel.: PEDS, 30 (6), pp. 431-440; Malcomson, B., Wilson, H., Veglia, E., Thillaiyampalam, G., Barsden, R., Donegan, S., El Banna, A., Schock, B.C., Connectivity mapping (ssCMap) to predict A20-inducing drugs and their antiinflammatory action in cystic fibrosis (2016) Proc. Natl. Acad. Sci. U. S. A., 113 (26), pp. E3725-E3734; Souto, F.O., Zarpelon, A.C., Staurengo-Ferrari, L., Fattori, V., Casagrande, R., Fonseca, M.J., Cunha, T.M., Verri, W.A., Jr., Quercetin reduces neutrophil recruitment induced by CXCL8, LTB4, and fMLP: inhibition of actin polymerization (2011) J. Nat. Prod., 74 (2), pp. 113-118; Xue, Y., Du, M., Zhu, M.J., Quercetin suppresses NLRP3 inflammasome activation in epithelial cells triggered by Escherichia coli O157:H7 (2017) Free Radical Biol. Med., 108, pp. 760-769; Ebihara, N., Takahashi, K., Takemura, H., Akanuma, Y., Asano, K., Sunagawa, M., (2018), https://doi.org/10.1155/2018/6097625, Suppressive Effect of Quercetin on Nitric Oxide Production from Nasal Epithelial Cells In Vitro, Evidence-based complementary and alternative medicine: eCAM 2018 6097625; Moghadam, F.H., Mesbah-Ardakani, M., Nasr-Esfahani, M.H., Ferulic Acid exerts concentration-dependent anti-apoptotic and neuronal differentiation-inducing effects in PC12 and mouse neural stem cells (2018) Eur. J. Pharmacol., 841, pp. 104-112; Nair, M.P., Mahajan, S., Reynolds, J.L., Aalinkeel, R., Nair, H., Schwartz, S.A., Kandaswami, C., The flavonoid quercetin inhibits proinflammatory cytokine (tumor necrosis factor alpha) gene expression in normal peripheral blood mononuclear cells via modulation of the NF-kappa beta system (2006) Clin. Vaccine Immunol.: CVI, 13 (3), pp. 319-328; Mohammadi-Sartang, M., Mazloom, Z., Sherafatmanesh, S., Ghorbani, M., Firoozi, D., Effects of supplementation with quercetin on plasma C-reactive protein concentrations: a systematic review and meta-analysis of randomized controlled trials (2017) Eur. J. Clin. Nutr., 71 (9), pp. 1033-1039; Huang, S., Inhibition of PI3K/Akt/mTOR signaling by natural products (2013) Anti-Cancer Agents Med. Chem., 13 (7), pp. 967-970; Melnik, B.C., Leucine signaling in the pathogenesis of type 2 diabetes and obesity (2012) World J. Diabetes, 3 (3), pp. 38-53; Noh, H.J., Kim, C.S., Kang, J.H., Park, J.Y., Choe, S.Y., Hong, S.M., Yoo, H., Yu, R., Quercetin suppresses MIP-1alpha-induced adipose inflammation by downregulating its receptors CCR1/CCR5 and inhibiting inflammatory signaling (2014) J. Med. Food, 17 (5), pp. 550-557; Khaleghi, S., Aziz, A.A., Razali, N., Junit, S.M., Microarray analysis revealed different gene expression patterns in HepG2 cells treated with low and high concentrations of the extracts of Anacardium occidentale shoots (2011) Genes Nutr., 6 (4), pp. 413-427; Yang, H., Song, Y., Liang, Y.N., Li, R., Quercetin treatment improves renal function and protects the kidney in a rat model of adenine-induced chronic kidney disease (2018) Med. Sci. Monit.: Int. Med. J. Exp. Clin. Res., 24, pp. 4760-4766; Vargas, J.E., Filippi-Chiela, E.C., Suhre, T., Kipper, F.C., Bonatto, D., Lenz, G., Inhibition of HDAC increases the senescence induced by natural polyphenols in glioma cells (2014) Biochem. Cell Biol. Biochim. Biol. Cell., 92 (4), pp. 297-304; Stoewsand, G.S., Anderson, J.L., Boyd, J.N., Hrazdina, G., Babish, J.G., Walsh, K.M., Losco, P., Quercetin: a mutagen, not a carcinogen, Fischer rats (1984) J. Toxicol. Environ. Health, 14 (2-3), pp. 105-114; Mutch, D.M., Crespy, V., Clough, J., Henderson, C.J., Lariani, S., Mansourian, R., Moulin, J., Williamson, G., Hepatic cytochrome P-450 reductase-null mice show reduced transcriptional response to quercetin and reveal physiological homeostasis between jejunum and liver, American journal of physiology (2006) Gastrointestinal Liver Physiol., 291 (1), pp. G63-G72</v>
          </cell>
          <cell r="AM273" t="str">
            <v>Wang, H.; Department of Biology, No. 1088, Xueyuan Rd., Xili, China; email: wangh8@sustc.edu.cn</v>
          </cell>
          <cell r="AP273" t="str">
            <v>Academic Press Inc.</v>
          </cell>
          <cell r="AV273" t="str">
            <v>MTHDE</v>
          </cell>
          <cell r="AW273" t="str">
            <v>Methods</v>
          </cell>
          <cell r="AX273" t="str">
            <v>Final</v>
          </cell>
          <cell r="AY273" t="str">
            <v>2-s2.0-85064277603</v>
          </cell>
          <cell r="AZ273">
            <v>8</v>
          </cell>
          <cell r="BG273" t="str">
            <v>algorithm; Article; artificial neural network; classification; data base; deep learning; drug development; drug repositioning; drug safety; language processing; machine learning; model; molecular docking; prediction; priority journal; scoring system; virtual reality; chemistry; computer interface; factual database; genetics; protein conformation; software; protein; Algorithms; Databases, Factual; Deep Learning; Molecular Docking Simulation; Protein Conformation; Proteins; Software; User-Computer Interface</v>
          </cell>
          <cell r="BI273" t="str">
            <v>twitter|metamap|nlp</v>
          </cell>
          <cell r="BJ273" t="str">
            <v>inverse virtual screening is a powerful technique in the early stage of drug discovery process. this technique can provide important clues for biologically active molecules, which is useful in the following researches of durg discovery. in this work, combining with word2vec, a natural language processing technique, dense fully connected neural network (dfcnn) algorithm is utilized to build up a prediction model. this model is able to perform a binary classification. based on the query molecule, the input protein candidates can be classified into two subsets. one set is that potential targets with high possibilities to bind with the query molecule and the other one is that the proteins with low possibilities to bind with the query molecule. this model is named as ivs2vec. ivs2vec also can output a score reflecting binding possibility of the association between a protein and a molecule, which is useful to improve efficiency of research. we applied ivs2vec on several databases related to drug development and shown that our model can detect possible therapeutic targets. in addition, our model can identify targets related to adverse drug reactions which is useful to improve medication safety and repurpose drugs. moreover, ivs2vec can give a very fast speed to perform prediction jobs. it is suitable for processing a large number of compounds in the chemical databases. we also find that ivs2vec has potential capabilities and outperform other state-of-the-art docking tools such as autodock vina. in this study, ivs2vec brings many convincing results than autodock vina in the reverse target searching case of quercetin. © 2019 elsevier inc.</v>
          </cell>
          <cell r="BL273" t="str">
            <v xml:space="preserve">A triagem virtual inversa é uma técnica poderosa no início do processo de descoberta de drogas. Essa técnica pode fornecer pistas importantes para moléculas biologicamente ativas, que são úteis nas seguintes pesquisas da descoberta de Durgo. Neste trabalho, combinando com o Word2VEC, uma técnica de processamento de linguagem natural, o algoritmo de rede neural totalmente conectado denso (DFCNN) é utilizado para construir um modelo de previsão. Este modelo é capaz de executar uma classificação binária. Com base na molécula de consulta, os candidatos de proteína de entrada podem ser classificados em dois subconjuntos. Um conjunto é que alvos potenciais com altas possibilidades para se ligar com a molécula de consulta e a outra é que as proteínas com baixas possibilidades para se ligar com a molécula de consulta. Este modelo é nomeado como IVS2VEC. O IVS2VEC também pode produzir uma pontuação refletindo possibilidade de ligação da associação entre uma proteína e uma molécula, que é útil para melhorar a eficiência da pesquisa. Aplicamos o IVS2VEC em vários bancos de dados relacionados ao desenvolvimento de drogas e mostramos que nosso modelo pode detectar possíveis alvos terapêuticos. Além disso, nosso modelo pode identificar alvos relacionados a reações adversas de medicamentos que são úteis para melhorar a segurança de medicação e remarcadas drogas. Além disso, o IVS2VEC pode dar uma velocidade muito rápida para realizar trabalhos de previsão. É adequado para processar um grande número de compostos nas bases de dados químicos. Também descobrimos que o IVS2VEC tem potenciais capacidades e supera outras ferramentas de encaixe de última geração, como a AutoDock Vina. Neste estudo, o IVS2VEC traz muitos resultados convincentes do que a AutoDock Vina no caso de busca de alvo reverso de Quercetin. © 2019 Elsevier Inc. </v>
          </cell>
          <cell r="BQ273">
            <v>0</v>
          </cell>
          <cell r="BR273">
            <v>1</v>
          </cell>
          <cell r="BS273">
            <v>0</v>
          </cell>
          <cell r="BV273">
            <v>0</v>
          </cell>
          <cell r="BW273">
            <v>0</v>
          </cell>
          <cell r="BX273">
            <v>0</v>
          </cell>
          <cell r="BY273">
            <v>0</v>
          </cell>
          <cell r="BZ273">
            <v>0</v>
          </cell>
          <cell r="CA273">
            <v>0</v>
          </cell>
          <cell r="CB273">
            <v>0</v>
          </cell>
          <cell r="CC273">
            <v>0</v>
          </cell>
          <cell r="CE273" t="str">
            <v>Entra ou ñ para leitura: não</v>
          </cell>
          <cell r="CF273" t="str">
            <v>Ruim</v>
          </cell>
          <cell r="CG273">
            <v>44374</v>
          </cell>
          <cell r="CK273">
            <v>0</v>
          </cell>
          <cell r="CL273">
            <v>0</v>
          </cell>
        </row>
        <row r="274">
          <cell r="C274" t="str">
            <v>learning to detect and understand drug discontinuation events from clinical narratives</v>
          </cell>
          <cell r="D274" t="str">
            <v>Learning to detect and understand drug discontinuation events from clinical narratives</v>
          </cell>
          <cell r="E274" t="str">
            <v xml:space="preserve">Aprender a detectar e entender eventos de descontinuação de drogas de narrativas clínicas </v>
          </cell>
          <cell r="G274" t="str">
            <v xml:space="preserve">macho </v>
          </cell>
          <cell r="H274">
            <v>2019</v>
          </cell>
          <cell r="I274">
            <v>1</v>
          </cell>
          <cell r="J274">
            <v>0</v>
          </cell>
          <cell r="K274">
            <v>0</v>
          </cell>
          <cell r="L274" t="str">
            <v>Scopus</v>
          </cell>
          <cell r="P274" t="str">
            <v>English</v>
          </cell>
          <cell r="Q274" t="str">
            <v>Article</v>
          </cell>
          <cell r="R274">
            <v>0</v>
          </cell>
          <cell r="S274" t="str">
            <v>All Open Access, Green</v>
          </cell>
          <cell r="T274" t="str">
            <v>Liu F., Pradhan R., Druhl E., Freund E., Liu W., Sauer B.C., Cunningham F., Gordon A.J., Peters C.B., Yu H.</v>
          </cell>
          <cell r="U274" t="str">
            <v>Journal of the American Medical Informatics Association</v>
          </cell>
          <cell r="V274" t="str">
            <v>26</v>
          </cell>
          <cell r="W274" t="str">
            <v>10</v>
          </cell>
          <cell r="Y274" t="str">
            <v>10.1093/jamia/ocz048</v>
          </cell>
          <cell r="Z274" t="str">
            <v>10.1093/jamia/ocz048</v>
          </cell>
          <cell r="AB274" t="str">
            <v>https://www.scopus.com/inward/record.uri?eid=2-s2.0-85072509442&amp;doi=10.1093%2fjamia%2focz048&amp;partnerID=40&amp;md5=bda2804d5be59206d58c8b6c4df32378</v>
          </cell>
          <cell r="AC274" t="str">
            <v>Department of Population and Quantitative Health Sciences, University of Massachusetts, Medical School, Worcester, MA, United States; Bedford VA Medical Center, 220 Pawtucket St, Bedford, MA  01854, United States; Department of Computer Science, University of Massachusetts Lowell, Lowell, MA, United States; Departments of Internal Medicine and Biomedical Informatics, University of Utah, Salt Lake City, UT, United States; Department of Veterans Affairs Pharmacy Benefits Management Services, Hines, IL, United States; Informatics Decision-Enhancement, and Analytic Sciences Center (IDEAS 2.0), VA Salt Lake City Health Care System, Salt Lake City, UT, United States; Division of Epidemiology, Department of Internal Medicine, University of Utah School of Medicine, Salt Lake City, UT, United States; Department of Medicine, University of Massachusetts, Medical School, Worcester, MA, United States; Department of Computer Science, University of Massachusetts Amherst, Amherst, MA, United States</v>
          </cell>
          <cell r="AD274" t="str">
            <v>Liu, F., Department of Population and Quantitative Health Sciences, University of Massachusetts, Medical School, Worcester, MA, United States; Pradhan, R., Department of Population and Quantitative Health Sciences, University of Massachusetts, Medical School, Worcester, MA, United States; Druhl, E., Bedford VA Medical Center, 220 Pawtucket St, Bedford, MA  01854, United States; Freund, E., Department of Population and Quantitative Health Sciences, University of Massachusetts, Medical School, Worcester, MA, United States; Liu, W., Department of Computer Science, University of Massachusetts Lowell, Lowell, MA, United States; Sauer, B.C., Departments of Internal Medicine and Biomedical Informatics, University of Utah, Salt Lake City, UT, United States; Cunningham, F., Department of Veterans Affairs Pharmacy Benefits Management Services, Hines, IL, United States; Gordon, A.J., Informatics Decision-Enhancement, and Analytic Sciences Center (IDEAS 2.0), VA Salt Lake City Health Care System, Salt Lake City, UT, United States, Division of Epidemiology, Department of Internal Medicine, University of Utah School of Medicine, Salt Lake City, UT, United States; Peters, C.B., Departments of Internal Medicine and Biomedical Informatics, University of Utah, Salt Lake City, UT, United States, Informatics Decision-Enhancement, and Analytic Sciences Center (IDEAS 2.0), VA Salt Lake City Health Care System, Salt Lake City, UT, United States; Yu, H., Bedford VA Medical Center, 220 Pawtucket St, Bedford, MA  01854, United States, Department of Computer Science, University of Massachusetts Lowell, Lowell, MA, United States, Department of Medicine, University of Massachusetts, Medical School, Worcester, MA, United States, Department of Computer Science, University of Massachusetts Amherst, Amherst, MA, United States</v>
          </cell>
          <cell r="AH274" t="str">
            <v>National Institutes of Health, NIH: 3UG1DA040316-04S3, R01HL125089
Health Services Research and Development, HSR&amp;D</v>
          </cell>
          <cell r="AI274" t="str">
            <v>This work was supported in part by VA Health Services Research &amp; Development (HSR&amp;D) in residence and National Institutes of Health (NIH) grants 3UG1DA040316-04S3 and R01HL125089. The content is solely the responsibility of the authors and does not necessarily represent the official views of the NIH.</v>
          </cell>
          <cell r="AL274" t="str">
            <v>(2017) Medication Discontinuation, , https://en.wikipedia.org/w/index.php?title1/2Medication_discontinuation&amp;oldid1/2850326026, Accessed December 30, 2017; Gleason, K.M., Groszek, J.M., Sullivan, C., Rooney, D., Barnard, C., Noskin, G.A., Reconciliation of discrepancies in medication histories and admission orders of newly hospitalized patients (2004) Am J Health-Syst Pharm, 61 (16), pp. 1689-1695; Lee, T.A., Pickard, A.S., (2013) Exposure Definition and Measurement, , https://www.ncbi.nlm.nih.gov/books/NBK126191/, Agency for Healthcare Research and Quality (US); Accessed August 28 2017; Morrison, F.J.R., Zhang, H., Skentzos, S., Shubina, M., Bentley-Lewis, R., Turchin, A., Reasons for discontinuation of lipid-lowering medications in patients with chronic kidney disease (2014) Cardiorenal Med, 4 (3-4), pp. 225-233. , PMID 25737687; Pan, S.M.D., Dehler, S., Ciurea, A., Ziswiler, H.-R., Gabay, C., Finckh, A., Comparison of drug retention rates and causes of drug discontinuation between anti-tumor necrosis factor agents in rheumatoid arthritis (2009) Arthritis Care Res, 61 (5), pp. 560-568; Cicconi, P., Cozzi-Lepri, A., Castagna, A., Insights into reasons for discontinuation according to year of starting first regimen of highly active antiretroviral therapy in a cohort of antiretroviral-naïve patients (2010) HIV Med, 11 (2), pp. 104-113. , for the ICoNA Foundation Study Group; Hansen, R.A., Kim, M.M., Song, L., Tu, W., Wu, J., Murray, M.D., Comparison of methods to assess medication adherence and classify nonadherence (2009) Ann Pharmacother, 43 (3), pp. 413-422; Cook, C.L., Wade, W.E., Martin, B.C., Perri, M., Concordance among three selfreported measures of medication adherence and pharmacy refill records (2005) J Am Pharm Assoc, 45 (2), pp. 151-159; Wang, P.S., Benner, J.S., Glynn, R.J., Winkelmayer, W.C., Mogun, H., Avorn, J., How well do patients report noncompliance with antihypertensive medications? A comparison of self-report versus filled prescriptions (2004) Pharmacoepidemiol Drug Saf, 13 (1), pp. 11-19; Mohamed, I.N., Helms, P.J., Simpson, C.R., Milne, R.M., McLay, J.S., Using primary care prescribing databases for pharmacovigilance (2011) Br J Clin Pharmacol, 71 (2), pp. 244-249; Turchin, A., Shubina, M., Breydo, E., Pendergrass, M.L., Einbinder, J.S., Comparison of information content of structured and narrative text data sources on the example of medication intensification (2009) J Am Med Inform Assoc, 16 (3), pp. 362-370; Kramer, M.H., Breydo, E., Shubina, M., Babcock, K., Einbinder, J.S., Turchin, A., Prevalence and factors affecting home blood pressure documentation in routine clinical care: A retrospective study (2010) BMC Health Serv Res, 10, p. 139; Gonzalez-Hernandez, G., Sarker, A., O'Connor, K., Savova, G., Capturing the patient's perspective: A review of advances in natural language processing of health-related text (2017) Yearb Med Inform, 26 (1), pp. 214-227; Turchin, A., Wheeler, H.I., Labreche, M., Identification of documented medication non-adherence in physician notes (2008) AMIA Annu Symp Proc, 2008, pp. 732-736; Cimino, J.J., Bright, T.J., Li, J., Medication reconciliation using natural language processing and controlled terminologies (2007) Stud Health Technol Inf, 129, pp. 679-683; Koene, R.J., Prizment, A.E., Blaes, A., Konety, S.H., Shared risk factors in cardiovascular disease and cancer (2016) Circulation, 133 (11), pp. 1104-1114; Galli, J.A., Pandya, A., Vega-Olivo, M., Dass, C., Zhao, H., Criner, G.J., Pirfenidone and nintedanib for pulmonary fibrosis in clinical practice: Tolerability and adverse drug reactions (2017) Respirology, 22 (6), pp. 1171-1178; Cheung, A., The CATIE trial: High rates of medication discontinuation in schizophrenic patients [Classics Series] (2013) 2 Minute Med, , https://www.2minutemedicine.com/the-catie-trial-high-rates-of-medication-discontinuation-in-schizophrenic-patients-classics-series/, Accessed January 1, 2018; Salton, G., A vector space model for information retrieval (1975) CACM, 18 (11), pp. 613-620; Mikolov, T., Chen, K., Corrado, G., Dean, J., (2013) Efficient Estimation of Word Representations in Vector Space, , https://arxiv.org/abs/1301.3781, arXiv preprint arXiv:1301.3781, Accessed May 20, 2017; Cha, M., Gwon, Y., Kung, H.T., Language modeling by clustering with word embeddings for text readability assessment Proceedings of the 2017 ACM on Conference on Information and Knowledge Management, 2017, pp. 2003-2006. , New York, NY: ACM; Arthur, D., Vassilvitskii, S., K-means++: The advantages of careful seeding (2007) Proceedings of the 18th Annual ACM-SIAM Symposium on Discrete Algorithms; Yang, Y., Liu, X., A re-examination of text categorization methods (1999) Proceedings of the 22nd Annual International ACM SIGIR Conference on Research and Development in Information Retrieval, pp. 42-49. , New York, NY: ACM; Joachims, T., Making large-scale SVM learning practical (1999) Advances in Kernel Methods-Support Vector Learning, pp. 169-184. , Cambridge, MA: MIT Press; Deilmai, B.R., Ahmad, B.B., Zabihi, H., Comparison of two classification methods (MLC and SVM) to extract land use and land cover in Johor Malaysia (2014) IOP Conf ser Earth Environ Sci, 20 (1), p. 012052; Zhou, C., Sun, C., Liu, Z., Lau, F.C.M., (2015) A C-LSTM Neural Network for Text Classification, , https://arxiv.org/abs/1511.08630.AccessedJanuary30,2017, CoRR abs/1511.08630; Pedregosa, F., Varoquaux, G., Gramfort, A., Scikit-learn: Machine learning in python (2011) J Mach Learn Res, 12, pp. 2825-2830; Kim, Y., Convolutional neural networks for sentence classification (2014) Proceedings of the 2014 Conference on Empirical Methods in Natural Language Processing (EMNLP), pp. 1746-1751. , Doha, Qatar: Association for Computational Linguistics; Hochreiter, S., Schmidhuber, J., Long short-term memory (1997) Neural Comput, 9 (8), pp. 1735-1780</v>
          </cell>
          <cell r="AM274" t="str">
            <v>Yu, H.; Bedford VA Medical Center, 220 Pawtucket St, United States; email: hong_yu@uml.edu</v>
          </cell>
          <cell r="AP274" t="str">
            <v>Oxford University Press</v>
          </cell>
          <cell r="AV274" t="str">
            <v>JAMAF</v>
          </cell>
          <cell r="AW274" t="str">
            <v>J. Am. Med. Informatics Assoc.</v>
          </cell>
          <cell r="AX274" t="str">
            <v>Final</v>
          </cell>
          <cell r="AY274" t="str">
            <v>2-s2.0-85072509442</v>
          </cell>
          <cell r="AZ274">
            <v>8</v>
          </cell>
          <cell r="BF274" t="str">
            <v>drug surveillance; electronic health records; knowledge representation; natural language processing; supervised machine learning</v>
          </cell>
          <cell r="BG274" t="str">
            <v>adverse event; Article; cardiovascular disease; drug withdrawal; electronic health record; human; machine learning; malignant neoplasm; medical record review; medication therapy management; natural language processing; pharmacovigilance; area under the curve; drug surveillance program; drug therapy; electronic health record; machine learning; natural language processing; postmarketing surveillance; support vector machine; verbal communication; Area Under Curve; Drug Therapy; Electronic Health Records; Humans; Machine Learning; Narration; Natural Language Processing; Pharmacovigilance; Product Surveillance, Postmarketing; Support Vector Machine</v>
          </cell>
          <cell r="BI274" t="str">
            <v>twitter|metamap|nlp</v>
          </cell>
          <cell r="BJ274" t="str">
            <v>identifying drug discontinuation (ddc) events and understanding their reasons are important for medication management and drug safety surveillance. structured data resources are often incomplete and lack reason information. in this article, we assessed the ability of natural language processing (nlp) systems to unlock ddc information from clinical narratives automatically. materials and methods: we collected 1867 de-identified providers' notes from the university of massachusetts medical school hospital electronic health record system. then 2 human experts chart reviewed those clinical notes to annotate ddc events and their reasons. using the annotated data, we developed and evaluated nlp systems to automatically identify drug discontinuations and reasons at the sentence level using a novel semantic enrichment-based vector representation (sevr) method for enhanced feature representation. results: our sevr-based nlp system achieved the best performance of 0.785 (auc-roc) for detecting discontinuation events and 0.745 (auc-roc) for identifying reasons when testing this highly imbalanced data, outperforming 2 state-of-the-art non-sevr-based models. compared with a rule-based baseline system for discontinuation detection, our system improved the sensitivity significantly (57.75% vs 18.31%, absolute value) while retaining a high specificity of 99.25%, leading to a significant improvement in auc-roc by 32.83% (absolute value). conclusion: experiments have shown that a high-performance nlp system can be developed to automatically identify ddcs and their reasons from providers' notes. the sevr model effectively improved the system performance showing better generalization and robustness on unseen test data. our work is an important step toward identifying reasons for drug discontinuation that will inform drug safety surveillance and pharmacovigilance. © 2019 published by oxford university press on behalf of the american medical informatics association 2019. this work is written by us government employees and is in the public domain in the us.</v>
          </cell>
          <cell r="BL274" t="str">
            <v xml:space="preserve">Identificando eventos de descontinuação de drogas (DDC) e entender suas razões são importantes para gerenciamento de medicação e vigilância de segurança de drogas. Recursos de dados estruturados são frequentemente incompletos e falta informações de razão. Neste artigo, avaliamos a capacidade dos sistemas de processamento de linguagem natural (NLP) para desbloquear informações de DDC de narrativas clínicas automaticamente. MATERIAIS E MÉTODOS: Coletamos as notas de 1867 provedores de identificação da Universidade de Massachusetts Sistema de Registro de Saúde Eletrônica do Hospital Médico. Em seguida, o quadro de especialistas humanos revisou essas anotações clínicas a anotar eventos DDC e suas razões. Usando os dados anotados, desenvolvemos e avaliamos sistemas de NLP para identificar automaticamente descontinuações e razões de drogas no nível de sentença usando um novo método de representação vetorial de enriquecimento semântico (Sevr) para representação de recursos aprimorada. RESULTADOS: O nosso sistema de NLP baseado em Sevr alcançou o melhor desempenho de 0,785 (AUC-ROC) para detectar eventos de descontinuação e 0,745 (AUC-ROC) para identificar motivos ao testar esses dados altamente desequilibrados, superando 2 de estado de arte não modelos baseados em teclado. Em comparação com um sistema de linha de base baseado em regras para detecção de descontinuação, nosso sistema melhorou significativamente a sensibilidade (57,75% vs 18,31%, valor absoluto) mantendo uma alta especificidade de 99,25%, levando a uma melhora significativa na AUC-ROC em 32,83% ( valor absoluto). Conclusão: As experiências mostraram que um sistema NLP de alto desempenho pode ser desenvolvido para identificar automaticamente o DDCs e suas razões das notas dos provedores. O modelo Sevr melhorou efetivamente o desempenho do sistema mostrando melhor generalização e robustez em dados de teste invisíveis. Nosso trabalho é um passo importante para identificar razões para a descontinuação de drogas que informará a vigilância e a farmacovigilância de segurança medicamentosa. © 2019 Publicado por Oxford University Press em nome da American Medical Informatics Association 2019. Este trabalho é escrito pelos funcionários do governo dos EUA e está no domínio público nos EUA. </v>
          </cell>
          <cell r="BQ274">
            <v>0</v>
          </cell>
          <cell r="BR274">
            <v>1</v>
          </cell>
          <cell r="BS274">
            <v>0</v>
          </cell>
          <cell r="BV274">
            <v>0</v>
          </cell>
          <cell r="BW274">
            <v>0</v>
          </cell>
          <cell r="BX274">
            <v>0</v>
          </cell>
          <cell r="BY274">
            <v>0</v>
          </cell>
          <cell r="BZ274">
            <v>0</v>
          </cell>
          <cell r="CA274">
            <v>0</v>
          </cell>
          <cell r="CB274">
            <v>0</v>
          </cell>
          <cell r="CC274">
            <v>0</v>
          </cell>
          <cell r="CE274" t="str">
            <v>Entra ou ñ para leitura: não</v>
          </cell>
          <cell r="CF274" t="str">
            <v>Ruim</v>
          </cell>
          <cell r="CG274">
            <v>44374</v>
          </cell>
          <cell r="CK274">
            <v>0</v>
          </cell>
          <cell r="CL274">
            <v>0</v>
          </cell>
        </row>
        <row r="275">
          <cell r="C275" t="str">
            <v>measuring population health using personal health messages</v>
          </cell>
          <cell r="D275" t="str">
            <v>Measuring population health using personal health messages.</v>
          </cell>
          <cell r="E275" t="str">
            <v xml:space="preserve">Medindo a saúde da população usando mensagens de saúde pessoal. </v>
          </cell>
          <cell r="G275" t="str">
            <v xml:space="preserve">macho </v>
          </cell>
          <cell r="H275">
            <v>2009</v>
          </cell>
          <cell r="I275">
            <v>13</v>
          </cell>
          <cell r="J275">
            <v>0</v>
          </cell>
          <cell r="K275">
            <v>0</v>
          </cell>
          <cell r="L275" t="str">
            <v>Scopus</v>
          </cell>
          <cell r="P275" t="str">
            <v>English</v>
          </cell>
          <cell r="Q275" t="str">
            <v>Article</v>
          </cell>
          <cell r="R275">
            <v>0</v>
          </cell>
          <cell r="T275" t="str">
            <v>Chee B., Berlin R., Schatz B.</v>
          </cell>
          <cell r="U275" t="str">
            <v>AMIA ... Annual Symposium proceedings / AMIA Symposium. AMIA Symposium</v>
          </cell>
          <cell r="V275" t="str">
            <v>2009</v>
          </cell>
          <cell r="AB275" t="str">
            <v>https://www.scopus.com/inward/record.uri?eid=2-s2.0-79953795337&amp;partnerID=40&amp;md5=ea6c24000c552ac81851227ced40d47d</v>
          </cell>
          <cell r="AC275" t="str">
            <v>Department of Medical Information Science, University of Illinois, Urbana, IL, United States</v>
          </cell>
          <cell r="AD275" t="str">
            <v>Chee, B., Department of Medical Information Science, University of Illinois, Urbana, IL, United States; Berlin, R.; Schatz, B.</v>
          </cell>
          <cell r="AM275" t="str">
            <v>Chee, B.</v>
          </cell>
          <cell r="AW275" t="str">
            <v>AMIA Annu Symp Proc</v>
          </cell>
          <cell r="AX275" t="str">
            <v>Final</v>
          </cell>
          <cell r="AY275" t="str">
            <v>2-s2.0-79953795337</v>
          </cell>
          <cell r="AZ275">
            <v>4</v>
          </cell>
          <cell r="BG275" t="str">
            <v>article; attitude to health; drug surveillance program; drug toxicity; health status; health survey; human; Internet; methodology; natural language processing; patient; self help; Adverse Drug Reaction Reporting Systems; Attitude to Health; Drug Toxicity; Health Status; Humans; Internet; Natural Language Processing; Patients; Population Surveillance; Self-Help Groups</v>
          </cell>
          <cell r="BI275" t="str">
            <v>twitter|metamap|nlp</v>
          </cell>
          <cell r="BJ275" t="str">
            <v>personal health messages - inter patient communications within online communities; represent a new path towards providing continuous information about patient derived health status. we apply natural language processing techniques to personal health messages from online message boards to demonstrate the ability to track trends in people's positive or negative opinion (sentiment) regarding particular drugs over time. the significant changes in sentiment correspond to fda announcements and other publicity. we envision such analysis as a scalable tool for pharmacovigilance hypothesis generation for possible adverse drug reactions.</v>
          </cell>
          <cell r="BL275" t="str">
            <v xml:space="preserve">mensagens de saúde pessoal - comunicações entre pacientes dentro das comunidades online; representam um novo caminho para fornecer informações contínuas sobre o estado de saúde derivado do paciente. Aplicamos técnicas de processamento de linguagem natural para mensagens de saúde pessoais de placas de mensagens on-line para demonstrar a capacidade de rastrear tendências na opinião positiva ou negativa das pessoas (sentimento) em relação a medicamentos específicos ao longo do tempo. As mudanças significativas no sentimento correspondem aos anúncios da FDA e outras publicidade. Visitamos essa análise como uma ferramenta escalável para geração de hipótese de farmacovigilância para possíveis reações adversas de medicamentos. </v>
          </cell>
          <cell r="BQ275">
            <v>0</v>
          </cell>
          <cell r="BR275">
            <v>0</v>
          </cell>
          <cell r="BS275">
            <v>0</v>
          </cell>
          <cell r="BV275">
            <v>0</v>
          </cell>
          <cell r="BW275">
            <v>0</v>
          </cell>
          <cell r="BX275">
            <v>0</v>
          </cell>
          <cell r="BY275">
            <v>0</v>
          </cell>
          <cell r="BZ275">
            <v>0</v>
          </cell>
          <cell r="CA275">
            <v>0</v>
          </cell>
          <cell r="CB275">
            <v>0</v>
          </cell>
          <cell r="CC275">
            <v>0</v>
          </cell>
          <cell r="CK275">
            <v>0</v>
          </cell>
          <cell r="CL275">
            <v>0</v>
          </cell>
        </row>
        <row r="276">
          <cell r="C276" t="str">
            <v>medcat a framework for high level conceptualization of medical notes</v>
          </cell>
          <cell r="D276" t="str">
            <v>MedCat: A framework for high level conceptualization of medical notes</v>
          </cell>
          <cell r="E276" t="str">
            <v xml:space="preserve">Medcat: uma estrutura para conceituação de alto nível de notas médicas </v>
          </cell>
          <cell r="G276" t="str">
            <v xml:space="preserve">macho </v>
          </cell>
          <cell r="H276">
            <v>2013</v>
          </cell>
          <cell r="J276">
            <v>0</v>
          </cell>
          <cell r="K276">
            <v>0</v>
          </cell>
          <cell r="L276" t="str">
            <v>Scopus</v>
          </cell>
          <cell r="P276" t="str">
            <v>English</v>
          </cell>
          <cell r="Q276" t="str">
            <v>Conference Paper</v>
          </cell>
          <cell r="R276">
            <v>0</v>
          </cell>
          <cell r="T276" t="str">
            <v>Fodeh S.J., Zirkle M., Finch D., Reeves R., Erdos J., Brandt C.</v>
          </cell>
          <cell r="U276" t="str">
            <v>Proceedings - IEEE 13th International Conference on Data Mining Workshops, ICDMW 2013</v>
          </cell>
          <cell r="X276" t="str">
            <v xml:space="preserve"> 6753931</v>
          </cell>
          <cell r="Y276" t="str">
            <v>10.1109/icdmw.2013.89</v>
          </cell>
          <cell r="Z276" t="str">
            <v>10.1109/ICDMW.2013.89</v>
          </cell>
          <cell r="AB276" t="str">
            <v>https://www.scopus.com/inward/record.uri?eid=2-s2.0-84898045461&amp;doi=10.1109%2fICDMW.2013.89&amp;partnerID=40&amp;md5=42566ea300feddaf20d0ccf58728a5ca</v>
          </cell>
          <cell r="AC276" t="str">
            <v>Yale University School of Medicine, CT, United States; Portland Veterans Affairs Medical Center, OR, United States; James A.Haley Veterans Affairs Medical Center, FL, United States; Tennessee Valley Health System, Department of Veterans Affairs, TN, United States; Veterans Affairs Connicticut Helathcare System, CT, United States</v>
          </cell>
          <cell r="AD276" t="str">
            <v>Fodeh, S.J., Yale University School of Medicine, CT, United States; Zirkle, M., Portland Veterans Affairs Medical Center, OR, United States; Finch, D., James A.Haley Veterans Affairs Medical Center, FL, United States; Reeves, R., Tennessee Valley Health System, Department of Veterans Affairs, TN, United States; Erdos, J., Veterans Affairs Connicticut Helathcare System, CT, United States; Brandt, C., Veterans Affairs Connicticut Helathcare System, CT, United States</v>
          </cell>
          <cell r="AL276" t="str">
            <v>Aronson, A.R., Lang, F.M., An overview of metamap: Historical perspective and recent advances (2010) Journal of the American Medical Informatics Association, 17 (3), pp. 229-236; Christensen, L.M., Harkema, H., Haug, P.J., Irwin, J.Y., Chapman, W., ONYX: A system for the semantic analysis of clinical text (2009) Proceedings of the Workshop on Current Trends in Biomedical Natural Language Processing, pp. 19-27. , Association for Computational Linguistics; Cully, J.A., Tolpin, L., Henderson, L., Jimenez, D., Kunik, M.E., Peterson, L.A., Psychotherapy in the veterans health administration: Missed opportunities (2008) Psychological Services 5 2008, (4), pp. 320-331; Cunningham, H., GATE, a general architecure for text engineering (2004) Comput Humanit, 36, pp. 223e54; Ferrucci, D.A., Lally, A., UIMA: An architectural approach to unstructured information processing in the corporate research environment (2004) Natural Language Engineering, 10 (3-4), pp. 327-348; Denny, J.C., Randolph, A., Spickard, M.A., Schildcrout, J., Darbar, D., Rosenbloom, S.T., Peterson, J.F., Identifying umls concepts from ecg impressions using knowledgemap (2005) AMIA Annual Symposium Proceedings 2005, p. 196. , American Medical Informatics Association; Elkin, P.L., Brown, S.H., Husser, C.S., Bauer, B.A., Wahner-Roedler, D., Rosenbloom, S.T., Speroff, T., Evaluation of the content coverage of snomed ct: Ability of snomed clinical terms to represent clinical problem lists (2006) Mayo Clinic Proceedings, 81 (6), pp. 741-748. , Elsevier; Fodeh, S.J., Chatterjee, S., Brandt, C., Analysis of va telephone call notes using topic modeling (2012) American Medical Informatics Association, p. 1735; Fodeh, S.J., Punch, W.F., Tan, P.N., Combining statistics and semantics via ensemble model for document clustering (2009) ACM Symposium on Applied Computing, pp. 1446-1450; Friedman, C., Shagina, L., Lussier, Y., Hripcsak, G., Automated encoding of clinical documents based on natural language processing (2004) Journal of the American Medical Informatics Association, 11 (5), pp. 392-402; Garla, V., The yale ctakes extensions for document classification: Architecture and application (2011) Journal of the American Medical Informatics Association, 18 (5), pp. 614-620; Nadkarni, P.M., Ohno-Machado, L., Chapman, W.W., Natural language processing: An introduction (2011) J Am Med Inform Assoc., 18, pp. 544-551; Ogren, P.V., Knowtator: A protégé plug-in for annotated corpus construction (2006) Proceedings of the 2006 Conference of the North American Chapter of the Association for Computational Linguistics on Human Language Technology: Companion Volume: Demonstrations. Association for Computational Linguistics; Zeng, Q.T., Redd, D., Divita, G., Jarad, S., Brandt, C., Characterizing clinical text and sublanguage: A case study of the va clinical notes (2011) J Health Med Informat, pp. S32; Savova, G.K., Masanz, J.J., Ogren, P.V., Mayo clinical text analysis and knowledge extraction system (ctakes): Architecture, component evaluation and applications (2010) JAMIA, 17 (5), p. 507; Seal, K.H., Maguen, S., Cohen, B., Gima, K.S., Metzler, T.J., Bertenthal, D., Mamar, C.R., Va mental health services utilization in iraq and afghanistan veterans in the first year of receiving new mental health diagnoses (2010) Journal of Traumatic Stress, 23 (1), pp. 5-16; Fodeh, S.J., Zeng, Q., Redd, D., Divita, G., Brandt, C.A., Clinical note type analysis (2011) American Medical Informatics Association, p. 1767; Shiner, B., Automated classification of psychotherapy note text: Implications for quality assessment in ptsd care (2012) Journal of Evaluation in Clinical Practice, 18 (3), pp. 698-701; Spoont, M.R., Murdoch, M., Hodges, J., Nugent, S., Treatment receipt by veterans after a ptsd diagnosis in ptsd, mental health, or general medical clinics (2010) Psychiatric Services, 61 (1), pp. 58-63; Stanfill, M.H., Williams, M., Fenton, S.H., S systematic literature review of automated clinical coding and classification systems (2010) J Am Med Inform Assoc, 17, pp. 646-651; Torii, M., Kavishwar, W., Hongfang, L., Using machine learning for concept extraction on clinical documents from multiple data sources (2011) Journal of the American Medical Informatics Association, 18 (5), pp. 580-587; Uzuner, O., South, B., Shen, S., I2b2/VA challenge on concepts, assertions, and relations in clinical text (2010) J Am Med Inform Assoc 2011, 18, pp. 552e6; www.nlm.nih.gov/research/umls; Hua, X., Stenner, P.S., Son, D., Kevin, B.J., Waitman, L.R., Joshua, C.D., MedEx: A medication information extraction system for clinical narratives (2010) Journal of the American Medical Informatics Association, 17 (1), pp. 19-24; Zou, Q., Chu, W.W., Morioka, C., Leazer, G.H., Kangarloo, H., Indexfinder: A method of extracting key concepts from clinical texts for indexing (2003) AMIA Annual Symposium Proceedings, American Medical Informatics Association, p. 763</v>
          </cell>
          <cell r="AP276" t="str">
            <v>IEEE Computer Society</v>
          </cell>
          <cell r="AQ276" t="str">
            <v>2013 13th IEEE International Conference on Data Mining Workshops, ICDMW 2013</v>
          </cell>
          <cell r="AR276" t="str">
            <v>7 December 2013 through 10 December 2013</v>
          </cell>
          <cell r="AS276" t="str">
            <v>Dallas, TX</v>
          </cell>
          <cell r="AT276">
            <v>104247</v>
          </cell>
          <cell r="AW276" t="str">
            <v>Proc. - IEEE Int. Conf. Data Min. Workshops, ICDMW</v>
          </cell>
          <cell r="AX276" t="str">
            <v>Final</v>
          </cell>
          <cell r="AY276" t="str">
            <v>2-s2.0-84898045461</v>
          </cell>
          <cell r="AZ276">
            <v>6</v>
          </cell>
          <cell r="BF276" t="str">
            <v>Categorization; MedCat; Natural Language Processing; PTSD</v>
          </cell>
          <cell r="BG276" t="str">
            <v>Knowledge based systems; Natural language processing systems; Categorization; Concept category; Manual annotation; MedCat; NAtural language processing; Posttraumatic stress disorder; PTSD; Reference standard; Data mining</v>
          </cell>
          <cell r="BI276" t="str">
            <v>twitter|metamap|nlp</v>
          </cell>
          <cell r="BJ276" t="str">
            <v>in this paper we introduce a new framework called med cat to delineate and demonstrate an approach for projecting representations of concept-derived content in clinical notes into a new categorization space to reduce dimensionality and noise in the data. constructing med cat framework required several steps including manual annotation, knowledge base expansion using metamap, concept category construction, automated annotation using nlp to generate a bag of concepts, and finally concept conversion to higher level abstracted categories. the framework was applied to post traumatic stress disorder (ptsd) clinical notes for evaluation. a random sample of ptsd clinical note content was automatically recategorized into six ptsd treatment categories using med cat. using existing annotations from ptsd notes that were categorized by content experts into treatment categories as the reference standard, the sensitivity of the framework in detecting the treatment categories was greater than 90%. the results suggest that representations of concept-derived content when categorized by relevance features can be used to reliably understand and summarize clinical notes. © 2013 ieee.</v>
          </cell>
          <cell r="BL276" t="str">
            <v xml:space="preserve">Neste artigo, introduzimos uma nova estrutura chamada Med Cat para delinear e demonstrar uma abordagem para projetar representações de conteúdo derivado de conceito em notas clínicas em um novo espaço de categorização para reduzir a dimensionalidade e o ruído nos dados. Construção de MED CAT Framework exigia várias etapas, incluindo anotação manual, expansão da base de conhecimento usando o Metamap, conceito de construção de categorias, anotação automatizada usando PNL para gerar um saco de conceitos, e finalmente a conversão conceitual para categorias de alto nível abstraído. A estrutura foi aplicada a notas clínicas pós-transtorno de estresse traumático (PTSD) para avaliação. Uma amostra aleatória do conteúdo de nota clínica de PTSD foi automaticamente recategrizada em seis categorias de tratamento de PTSD usando o Med Cat. Usando anotações existentes de anotações PTSD que foram categorizadas por especialistas em conteúdo em categorias de tratamento como padrão de referência, a sensibilidade da estrutura na detecção das categorias de tratamento foi maior que 90%. Os resultados sugerem que representações de conteúdo derivado conceito quando categorizadas por recursos de relevância podem ser usadas para entender e resumir observações de forma confiável. © 2013 IEEE. </v>
          </cell>
          <cell r="BQ276">
            <v>0</v>
          </cell>
          <cell r="BR276">
            <v>0</v>
          </cell>
          <cell r="BS276">
            <v>0</v>
          </cell>
          <cell r="BV276">
            <v>0</v>
          </cell>
          <cell r="BW276">
            <v>0</v>
          </cell>
          <cell r="BX276">
            <v>0</v>
          </cell>
          <cell r="BY276">
            <v>0</v>
          </cell>
          <cell r="BZ276">
            <v>0</v>
          </cell>
          <cell r="CA276">
            <v>0</v>
          </cell>
          <cell r="CB276">
            <v>0</v>
          </cell>
          <cell r="CC276">
            <v>0</v>
          </cell>
          <cell r="CK276">
            <v>0</v>
          </cell>
          <cell r="CL276">
            <v>0</v>
          </cell>
        </row>
        <row r="277">
          <cell r="C277" t="str">
            <v>leveraging contextual information in extracting long distance relations from clinical notes</v>
          </cell>
          <cell r="D277" t="str">
            <v>Leveraging Contextual Information in Extracting Long Distance Relations from Clinical Notes</v>
          </cell>
          <cell r="E277" t="str">
            <v xml:space="preserve">Aproveitando a informação contextual na extração de relações de longa distância de notas clínicas </v>
          </cell>
          <cell r="G277" t="str">
            <v xml:space="preserve">macho </v>
          </cell>
          <cell r="H277">
            <v>2019</v>
          </cell>
          <cell r="I277">
            <v>1</v>
          </cell>
          <cell r="J277">
            <v>0</v>
          </cell>
          <cell r="K277">
            <v>0</v>
          </cell>
          <cell r="L277" t="str">
            <v>Scopus</v>
          </cell>
          <cell r="P277" t="str">
            <v>English</v>
          </cell>
          <cell r="Q277" t="str">
            <v>Article</v>
          </cell>
          <cell r="R277">
            <v>0</v>
          </cell>
          <cell r="T277" t="str">
            <v>Guan H., Devarakonda M.</v>
          </cell>
          <cell r="U277" t="str">
            <v>AMIA ... Annual Symposium proceedings. AMIA Symposium</v>
          </cell>
          <cell r="V277" t="str">
            <v>2019</v>
          </cell>
          <cell r="AB277" t="str">
            <v>https://www.scopus.com/inward/record.uri?eid=2-s2.0-85083755272&amp;partnerID=40&amp;md5=9c5f53ab79b3115a8b74f09efb47aa66</v>
          </cell>
          <cell r="AC277" t="str">
            <v>Biomedical Informatics, College of Health Solutions Arizona State University, AZ, Tempe, Italy</v>
          </cell>
          <cell r="AD277" t="str">
            <v>Guan, H., Biomedical Informatics, College of Health Solutions Arizona State University, AZ, Tempe, Italy; Devarakonda, M., Biomedical Informatics, College of Health Solutions Arizona State University, AZ, Tempe, Italy</v>
          </cell>
          <cell r="AP277" t="str">
            <v>NLM (Medline)</v>
          </cell>
          <cell r="AW277" t="str">
            <v>AMIA Annu Symp Proc</v>
          </cell>
          <cell r="AX277" t="str">
            <v>Final</v>
          </cell>
          <cell r="AY277" t="str">
            <v>2-s2.0-85083755272</v>
          </cell>
          <cell r="AZ277">
            <v>9</v>
          </cell>
          <cell r="BG277" t="str">
            <v>adverse drug reaction; drug surveillance program; human; information processing; information retrieval; medical record; natural language processing; postmarketing surveillance; procedures; Datasets as Topic; Deep Learning; Drug-Related Side Effects and Adverse Reactions; Humans; Information Storage and Retrieval; Medical Records; Natural Language Processing; Pharmacovigilance; Product Surveillance, Postmarketing</v>
          </cell>
          <cell r="BJ277" t="str">
            <v>relation extraction from biomedical text is important for clinical decision support applications. in post-marketing pharmacovigilance, for example, adverse drug events (ade) relate medical problems to the drugs that caused them and were the focus of two recent shared challenges. while good results were reported, there was a room for improvement. here, we studied two new improved methods for relation extraction: (1) state-of-the-art deep learning contextual representation model called bert, bidirectional encoder representations from transformers; (2) selection of negative training samples based on the "near-miss" hypothesis (the edge sampling). we used the datasets from made and n2c2 task-2 for performance evaluation. bert and edge together improved performance of ade and reason (indication) relations extraction by 6.4-6.7 absolute percentage (and error rate reduction of 24%-28%). ade and reason relations contained longer text between the entities, which bert and edge were able to leverage to achieve the performance improvement. while the performance improvement for medication attribute relations was smaller in absolute percentages, error rate reduction was still considerable. ©2019 amia - all rights reserved.</v>
          </cell>
          <cell r="BL277" t="str">
            <v xml:space="preserve">A extração de relação do texto biomédico é importante para aplicações de apoio à decisão clínica. Na farmacovilância pós-marketing, por exemplo, eventos adversos de drogas (ADE) relacionam problemas médicos para as drogas que os causaram e foram o foco de dois desafios compartilhados recentes. Enquanto bons resultados foram relatados, havia uma sala para melhoria. Aqui, estudamos dois novos métodos melhorados para a extração de relação: (1) Modelo de representação contextual de aprendizado profundo de última geração chamado Bert, codificador bidirecional representações de transformadores; (2) Seleção de amostras de formação negativa com base na hipótese "near-miss" (a amostragem da borda). Utilizamos os conjuntos de dados da Tarefa Feita e N2C2 para avaliação de desempenho. Bert e borda juntos melhoraram o desempenho do ADE e da razão (indicação) Extração de relações por 6,4-6.7 porcentagem absoluta (e redução da taxa de erro de 24% -28%). ADE e Razão Relações continham um texto mais longo entre as entidades, que Bert e Borda foram capazes de alavancar para atingir a melhoria de desempenho. Embora a melhoria de desempenho das relações de atributos de medicação seja menor em porcentagens absolutas, a redução da taxa de erro ainda era considerável. © 2019 Amia - Todos os direitos reservados. </v>
          </cell>
          <cell r="BQ277">
            <v>0</v>
          </cell>
          <cell r="BR277">
            <v>1</v>
          </cell>
          <cell r="BS277">
            <v>0</v>
          </cell>
          <cell r="BV277">
            <v>0</v>
          </cell>
          <cell r="BW277">
            <v>0</v>
          </cell>
          <cell r="BX277">
            <v>0</v>
          </cell>
          <cell r="BY277">
            <v>0</v>
          </cell>
          <cell r="BZ277">
            <v>0</v>
          </cell>
          <cell r="CA277">
            <v>0</v>
          </cell>
          <cell r="CB277">
            <v>0</v>
          </cell>
          <cell r="CC277">
            <v>0</v>
          </cell>
          <cell r="CE277" t="str">
            <v>Entra ou ñ para leitura: não</v>
          </cell>
          <cell r="CF277" t="str">
            <v>Ruim</v>
          </cell>
          <cell r="CG277">
            <v>44374</v>
          </cell>
          <cell r="CK277">
            <v>0</v>
          </cell>
          <cell r="CL277">
            <v>0</v>
          </cell>
        </row>
        <row r="278">
          <cell r="C278" t="str">
            <v>linking entities through an ontology using word embeddings and syntactic re ranking</v>
          </cell>
          <cell r="D278" t="str">
            <v>Linking entities through an ontology using word embeddings and syntactic re-ranking</v>
          </cell>
          <cell r="E278" t="str">
            <v xml:space="preserve">Vinculando entidades através de uma ontologia usando incorporações de palavras e re-ranking sintaticamente </v>
          </cell>
          <cell r="G278" t="str">
            <v xml:space="preserve">macho </v>
          </cell>
          <cell r="H278">
            <v>2019</v>
          </cell>
          <cell r="I278">
            <v>7</v>
          </cell>
          <cell r="J278">
            <v>0</v>
          </cell>
          <cell r="K278">
            <v>0</v>
          </cell>
          <cell r="L278" t="str">
            <v>Scopus</v>
          </cell>
          <cell r="P278" t="str">
            <v>English</v>
          </cell>
          <cell r="Q278" t="str">
            <v>Article</v>
          </cell>
          <cell r="R278">
            <v>0</v>
          </cell>
          <cell r="S278" t="str">
            <v>All Open Access, Gold, Green</v>
          </cell>
          <cell r="T278" t="str">
            <v>Karadeniz I., Özgür A.</v>
          </cell>
          <cell r="U278" t="str">
            <v>BMC Bioinformatics</v>
          </cell>
          <cell r="V278" t="str">
            <v>20</v>
          </cell>
          <cell r="W278" t="str">
            <v>1</v>
          </cell>
          <cell r="X278" t="str">
            <v xml:space="preserve"> 156</v>
          </cell>
          <cell r="Y278" t="str">
            <v>10.1186/s12859-019-2678-8</v>
          </cell>
          <cell r="Z278" t="str">
            <v>10.1186/s12859-019-2678-8</v>
          </cell>
          <cell r="AB278" t="str">
            <v>https://www.scopus.com/inward/record.uri?eid=2-s2.0-85063581742&amp;doi=10.1186%2fs12859-019-2678-8&amp;partnerID=40&amp;md5=76f8a8bce9040a541b0d364ab16d39dd</v>
          </cell>
          <cell r="AC278" t="str">
            <v>Department of Computer Engineering, Boǧaziçi University, Istanbul, 34342, Turkey</v>
          </cell>
          <cell r="AD278" t="str">
            <v>Karadeniz, I., Department of Computer Engineering, Boǧaziçi University, Istanbul, 34342, Turkey; Özgür, A., Department of Computer Engineering, Boǧaziçi University, Istanbul, 34342, Turkey</v>
          </cell>
          <cell r="AH278" t="str">
            <v>14201
2007K120610</v>
          </cell>
          <cell r="AI278" t="str">
            <v>The publication cost of this article was funded by the Turkish State Planning Organization (DPT) under the TAM Project, number 2007K120610 and by Bog˘aziçi University Research Fund Grant Number 14201. The funding body did not play any roles in the design of the study and collection, analysis, and interpretation of data and in writing the manuscript.</v>
          </cell>
          <cell r="AJ278" t="str">
            <v>This work is supported by the Turkish State Planning Organization (DPT) under the TAM Project, number 2007K120610 and by Bog˘aziçi University Research Fund Grant Number 14201. We would like to thank the BioNLP shared task organizers, especially, Claire Nédellec and Robert Bossy for their help with the questions.</v>
          </cell>
          <cell r="AL278" t="str">
            <v>Arighi, C.N., Lu, Z., Krallinger, M., Cohen, K.B., Wilbur, W.J., Valencia, A., Hirschman, L., Wu, C.H., Overview of the biocreative iii workshop (2011) BMC Bioinformatics, 12 (8), p. 1; Arighi, C.N., Wu, C.H., Cohen, K.B., Hirschman, L., Krallinger, M., Valencia, A., Lu, Z., Wiegers, T.C., Biocreative-iv virtual issue (2014) Database, 2014; Aydln, F., Hüsünbeyi, Z.M., Özgür, A., Automatic query generation using word embeddings for retrieving passages describing experimental methods (2017) Database, 2017 (1), pp. 1-17; Blaschke, C., Hirschman, L., Valencia, A., Information extraction in molecular biology (2002) Brief Bioinform, 3 (2), pp. 154-165. , 1:CAS:528:DC%2BD38Xmt1Gmt7g%3D 12139435; Bossy, R., Jourde, J., Bessieres, P., Van De Guchte, M., Nédellec, C., Bionlp shared task 2011: Bacteria biotope (2011) Proceedings of the BioNLP Shared Task 2011 Workshop, , Association for Computational Linguistics Oregon; Bossy, R., Golik, W., Ratkovic, Z., Valsamou, D., Bessieres, P., Nédellec, C., Overview of the gene regulation network and the bacteria biotope tasks in bionlp'13 shared task (2015) BMC Bioinformatics, 16 (10), p. 1; Brown, E.G., Wood, L., Wood, S., The medical dictionary for regulatory activities (meddra) (1999) Drug Saf, 20 (2), pp. 109-117. , 1:CAS:528:DC%2BD3cXltleksQ%3D%3D 10082069; Chiu, B., Crichton, G., Korhonen, A., Pyysalo, S., How to train good word embeddings for biomedical nlp (2016) Proc BioNLP16, 1, pp. 166-174; Cho, H., Choi, W., Lee, H., A method for named entity normalization in biomedical articles: Application to diseases and plants (2017) BMC Bioinformatics, 18 (1), p. 451. , 29029598 5640957; Cohen, A.M., Hersh, W.R., A survey of current work in biomedical text mining (2005) Brief Bioinform, 6 (1), pp. 57-71. , 1:CAS:528:DC%2BD2MXks1aht7s%3D 15826357; Cohen, K.B., Acquaah-Mensah, G.K., Dolbey, A.E., Hunter, L., Contrast and variability in gene names (2002) Proceedings of the ACL-02 Workshop on Natural Language Processing in the Biomedical Domain-Volume 3, , Association for Computational Linguistics Philadelphia; Cook, H.V., Pafilis, E., Jensen, L.J., A dictionary-and rule-based system for identification of bacteria and habitats in text (2016) ACL, 50, pp. 50-55; Deleger, L., Bossy, R., Chaix, E., Ba, M., Ferre, A., Bessieres, P., Nedellec, C., Overview of the bacteria biotope task at bionlp shared task 2016 (2016) Proceedings of the 4th BioNLP Shared Task Workshop, , Association for Computational Linguistics Berlin; D'Souza, J., Ng, V., Sieve-based entity linking for the biomedical domain (2015) ACL (2), , Association for Computational Linguistics Beijing; Ferré, A., Zweigenbaum, P., Nédellec, C., (2017) Representation of Complex Terms in A Vector Space Structured by An Ontology for A Normalization Task, pp. 99-106. , Vancouver: Association for Computational Linguistics; Fluck, J., Mevissen, H.T., Dach, H., Oster, M., Hofmann-Apitius, M., Prominer: Recognition of human gene and protein names using regularly updated dictionaries (2007) Proceedings of the Second BioCreAtIvE Challenge Evaluation Workshop, , Centro Nacional de Investigaciones Oncologicas, CNIO. Madrid; Ghiasvand, O., Kate, R.J., Uwm: Disorder mention extraction from clinical text using crfs and normalization using learned edit distance patterns (2014) SemEval@ COLING, pp. 828-832. , Dublin; Grouin, C., Identification of mentions and relations between bacteria and biotope from pubmed abstracts (2016) Proceedings of the 4th BioNLP Shared Task Workshop, pp. 161-169; Gurulingappa, H., Mateen-Rajpu, A., Toldo, L., Extraction of potential adverse drug events from medical case reports (2012) J Biomed Semant, 3 (1), p. 15; Hakenberg, J., Plake, C., Leaman, R., Schroeder, M., Gonzalez, G., Inter-species normalization of gene mentions with gnat (2008) Bioinformatics, 24 (16), pp. 126-132; Henderson, F.W., Clyde, W.A., Collier, A.M., Denny, F.W., Senior, R., Sheaffer, C., Conley, W., Christian, R., The etiologic and epidemiologic spectrum of bronchiolitis in pediatric practice (1979) J Pediatr, 95 (2), pp. 35-39; Hirschman, L., Yeh, A., Blaschke, C., Valencia, A., Overview of biocreative: Critical assessment of information extraction for biology (2005) BMC Bioinformatics, 6 (1), p. 1; Karadeniz, Özgür, A., Detection and categorization of bacteria habitats using shallow linguistic analysis (2015) BMC Bioinformatics, 16 (10), p. 5; Kim, J.-D., Ohta, T., Pyysalo, S., Kano, Y., Tsujii, J., Overview of bionlp'09 shared task on event extraction (2009) Proceedings of the Workshop on Current Trends in Biomedical Natural Language Processing: Shared Task, , Association for Computational Linguistics Singapore; Kim, J.-D., Pyysalo, S., Ohta, T., Bossy, R., Nguyen, N., Tsujii, J., Overview of bionlp shared task 2011 (2011) Proceedings of the BioNLP Shared Task 2011 Workshop, , Association for Computational Linguistics Oregon; Klein, D., Manning, C.D., Accurate unlexicalized parsing (2003) Proceedings of the 41st Annual Meeting on Association for Computational Linguistics-Volume 1, , Association for Computational Linguistics. Sapporo; Kusner, M., Sun, Y., Kolkin, N., Weinberger, K., From word embeddings to document distances (2015) International Conference on Machine Learning, pp. 957-966. , Lille; Leaman, R., Islamaj Doǧan, R., Lu, Z., Dnorm: Disease name normalization with pairwise learning to rank (2013) Bioinformatics, 29 (22), pp. 2909-2917. , 1:CAS:528:DC%2BC3sXhslWnsLbP 23969135 3810844; Leitner, F., Mardis, S.A., Krallinger, M., Cesareni, G., Hirschman, L.A., Valencia, A., An overview of biocreative ii. 5 (2010) IEEE/ACM Trans Comput Biol Bioinform, 7 (3), pp. 385-399. , 1:CAS:528:DC%2BC3cXhtFKqsL%2FI 20704011; Li, H., Chen, Q., Tang, B., Wang, X., Xu, H., Wang, B., Huang, D., Cnn-based ranking for biomedical entity normalization (2017) BMC Bioinformatics, 18 (11), p. 385. , 28984180 5629610; Lindberg, D.A., Humphreys, B.L., McCray, A.T., The unified medical language system (1993) Methods Inf Med, 32 (4), pp. 281-291. , 1:STN:280:DyaK2c%2FhvVOkug%3D%3D 8412823; Lu, Z., Kao, H.-Y., Wei, C.-H., Huang, M., Liu, J., Kuo, C.-J., Hsu, C.-N., Okazaki, N., The gene normalization task in biocreative iii (2011) BMC Bioinformatics, 12 (8), p. 2; Mehryary, F., Hakala, K., Kaewphan, S., Björne, J., Salakoski, T., Ginter, F., End-to-end system for bacteria habitat extraction (2017) BioNLP, 1, pp. 80-90; Mikolov, T., Sutskever, I., Chen, K., Corrado, G.S., Dean, J., Distributed representations of words and phrases and their compositionality (2013) Advances in Neural Information Processing Systems., , Curran Associates, Inc. New York; Moen, S., Ananiadou, T.S.S., (2013) Distributional Semantics Resources for Biomedical Text Processing., , LBM Tokyo; Morgan, A.A., Lu, Z., Wang, X., Cohen, A.M., Fluck, J., Ruch, P., Divoli, A., Hakenberg, J., Overview of biocreative ii gene normalization (2008) Genome Biol, 9 (2), p. 3; Nédellec, C., Bossy, R., Kim, J.-D., Kim, J.-J., Ohta, T., Pyysalo, S., Zweigenbaum, P., Overview of bionlp shared task 2013 (2013) Proceedings of the BioNLP Shared Task 2013 Workshop, , Association for Computational Linguistics Sofia, Bulgaria Sofia; Nikfarjam, A., Sarker, A., O'Connor, K., Ginn, R., Gonzalez, G., Pharmacovigilance from social media: Mining adverse drug reaction mentions using sequence labeling with word embedding cluster features (2015) J Am Med Inform Assoc, 22 (3), pp. 671-681. , 25755127 4457113; Rubin, D.L., Shah, N.H., Noy, N.F., Biomedical ontologies: A functional perspective (2007) Brief Bioinform, 9 (1), pp. 75-90. , 18077472; Shen, W., Wang, J., Han, J., Entity linking with a knowledge base: Issues, techniques, and solutions (2015) IEEE Trans Knowl Data Eng, 27 (2), pp. 443-460; Spasic, I., Ananiadou, S., McNaught, J., Kumar, A., Text mining and ontologies in biomedicine: Making sense of raw text (2005) Brief Bioinform, 6 (3), pp. 239-251. , 1:CAS:528:DC%2BD2MXht12lur7I 16212772; Th, M., Sahu, S., Anand, A., Evaluating distributed word representations for capturing semantics of biomedical concepts (2015) Proc BioNLP 15, 1, pp. 158-163; Tiftikci, M., Şahin, H., Büyüköz, B., Yaylkçl, A., Özgür, A., Ontology-based categorization of bacteria and habitat entities using information retrieval techniques (2016) Proceedings of the 4th BioNLP Shared Task Workshop, pp. 56-63; Wadhwa, S., Gupta, A., Dokania, S., Kanji, R., Bagler, G., A hierarchical anatomical classification schema for prediction of phenotypic side effects (2018) PloS ONE, 13 (3), p. 0193959; Wang, J.Z., Du, Z., Payattakool, R., Yu, P.S., Chen, C.-F., A new method to measure the semantic similarity of go terms (2007) Bioinformatics, 23 (10), pp. 1274-1281. , 1:CAS:528:DC%2BD2sXntVOjur8%3D 17344234; Wei, C.-H., Kao, H.-Y., Cross-species gene normalization by species inference (2011) BMC Bioinformatics, 12 (8), p. 5; Wu, C.H., Arighi, C.N., Cohen, K.B., Hirschman, L., Krallinger, M., Lu, Z., Mattingly, C., John Wilbur, W., Biocreative-2012 virtual issue (2012) Database, 2012, pp. 1-3</v>
          </cell>
          <cell r="AM278" t="str">
            <v>Özgür, A.; Department of Computer Engineering, Turkey; email: arzucan.ozgur@boun.edu.tr</v>
          </cell>
          <cell r="AP278" t="str">
            <v>BioMed Central Ltd.</v>
          </cell>
          <cell r="AV278" t="str">
            <v>BBMIC</v>
          </cell>
          <cell r="AW278" t="str">
            <v>BMC Bioinform.</v>
          </cell>
          <cell r="AX278" t="str">
            <v>Final</v>
          </cell>
          <cell r="AY278" t="str">
            <v>2-s2.0-85063581742</v>
          </cell>
          <cell r="BF278" t="str">
            <v>Adverse drug reactions; Bacteria biotopes; Entity categorization; Entity linking; Named entity normalization; Natural language processing; Text mining; Word embeddings</v>
          </cell>
          <cell r="BG278" t="str">
            <v>Bacteria; Character recognition; Data mining; Embeddings; Natural language processing systems; Ontology; Pharmacodynamics; Semantics; Text processing; Adverse drug reactions; Entity categorization; Entity linking; Named entity normalizations; NAtural language processing; Text mining; Syntactics; adverse drug reaction; algorithm; bacterium; data mining; metabolism; semantics; software; standard; Algorithms; Bacteria; Data Mining; Drug-Related Side Effects and Adverse Reactions; Reference Standards; Semantics; Software</v>
          </cell>
          <cell r="BJ278" t="str">
            <v>background: although there is an enormous number of textual resources in the biomedical domain, currently, manually curated resources cover only a small part of the existing knowledge. the vast majority of these information is in unstructured form which contain nonstandard naming conventions. the task of named entity recognition, which is the identification of entity names from text, is not adequate without a standardization step. linking each identified entity mention in text to an ontology/dictionary concept is an essential task to make sense of the identified entities. this paper presents an unsupervised approach for the linking of named entities to concepts in an ontology/dictionary. we propose an approach for the normalization of biomedical entities through an ontology/dictionary by using word embeddings to represent semantic spaces, and a syntactic parser to give higher weight to the most informative word in the named entity mentions. results: we applied the proposed method to two different normalization tasks: the normalization of bacteria biotope entities through the onto-biotope ontology and the normalization of adverse drug reaction entities through the medical dictionary for regulatory activities (meddra). the proposed method achieved a precision score of 65.9%, which is 2.9 percentage points above the state-of-the-art result on the bionlp shared task 2016 bacteria biotope test data and a macro-averaged precision score of 68.7% on the text analysis conference 2017 adverse drug reaction test data. conclusions: the core contribution of this paper is a syntax-based way of combining the individual word vectors to form vectors for the named entity mentions and ontology concepts, which can then be used to measure the similarity between them. the proposed approach is unsupervised and does not require labeled data, making it easily applicable to different domains. © 2019 the author(s).</v>
          </cell>
          <cell r="BL278" t="str">
            <v xml:space="preserve">Fundo: Embora haja um enorme número de recursos textuais no domínio biomédico, atualmente, recursos manualmente curados cobrem apenas uma pequena parte do conhecimento existente. A grande maioria dessas informações está em forma não estruturada que contém convenções de nomeação não padrão. A tarefa de reconhecimento de entidade nomeada, que é a identificação de nomes de entidade do texto, não é adequada sem um passo de padronização. Vincular cada entidade identificada Menção no texto a um conceito de ontologia / dicionário é uma tarefa essencial para entender as entidades identificadas. Este artigo apresenta uma abordagem não supervisionada para a ligação de entidades nomeadas a conceitos em uma ontologia / dicionário. Propomos uma abordagem para a normalização de entidades biomédicas através de uma ontologia / dicionário usando incorporações de palavras para representar espaços semânticos, e um analisador sintático para dar maior peso à palavra mais informativa nas mencionações da entidade nomeada. RESULTADOS: Aplicamos o método proposto para duas tarefas de normalização diferentes: a normalização de entidades biótopos de bactérias através da ontologia de biotopo e a normalização de entidades adversas de reação medicamentosa através do dicionário médico para atividades regulatórias (MedDRA). O método proposto alcançou uma pontuação de precisão de 65,9%, que é de 2,9 pontos percentuais acima do resultado do estado de última geração na tarefa compartilhada BIONP 2016 Biótope de dados de teste de biotopo e um escore de precisão médio de 68,7% na análise de texto Conferência 2017 Dados adversos do teste de reação de drogas. CONCLUSÕES: A contribuição central deste artigo é uma maneira baseada em sintaxe de combinar os vetores de palavras individuais para formar vetores para as mencionações de entidade nomeadas e conceitos de ontologia, que podem ser usados ​​para medir a semelhança entre eles. A abordagem proposta não é supervisionada e não requer dados rotulados, tornando-a facilmente aplicável a domínios diferentes. © 2019 o (s) autor (es). </v>
          </cell>
          <cell r="BQ278">
            <v>0</v>
          </cell>
          <cell r="BR278">
            <v>1</v>
          </cell>
          <cell r="BS278">
            <v>0</v>
          </cell>
          <cell r="BV278">
            <v>0</v>
          </cell>
          <cell r="BW278">
            <v>0</v>
          </cell>
          <cell r="BX278">
            <v>0</v>
          </cell>
          <cell r="BY278">
            <v>0</v>
          </cell>
          <cell r="BZ278">
            <v>0</v>
          </cell>
          <cell r="CA278">
            <v>0</v>
          </cell>
          <cell r="CB278">
            <v>0</v>
          </cell>
          <cell r="CC278">
            <v>0</v>
          </cell>
          <cell r="CE278" t="str">
            <v>Entra ou ñ para leitura: não</v>
          </cell>
          <cell r="CF278" t="str">
            <v>Ruim</v>
          </cell>
          <cell r="CG278">
            <v>44374</v>
          </cell>
          <cell r="CK278">
            <v>0</v>
          </cell>
          <cell r="CL278">
            <v>0</v>
          </cell>
        </row>
        <row r="279">
          <cell r="C279" t="str">
            <v>metacode a lightweight umls mapping tool</v>
          </cell>
          <cell r="D279" t="str">
            <v>MetaCoDe: A lightweight UMLS mapping tool</v>
          </cell>
          <cell r="E279" t="str">
            <v xml:space="preserve">Metacode: uma ferramenta de mapeamento de umls leve </v>
          </cell>
          <cell r="G279" t="str">
            <v xml:space="preserve">macho </v>
          </cell>
          <cell r="H279">
            <v>2007</v>
          </cell>
          <cell r="I279">
            <v>2</v>
          </cell>
          <cell r="J279">
            <v>0</v>
          </cell>
          <cell r="K279">
            <v>0</v>
          </cell>
          <cell r="L279" t="str">
            <v>Scopus</v>
          </cell>
          <cell r="P279" t="str">
            <v>English</v>
          </cell>
          <cell r="Q279" t="str">
            <v>Conference Paper</v>
          </cell>
          <cell r="R279">
            <v>0</v>
          </cell>
          <cell r="T279" t="str">
            <v>Delbecque T., Zweigenbaum P.</v>
          </cell>
          <cell r="U279" t="str">
            <v>Lecture Notes in Computer Science (including subseries Lecture Notes in Artificial Intelligence and Lecture Notes in Bioinformatics)</v>
          </cell>
          <cell r="V279" t="str">
            <v>4594 LNAI</v>
          </cell>
          <cell r="Y279" t="str">
            <v>10.1007/978-3-540-73599-1_32</v>
          </cell>
          <cell r="Z279" t="str">
            <v>10.1007/978-3-540-73599-1_32</v>
          </cell>
          <cell r="AB279" t="str">
            <v>https://www.scopus.com/inward/record.uri?eid=2-s2.0-35148826898&amp;doi=10.1007%2f978-3-540-73599-1_32&amp;partnerID=40&amp;md5=e13dc2a0308660c7d6b15f06336aa456</v>
          </cell>
          <cell r="AC279" t="str">
            <v>LIMSI-CNRS, Orsay, France; INALCO, CRIM, Paris, France</v>
          </cell>
          <cell r="AD279" t="str">
            <v>Delbecque, T., LIMSI-CNRS, Orsay, France; Zweigenbaum, P., LIMSI-CNRS, Orsay, France, INALCO, CRIM, Paris, France</v>
          </cell>
          <cell r="AL279" t="str">
            <v>Rindflesch, T.C., Aronson, A.R., Semantic processing in information retrieval (1993) Proc Annu Symp Comput Appl Med Care, pp. 611-615. , Safran, C, ed; Bodenreider, O., Nelson, S.J., Hole, W.T., Chang, F.H., Beyond synonymy: Exploiting the UMLS semantics in mapping vocabularies (1998) Proc AMIA Symp, pp. 815-819; Aronson, A.R., Mork, J.G., Gay, C.W., Humphreys, S.M., Rogers, W.J., The NLM Indexing Initiative's Medical Text Indexer (2004) Medinfo, 11 (PART. 1), pp. 268-272. , 2004; Humphreys, B.L., Lindberg, D.A., Schoolman, H.M., Barnett, G., The Unified Medical Language System: An informatic research collaboration (1998) J Am Med Inform Assoc, 5 (1), pp. 1-11; Aronson, A.R., Effective mapping of biomedical text to the UMLS Metathesaurus: The MetaMap program (2001) Proc AMIA Symp, pp. 17-21; Lindberg, D.A., Humphreys, B.L., McCray, A.T., The Unified Medical Language System (1993) Methods Inf Med, 32 (2), pp. 81-291; Paumier, S., (2006) Unitex 1.2 User Manual, , http://www-igm.univ-mlv.fr/ ~unitex/UnitexManual.pdf; Curran, J.R., Moens, M., Scaling context space (2002) Proc 38th ACL, pp. 231-238</v>
          </cell>
          <cell r="AM279" t="str">
            <v>Delbecque, T.; LIMSI-CNRS, Orsay, France; email: thd@limsi.fr</v>
          </cell>
          <cell r="AP279" t="str">
            <v>Springer Verlag</v>
          </cell>
          <cell r="AQ279" t="str">
            <v>11th Conference on Artificial Intelligence in Medicine, AIME 2007</v>
          </cell>
          <cell r="AR279" t="str">
            <v>7 July 2007 through 11 July 2007</v>
          </cell>
          <cell r="AS279" t="str">
            <v>Amsterdam</v>
          </cell>
          <cell r="AT279">
            <v>70370</v>
          </cell>
          <cell r="AU279" t="str">
            <v>3540735984; 9783540735984</v>
          </cell>
          <cell r="AW279" t="str">
            <v>Lect. Notes Comput. Sci.</v>
          </cell>
          <cell r="AX279" t="str">
            <v>Final</v>
          </cell>
          <cell r="AY279" t="str">
            <v>2-s2.0-35148826898</v>
          </cell>
          <cell r="AZ279">
            <v>4</v>
          </cell>
          <cell r="BF279" t="str">
            <v>Concept mapping; Information extraction; Information retrieval; Medical terminologies; MetaMap; MMTx; Natural language processing; UMLS</v>
          </cell>
          <cell r="BG279" t="str">
            <v>Feature extraction; Hospital data processing; Information retrieval; Natural language processing systems; Thesauri; Concept mapping; Information extraction; Medical terminologies; MetaMap; Medical computing</v>
          </cell>
          <cell r="BJ279" t="str">
            <v>in the course of our current research on automatic information extraction from medical electronic literature, we have been facing the need to map big corpora onto the concepts of the umls metathesaurus, both in french and in english. in order to meet our specific needs in terms of processing speed, we have developed a lightweight umls tagger, metacode, that processes large text collections at an acceptable speed, but at the cost of the sophistication of the treatments. in this paper, we describe metacode and evaluate its quality, allowing potential users to balance the gain in speed against the loss in quality. © springer-verlag berlin heidelberg 2007.</v>
          </cell>
          <cell r="BL279" t="str">
            <v xml:space="preserve">No decurso da nossa atual pesquisa sobre a extração automática de informações da literatura eletrônica médica, temos enfrentado a necessidade de mapear grandes corporações nos conceitos dos metatesuros UMLS, tanto em francês como em inglês. Para atender às nossas necessidades específicas em termos de velocidade de processamento, desenvolvemos um tagger de um peso leve, metacode, que processa grandes coleções de texto a uma velocidade aceitável, mas ao custo da sofisticação dos tratamentos. Neste artigo, descrevemos a metacode e avaliamos sua qualidade, permitindo que usuários potenciais equilibrem o ganho em velocidade contra a perda de qualidade. © Springer-verlag Berlin Heidelberg 2007. </v>
          </cell>
          <cell r="BQ279">
            <v>0</v>
          </cell>
          <cell r="BR279">
            <v>0</v>
          </cell>
          <cell r="BS279">
            <v>0</v>
          </cell>
          <cell r="BV279">
            <v>0</v>
          </cell>
          <cell r="BW279">
            <v>0</v>
          </cell>
          <cell r="BX279">
            <v>0</v>
          </cell>
          <cell r="BY279">
            <v>0</v>
          </cell>
          <cell r="BZ279">
            <v>0</v>
          </cell>
          <cell r="CA279">
            <v>0</v>
          </cell>
          <cell r="CB279">
            <v>0</v>
          </cell>
          <cell r="CC279">
            <v>0</v>
          </cell>
          <cell r="CK279">
            <v>0</v>
          </cell>
          <cell r="CL279">
            <v>0</v>
          </cell>
        </row>
        <row r="280">
          <cell r="C280" t="str">
            <v>machine learning based identification and rule based normalization of adverse drug reactions in drug labels</v>
          </cell>
          <cell r="D280" t="str">
            <v>Machine learning-based identification and rule-based normalization of adverse drug reactions in drug labels</v>
          </cell>
          <cell r="E280" t="str">
            <v xml:space="preserve">Identificação baseada em aprendizagem e normalização baseada em regras de reações adversas de medicamentos em rótulos de drogas </v>
          </cell>
          <cell r="G280" t="str">
            <v xml:space="preserve">macho </v>
          </cell>
          <cell r="H280">
            <v>2019</v>
          </cell>
          <cell r="I280">
            <v>4</v>
          </cell>
          <cell r="J280">
            <v>0</v>
          </cell>
          <cell r="K280">
            <v>0</v>
          </cell>
          <cell r="L280" t="str">
            <v>Scopus</v>
          </cell>
          <cell r="P280" t="str">
            <v>English</v>
          </cell>
          <cell r="Q280" t="str">
            <v>Article</v>
          </cell>
          <cell r="R280">
            <v>0</v>
          </cell>
          <cell r="S280" t="str">
            <v>All Open Access, Gold, Green</v>
          </cell>
          <cell r="T280" t="str">
            <v>Tiftikci M., Özgür A., He Y., Hur J.</v>
          </cell>
          <cell r="U280" t="str">
            <v>BMC Bioinformatics</v>
          </cell>
          <cell r="V280" t="str">
            <v>20</v>
          </cell>
          <cell r="X280" t="str">
            <v xml:space="preserve"> 707</v>
          </cell>
          <cell r="Y280" t="str">
            <v>10.1186/s12859-019-3195-5</v>
          </cell>
          <cell r="Z280" t="str">
            <v>10.1186/s12859-019-3195-5</v>
          </cell>
          <cell r="AB280" t="str">
            <v>https://www.scopus.com/inward/record.uri?eid=2-s2.0-85077135679&amp;doi=10.1186%2fs12859-019-3195-5&amp;partnerID=40&amp;md5=2a7205021f681140d8f26049ac7fde11</v>
          </cell>
          <cell r="AC280" t="str">
            <v>Department of Computer Engineering, Boǧaziçi University, İstanbul, 34342, Turkey; Unit for Laboratory Animal Medicine, Department of Microbiology and Immunology, Center for Computational Medicine and Bioinformatics, University of Michigan Medical School, Ann Arbor, MI  48109, United States; Department of Biomedical Sciences, University of North Dakota School of Medicine and Health Sciences, 1301 North Columbia Rd, Grand Forks, ND  58202, United States</v>
          </cell>
          <cell r="AD280" t="str">
            <v>Tiftikci, M., Department of Computer Engineering, Boǧaziçi University, İstanbul, 34342, Turkey; Özgür, A., Department of Computer Engineering, Boǧaziçi University, İstanbul, 34342, Turkey; He, Y., Unit for Laboratory Animal Medicine, Department of Microbiology and Immunology, Center for Computational Medicine and Bioinformatics, University of Michigan Medical School, Ann Arbor, MI  48109, United States; Hur, J., Department of Biomedical Sciences, University of North Dakota School of Medicine and Health Sciences, 1301 North Columbia Rd, Grand Forks, ND  58202, United States</v>
          </cell>
          <cell r="AH280" t="str">
            <v>National Institute of General Medical Sciences, NIGMS: P20GM113123</v>
          </cell>
          <cell r="AL280" t="str">
            <v>(2002) The Importance of Pharmacovigilance, , World Health Organization and others; Ahmad, S.R., Adverse drug event monitoring at the Food and Drug Administration (2003) J Gen Intern Med, 18, pp. 57-60; Gurulingappa, H., Fluck, J., Hofmann-Apitius, M., Toldo, L., Identification of adverse drug event assertive sentences in medical case reports (2011) First International Workshop on Knowledge Discovery and Health Care Management (KD-HCM), European Conference on Machine Learning and Principles and Practice of Knowledge Discovery in Databases (ECML PKDD), pp. 16-27; Leaman, R., Wojtulewicz, L., Sullivan, R., Skariah, A., Yang, J., Gonzales, G., Towards Internet-age Pharmacovigilance: Extracting Adverse Drug Reactions from User Posts to Health-related Social Networks (2010) Proceedings of the 2010 Workshop on Biomedical Natural Language Processing, pp. 117-125. , Association for Computational Linguistics Stroudsburg; Sarker, A., Gonzales, G., Portable automatic text classification for adverse drug reaction detection via multi-corpus training (2015) J Biomed Inform, 53, pp. 196-207; Nikfarjam, A., Gonzalez, G.H., Pattern Mining for Extraction of mentions of adverse drug reactions from user comments (2011) AMIA Ann Symp Proc, 2011, pp. 1019-1026; Harpaz, R., Callahan, A., Tamang, S., Low, Y., Odgers, D., Finlayson, S., Text Mining for Adverse Drug Events: The Promise, Challenges, and State of the Art (2014) Drug Safety, 37 (10), pp. 777-790. , 1:CAS:528:DC%2BC2cXhsVWkt7nO; Karimi, S., Wang, C., Metke-Jimanez, A., Gaire, R., Paris, C., Text and Data Mining Techniques in Adverse Drug Reaction Detection (2015) ACM Comput Surv, 47 (4), p. 56; Brown, E.G., Wood, L., Wood, S., The medical dictionary for regulatory activities (MedDRA) (1999) Drug Saf, 20, pp. 109-117. , 1:CAS:528:DC%2BD3cXltleksQ%3D%3D; Nadkarni, P.M., Nadkarni, P.M., Darer, J., Determining correspondences between high-frequency MedDRA concepts and SNOMED: A case study (2010) BMC Med Inform Decis Mak, 10 (1), p. 66; He, Y., Sarntivijai, S., Sarntivijai, S., Lin, Y., Xiang, Z., Guo, A., OAE: The ontology of adverse events (2014) J Biomed Semantics, 5 (1), p. 29; Guo, A., Racz, R., Hur, J., Lin, Y., Xiang, Z., Zhao, L., Ontology-based collection, representation and analysis of drug-associated neuropathy adverse events (2016) J Biomed Semantics, 7 (1), p. 29; Bird, S., Loper, E., Klein, E., (2009) Natural Language Processing with Python: Analyzing Text with the Natural Language Toolkit; Sang, E.F.T., Veenstra, J., Representing text chunks (1999) In: Proceedings of the Ninth Conference on European Chapter of the Association for Computational Linguistics, pp. 173-179. , https://www.aclweb.org/anthology/E99-1023/, Association for Computational Linguistics, ; Roberts, K., Demner-Fushman, D., Tonning, J.M., Overview of the tac 2017 adverse reaction extraction from drug labels track (2017) In: Proceedings of the 2017 Text Analysis Conference, , https://tac.nist.gov/publications/2017/additional.papers/TAC2017.ADRoverview.proceedings.pdf, NIST; Xu, J., Lee, H., Ji, Z., Wang, J., Wei, Q., Xu, H., Uth-ccb system for adverse drug reaction extraction from drug labels at tac-adr 2017 (2017) In: Proceedings of the 2017 Text Analysis Conference, , https://tac.nist.gov/publications/2017/participant.papers/TAC2017.UTHCCB.proceedings.pdf, NIST; (2017) IBM Research System at TAC 2017: Adverse Drug Reactions Extraction from Drug Labels. In: Proceedings of the 2017 Text Analysis Conference, , https://tac.nist.gov/publications/2017/participant.papers/TAC2017.IBMResearch.proceedings.pdf, NIST; Chiu, B., Crichton, G., Korhonen, A., Pyysalo, S., How to train good word embeddings for biomedical NLP (2016) Proceedings of BioNLP16, p. 166; Hur, J., Schuyler, A.D., States, D.J., Feldman, E.L., SciMiner: Web-based literature mining tool for target identification and functional enrichment analysis (2009) Bioinformatics, 25 (6), pp. 838-840. , 1:CAS:528:DC%2BD1MXjt1ekt7o%3D; Ma, X., Hovy, E., End-to-end sequence labeling via bi-directional lstm-cnns-crf (2016) Proceedings of the 54th Annual Meeting of the Association for Computational Linguistics, pp. 1064-1074. , https://www.aclweb.org/anthology/P16-1101, In, (Volume 1: Long Papers). Berlin: Association for Computational Linguistics, ; Reimers, N., Gurevych, I., Reporting score distributions makes a difference: Performance study of lstm-networks for sequence tagging (2017) In: Proceedings of the 2017 Conference on Empirical Methods in Natural Language Processing. Copenhagen, pp. 338-348. , https://www.aclweb.org/anthology/D17-1035, Denmark: Association for Computational Linguistics, ; Mikolov, T., Sutskever, I., Chen, K., Corrado, G.S., Dean, J., Distributed representations of words and phrases and their compositionality (2013) In: Advances in Neural Information Processing Systems, pp. 3111-3119; Pyysalo, S., Ginter, F., Moen, H., Salakoski, T., Ananiadou, S., (2013) Distributional Semantics Resources for Biomedical Text Processing, , [cited 2017 10 23. Available from: Http://escholar.manchester.ac.uk/uk-ac-man-scw:267174; Hochreiter, S., Schmidhuber, J., Long short-term memory (1997) Neural Comput, 9 (8), pp. 1735-1780. , 1:STN:280:DyaK1c%2FhvVahsQ%3D%3D; Bengio, Y., Simard, P., Frasconi, P., Learning long-term dependencies with gradient descent is difficult (1994) IEEE, 5, pp. 157-166. , 1:STN:280:DC%2BD1c7gvFansQ%3D%3D; Pascanu, R., Mikolov, T., Bengio, Y., (2013) On the Difficulty of Training Recurrent Neural Networks: International Conference on Machine Learning; Lample, G., Ballesteros, M., Subramanian, S., Kawakami, K., Dyer, C., Neural architectures for named entity recognition (2016) In: Proceedings of the 2016 Conference of the North American Chapter of the Association for Computational Linguistics: Human Language Technologies, pp. 260-270. , https://www.aclweb.org/anthology/N16-1030, San Diego: Association for Computational Linguistics, ; Srivastava, N., Hinton, G., Krizhevsky, A., Sutskever, I., Salakhutdinov, R., Dropout: A simple way to prevent neural networks from overfitting (2014) J Mach Learn Res, 15 (1), pp. 1929-1958; Gal, Y., Ghahramani, Z., A theoretically grounded application of dropout in recurrent neural networks (2016) In: Advances in Neural Information Processing Systems, pp. 1019-1027; Lafferty, J., McCallum, A., Pereira, F.C., (2001) Conditional Random Fields: Probabilistic Models for Segmenting and Labeling Sequence Data; Dozat, T., (2016) Incorporating Nesterov Momentum into Adam; Hur, J., Özgür, A., Xiang, Z., He, Y., Development and application of an interaction network ontology for literature mining of vaccine-associated gene-gene interactions (2015) J Biomed Semantics, 6 (1), p. 2; Hur, J., Xiang, Z., Feldman, E.L., He, Y., Ontology-based Brucella vaccine literature indexing and systematic analysis of gene-vaccine association network (2011) BMC Immunol, 12 (1), p. 49; Hur, J., Özgür, A., He, Y., Ontology-based literature mining of E. coli vaccine-associated gene interaction networks (2017) J Biomed Semantics, 8 (1), p. 12. , 5348867 5348867; Hur, J., Özgür, A., He, Y., Ontology-based literature mining and class effect analysis of adverse drug reactions associated with neuropathy-inducing drugs (2018) J Biomed Semantics, 9, p. 17; Demner-Fusman, D., Shooshan, S.E., Rodriguez, L., Aronson, A.R., Lang, F., Rogers, W., A dataset of 200 structured product labels annotated for adverse drug reactions (2018) Scientific Data, 5, p. 180001</v>
          </cell>
          <cell r="AM280" t="str">
            <v>Hur, J.; Department of Biomedical Sciences, 1301 North Columbia Rd, United States; email: junguk.hur@med.und.edu</v>
          </cell>
          <cell r="AP280" t="str">
            <v>BioMed Central Ltd.</v>
          </cell>
          <cell r="AV280" t="str">
            <v>BBMIC</v>
          </cell>
          <cell r="AW280" t="str">
            <v>BMC Bioinform.</v>
          </cell>
          <cell r="AX280" t="str">
            <v>Final</v>
          </cell>
          <cell r="AY280" t="str">
            <v>2-s2.0-85077135679</v>
          </cell>
          <cell r="BF280" t="str">
            <v>Adverse drug reaction; Deep learning; Entity normalization; Entity recognition; Machine learning; Text mining</v>
          </cell>
          <cell r="BG280" t="str">
            <v>Character recognition; Data mining; Deep learning; Image segmentation; Learning systems; Long short-term memory; Machine learning; Natural language processing systems; Network architecture; Random processes; Statistical tests; Adverse drug reaction (ADRs); Adverse drug reactions; Conditional random field; Convolutional neural network; Entity normalization; Entity recognition; Machine learning approaches; Text mining; Pharmacodynamics; adverse drug reaction; data mining; drug labeling; Food and Drug Administration; machine learning; United States; Data Mining; Deep Learning; Drug Labeling; Drug-Related Side Effects and Adverse Reactions; Machine Learning; Neural Networks, Computer; United States; United States Food and Drug Administration</v>
          </cell>
          <cell r="BJ280" t="str">
            <v>background: use of medication can cause adverse drug reactions (adrs), unwanted or unexpected events, which are a major safety concern. drug labels, or prescribing information or package inserts, describe adrs. therefore, systematically identifying adr information from drug labels is critical in multiple aspects; however, this task is challenging due to the nature of the natural language of drug labels. results: in this paper, we present a machine learning- a nd rule-based system for the identification of adr entity mentions in the text of drug labels and their normalization through the medical dictionary for regulatory activities (meddra) dictionary. the machine learning approach is based on a recently proposed deep learning architecture, which integrates bi-directional long short-term memory (bi-lstm), convolutional neural network (cnn), and conditional random fields (crf) for entity recognition. the rule-based approach, used for normalizing the identified adr mentions to meddra terms, is based on an extension of our in-house text-mining system, sciminer. we evaluated our system on the text analysis conference (tac) adverse drug reaction 2017 challenge test data set, consisting of 200 manually curated us fda drug labels. our ml-based system achieved 77.0% f1 score on the task of adr mention recognition and 82.6% micro-averaged f1 score on the task of adr normalization, while rule-based system achieved 67.4 and 77.6% f1 scores, respectively. conclusion: our study demonstrates that a system composed of a deep learning architecture for entity recognition and a rule-based model for entity normalization is a promising approach for adr extraction from drug labels. © 2019 the author(s).</v>
          </cell>
          <cell r="BL280" t="str">
            <v xml:space="preserve">Antecedentes: O uso de medicamentos pode causar reações adversas (ADRs), eventos indesejados ou inesperados, que são uma grande preocupação de segurança. Etiquetas de drogas ou prescrevendo informações ou inserções de pacotes, descrevem ADRs. Portanto, identificar sistematicamente informações de ADR de rótulos de drogas é fundamental em vários aspectos; No entanto, esta tarefa é desafiadora devido à natureza da linguagem natural das etiquetas de drogas. RESULTADOS: Neste artigo, apresentamos um aprendizado de máquina - um sistema baseado em regras de nd para a identificação da entidade ADR menciona no texto de rótulos de drogas e sua normalização através do dicionário médico para atividades regulatórias (Meddra). A abordagem de aprendizado da máquina é baseada em uma arquitetura de aprendizado profundo recentemente proposta, que integra memória bidirecional de curto prazo (BI-LSTM), rede neural convolutional (CNN) e campos aleatórios condicionais (CRF) para reconhecimento de entidade. A abordagem baseada em regras, usada para a normalização das mencões de ADR identificadas aos termos da MedDRA, é baseada em uma extensão do nosso sistema de mineração de texto interno, Sciminer. Avaliamos nosso sistema na conferência de análise de texto (TAC) reação de drogas adversas 2017 do conjunto de dados de teste de 2017, consistindo de 200 etiquetas de drogas FDA dos EUA manualmente curados. Nosso sistema baseado em ML alcançou 77,0% de pontuação F1 na tarefa de Reconhecimento de Mencionamento ADR e 82,6% de micro-média pontuação F1 na tarefa da normalização do ADR, enquanto o sistema baseado em regras alcançou 67,4 e 77,6% de pontuações de F1, respectivamente. CONCLUSÃO: Nosso estudo demonstra que um sistema composto por uma arquitetura de aprendizado profundo para reconhecimento de entidade e um modelo baseado em regras para a normalização da entidade é uma abordagem promissora para a extração de ADR de rótulos de drogas. © 2019 o (s) autor (es). </v>
          </cell>
          <cell r="BQ280">
            <v>0</v>
          </cell>
          <cell r="BR280">
            <v>1</v>
          </cell>
          <cell r="BS280">
            <v>0</v>
          </cell>
          <cell r="BV280">
            <v>0</v>
          </cell>
          <cell r="BW280">
            <v>0</v>
          </cell>
          <cell r="BX280">
            <v>0</v>
          </cell>
          <cell r="BY280">
            <v>0</v>
          </cell>
          <cell r="BZ280">
            <v>0</v>
          </cell>
          <cell r="CA280">
            <v>0</v>
          </cell>
          <cell r="CB280">
            <v>0</v>
          </cell>
          <cell r="CC280">
            <v>0</v>
          </cell>
          <cell r="CE280" t="str">
            <v>Entra ou ñ para leitura: não</v>
          </cell>
          <cell r="CF280" t="str">
            <v>Ruim</v>
          </cell>
          <cell r="CG280">
            <v>44374</v>
          </cell>
          <cell r="CK280">
            <v>0</v>
          </cell>
          <cell r="CL280">
            <v>0</v>
          </cell>
        </row>
        <row r="281">
          <cell r="C281" t="str">
            <v>madex a system for detecting medications adverse drug events and their relations from clinical notes</v>
          </cell>
          <cell r="D281" t="str">
            <v>MADEx: A System for Detecting Medications, Adverse Drug Events, and Their Relations from Clinical Notes</v>
          </cell>
          <cell r="E281" t="str">
            <v xml:space="preserve">MADX: Um sistema para detectar medicamentos, eventos adversos de drogas e suas relações de notas clínicas </v>
          </cell>
          <cell r="G281" t="str">
            <v xml:space="preserve">macho </v>
          </cell>
          <cell r="H281">
            <v>2019</v>
          </cell>
          <cell r="I281">
            <v>12</v>
          </cell>
          <cell r="J281">
            <v>0</v>
          </cell>
          <cell r="K281">
            <v>0</v>
          </cell>
          <cell r="L281" t="str">
            <v>Scopus</v>
          </cell>
          <cell r="P281" t="str">
            <v>English</v>
          </cell>
          <cell r="Q281" t="str">
            <v>Article</v>
          </cell>
          <cell r="R281">
            <v>0</v>
          </cell>
          <cell r="S281" t="str">
            <v>All Open Access, Green</v>
          </cell>
          <cell r="T281" t="str">
            <v>Yang X., Bian J., Gong Y., Hogan W.R., Wu Y.</v>
          </cell>
          <cell r="U281" t="str">
            <v>Drug Safety</v>
          </cell>
          <cell r="V281" t="str">
            <v>42</v>
          </cell>
          <cell r="W281" t="str">
            <v>1</v>
          </cell>
          <cell r="Y281" t="str">
            <v>10.1007/s40264-018-0761-0</v>
          </cell>
          <cell r="Z281" t="str">
            <v>10.1007/s40264-018-0761-0</v>
          </cell>
          <cell r="AB281" t="str">
            <v>https://www.scopus.com/inward/record.uri?eid=2-s2.0-85059513836&amp;doi=10.1007%2fs40264-018-0761-0&amp;partnerID=40&amp;md5=309b7699caace3adf0d971f620ea5a3e</v>
          </cell>
          <cell r="AC281" t="str">
            <v>Department of Health Outcomes and Biomedical Informatics, College of Medicine, University of Florida, Gainesville, FL, United States; Department of Pharmacotherapy and Translational Research and Center for Pharmacogenomics, College of Pharmacy, University of Florida, Gainesville, FL, United States</v>
          </cell>
          <cell r="AD281" t="str">
            <v>Yang, X., Department of Health Outcomes and Biomedical Informatics, College of Medicine, University of Florida, Gainesville, FL, United States; Bian, J., Department of Health Outcomes and Biomedical Informatics, College of Medicine, University of Florida, Gainesville, FL, United States; Gong, Y., Department of Pharmacotherapy and Translational Research and Center for Pharmacogenomics, College of Pharmacy, University of Florida, Gainesville, FL, United States; Hogan, W.R., Department of Health Outcomes and Biomedical Informatics, College of Medicine, University of Florida, Gainesville, FL, United States; Wu, Y., Department of Health Outcomes and Biomedical Informatics, College of Medicine, University of Florida, Gainesville, FL, United States</v>
          </cell>
          <cell r="AH281" t="str">
            <v>National Institutes of Health, NIH
National Institute on Aging, NIA: P30AG028740
Patient-Centered Outcomes Research Institute, PCORI: CDRN-1501-26692
National Center for Advancing Translational Sciences, NCATS: UL1TR001427</v>
          </cell>
          <cell r="AI281" t="str">
            <v>Acknowledgements The authors would like to thank the organizers who provided the annotated corpus and word embeddings for this challenge, and gratefully acknowledge the support of the NVIDIA Corporation with the donation of the GPUs used for this research. The authors would also like to thank the anonymous reviewers for their helpful feedback.</v>
          </cell>
          <cell r="AL281" t="str">
            <v>(2000) To err is human: Building a safer health system, , http://www.ncbi.nlm.nih.gov/books/NBK225182/, Washington, DC: National Academies Press, Accessed 23 June 2018; Weiss, A.J., Freeman, W.J., Heslin, K.C., Barrett, M.L., Adverse drug events in US Hospitals, 2010 versus 2014 (2018) Statistical Brief #234. AHRQ, , https://www.hcup-us.ahrq.gov/reports/statbriefs/sb234-Adverse-Drug-Events.jsp, Accessed Dec 2018; Stausberg, J., International prevalence of adverse drug events in hospitals: an analysis of routine data from England, Germany, and the USA (2014) BMC Health Serv Res., 14, p. 125; Poudel, D.R., Acharya, P., Ghimire, S., Dhital, R., Bharati, R., Burden of hospitalizations related to adverse drug events in the USA: a retrospective analysis from large inpatient database (2017) Pharmacoepidemiol Drug Saf, 26, pp. 635-641; Aljadhey, H., Mahmoud, M.A., Mayet, A., Alshaikh, M., Ahmed, Y., Murray, M.D., Incidence of adverse drug events in an academic hospital: a prospective cohort study (2013) Int J Qual Health Care, 25, pp. 648-655; Aljadhey, H., Mahmoud, M.A., Ahmed, Y., Incidence of adverse drug events in public and private hospitals in Riyadh, Saudi Arabia: the (ADESA) prospective cohort study (2016) BMJ Open, 6; Wang, Y., Wang, L., Rastegar-Mojarad, M., Clinical information extraction applications: a literature review (2018) J Biomed Inform, 77, pp. 34-49; Meystre, S.M., Savova, G.K., Kipper-Schuler, K.C., Hurdle, J.F., Extracting information from textual documents in the electronic health record: a review of recent research (2008) Yearb Med Inform, 17, pp. 128-144; Nadkarni, P.M., Ohno-Machado, L., Chapman, W.W., Natural language processing: an introduction (2011) J Am Med Inform Assoc, 18, pp. 544-551; Kumar, S., (2017) A Survey of Deep Learning Methods for Relation Extraction; Uzuner, Ö., South, B.R., Shen, S., DuVall, S.L., 2010 i2b2/VA challenge on concepts, assertions, and relations in clinical text (2011) J Am Med Inform Assoc, 18, pp. 552-556; Sun, W., Rumshisky, A., Uzuner, O., Evaluating temporal relations in clinical text: 2012 i2b2 challenge (2013) J Am Med Inform Assoc, 20, pp. 806-813; Pradhan, S., Elhadad, N., Chapman, W., Manandhar, S., Savova, G., SemEval-2014 Task 7: Analysis of clinical text (2014) Proceedings of the 8Th International Workshop on Semantic Evaluation (Semeval 2014), pp. 54-62; Pradhan, S., Elhadad, N., South, B.R., Martinez, D., Christensen, L., Vogel, A., Evaluating the state of the art in disorder recognition and normalization of the clinical narrative (2015) J Am Med Inform Assoc, 22, pp. 143-154; Lafferty, J.D., McCallum, A., Pereira, F.C.N., Conditional random fields: Probabilistic models for segmenting and labeling sequence data (2001) Proceedings of the 18Th International Conference on Machine Learning, pp. 282-289. , San Franciso, CA: Morgan Kaufmann Publishers Inc; Hearst, M.A., Dumais, S.T., Osuna, E., Platt, J., Scholkopf, B., Support vector machines (1998) IEEE Intell Syst Appl., 13, pp. 18-28; Tsochantaridis, I., Joachims, T., Hofmann, T., Altun, Y., Large margin methods for structured and interdependent output variables (2005) J Mach Learn Res., 6, pp. 1453-1484; Aronson, A.R., Lang, F.-M., An overview of MetaMap: historical perspective and recent advances (2010) J Am Med Inform Assoc, 17, pp. 229-236; Friedman, C., Towards a comprehensive medical language processing system: Methods and issues (1997) Proc AMIA Annu Fall Symp, pp. 595-599; Denny, J.C., Irani, P.R., Wehbe, F.H., Smithers, J.D., Spickard, A., The KnowledgeMap project: Development of a concept-based medical school curriculum database (2003) AMIA Annu Symp Proc, pp. 195-199; de Bruijn, B., Cherry, C., Kiritchenko, S., Martin, J., Zhu, X., Machine-learned solutions for three stages of clinical information extraction: the state of the art at i2b2 2010 (2011) J Am Med Inform Assoc, 18, pp. 557-562; Zhang, Y., Wang, J., Tang, B., Wu, Y., Jiang, M., Chen, Y., UTH_CCB: a report for semeval 2014–task 7 analysis of clinical text (2014) Sem Eval., 2014, p. 802; Tang, B., Wu, Y., Jiang, M., Denny, J.C., Xu, H., Recognizing and encoding disorder concepts in clinical text using machine learning and vector space model (2013) CLEF 2013 Proceedings, , http://ceur-ws.org/Vol-1179/CLEF2013wn-CLEFeHealth-TangEt2013.pdf; Le, H.-Q., Nguyen, T.M., Vu, S.T., Dang, T.H., D3NER: biomedical named entity recognition using CRF-biLSTM improved with fine-tuned embeddings of various linguistic information (2018) Bioinformatics, 24 (20), pp. 3539-3546; Habibi, M., Weber, L., Neves, M., Wiegandt, D.L., Leser, U., Deep learning with word embeddings improves biomedical named entity recognition (2017) Bioinformatics, 33, pp. i37-i48; Liu, Z., Yang, M., Wang, X., Chen, Q., Tang, B., Wang, Z., Entity recognition from clinical texts via recurrent neural network (2017) BMC Med Inform Decis Mak, 17, p. 67; Jagannatha, A.N., Yu, H., Bidirectional RNN for medical event detection in electronic health records (2016) Proc Conf., 2016, pp. 473-482; Wu, Y., Jiang, M., Lei, J., Xu, H., Named entity recognition in chinese clinical text using deep neural network (2015) Stud Health Technol Inform., 216, pp. 624-628; Wu, Y., Jiang, M., Xu, J., Zhi, D., Xu, H., Clinical named entity recognition using deep learning models (2017) AMIA Annu Symp Proc, 2018, pp. 1812-1819. , (eCollection 2017); Zhao, S., Grishman, R., Extracting relations with integrated information using Kernel methods (2005) Proceedings of the 43Rd Annual Meeting of the Association for Computational Linguistics. Stroudsburg, PA, pp. 419-426; Tikk, D., Thomas, P., Palaga, P., Hakenberg, J., Leser, U., A comprehensive benchmark of kernel methods to extract protein-protein interactions from literature (2010) PLoS Comput Biol, 6; Zelenko, D., Aone, C., Richardella, A., Kernel methods for relation extraction (2003) J Mach Learn Res., 3, pp. 1083-1106; Brin, S., Extracting patterns and relations from the world wide web (1999) The world wide web and databases, pp. 172-183. , Atzeni P, Mendelzon A, Mecca G, (eds), Springer, London; Tang, B., Wu, Y., Jiang, M., Chen, Y., Denny, J.C., Xu, H., A hybrid system for temporal information extraction from clinical text (2013) J Am Med Inform Assoc, 20, pp. 828-835; Xu, J., Wu, Y., Zhang, Y., Wang, J., Lee, H.-J., Xu, H., CD-REST: a system for extracting chemical-induced disease relation in literature (2016) Database, 2016, p. baw036; Wei, C.-H., Peng, Y., Leaman, R., Davis, A.P., Mattingly, C.J., Li, J., Assessing the state of the art in biomedical relation extraction: overview of the BioCreative V chemical-disease relation (CDR) task (2016) Database, 2016, p. baw032; Comeau, D.C., Islamaj Doğan, R., Ciccarese, P., BioC: a minimalist approach to interoperability for biomedical text processing (2013) Database, 2013, p. bat064; Hochreiter, S., Schmidhuber, J., Long short-term memory (1997) Neural Comput, 9, pp. 1735-1780; Lample, G., Ballesteros, M., Subramanian, S., Kawakami, K., Dyer, C., (2016) Neural Architectures for Named Entity Recognition; Soysal, E., Wang, J., Jiang, M., Wu, Y., Pakhomov, S., Liu, H., CLAMP—a toolkit for efficiently building customized clinical natural language processing pipelines (2017) J Am Med Inform Assoc.; Wu, Y., Xu, J., Jiang, M., Zhang, Y., Xu, H., A study of neural word embeddings for named entity recognition in clinical text (2015) AMIA Annu Symp Proc., 2015, pp. 1326-1333; A Library for Support Vector Machines, , https://www.csie.ntu.edu.tw/~cjlin/libsvm/, Accessed 23 Jun 2018; Collobert, R., Weston, J., Bottou, L., Karlen, M., Kavukcuoglu, K., Kuksa, P., Natural language processing (almost) from scratch (2011) J Mach Learn Res., 12, pp. 2493-2537; Chapman, A.B., Peterson, K.S., Alba, P.R., DuVall, S.L., Patterson, O.V., Hybrid system for adverse drug event detection (2018) Proc Mach Learn Res., 90, pp. 16-24; Dandala, B., Joopudi, V., Devarakonda, M., IBM Research System at MADE 2018: detecting adverse drug events from electronic health records (2018) Proc Mach Learn Res, 90, pp. 39-47; Bengio, Y., Courville, A., Vincent, P., Representation learning: a review and new perspectives (2013) IEEE Trans Pattern Anal Mach Intell, 35, pp. 1798-1828</v>
          </cell>
          <cell r="AM281" t="str">
            <v>Wu, Y.; Department of Health Outcomes and Biomedical Informatics, United States; email: yonghui.wu@ufl.edu</v>
          </cell>
          <cell r="AP281" t="str">
            <v>Springer International Publishing</v>
          </cell>
          <cell r="AV281" t="str">
            <v>DRSAE</v>
          </cell>
          <cell r="AW281" t="str">
            <v>Drug Saf.</v>
          </cell>
          <cell r="AX281" t="str">
            <v>Final</v>
          </cell>
          <cell r="AY281" t="str">
            <v>2-s2.0-85059513836</v>
          </cell>
          <cell r="AZ281">
            <v>10</v>
          </cell>
          <cell r="BG281" t="str">
            <v>adverse drug reaction; Article; deep learning; human; machine learning; natural language processing; priority journal; random forest; support vector machine; adverse drug reaction; electronic health record; machine learning; standards; trends; Drug-Related Side Effects and Adverse Reactions; Electronic Health Records; Humans; Machine Learning; Natural Language Processing</v>
          </cell>
          <cell r="BI281" t="str">
            <v>twitter|metamap|nlp</v>
          </cell>
          <cell r="BJ281" t="str">
            <v>introduction: early detection of adverse drug events (ades) from electronic health records is an important, challenging task to support pharmacovigilance and drug safety surveillance. a well-known challenge to use clinical text for detection of ades is that much of the detailed information is documented in a narrative manner. clinical natural language processing (nlp) is the key technology to extract information from unstructured clinical text. objective: we present a machine learning-based clinical nlp system—madex—for detecting medications, ades, and their relations from clinical notes. methods: we developed a recurrent neural network (rnn) model using a long short-term memory (lstm) strategy for clinical name entity recognition (ner) and compared it with baseline conditional random fields (crfs). we also developed a modified training strategy for the rnn, which outperformed the widely used early stop strategy. for relation extraction, we compared support vector machines (svms) and random forests on single-sentence relations and cross-sentence relations. in addition, we developed an integrated pipeline to extract entities and relations together by combining rnns and svms. results: madex achieved the top-three best performances (f1 score of 0.8233) for clinical ner in the 2018 medication and adverse drug events (made1.0) challenge. the post-challenge evaluation showed that the relation extraction module and integrated pipeline (identify entity and relation together) of madex are comparable with the best systems developed in this challenge. conclusion: this study demonstrated the efficiency of deep learning methods for automatic extraction of medications, ades, and their relations from clinical text to support pharmacovigilance and drug safety surveillance. © 2019, springer nature switzerland ag.</v>
          </cell>
          <cell r="BL281" t="str">
            <v xml:space="preserve">Introdução: Detecção precoce de eventos adversos (ADES) de registros eletrônicos de saúde é uma tarefa importante e desafiadora de apoiar a farmacovigilância e a vigilância da segurança de drogas. Um desafio bem conhecido para usar o texto clínico para detecção de ades é que grande parte das informações detalhadas é documentada de maneira narrativa. O processamento clínico de linguagem natural (NLP) é a tecnologia chave para extrair informações de texto clínico não estruturado. OBJETIVO: Apresentamos um sistema clínico baseado em Aprendizagem de máquinas-Madex-para detectar medicamentos, ades e suas relações de notas clínicas. Métodos: Desenvolvemos um modelo de rede neural recorrente (RNN) usando uma estratégia longa de memória de curto prazo (LSTM) para reconhecimento de entidade clínica de nome (ner) e compará-lo com campos aleatórios condicionais basais (CRFS). Também desenvolvemos uma estratégia de treinamento modificada para o RNN, que superou a estratégia de parada inicial amplamente utilizada. Para a extracção de relação, comparamos máquinas de vetor de suporte (SVMS) e florestas aleatórias em relações de sentença única e relações entre frases. Além disso, desenvolvemos um pipeline integrado para extrair entidades e relações, combinando RNNs e SVMs. RESULTADOS: MADX alcançou as melhores melhores performances (pontuação F1 de 0,8233) para o Ner Clínico na medicação de 2018 e eventos adversos (Made1.0). A avaliação pós-desafio mostrou que o módulo de extração de relação e o gasoduto integrado (identificar entidade e relação juntos) de MADX são comparáveis ​​com os melhores sistemas desenvolvidos neste desafio. CONCLUSÃO: Este estudo demonstrou a eficiência dos métodos profundos de aprendizagem para a extração automática de medicamentos, ades e suas relações do texto clínico para apoiar a farmacovigilância e a vigilância da segurança de drogas. © 2019, Springer Nature Switzerland AG. </v>
          </cell>
          <cell r="BQ281">
            <v>0</v>
          </cell>
          <cell r="BR281">
            <v>1</v>
          </cell>
          <cell r="BS281">
            <v>0</v>
          </cell>
          <cell r="BV281">
            <v>0</v>
          </cell>
          <cell r="BW281">
            <v>0</v>
          </cell>
          <cell r="BX281">
            <v>0</v>
          </cell>
          <cell r="BY281">
            <v>0</v>
          </cell>
          <cell r="BZ281">
            <v>0</v>
          </cell>
          <cell r="CA281">
            <v>0</v>
          </cell>
          <cell r="CB281">
            <v>0</v>
          </cell>
          <cell r="CC281">
            <v>0</v>
          </cell>
          <cell r="CE281" t="str">
            <v>Entra ou ñ para leitura: não</v>
          </cell>
          <cell r="CF281" t="str">
            <v>Ruim</v>
          </cell>
          <cell r="CG281">
            <v>44374</v>
          </cell>
          <cell r="CK281">
            <v>0</v>
          </cell>
          <cell r="CL281">
            <v>0</v>
          </cell>
        </row>
        <row r="282">
          <cell r="C282" t="str">
            <v>method for mapping the french ccam terminology to the umls metathesaurus</v>
          </cell>
          <cell r="D282" t="str">
            <v>Method for mapping the French CCAM terminology to the UMLS metathesaurus</v>
          </cell>
          <cell r="E282" t="str">
            <v xml:space="preserve">Método para mapear a terminologia francesa do CCAM aos metathesaurus da UMLS </v>
          </cell>
          <cell r="G282" t="str">
            <v xml:space="preserve">macho </v>
          </cell>
          <cell r="H282">
            <v>2012</v>
          </cell>
          <cell r="I282">
            <v>3</v>
          </cell>
          <cell r="J282">
            <v>0</v>
          </cell>
          <cell r="K282">
            <v>0</v>
          </cell>
          <cell r="L282" t="str">
            <v>Scopus</v>
          </cell>
          <cell r="P282" t="str">
            <v>English</v>
          </cell>
          <cell r="Q282" t="str">
            <v>Conference Paper</v>
          </cell>
          <cell r="R282">
            <v>0</v>
          </cell>
          <cell r="T282" t="str">
            <v>Bousquet C., Souvignet J., Merabti T., Sadou E., Trombert B., Rodrigues J.-M.</v>
          </cell>
          <cell r="U282" t="str">
            <v>Studies in Health Technology and Informatics</v>
          </cell>
          <cell r="V282" t="str">
            <v>180</v>
          </cell>
          <cell r="Y282" t="str">
            <v>10.3233/978-1-61499-101-4-164</v>
          </cell>
          <cell r="Z282" t="str">
            <v>10.3233/978-1-61499-101-4-164</v>
          </cell>
          <cell r="AB282" t="str">
            <v>https://www.scopus.com/inward/record.uri?eid=2-s2.0-84872593161&amp;doi=10.3233%2f978-1-61499-101-4-164&amp;partnerID=40&amp;md5=2f47c9fcbc06df8cd9a08ac8ea5f823b</v>
          </cell>
          <cell r="AC282" t="str">
            <v>Department of Public Health, CHU University of Saint Etienne, Hôpital Nord, Chemin de la Marandière, 42055 Saint Etienne, France; INSERM U872, Eq. 20, Paris, France; WHO FIC Collaborative Centre for International Classifications in French Language, Paris, France; CISMeF, University Hospital, Rouen, France; TIBS, LITIS EA 4108, Institute of Biomedical Research, France</v>
          </cell>
          <cell r="AD282" t="str">
            <v>Bousquet, C., Department of Public Health, CHU University of Saint Etienne, Hôpital Nord, Chemin de la Marandière, 42055 Saint Etienne, France, INSERM U872, Eq. 20, Paris, France; Souvignet, J., Department of Public Health, CHU University of Saint Etienne, Hôpital Nord, Chemin de la Marandière, 42055 Saint Etienne, France, INSERM U872, Eq. 20, Paris, France; Merabti, T., CISMeF, University Hospital, Rouen, France, TIBS, LITIS EA 4108, Institute of Biomedical Research, France; Sadou, E., Department of Public Health, CHU University of Saint Etienne, Hôpital Nord, Chemin de la Marandière, 42055 Saint Etienne, France; Trombert, B., Department of Public Health, CHU University of Saint Etienne, Hôpital Nord, Chemin de la Marandière, 42055 Saint Etienne, France, INSERM U872, Eq. 20, Paris, France; Rodrigues, J.-M., Department of Public Health, CHU University of Saint Etienne, Hôpital Nord, Chemin de la Marandière, 42055 Saint Etienne, France, INSERM U872, Eq. 20, Paris, France, WHO FIC Collaborative Centre for International Classifications in French Language, Paris, France</v>
          </cell>
          <cell r="AL282" t="str">
            <v>Trombert-Paviot, B., Rector, A., Baud, R., Zanstra, P., Martin, C., Van Der Haring, E., Clavel, L., Rodrigues, J.M., The development of CCAM: The new French coding system of clinical procedures (2003) HIM J, 31 (1), pp. 1-11; Humphreys, B.L., Lindberg, D.A.B., Schoolman, H.M., Barnett, G.O., The unified medical language system: An informatics research collaboration (1998) J Am Med Inform Assoc, 5, pp. 1-11; Merabti, T., Massari, P., Joubert, M., Sadou, E., Lecroq, T., Abdoune, H., Rodrigues, J.M., Darmoni, S.J., An automated approach to map a French terminology to UMLS (2010) Stud Health Technol Inform, 160 (PART 2), pp. 1040-1044; Pereira, S., Neveol, A., Kerdelhué, G., Serrot, E., Joubert, M., Darmoni, S.J., Using multi-terminology indexing for the assignment of MeSH descriptors to health resources in a French online catalogue AMIA Annu Symp Proc., 2008, pp. 586-590; Aronson, A.R., Effective mapping of biomedical text to the UMLS Metathesaurus: The MetaMap program (2001) Proc AMIA Symp, pp. 17-21; http://www.ameli.fr/accueil-de-la-ccam/telechargement/index.php, Last Accessed June 6th 2012; (2007) Classification Commune des Actes Médicaux. Guide de Lecture et de Codage. Annexe i de L'arrêté du 27 Février, , http://www.sante.gouv.fr/adm/dagpb/bospecia/bos2007/bo0703.pdf, Ministère de la santé, de la jeunesse et des sports. Bulletin officiel No 2007/3 bis (Last Accessed June 6th 2012)</v>
          </cell>
          <cell r="AM282" t="str">
            <v>Bousquet, C.; Department of Public Health, Chemin de la Marandière, 42055 Saint Etienne, France; email: cedric.bousquet@chu-st-etienne.fr</v>
          </cell>
          <cell r="AP282" t="str">
            <v>IOS Press</v>
          </cell>
          <cell r="AQ282" t="str">
            <v>24th Medical Informatics in Europe Conference, MIE 2012</v>
          </cell>
          <cell r="AR282" t="str">
            <v>26 August 2012 through 29 August 2012</v>
          </cell>
          <cell r="AS282" t="str">
            <v>Pisa</v>
          </cell>
          <cell r="AU282" t="str">
            <v>9781614991007</v>
          </cell>
          <cell r="AW282" t="str">
            <v>Stud. Health Technol. Informatics</v>
          </cell>
          <cell r="AX282" t="str">
            <v>Final</v>
          </cell>
          <cell r="AY282" t="str">
            <v>2-s2.0-84872593161</v>
          </cell>
          <cell r="AZ282">
            <v>4</v>
          </cell>
          <cell r="BF282" t="str">
            <v>Clinical procedure; Coding system; Mapping; Multilingualism; Ontology; Semantic interoperability; Terminology</v>
          </cell>
          <cell r="BG282" t="str">
            <v>Classification (of information); Mapping; Ontology; Semantics; Signal encoding; Terminology; Automatic approaches; Clinical procedure; Coding system; Healthcare terminologies; Multilingualism; Semantic interoperability; Semantic structures; Surgical procedures; Interoperability; article; automated pattern recognition; France; information retrieval; language; methodology; natural language processing; nomenclature; semantics; Unified Medical Language System; France; Information Storage and Retrieval; Natural Language Processing; Pattern Recognition, Automated; Semantics; Terminology as Topic; Translating; Unified Medical Language System</v>
          </cell>
          <cell r="BI282" t="str">
            <v>twitter|metamap|nlp</v>
          </cell>
          <cell r="BJ282" t="str">
            <v>the french coding system of surgical procedures, the classification commune des actes médicaux (ccam), is used in france for drg databases and fee for services payment. mapping between ccam and other clinical procedures terminologies by the means of umls metathesaurus is essential in order to increase semantic interoperability between different healthcare terminologies and between different case mix systems. in a previous work the cismef team used an automatic approach to map ccam descriptors to the french part of the umls metathesaurus. in another way for the french funded research project interstis, we performed a mapping using metamap based on the top level semantic structure descriptors of anatomy and action of ccam translated from french to english. this paper aims to present this new approach and to compare the results with the previous one. the combination of both approaches significantly improved the coverage of the mapping to 68 % for both descriptors and 95 % for at least one descriptor. © 2012 european federation for medical informatics and ios press. all rights reserved.</v>
          </cell>
          <cell r="BL282" t="str">
            <v xml:space="preserve">O sistema de codificação francês de procedimentos cirúrgicos, a classificação Communa des Actes Médicaux (CCAM), é utilizada na França para bases de dados e taxa de pagamento de serviços. O mapeamento entre o CCAM e outras terminologias de procedimentos clínicos pelos meios de metatemaurus UMLS é essencial para aumentar a interoperabilidade semântica entre diferentes terminologias de saúde e entre diferentes sistemas de mistura de casos. Em um trabalho anterior, a equipe CISMEF usou uma abordagem automática para mapear os descritores da CCAM para a parte francesa do metathesaurus UMLS. De outro modo para o Projeto de Pesquisa Financial Francês Interstis, realizamos um mapeamento usando o metamap com base nos descritores de estrutura semântica de nível superior de anatomia e ação de CCAM traduzidos do francês para inglês. Este artigo tem como objetivo apresentar essa nova abordagem e comparar os resultados com o anterior. A combinação de ambas as abordagens melhorou significativamente a cobertura do mapeamento para 68% para os descritores e 95% para pelo menos um descritor. © 2012 Federação Europeia para informática médica e imprensa iOS. todos os direitos reservados. </v>
          </cell>
          <cell r="BQ282">
            <v>0</v>
          </cell>
          <cell r="BR282">
            <v>0</v>
          </cell>
          <cell r="BS282">
            <v>0</v>
          </cell>
          <cell r="BV282">
            <v>0</v>
          </cell>
          <cell r="BW282">
            <v>0</v>
          </cell>
          <cell r="BX282">
            <v>0</v>
          </cell>
          <cell r="BY282">
            <v>0</v>
          </cell>
          <cell r="BZ282">
            <v>0</v>
          </cell>
          <cell r="CA282">
            <v>0</v>
          </cell>
          <cell r="CB282">
            <v>0</v>
          </cell>
          <cell r="CC282">
            <v>0</v>
          </cell>
          <cell r="CK282">
            <v>0</v>
          </cell>
          <cell r="CL282">
            <v>0</v>
          </cell>
        </row>
        <row r="283">
          <cell r="C283" t="str">
            <v>methods for identifying suicide or suicidal ideation in ehrs</v>
          </cell>
          <cell r="D283" t="str">
            <v>Methods for identifying suicide or suicidal ideation in EHRs.</v>
          </cell>
          <cell r="E283" t="str">
            <v xml:space="preserve">Métodos para identificar suicídio ou ideação suicida em EHRs. </v>
          </cell>
          <cell r="G283" t="str">
            <v xml:space="preserve">macho </v>
          </cell>
          <cell r="H283">
            <v>2012</v>
          </cell>
          <cell r="I283">
            <v>38</v>
          </cell>
          <cell r="J283">
            <v>0</v>
          </cell>
          <cell r="K283">
            <v>0</v>
          </cell>
          <cell r="L283" t="str">
            <v>Scopus</v>
          </cell>
          <cell r="P283" t="str">
            <v>English</v>
          </cell>
          <cell r="Q283" t="str">
            <v>Article</v>
          </cell>
          <cell r="R283">
            <v>0</v>
          </cell>
          <cell r="T283" t="str">
            <v>Haerian K., Salmasian H., Friedman C.</v>
          </cell>
          <cell r="U283" t="str">
            <v>AMIA ... Annual Symposium proceedings / AMIA Symposium. AMIA Symposium</v>
          </cell>
          <cell r="V283" t="str">
            <v>2012</v>
          </cell>
          <cell r="AB283" t="str">
            <v>https://www.scopus.com/inward/record.uri?eid=2-s2.0-84880829218&amp;partnerID=40&amp;md5=648ef8f4accf997af4c91f5c20ff721b</v>
          </cell>
          <cell r="AC283" t="str">
            <v>Department of Biomedical Informatics, Columbia University, New York, NY, United States</v>
          </cell>
          <cell r="AD283" t="str">
            <v>Haerian, K., Department of Biomedical Informatics, Columbia University, New York, NY, United States; Salmasian, H.; Friedman, C.</v>
          </cell>
          <cell r="AG283" t="str">
            <v>Pharmaceutical Preparations</v>
          </cell>
          <cell r="AH283" t="str">
            <v>U.S. National Library of Medicine, NLM: R01LM006910, R01LM008635, R01LM010016, T15LM007079</v>
          </cell>
          <cell r="AM283" t="str">
            <v>Haerian, K.</v>
          </cell>
          <cell r="AW283" t="str">
            <v>AMIA Annu Symp Proc</v>
          </cell>
          <cell r="AX283" t="str">
            <v>Final</v>
          </cell>
          <cell r="AY283" t="str">
            <v>2-s2.0-84880829218</v>
          </cell>
          <cell r="AZ283">
            <v>9</v>
          </cell>
          <cell r="BG283" t="str">
            <v>drug; adolescent; algorithm; article; child; comparative study; drug surveillance program; electronic medical record; hospital discharge; human; International Classification of Diseases; natural language processing; predictive value; suicidal ideation; suicide; Adolescent; Algorithms; Child; Electronic Health Records; Humans; International Classification of Diseases; Natural Language Processing; Patient Discharge; Pharmaceutical Preparations; Pharmacovigilance; Predictive Value of Tests; Suicidal Ideation; Suicide</v>
          </cell>
          <cell r="BJ283" t="str">
            <v>electronic health records contain important data elements for detection of novel adverse drug reactions, genotype/phenotype identification and psychosocial factor analysis, and the role of each of these as risk factors for suicidality warrants further investigation. suicide and suicidal ideation are documented in clinical narratives. the specific purpose of this study was to define an algorithm for automated detection of this serious event. we found that icd-9 e-codes had the lowest positive predictive value: 0.55 (90% ci: 0.42-0.67), while combining icd-9 and nlp had the best ppv: 0.97 (90% ci: 0.92-0.99). a qualitative analysis and classification of the types of errors by icd-9 and nlp automated coding compared to manual review are also discussed.</v>
          </cell>
          <cell r="BL283" t="str">
            <v xml:space="preserve">Registros de saúde eletrônica contêm elementos de dados importantes para a detecção de novas reações adversas de medicamentos, genótipo / identificação do fenótipo e análise do fator psicossocial, e o papel de cada um destes como fatores de risco para a suicídio justificou a investigação adicional. Suicídio e ideação suicida são documentados em narrativas clínicas. O objetivo específico deste estudo foi definir um algoritmo para detecção automatizada desse evento sério. Descobrimos que o ICD-9 E-Codes tinham o menor valor preditivo positivo: 0,55 (90% CI: 0,42-0,67), enquanto combina o CID-9 e a PNL tiveram o melhor PPV: 0,97 (90% CI: 0,92-0,99). Uma análise qualitativa e classificação dos tipos de erros da CID-9 e a Codificação Automatizada da NLP em relação à revisão manual também são discutidas. </v>
          </cell>
          <cell r="BQ283">
            <v>0</v>
          </cell>
          <cell r="BR283">
            <v>0</v>
          </cell>
          <cell r="BS283">
            <v>0</v>
          </cell>
          <cell r="BV283">
            <v>0</v>
          </cell>
          <cell r="BW283">
            <v>0</v>
          </cell>
          <cell r="BX283">
            <v>0</v>
          </cell>
          <cell r="BY283">
            <v>0</v>
          </cell>
          <cell r="BZ283">
            <v>0</v>
          </cell>
          <cell r="CA283">
            <v>0</v>
          </cell>
          <cell r="CB283">
            <v>0</v>
          </cell>
          <cell r="CC283">
            <v>0</v>
          </cell>
          <cell r="CK283">
            <v>0</v>
          </cell>
          <cell r="CL283">
            <v>0</v>
          </cell>
        </row>
        <row r="284">
          <cell r="C284" t="str">
            <v>mcn a comprehensive corpus for medical concept normalization</v>
          </cell>
          <cell r="D284" t="str">
            <v>MCN: A comprehensive corpus for medical concept normalization</v>
          </cell>
          <cell r="E284" t="str">
            <v xml:space="preserve">MCN: um corpus abrangente para a normalização do conceito médico </v>
          </cell>
          <cell r="G284" t="str">
            <v xml:space="preserve">macho </v>
          </cell>
          <cell r="H284">
            <v>2019</v>
          </cell>
          <cell r="I284">
            <v>13</v>
          </cell>
          <cell r="J284">
            <v>0</v>
          </cell>
          <cell r="K284">
            <v>0</v>
          </cell>
          <cell r="L284" t="str">
            <v>Scopus</v>
          </cell>
          <cell r="P284" t="str">
            <v>English</v>
          </cell>
          <cell r="Q284" t="str">
            <v>Review</v>
          </cell>
          <cell r="R284">
            <v>0</v>
          </cell>
          <cell r="S284" t="str">
            <v>All Open Access, Bronze</v>
          </cell>
          <cell r="T284" t="str">
            <v>Luo Y.-F., Sun W., Rumshisky A.</v>
          </cell>
          <cell r="U284" t="str">
            <v>Journal of Biomedical Informatics</v>
          </cell>
          <cell r="V284" t="str">
            <v>92</v>
          </cell>
          <cell r="X284" t="str">
            <v xml:space="preserve"> 103132</v>
          </cell>
          <cell r="Y284" t="str">
            <v>10.1016/j.jbi.2019.103132</v>
          </cell>
          <cell r="Z284" t="str">
            <v>10.1016/j.jbi.2019.103132</v>
          </cell>
          <cell r="AB284" t="str">
            <v>https://www.scopus.com/inward/record.uri?eid=2-s2.0-85062394602&amp;doi=10.1016%2fj.jbi.2019.103132&amp;partnerID=40&amp;md5=1b284ea01e3fa73ddca4e2851da19228</v>
          </cell>
          <cell r="AC284" t="str">
            <v>Computer Science Department, University of Massachusetts LowellMA, United States; Nuance CommunicationsMA, United States</v>
          </cell>
          <cell r="AD284" t="str">
            <v>Luo, Y.-F., Computer Science Department, University of Massachusetts LowellMA, United States; Sun, W., Nuance CommunicationsMA, United States; Rumshisky, A., Computer Science Department, University of Massachusetts LowellMA, United States</v>
          </cell>
          <cell r="AH284" t="str">
            <v>Philips Oral Healthcare</v>
          </cell>
          <cell r="AI284" t="str">
            <v>This work was supported in part by a research grant from Philips HealthCare . We also would like to express our gratitude to Dimeji Farri, as well as Peter Szolovits and Ozlem Uzuner, for their valuable input at the early stages of this project.</v>
          </cell>
          <cell r="AL284" t="str">
            <v>MIT Critical Data, Secondary Analysis of Electronic Health Records (2016), Springer; Boag, W., Doss, D., Naumann, T., Szolovits, P., What's in a note? unpacking predictive value in clinical note representations (2018) AMIA Summits Transl. Sci. Proc., 2017, p. 26; Zhang, P., Wang, F., Hu, J., Sorrentino, R., Towards personalized medicine: leveraging patient similarity and drug similarity analytics (2014) AMIA Summits Transl. Sci. Proc., p. 132; Shao, Y., Mohanty, A.F., Ahmed, A., Weir, C.R., Bray, B.E., Shah, R.U., Redd, D., Zeng-Treitler, Q., Identification and use of frailty indicators from text to examine associations with clinical outcomes among patients with heart failure (2016) AMIA Annual Symposium Proceedings, p. 1110. , American Medical Informatics Association; Topaz, M., Lai, K., Dowding, D., Lei, V.J., Zisberg, A., Bowles, K.H., Zhou, L., Automated identification of wound information in clinical notes of patients with heart diseases: developing and validating a natural language processing application (2016) Int. J. Nursing Stud., 64, pp. 25-31; Jo, Y., Loghmanpour, N., Rosé, C.P., Time series analysis of nursing notes for mortality prediction via a state transition topic model (2015) Proceedings of the 24th ACM International on Conference on Information and Knowledge Management, pp. 1171-1180. , ACM; Luo, Y.F., Rumshisky, A., Interpretable topic features for post-icu mortality prediction (2016) AMIA Annual Symposium Proceedings, p. 827. , American Medical Informatics Association; Weissman, G.E., Hubbard, R.A., Ungar, L.H., Harhay, M.O., Greene, C.S., Himes, B.E., Halpern, S.D., Inclusion of unstructured clinical text improves early prediction of death or prolonged ICU stay (2018) Crit. Care Med., 46 (7), pp. 1125-1132; LePendu, P., Liu, Y., Iyer, S., Udell, M.R., Shah, N.H., Analyzing patterns of drug use in clinical notes for patient safety (2012) AMIA Summits Transl. Sci. Proc., p. 63; Li, Y., Salmasian, H., Vilar, S., Chase, H., Friedman, C., Wei, Y., A method for controlling complex confounding effects in the detection of adverse drug reactions using electronic health records (2014) J. Am. Med. Inform. Assoc., 21 (2), pp. 308-314; Usui, M., Aramaki, E., Iwao, T., Wakamiya, S., Sakamoto, T., Mochizuki, M., Extraction and standardization of patient complaints from electronic medication histories for pharmacovigilance: natural language processing analysis in japanese, JMIR Med. Inform. 6 (3); Aronson, A.R., Effective mapping of biomedical text to the umls metathesaurus: the metamap program (2001) Proceedings of the AMIA Symposium, p. 17. , American Medical Informatics Association; Savova, G.K., Masanz, J.J., Ogren, P.V., Zheng, J., Sohn, S., Kipper-Schuler, K.C., Chute, C.G., Mayo clinical text analysis and knowledge extraction system (ctakes): architecture, component evaluation and applications (2010) J. Am. Med. Inform. Assoc., 17 (5), pp. 507-513; Gobbel, G.T., Reeves, R., Jayaramaraja, S., Giuse, D., Speroff, T., Brown, S.H., Elkin, P.L., Matheny, M.E., Development and evaluation of raptat: a machine learning system for concept mapping of phrases from medical narratives (2014) J. Biomed. Informatics, 48, pp. 54-65; Soysal, E., Wang, J., Jiang, M., Wu, Y., Pakhomov, S., Liu, H., Xu, H., Clamp – a toolkit for efficiently building customized clinical natural language processing pipelines (2018) J. Am. Med. Inform. Assoc., 25 (3), pp. 331-336; Boag, W., Sergeeva, E., Kulshreshtha, S., Szolovits, P., Rumshisky, A., Naumann, T., Cliner 2.0: Accessible and accurate clinical concept extraction, arXiv preprint arXiv; Suominen, H., Salanterä, S., Velupillai, S., Chapman, W.W., Savova, G., Elhadad, N., Pradhan, S., Jones, G.J., Overview of the share/clef ehealth evaluation lab 2013 (2013) International Conference of the Cross-Language Evaluation Forum for European Languages, pp. 212-231. , Springer; Pradhan, S., Elhadad, N., Chapman, W., Manandhar, S., Savova, G., Semeval-2014 task 7: analysis of clinical text (2014) Proceedings of the 8th International Workshop on Semantic Evaluation (SemEval 2014), pp. 54-62; Elhadad, N., Pradhan, S., Gorman, S., Manandhar, S., Chapman, W., Savova, G., Semeval-2015 task 14: analysis of clinical text (2015) Proceedings of the 9th International Workshop on Semantic Evaluation (SemEval 2015), pp. 305-310; Uzuner, Ö., South, B.R., Shen, S., DuVall, S.L., 2010 i2b2/va challenge on concepts, assertions, and relations in clinical text (2011) J. Am. Med. Inform. Assoc., 18 (5), pp. 552-556; Liu, S., Ma, W., Moore, R., Ganesan, V., Nelson, S., Rxnorm: prescription for electronic drug information exchange (2005) IT Profess., 7 (5), pp. 17-23; Spackman, K.A., Campbell, K.E., Côté, R.A., Snomed rt: a reference terminology for health care (1997) Proceedings of the AMIA Annual Fall Symposium, p. 640. , American Medical Informatics Association; Bodenreider, O., The unified medical language system (umls): integrating biomedical terminology (2004) Nucl. Acids Res., 32, pp. D267-D270; Osborne, J.D., Neu, M.B., Danila, M.I., Solorio, T., Bethard, S.J., Cuiless2016: a clinical corpus applying compositional normalization of text mentions (2018) J. Biomed. Semant., 9 (1), p. 2; Stubbs, A., Mae and mai: lightweight annotation and adjudication tools (2011) Proceedings of the 5th Linguistic Annotation Workshop, Association for Computational Linguistics, pp. 129-133; Rim, K., Mae2: Portable annotation tool for general natural language use (2016) Proceedings of 12th Joint ACL-ISO Workshop on Interoperable Semantic Annotation, pp. 75-80; Fuglede, B., Topsoe, F., Jensen-shannon divergence and hilbert space embedding (2004) International Symposium on Information Theory, 2004. ISIT 2004. Proceedings, p. 31. , IEEE</v>
          </cell>
          <cell r="AM284" t="str">
            <v>Luo, Y.-F.; Computer Science Department, United States; email: yenfu_luo@student.uml.edu</v>
          </cell>
          <cell r="AP284" t="str">
            <v>Academic Press Inc.</v>
          </cell>
          <cell r="AV284" t="str">
            <v>JBIOB</v>
          </cell>
          <cell r="AW284" t="str">
            <v>J. Biomed. Informatics</v>
          </cell>
          <cell r="AX284" t="str">
            <v>Final</v>
          </cell>
          <cell r="AY284" t="str">
            <v>2-s2.0-85062394602</v>
          </cell>
          <cell r="BF284" t="str">
            <v>Annotation; Clinical concept normalization; Medical informatics; Natural language processing</v>
          </cell>
          <cell r="BG284" t="str">
            <v>Medical informatics; Medical problems; Natural language processing systems; Sieves; Vocabulary control; Annotation; Clinical concept normalization; Discharge summary; Medical concepts; NAtural language processing; Normalization methods; Research communities; Standardized terminologies; Linguistics; accuracy; algorithm; calculation; health care quality; information processing; information retrieval; medical concept normalization corpus; medical information; priority journal; Review; validity; controlled vocabulary; electronic health record; human; natural language processing; procedures; Data Curation; Electronic Health Records; Humans; Information Storage and Retrieval; Natural Language Processing; Vocabulary, Controlled</v>
          </cell>
          <cell r="BI284" t="str">
            <v>twitter|metamap|nlp</v>
          </cell>
          <cell r="BJ284" t="str">
            <v>normalization of clinical text involves linking different ways of talking about the same clinical concept to the same term in the standardized vocabulary. to date, very few annotated corpora for normalization have been available, and existing corpora so far have been limited in scope and only dealt with the normalization of diseases and disorders. in this paper, we describe the annotation methodology we developed in order to create a new manually annotated wide-coverage corpus for clinical concept normalization, the medical concept normalization (mcn) corpus. in order to ensure wider coverage, we applied normalization to the text spans corresponding to the medical problems, treatments, and tests in the named entity corpus released for the fourth i2b2/va shared task. in contrast to previous annotation efforts, we do not assign multiple concept labels to the named entities that do not map to a unique concept in the controlled vocabulary. nor do we leave that named entity without a concept label. instead, our normalization method that splits such named entities, resolving some of the core ambiguity issues. lastly, we supply a sieve-based normalization baseline for mcn which combines metamap with multiple exact match components. the resulting corpus consists of 100 discharge summaries and provides normalization for the total of 10,919 concept mentions, using 3792 unique concepts from two controlled vocabularies. our inter-annotator agreement is 67.69% pre-adjudication and 74.20% post-adjudication. our sieve-based normalization baseline for mcn achieves 77% accuracy in cross-validation. we also detail the challenges of creating a normalization corpus, including the limitations deriving from both the mention span selection and the ambiguity and inconsistency within the current standardized terminologies. in order to facilitate the development of improved concept normalization methods, the mcn corpus will be publicly released to the research community in a shared task in 2019. © 2019 elsevier inc.</v>
          </cell>
          <cell r="BL284" t="str">
            <v xml:space="preserve">A normalização do texto clínico envolve vincular maneiras diferentes de falar sobre o mesmo conceito clínico para o mesmo prazo no vocabulário padronizado. Até o momento, muito poucos corpora anotados para a normalização estão disponíveis e os corpora existentes até agora foram limitados no escopo e lidam apenas com a normalização de doenças e distúrbios. Neste artigo, descrevemos a metodologia da anotação que desenvolvemos para criar um novo corpus de cobertura amplo anotado manualmente para a normalização do conceito clínico, a normalização do conceito médica (MCN). Para garantir uma cobertura mais ampla, aplicamos a normalização ao texto que correspondam aos problemas médicos, tratamentos e testes na entidade nomeada Corpus lançada para a quarta tarefa compartilhada I2B2 / VA. Em contraste com os esforços de anotação anteriores, não atribuímos várias etiquetas conceituais às entidades nomeadas que não mapeam para um conceito único no vocabulário controlado. Nem deixamos essa entidade nomeada sem uma etiqueta conceitual. Em vez disso, nosso método de normalização que divide essas entidades nomeadas, resolvendo alguns dos principais problemas de ambiguidade. Por fim, fornecemos uma linha de base de normalização baseada em peneira para o MCN que combina o metamap com vários componentes de correspondência exatos. O corpus resultante consiste em 100 resumos de descarga e fornece normalização para o total de 10.919 menções conceituais, usando 3792 conceitos únicos de dois vocabulários controlados. Nosso acordo inter-anotador é de 67,69% pré-adjudicação e 74,20% pós-adjudicação. Nossa linha de base de normalização baseada em peneira para MCN atinge 77% de precisão na validação cruzada. Também detalhe os desafios da criação de um corpus de normalização, incluindo as limitações decorrentes da seleção de intervalos de menção e da ambiguidade e inconsistência dentro das atuais terminologias padronizadas. A fim de facilitar o desenvolvimento de métodos de normalização do conceito melhorado, o MCN Corpus será divulgado publicamente para a comunidade de pesquisa em uma tarefa compartilhada em 2019. © 2019 Elsevier Inc. </v>
          </cell>
          <cell r="BQ284">
            <v>0</v>
          </cell>
          <cell r="BR284">
            <v>1</v>
          </cell>
          <cell r="BS284">
            <v>0</v>
          </cell>
          <cell r="BV284">
            <v>0</v>
          </cell>
          <cell r="BW284">
            <v>0</v>
          </cell>
          <cell r="BX284">
            <v>0</v>
          </cell>
          <cell r="BY284">
            <v>0</v>
          </cell>
          <cell r="BZ284">
            <v>0</v>
          </cell>
          <cell r="CA284">
            <v>0</v>
          </cell>
          <cell r="CB284">
            <v>0</v>
          </cell>
          <cell r="CC284">
            <v>0</v>
          </cell>
          <cell r="CE284" t="str">
            <v>Entra ou ñ para leitura: talvez</v>
          </cell>
          <cell r="CF284" t="str">
            <v>Razoavel</v>
          </cell>
          <cell r="CG284">
            <v>44374</v>
          </cell>
          <cell r="CK284">
            <v>0</v>
          </cell>
          <cell r="CL284">
            <v>0</v>
          </cell>
        </row>
        <row r="285">
          <cell r="C285" t="str">
            <v>mining biomedical data using metamap transfer (mmtx) and the unified medical language system (umls)</v>
          </cell>
          <cell r="D285" t="str">
            <v>Mining biomedical data using MetaMap Transfer (MMtx) and the Unified Medical Language System (UMLS).</v>
          </cell>
          <cell r="E285" t="str">
            <v xml:space="preserve">Dados biomédicos de mineração usando a transferência de metamap (MMTX) e o sistema de idioma médico unificado (UMLs). </v>
          </cell>
          <cell r="G285" t="str">
            <v xml:space="preserve">macho </v>
          </cell>
          <cell r="H285">
            <v>2007</v>
          </cell>
          <cell r="I285">
            <v>26</v>
          </cell>
          <cell r="J285">
            <v>0</v>
          </cell>
          <cell r="K285">
            <v>0</v>
          </cell>
          <cell r="L285" t="str">
            <v>Scopus</v>
          </cell>
          <cell r="P285" t="str">
            <v>English</v>
          </cell>
          <cell r="Q285" t="str">
            <v>Article</v>
          </cell>
          <cell r="R285">
            <v>0</v>
          </cell>
          <cell r="T285" t="str">
            <v>Osborne J.D., Lin S., Zhu L., Kibbe W.A.</v>
          </cell>
          <cell r="U285" t="str">
            <v>Methods in molecular biology (Clifton, N.J.)</v>
          </cell>
          <cell r="V285" t="str">
            <v>408</v>
          </cell>
          <cell r="Y285" t="str">
            <v>10.1007/978-1-59745-547-3_9</v>
          </cell>
          <cell r="Z285" t="str">
            <v>10.1007/978-1-59745-547-3_9</v>
          </cell>
          <cell r="AB285" t="str">
            <v>https://www.scopus.com/inward/record.uri?eid=2-s2.0-41449104826&amp;doi=10.1007%2f978-1-59745-547-3_9&amp;partnerID=40&amp;md5=d5646e42f5f383eedd8e5d0669adbef6</v>
          </cell>
          <cell r="AC285" t="str">
            <v>Robert H. Lurie Cancer Center, Northwestern University, Chicago, IL, United States</v>
          </cell>
          <cell r="AD285" t="str">
            <v>Osborne, J.D., Robert H. Lurie Cancer Center, Northwestern University, Chicago, IL, United States; Lin, S., Robert H. Lurie Cancer Center, Northwestern University, Chicago, IL, United States; Zhu, L., Robert H. Lurie Cancer Center, Northwestern University, Chicago, IL, United States; Kibbe, W.A., Robert H. Lurie Cancer Center, Northwestern University, Chicago, IL, United States</v>
          </cell>
          <cell r="AM285" t="str">
            <v>Osborne, J.D.</v>
          </cell>
          <cell r="AW285" t="str">
            <v>Methods Mol. Biol.</v>
          </cell>
          <cell r="AX285" t="str">
            <v>Final</v>
          </cell>
          <cell r="AY285" t="str">
            <v>2-s2.0-41449104826</v>
          </cell>
          <cell r="AZ285">
            <v>16</v>
          </cell>
          <cell r="BG285" t="str">
            <v>article; biology; computer program; information retrieval; medical information system; MEDLINE; natural language processing; statistical analysis; statistics; Computational Biology; Data Interpretation, Statistical; Information Storage and Retrieval; MEDLINE; Natural Language Processing; Software; Software Design; Unified Medical Language System</v>
          </cell>
          <cell r="BH285" t="str">
            <v>twitter|metamap|nlp</v>
          </cell>
          <cell r="BI285" t="str">
            <v>twitter|metamap|nlp</v>
          </cell>
          <cell r="BJ285" t="str">
            <v>detailed instruction is described for mapping unstructured, free text data into common biomedical concepts (drugs, diseases, anatomy, and so on) found in the unified medical language system using metamap transfer (mmtx). mmtx can be used in applications including mining and inferring relationship between concepts in medline publications by transforming free text into computable concepts. mmtx is in general not designed to be an end-user program; therefore, a simple analysis is described using mmtx for users without any programming knowledge. in addition, two java template files are provided for automated processing of the output from mmtx and users can adopt this with minimum java program experience.</v>
          </cell>
          <cell r="BL285" t="str">
            <v xml:space="preserve">A instrução detalhada é descrita para mapeamento de dados de texto não estruturados, livres em conceitos biomédicos comuns (drogas, doenças, anatomia e assim por diante) encontrados no sistema de idioma médico unificado usando transferência de metamap (MMTX). O MMTX pode ser usado em aplicativos, incluindo mineração e infringir a relação entre conceitos em publicações de Medline, transformando texto gratuito em conceitos computáveis. O MMTX é geralmente projetado para ser um programa de usuário final; Portanto, uma análise simples é descrita usando MMTX para usuários sem qualquer conhecimento de programação. Além disso, dois arquivos de modelo Java são fornecidos para processamento automatizado da saída do MMTX e os usuários podem adotar isso com a experiência mínima do programa Java. </v>
          </cell>
          <cell r="BQ285">
            <v>0</v>
          </cell>
          <cell r="BR285">
            <v>0</v>
          </cell>
          <cell r="BS285">
            <v>0</v>
          </cell>
          <cell r="BV285">
            <v>0</v>
          </cell>
          <cell r="BW285">
            <v>0</v>
          </cell>
          <cell r="BX285">
            <v>0</v>
          </cell>
          <cell r="BY285">
            <v>0</v>
          </cell>
          <cell r="BZ285">
            <v>0</v>
          </cell>
          <cell r="CA285">
            <v>0</v>
          </cell>
          <cell r="CB285">
            <v>0</v>
          </cell>
          <cell r="CC285">
            <v>0</v>
          </cell>
          <cell r="CK285">
            <v>0</v>
          </cell>
          <cell r="CL285">
            <v>0</v>
          </cell>
        </row>
        <row r="286">
          <cell r="C286" t="str">
            <v>mining fda drug labels for medical conditions</v>
          </cell>
          <cell r="D286" t="str">
            <v>Mining FDA drug labels for medical conditions</v>
          </cell>
          <cell r="E286" t="str">
            <v xml:space="preserve">Etiquetas de drogas FDA de mineração para condições médicas </v>
          </cell>
          <cell r="G286" t="str">
            <v xml:space="preserve">macho </v>
          </cell>
          <cell r="H286">
            <v>2013</v>
          </cell>
          <cell r="I286">
            <v>19</v>
          </cell>
          <cell r="J286">
            <v>0</v>
          </cell>
          <cell r="K286">
            <v>0</v>
          </cell>
          <cell r="L286" t="str">
            <v>Scopus</v>
          </cell>
          <cell r="P286" t="str">
            <v>English</v>
          </cell>
          <cell r="Q286" t="str">
            <v>Article</v>
          </cell>
          <cell r="R286">
            <v>0</v>
          </cell>
          <cell r="S286" t="str">
            <v>All Open Access, Gold, Green</v>
          </cell>
          <cell r="T286" t="str">
            <v>Li Q., Deleger L., Lingren T., Zhai H., Kaiser M., Stoutenborough L., Jegga A.G., Cohen K.B., Solti I.</v>
          </cell>
          <cell r="U286" t="str">
            <v>BMC Medical Informatics and Decision Making</v>
          </cell>
          <cell r="V286" t="str">
            <v>13</v>
          </cell>
          <cell r="W286" t="str">
            <v>1</v>
          </cell>
          <cell r="X286" t="str">
            <v xml:space="preserve"> 53</v>
          </cell>
          <cell r="Y286" t="str">
            <v>10.1186/1472-6947-13-53</v>
          </cell>
          <cell r="Z286" t="str">
            <v>10.1186/1472-6947-13-53</v>
          </cell>
          <cell r="AB286" t="str">
            <v>https://www.scopus.com/inward/record.uri?eid=2-s2.0-84876692441&amp;doi=10.1186%2f1472-6947-13-53&amp;partnerID=40&amp;md5=35b5b55e5e4a079fc29749dc9b15d609</v>
          </cell>
          <cell r="AC286" t="str">
            <v>Division of Biomedical Informatics, Department of Pediatrics, University of Cincinnati, Cincinnati, OH, United States; Computational Bioscience Program, University of Colorado, School of Medicine, Aurora, CO, United States; Anderson Center for Health Systems Excellence, Cincinnati Children's Hospital Medical Center, Cincinnati, OH, United States</v>
          </cell>
          <cell r="AD286" t="str">
            <v>Li, Q., Division of Biomedical Informatics, Department of Pediatrics, University of Cincinnati, Cincinnati, OH, United States; Deleger, L., Division of Biomedical Informatics, Department of Pediatrics, University of Cincinnati, Cincinnati, OH, United States; Lingren, T., Division of Biomedical Informatics, Department of Pediatrics, University of Cincinnati, Cincinnati, OH, United States; Zhai, H., Division of Biomedical Informatics, Department of Pediatrics, University of Cincinnati, Cincinnati, OH, United States; Kaiser, M., Division of Biomedical Informatics, Department of Pediatrics, University of Cincinnati, Cincinnati, OH, United States; Stoutenborough, L., Division of Biomedical Informatics, Department of Pediatrics, University of Cincinnati, Cincinnati, OH, United States; Jegga, A.G., Division of Biomedical Informatics, Department of Pediatrics, University of Cincinnati, Cincinnati, OH, United States; Cohen, K.B., Computational Bioscience Program, University of Colorado, School of Medicine, Aurora, CO, United States; Solti, I., Division of Biomedical Informatics, Department of Pediatrics, University of Cincinnati, Cincinnati, OH, United States, Anderson Center for Health Systems Excellence, Cincinnati Children's Hospital Medical Center, Cincinnati, OH, United States</v>
          </cell>
          <cell r="AH286" t="str">
            <v>National Human Genome Research Institute, NHGRI: U01HG006828
U.S. National Library of Medicine, NLM: R00LM010227, R01LM009254
Eunice Kennedy Shriver National Institute of Child Health and Human Development, NICHD: R21HD072883</v>
          </cell>
          <cell r="AL286" t="str">
            <v>Why Learn about Adverse Drug Reactions (ADR)?, , http://www.fda.gov/Drugs/DevelopmentApprovalProcess/DevelopmentResources/ DrugInteractionsLabeling/ucm114848.htm; Le, J., Nguyen, T., Law, A.V., Hodding, J., Adverse drug reactions among children over a 10-year period (2006) Pediatrics, 118 (2), pp. 555-562. , http://pediatrics.aappublications.org/cgi/reprint/118/2/555, DOI 10.1542/peds.2005-2429; Muething, S.E., Conway, P.H., Kloppenborg, E., Lesko, A., Schoettker, P.J., Seid, M., Kotagal, U., Identifying causes of adverse events detected by an automated trigger tool through in-depth analysis (2010) Qual Saf Health Care, 19 (5), pp. 435-439. , 10.1136/qshc.2008.031393 20798069; Adverse Event Reporting System (AERS), , http://www.fda.gov/Drugs/GuidanceComplianceRegulatoryInformation/ Surveillance/AdverseDrugEffects/; FDA Label, , http://www.fda.gov/ScienceResearch/BioinformaticsTools/ucm289739.htm; Boyce, R., Harkema, H., Conway, M., Leveraging the semantic web and natural language processing to enhance drug-mechanism knowledge in drug product labels (2010) Proceedings of the First ACM International Health Informatics Symposium: November 11 - 12, 2010, pp. 492-496. , Arlington, VA, USA; Chen, M., Vijay, V., Shi, Q., Liu, Z., Fang, H., Tong, W., FDA-approved drug labelling for the study of drug-induced liver injury (2011) Drug Discov Today, 16, pp. 697-703. , 10.1016/j.drudis.2011.05.007 21624500; Murphy, S., Roberts, R., 'Black box'' 101: How the Food and Drug Administration evaluates, communicates, and manages drug benefit/risk (2006) Journal of Allergy and Clinical Immunology, 117 (1), pp. 34-39. , DOI 10.1016/j.jaci.2005.10.031, PII S0091674905023250; Jha, A.K., Kuperman, G.J., Teich, J.M., Leape, L., Shea, B., Rittenberg, E., Burdick, E., Bates, D.W., Identifying adverse drug events: Development of a computer-based monitor and comparison with chart review and stimulated voluntary report (1998) Journal of the American Medical Informatics Association, 5 (3), pp. 305-314; Phansalkar, S., Hoffman, J.M., Nebeker, J.R., Hurdle, J.F., Pharmacists versus nonpharmacists in adverse drug event detection: A meta-analysis and systematic review (2007) American Journal of Health-System Pharmacy, 64 (8), pp. 842-849. , DOI 10.2146/ajhp060335; U.S National Library of Medicine Coding Symbols for Thesaurus of Adverse Reaction Terms (COSTART) Source Information. (2010, November 23), , http://www.nlm.nih.gov/research/umls/sourcereleasedocs/current/CST/; Bousquet, C., Lagier, G., Louet, A.L., Beller, C., Venot, A., Jaulent, M., Appraisal of the MedDRA Conceptual Structure for Describing and Grouping Adverse Drug Reactions (2005) Drug Saf, 28 (1), pp. 19-34. , 10.2165/00002018-200528010-00002 15649103; He, Y., Xiang, Z., Sarnitivijai, S., Toldo, L., Ceusters, W., AEO: A realism-based biomedical ontology for the representation of adverse events (2009) Proceedings of International Conference on Biomedical Ontology (ICBO): July 24-26, 2009, pp. 309-315. , Amherst, New York, USA; Alecu, I., Bousquet, C., Jaulent, M.C., A case report: Using SNOMED CT for grouping adverse drug reactions terms (2008) BMC Med Inform Decis Mak, 8, p. 54. , 10.1186/1472-6947-8-54 19040738; Sohn, S., Kocher, J.P.A., Chute, C.G., Savova, G.K., Drug side effect extraction from clinical narratives of psychiatry and psychology patients (2011) J Am Med Inform Assoc, 18 (SUPPL. 1), pp. 144-149. , 10.1136/amiajnl-2011-000351; Duke, J.D., Friedlin, J., ADESSA: A real-time decision support service for delivery of semantically coded adverse drug event data (2010) Proceedings of AMIA Annual Symposium, pp. 177-181. , Washington, DC, USA; Savova, G.K., Masanz, J.J., Ogren, P.V., Zheng, J., Shon, S., Kipper-Schuler, K.C., Chute, C.G., Mayo clinical Text Analysis and Knowledge Extraction System (cTAKES): Architecture, component evaluation and applications (2010) J Am Med Inform Assoc, 17 (5), pp. 507-513. , 10.1136/jamia.2009.001560 20819853; Bisgin, H., Liu, Z., Fang, H., Xu, X., Tong, W., Mining FDA drug labels using an unsupervised learning technique - Topic modeling (2011) BMC Bioinforma, 12 (SUPPL. 10), p. 1911. , 10.1186/1471-2105-12-S10-S11; Li, Q., He, D., Mao, M., A study of relation annotation in business environments using web mining (2009) Proceeding of International Conference on Semantic Computing, pp. 203-209. , Berkeley, CA, USA; Aramaki, E., Miura, Y., Tonoike, M., Ohkuma, T., Masuichi, H., Wakiki, K., Ohe, K., Extraction of adverse drug effects from clinical records (2010) Stud Health Technol Inform, 160 (1), pp. 739-743. , 20841784; DailyMed, , http://dailymed.nlm.nih.gov/dailymed/about.cfm; Pharmaceutical Sales 2010. - Top U.S. Drugs by Sales, , http://www.drugs.com/top200.htm; Structured Product Labeling, Section Headings (LOINC), , http://www.fda.gov/ForIndustry/DataStandards/StructuredProductLabeling/ ucm162057.htm; SHARPn Annotation Guidelines, , [ www.sharpn.org ]. (Oral communication from SHARPn's NLP PI); Chapman, W.W., Dowling, J.N., Hripcsak, G., Evaluation of training with an annotation schema for manual annotation of clinical conditions from emergency department reports (2008) International Journal of Medical Informatics, 77 (2), pp. 107-113. , DOI 10.1016/j.ijmedinf.2007.01.002, PII S1386505607000147; Deleger, L., Li, Q., Lingren, T., Kaiser, M., Molnar, K., Zhai, H., Stoutenborough, L., Solti, I., Building Gold standard Corpora for Medical Natural Language Processing Tasks (2012) Proceedings of AMIA Annual Symposium, pp. 144-153. , Chicago, USA; Uzuner, O., Solti, I., Cadag, E., Extracting medication information from clinical text (2010) J Am Med Inform Assoc, 17 (5), pp. 514-518. , 10.1136/jamia.2010.003947 20819854; Friedman, C., Hripcsak, G., Evaluating natural language processors in the clinical domain (1998) Methods of Information in Medicine, 37 (4-5), pp. 334-344; Hripcsak, G., Rothschild, A.S., Agreement, the F-measure, and reliability in information retrieval (2005) Journal of the American Medical Informatics Association, 12 (3), pp. 296-298. , DOI 10.1197/jamia.M1733; Tsai, R., Wu, S., Chou, W., Lin, Y., He, D., Hsiang, J., Sung, T., Hsu, W., Various criteria in the evaluation of biomedical named entity recognition (2006) BMI Bioinformatics, 7, pp. 92-100. , 10.1186/1471-2105-7-92; Noreen, E.W., (1989) Computer-Intensive Methods for Testing Hypotheses: An Introduction, , New York: Wiley; MALLET: A MAchine Learning for Language Toolkit, , http://mallet.cs.umass.edu/; Bland, J.M., Altman, D.G., Multiple significance tests: The Bonferroni method (1995) BMJ, 310 (6973), p. 170. , 10.1136/bmj.310.6973.170 7833759</v>
          </cell>
          <cell r="AM286" t="str">
            <v>Solti, I.; Division of Biomedical Informatics, , Cincinnati, OH, United States; email: Imre.Solti@cchmc.org</v>
          </cell>
          <cell r="AP286" t="str">
            <v>BioMed Central Ltd</v>
          </cell>
          <cell r="AW286" t="str">
            <v>BMC Med. Informatics Decis. Mak.</v>
          </cell>
          <cell r="AX286" t="str">
            <v>Final</v>
          </cell>
          <cell r="AY286" t="str">
            <v>2-s2.0-84876692441</v>
          </cell>
          <cell r="BF286" t="str">
            <v>Conditional random fields; CRF; cTAKES; Disease and disorders; FDA drug labels; IE; Information extraction; Medical condition; Natural language processing; NLP; Sign and symptoms</v>
          </cell>
          <cell r="BG286" t="str">
            <v>article; data mining; drug labeling; drug surveillance program; food and drug administration; hospital organization; human; methodology; natural language processing; United States; Adverse Drug Reaction Reporting Systems; Data Mining; Drug Labeling; Humans; Medication Systems; Natural Language Processing; Ohio; United States; United States Food and Drug Administration</v>
          </cell>
          <cell r="BI286" t="str">
            <v>twitter|metamap|nlp</v>
          </cell>
          <cell r="BJ286" t="str">
            <v>background: cincinnati children's hospital medical center (cchmc) has built the initial natural language processing (nlp) component to extract medications with their corresponding medical conditions (indications, contraindications, overdosage, and adverse reactions) as triples of medication-related information ([(1) drug name]-[(2) medical condition]-[(3) loinc section header]) for an intelligent database system, in order to improve patient safety and the quality of health care. the food and drug administration's (fda) drug labels are used to demonstrate the feasibility of building the triples as an intelligent database system task. methods. this paper discusses a hybrid nlp system, called automcextractor, to collect medical conditions (including disease/disorder and sign/symptom) from drug labels published by the fda. altogether, 6,611 medical conditions in a manually-annotated gold standard were used for the system evaluation. the pre-processing step extracted the plain text from xml file and detected eight related loinc sections (e.g. adverse reactions, warnings and precautions) for medical condition extraction. conditional random fields (crf) classifiers, trained on token, linguistic, and semantic features, were then used for medical condition extraction. lastly, dictionary-based post-processing corrected boundary-detection errors of the crf step. we evaluated the automcextractor on manually-annotated fda drug labels and report the results on both token and span levels. results: precision, recall, and f-measure were 0.90, 0.81, and 0.85, respectively, for the span level exact match; for the token-level evaluation, precision, recall, and f-measure were 0.92, 0.73, and 0.82, respectively. conclusions: the results demonstrate that (1) medical conditions can be extracted from fda drug labels with high performance; and (2) it is feasible to develop a framework for an intelligent database system. © 2013 li et al.; licensee biomed central ltd.</v>
          </cell>
          <cell r="BL286" t="str">
            <v xml:space="preserve">Antecedentes: O Centro Médico do Cincinnati Children's Hospital (CCHMC) construiu o componente inicial de processamento de linguagem natural (NLP) para extrair medicamentos com suas correspondentes condições médicas (indicações, contra-indicações, sobredosagem e reações adversas) como triplos de informações relacionadas à medicação ([(( 1) nome da droga] - [(2) condição médica] - [(3) cabeçalho da seção de loink]) para um sistema de banco de dados inteligente, a fim de melhorar a segurança do paciente e a qualidade dos cuidados de saúde. As etiquetas de drogas de administração de alimentos e medicamentos (FDA) são usadas para demonstrar a viabilidade de construir os triplos como uma tarefa do sistema de banco de dados inteligente. métodos. Este artigo discute um sistema NLP híbrido, chamado Automens Automens, para coletar condições médicas (incluindo doenças / desordem e assinatura / sintoma) de etiquetas de drogas publicadas pela FDA. Ao todo, 6.611 condições médicas em um padrão de ouro anotado manualmente foram utilizados para a avaliação do sistema. A etapa de pré-processamento extraiu o texto simples do arquivo XML e detectou oito seções de loinc relacionadas (por exemplo, reações adversas, avisos e precauções) para a extração médica da condição. Os classifícios de campos aleatórios condicionais (CRF), treinados em token, lingüísticas e características semânticas, foram então usadas para a extração de condições médicas. Por fim, erros de detecção de fronteira com base no pós-processamento baseado em dicionário de dicionário. Avaliamos o Automedicroxtractor em rótulos de drogas FDA anotados manualmente e relatamos os resultados nos níveis de token e span. Resultados: precisão, recordação e f-medida foram 0,90, 0,81 e 0,85, respectivamente, para a correspondência exata do nível de extensão; Para a avaliação, precisão, recordação e medida F do token foram 0,92, 0,73 e 0,82, respectivamente. CONCLUSÕES: Os resultados demonstram que (1) condições médicas podem ser extraídas de rótulos de medicamentos FDA com alto desempenho; e (2) é viável desenvolver uma estrutura para um sistema de banco de dados inteligente. © 2013 Li et al.; Licenciado Biomed Central Ltd. </v>
          </cell>
          <cell r="BQ286">
            <v>0</v>
          </cell>
          <cell r="BR286">
            <v>0</v>
          </cell>
          <cell r="BS286">
            <v>0</v>
          </cell>
          <cell r="BV286">
            <v>0</v>
          </cell>
          <cell r="BW286">
            <v>0</v>
          </cell>
          <cell r="BX286">
            <v>0</v>
          </cell>
          <cell r="BY286">
            <v>0</v>
          </cell>
          <cell r="BZ286">
            <v>0</v>
          </cell>
          <cell r="CA286">
            <v>0</v>
          </cell>
          <cell r="CB286">
            <v>0</v>
          </cell>
          <cell r="CC286">
            <v>0</v>
          </cell>
          <cell r="CK286">
            <v>0</v>
          </cell>
          <cell r="CL286">
            <v>0</v>
          </cell>
        </row>
        <row r="287">
          <cell r="C287" t="str">
            <v>multi layered learning for information extraction from adverse drug event narratives</v>
          </cell>
          <cell r="D287" t="str">
            <v>Multi-layered Learning for Information Extraction from Adverse Drug Event Narratives</v>
          </cell>
          <cell r="E287" t="str">
            <v xml:space="preserve">Aprendizagem multi-camada para extração de informações de narrativas de eventos de drogas adversas </v>
          </cell>
          <cell r="G287" t="str">
            <v xml:space="preserve">macho </v>
          </cell>
          <cell r="H287">
            <v>2019</v>
          </cell>
          <cell r="J287">
            <v>0</v>
          </cell>
          <cell r="K287">
            <v>0</v>
          </cell>
          <cell r="L287" t="str">
            <v>Scopus</v>
          </cell>
          <cell r="P287" t="str">
            <v>English</v>
          </cell>
          <cell r="Q287" t="str">
            <v>Conference Paper</v>
          </cell>
          <cell r="R287">
            <v>0</v>
          </cell>
          <cell r="T287" t="str">
            <v>Wunnava S., Qin X., Kakar T., Tlachac M.L., Kong X., Rundensteiner E.A., Sahoo S.K., De S.</v>
          </cell>
          <cell r="U287" t="str">
            <v>Communications in Computer and Information Science</v>
          </cell>
          <cell r="V287" t="str">
            <v>1024</v>
          </cell>
          <cell r="Y287" t="str">
            <v>10.1007/978-3-030-29196-9_22</v>
          </cell>
          <cell r="Z287" t="str">
            <v>10.1007/978-3-030-29196-9_22</v>
          </cell>
          <cell r="AB287" t="str">
            <v>https://www.scopus.com/inward/record.uri?eid=2-s2.0-85071654039&amp;doi=10.1007%2f978-3-030-29196-9_22&amp;partnerID=40&amp;md5=4182dedc066feb5076dbd544fa5822ce</v>
          </cell>
          <cell r="AC287" t="str">
            <v>Worcester Polytechnic Institute, Worcester, MA, United States; Center for Drug Evaluation and Research, U.S. Food and Drug Administration, Silver Spring, MD, United States</v>
          </cell>
          <cell r="AD287" t="str">
            <v>Wunnava, S., Worcester Polytechnic Institute, Worcester, MA, United States; Qin, X., Worcester Polytechnic Institute, Worcester, MA, United States; Kakar, T., Worcester Polytechnic Institute, Worcester, MA, United States; Tlachac, M.L., Worcester Polytechnic Institute, Worcester, MA, United States; Kong, X., Worcester Polytechnic Institute, Worcester, MA, United States; Rundensteiner, E.A., Worcester Polytechnic Institute, Worcester, MA, United States; Sahoo, S.K., Center for Drug Evaluation and Research, U.S. Food and Drug Administration, Silver Spring, MD, United States; De, S., Center for Drug Evaluation and Research, U.S. Food and Drug Administration, Silver Spring, MD, United States</v>
          </cell>
          <cell r="AH287" t="str">
            <v>P200A150306
U.S. Food and Drug Administration, FDA
U.S. Department of Education, ED: R305A150571
Institute of Education Sciences, IES
Oak Ridge Associated Universities, ORAU</v>
          </cell>
          <cell r="AI287" t="str">
            <v>Keywords: Pharmacovigilance · Adverse Drug Reaction · Class imbalance · Ensemble learning We are grateful for funding to in part support this research, including by the Seeds of STEM at WPI via the Institute of Education Sciences, U.S. Department of Education grant R305A150571, Oak Ridge Associated Universities (ORAU) for two ORISE Fellowships to conduct research with the U.S. Food and Drug Administration, and the Department of Education GAANN fellowship grant P200A150306.</v>
          </cell>
          <cell r="AL287" t="str">
            <v>Alpaydin, E., (2014) Introduction to Machine Learning, , MIT Press, Cambridge; Aronson, A.R., Effective mapping of biomedical text to the UMLS Metathesaurus: The MetaMap program (2001) Proceedings of the AMIA Symposium, p. 17; Barandela, R., Valdovinos, R.M., Sánchez, J.S., New applications of ensembles of classifiers (2003) Pattern Anal. Appl., 6 (3), pp. 245-256; Bird, S., (2009) Natural Language Processing with Python: Analyzing Text with the Natural Language Toolkit. O’Reilly Media Inc, , Sebastopol; Bishop, C.M., (2006) Pattern Recognition and Machine Learning, , Springer, Heidelberg; Verma, A., Khanna, G., Survey on digital image processing techniques for tumor detection (2016) Indian J. Sci. Technol., 9 (14), pp. 1-15; Breiman, L., Bagging predictors (1996) Mach. Learn., 24 (2), pp. 123-140; Charniak, E., Johnson, M., Coarse-to-fine n-best parsing and MaxEnt discriminative reranking (2005) Proceedings of the 43Rd Annual Meeting on ACL, pp. 173-180. , pp., ACL; Chawla, N.V., Data mining for imbalanced datasets: An overview (2009) Data Mining and Knowledge Discovery Handbook, pp. 875-886. , https://doi.org/10.1007/978-0-387-09823-4_45, Maimon, O., Rokach, L. (eds.), pp., Springer, Boston; Doan, S., Xu, H., Recognizing medication related entities in hospital discharge summaries using support vector machine (2010) Proceedings of the 23Rd International Conference on Computational Linguistics: Posters, pp. 259-266. , pp., ACL; (2016) FDA: FAERS (FDA Adverse Event Reporting System; Feng, X., Assessing pancreatic cancer risk associated with dipeptidyl peptidase 4 inhibitors: Data mining of FDA adverse event reporting system (FAERS) (2013) J. Pharmacovigilance, 1 (1-7); Ferrucci, D., Lally, A., UIMA: An architectural approach to unstructured information processing in the corporate research environment (2004) Nat. Lang. Eng., 10 (3-4), pp. 327-348; Friedman, C., Alderson, P.O., Austin, J.H., Cimino, J.J., Johnson, S.B., A general natural-language text processor for clinical radiology (1994) JAMIA, 1 (2), pp. 161-174; Galar, M., Fernandez, A., Barrenechea, E., Bustince, H., Herrera, F., A review on ensembles for the class imbalance problem: Bagging-, boosting-, and hybrid-based approaches (2012) IEEE Trans. Syst. Man Cybern. Part C (Appl. Rev.), 42 (4), pp. 463-484; Ghiasvand, O., (2014) Disease Name Extraction from Clinical Text Using Conditional Random Fields, , Ph.D. thesis, The University of Wisconsin-Milwaukee; Halgrim, S.R., Xia, F., Solti, I., Cadag, E., Uzuner, Ö., A cascade of classifiers for extracting medication information from discharge summaries (2011) J. Biomed. Semant., 2 (3), p. S2; Harpaz, R., Text mining for adverse drug events: The promise, challenges, and state of the art (2014) Drug Saf, 37 (10), pp. 777-790; Jagannatha, A.N., Yu, H., Bidirectional RNN for medical event detection in electronic health records (2016) Proceedings of the Conference. ACL. North American Chapter, 2016, p. 473. , Meeting, p., NIH Public Access; Japkowicz, N., Stephen, S., The class imbalance problem: A systematic study (2002) Intell. Data Anal., 6 (5), pp. 429-449; Kohavi, R., A study of cross-validation and bootstrap for accuracy estimation and model selection (1995) Ijcai, 14, pp. 1137-1145. , Stanford, CA, vol., pp; Kuhn, M., Letunic, I., Jensen, L.J., Bork, P., The sider database of drugs and side effects (2015) Nucleic Acids Res, 44 (D1), pp. D1075-D1079; Lazarou, J., Pomeranz, B.H., Corey, P.N., Incidence of adverse drug reactions in hospitalized patients: A meta-analysis of prospective studies (1998) JAMA, 279 (15), pp. 1200-1205; Longadge, R., Dongre, S., (2013) Class Imbalance Problem in Data Mining Review, , arXiv preprint arXiv; Nguyen, H., Patrick, J., (2016) Text Mining in Clinical Domain: Dealing with Noise, pp. 549-558. , KDD, pp; Polikar, R., Ensemble learning (2009) Scholarpedia, 4 (1), p. 2776. , https://doi.org/10.4249/scholarpedia.2776; Ramesh, B.P., Belknap, S.M., Li, Z., Frid, N., West, D.P., Yu, H., Automatically recognizing medication and adverse event information from food and drug administration’s adverse event reporting system narratives (2014) JMIR Med. Inform., 2 (1); Sakaeda, T., Tamon, A., Kadoyama, K., Okuno, Y., Data mining of the public version of the FDA adverse event reporting system (2013) Int. J. Med. Sci., 10 (7), p. 796; Savova, G.K., Mayo clinical Text Analysis and Knowledge Extraction System (CTAKES): Architecture, component evaluation and applications (2010) JAMIA, 17 (5), pp. 507-513; Schapire, R.E., The strength of weak learnability (1990) Mach. Learn., 5 (2), pp. 197-227; Simpson, M.S., Demner-Fushman, D., (2012) Biomedical Text Mining: A Survey of Recent Progress, pp. 465-517. , https://doi.org/10.1007/978-1-4614-3223-4_14, In: Aggarwal, C., Zhai, C. (eds.) Mining Text Data, pp., Springer, Boston; Tan, P.N., (2006) Introduction to Data Mining. Pearson Education India, , New Delhi; Uzuner, Ö., Solti, I., Cadag, E., Extracting medication information from clinical text (2010) JAMIA, 17 (5), pp. 514-518; Uzuner, Ö., Solti, I., Xia, F., Cadag, E., Community annotation experiment for ground truth generation for the i2b2 medication challenge (2010) JAMIA, 17 (5), pp. 519-523; Uzuner, Ö., Zhang, X., Sibanda, T., Machine learning and rule-based approaches to assertion classification (2009) JAMIA, 16 (1), pp. 109-115; Wang, S., Yao, X., Diversity analysis on imbalanced data sets by using ensemble models (2009) Proceedings of the IEEE Symposium on Computational Intelligence and Data Mining, CIDM, pp. 324-331. , pp; Wilson, A.M., Thabane, L., Holbrook, A., Application of data mining techniques in pharmacovigilance (2004) BJCP, 57 (2), pp. 127-134; Wolpert, D.H., Stacked generalization (1992) Neural Netw, 5 (2), pp. 241-259; Wunnava, S., One size does not fit all: An ensemble approach towards information extraction from adverse drug event narratives (2018) Proceedings of the 11Th International Joint Conference on Biomedical Engineering Systems and Technologies-Volume 5: HEALTHINF, pp. 176-188. , https://doi.org/10.5220/0006600201760188, pp., INSTICC, SciTePress; Xu, H., Stenner, S.P., Doan, S., Johnson, K.B., Waitman, L.R., Denny, J.C., MedEx: A medication information extraction system for clinical narratives (2010) JAMIA, 17 (1), pp. 19-24</v>
          </cell>
          <cell r="AM287" t="str">
            <v>Wunnava, S.; Worcester Polytechnic InstituteUnited States; email: swunnava@wpi.edu</v>
          </cell>
          <cell r="AN287" t="str">
            <v>Bermudez i Badia S.Cliquet A.Wiebe S.Zwiggelaar R.Anderson P.Fred A.Gamboa H.Saggio G.</v>
          </cell>
          <cell r="AP287" t="str">
            <v>Springer Verlag</v>
          </cell>
          <cell r="AQ287" t="str">
            <v>11th International Joint Conference on Biomedical Engineering Systems and Technologies, BIOSTEC 2018</v>
          </cell>
          <cell r="AR287" t="str">
            <v>19 January 2018 through 21 January 2018</v>
          </cell>
          <cell r="AT287">
            <v>230019</v>
          </cell>
          <cell r="AU287" t="str">
            <v>9783030291952</v>
          </cell>
          <cell r="AW287" t="str">
            <v>Commun. Comput. Info. Sci.</v>
          </cell>
          <cell r="AX287" t="str">
            <v>Final</v>
          </cell>
          <cell r="AY287" t="str">
            <v>2-s2.0-85071654039</v>
          </cell>
          <cell r="AZ287">
            <v>26</v>
          </cell>
          <cell r="BF287" t="str">
            <v>Adverse Drug Reaction; Class imbalance; Ensemble learning; Pharmacovigilance</v>
          </cell>
          <cell r="BG287" t="str">
            <v>Advanced Analytics; Biomedical engineering; Character recognition; Classification (of information); Computer aided instruction; Data Analytics; Natural language processing systems; Pharmacodynamics; Adverse drug reactions; Biomedical named entity recognition; Class imbalance; Ensemble approaches; Ensemble learning; Heterogeneous classifiers; Patient information; Pharmacovigilance; Learning systems</v>
          </cell>
          <cell r="BJ287" t="str">
            <v>recognizing named entities in adverse drug reactions narratives is a crucial step towards extracting valuable patient information from unstructured text and transforming the information into an easily processable structured format. this motivates using advanced data analytics to support data-driven pharmacovigilance. yet existing biomedical named entity recognition (ner) tools are limited in their ability to identify certain entity types from these domain-specific narratives, resulting in poor accuracy. to address this shortcoming, we propose our novel methodology called tiered ensemble learning system with diversity (tels-d), an ensemble approach that integrates a rich variety of named entity recognizers to procure the final result. there are two specific challenges faced by biomedical ner: the classes are imbalanced and the lack of a single best performing method. the first challenge is addressed through a balanced, under-sampled bagging strategy that depends on the imbalance level to overcome this highly skewed data problem. to address the second challenge, we design an ensemble of heterogeneous entity recognizers that leverages a novel ensemble combiner. our experimental results demonstrate that for biomedical text datasets: (i) a balanced learning environment combined with an ensemble of heterogeneous classifiers consistently improves the performance over individual base learners and (ii) stacking-based ensemble combiner methods outperform simple majority voting based solutions by 0.3 in f1-score. © 2019, springer nature switzerland ag.</v>
          </cell>
          <cell r="BL287" t="str">
            <v xml:space="preserve">Reconhecendo entidades nomeadas em narrativas de reações de medicamentos adversos é um passo crucial para extrair informações valiosas do paciente do texto não estruturado e transformando as informações em um formato estruturado facilmente processável. Isso motiva o uso de análise avançada de dados para suportar a farmacovigilância orientada a dados. No entanto, as ferramentas de reconhecimento nomeado biomédico existente (ner) são limitadas em sua capacidade de identificar certos tipos de entidade dessas narrativas específicas de domínio, resultando em precisão ruim. Para resolver esta falha, propomos nossa nova metodologia chamada sistema de aprendizagem em conjunto de diversidade (TELS-D), uma abordagem de ensemble que integra uma rica variedade de reconhecimentos de entidade nomeados para obter o resultado final. Existem dois desafios específicos enfrentados pelo Biomedical Ner: as classes são desequilibradas e a falta de um único método de melhor desempenho. O primeiro desafio é abordado através de uma estratégia de ensacamento equilibrada e submersa que depende do nível de desequilíbrio para superar esse problema de dados altamente inclinado. Para resolver o segundo desafio, projetamos um conjunto de reconhecimentos de entidade heterogêneos que aproveitam um romance combinador de ensemble. Nossos resultados experimentais demonstram que para conjuntos de dados de texto biomédicos: (i) Um ambiente de aprendizagem equilibrado combinado com um conjunto de classificadores heterogêneos melhora consistentemente o desempenho em relação aos alunos de base individual e (ii) métodos combinadores baseados em empilhamento, superam as soluções baseadas em votação de maioria simples em 0,3 em f1-score. © 2019, Springer Nature Switzerland AG. </v>
          </cell>
          <cell r="BQ287">
            <v>0</v>
          </cell>
          <cell r="BR287">
            <v>1</v>
          </cell>
          <cell r="BS287">
            <v>0</v>
          </cell>
          <cell r="BV287">
            <v>0</v>
          </cell>
          <cell r="BW287">
            <v>0</v>
          </cell>
          <cell r="BX287">
            <v>0</v>
          </cell>
          <cell r="BY287">
            <v>0</v>
          </cell>
          <cell r="BZ287">
            <v>0</v>
          </cell>
          <cell r="CA287">
            <v>0</v>
          </cell>
          <cell r="CB287">
            <v>0</v>
          </cell>
          <cell r="CC287">
            <v>0</v>
          </cell>
          <cell r="CE287" t="str">
            <v>Entra ou ñ para leitura: não</v>
          </cell>
          <cell r="CF287" t="str">
            <v>Ruim</v>
          </cell>
          <cell r="CG287">
            <v>44374</v>
          </cell>
          <cell r="CK287">
            <v>0</v>
          </cell>
          <cell r="CL287">
            <v>0</v>
          </cell>
        </row>
        <row r="288">
          <cell r="C288" t="str">
            <v>named entity recognition from chinese adverse drug event reports with lexical feature based bilstm crf and tri training</v>
          </cell>
          <cell r="D288" t="str">
            <v>Named entity recognition from Chinese adverse drug event reports with lexical feature based BiLSTM-CRF and tri-training</v>
          </cell>
          <cell r="E288" t="str">
            <v xml:space="preserve">Reconhecimento de entidade nomeado de relatórios chineses de eventos de drogas adversos com recursos lexicais baseados em BILSTM-CRF e tri-treinamento </v>
          </cell>
          <cell r="G288" t="str">
            <v xml:space="preserve">macho </v>
          </cell>
          <cell r="H288">
            <v>2019</v>
          </cell>
          <cell r="I288">
            <v>16</v>
          </cell>
          <cell r="J288">
            <v>0</v>
          </cell>
          <cell r="K288">
            <v>0</v>
          </cell>
          <cell r="L288" t="str">
            <v>Scopus</v>
          </cell>
          <cell r="P288" t="str">
            <v>English</v>
          </cell>
          <cell r="Q288" t="str">
            <v>Article</v>
          </cell>
          <cell r="R288">
            <v>0</v>
          </cell>
          <cell r="S288" t="str">
            <v>All Open Access, Bronze</v>
          </cell>
          <cell r="T288" t="str">
            <v>Chen Y., Zhou C., Li T., Wu H., Zhao X., Ye K., Liao J.</v>
          </cell>
          <cell r="U288" t="str">
            <v>Journal of Biomedical Informatics</v>
          </cell>
          <cell r="V288" t="str">
            <v>96</v>
          </cell>
          <cell r="X288" t="str">
            <v xml:space="preserve"> 103252</v>
          </cell>
          <cell r="Y288" t="str">
            <v>10.1016/j.jbi.2019.103252</v>
          </cell>
          <cell r="Z288" t="str">
            <v>10.1016/j.jbi.2019.103252</v>
          </cell>
          <cell r="AB288" t="str">
            <v>https://www.scopus.com/inward/record.uri?eid=2-s2.0-85069603854&amp;doi=10.1016%2fj.jbi.2019.103252&amp;partnerID=40&amp;md5=f730a5ee21cfac5eec675f33dc30916f</v>
          </cell>
          <cell r="AC288" t="str">
            <v>School of Science, China Pharmaceutical University, Nanjing, China; Adverse Drug Reaction Monitoring Center of Wuxi, Wuxi, China; MandalaT Software Corporation, Wuxi, China</v>
          </cell>
          <cell r="AD288" t="str">
            <v>Chen, Y., School of Science, China Pharmaceutical University, Nanjing, China; Zhou, C., School of Science, China Pharmaceutical University, Nanjing, China; Li, T., School of Science, China Pharmaceutical University, Nanjing, China; Wu, H., School of Science, China Pharmaceutical University, Nanjing, China; Zhao, X., Adverse Drug Reaction Monitoring Center of Wuxi, Wuxi, China; Ye, K., MandalaT Software Corporation, Wuxi, China; Liao, J., School of Science, China Pharmaceutical University, Nanjing, China</v>
          </cell>
          <cell r="AH288" t="str">
            <v>Food and Drug Administration, FDA: 20170308
China Pharmaceutical University, CPU</v>
          </cell>
          <cell r="AI288" t="str">
            <v>Funding: This work was supported by 2017–2018 annual scientific research project (info category) of Jiangsu Food and Drug Administration (No. 20170308 ) and ‘Double First-Class’ University project (No. CPU2018GY19 ). The authors would like to thank the team of annotators for their efforts in annotating corpus and the support of supervisors from ADR monitoring center of Wuxi, Jiangsu Province, as well as the computing support from High Performance Computing Center of China Pharmaceutical University.</v>
          </cell>
          <cell r="AL288" t="str">
            <v>Dai, H.J., Touray, M., Jonnagaddala, J., Syedabdul, S., Feature engineering for recognizing adverse drug reactions from twitter posts (2016) Inform. Int. Interdisciplinary J., 7, p. 27; Zheng, W., Lin, H., Zhao, Z., Xu, B., Zhang, Y., Yang, Z., Wang, J., A graph kernel based on context vectors for extracting drug-drug interactions (2016) J. Biomed. Inform., 61, pp. 34-43; Edwards, I.R., Aronson, J., Adverse drug reactions: definitions, diagnosis, and management (2000) The Lancet, 356, pp. 1255-1259; Pageot, C., Bezin, J., Smith, A., Arnaud, M., Salvo, F., Haramburu, F., Begaud, B., Pariente, A., Impact of medicine withdrawal on reporting of adverse events involving therapeutic alternatives: a study from the french spontaneous reporting database (2017) Drug Saf., 40, pp. 1099-1107; Schwan, S., Sundstrom, A., Stjernberg, E., Hallberg, E., Hallberg, P., A signal for an abuse liability for pregabalin—results from the Swedish spontaneous adverse drug reaction reporting system (2010) Eur. J. Clin. Pharmacol., 66, pp. 947-953; Agu, K.A., Oparah, A.C., Adverse drug reactions to antiretroviral therapy: results from spontaneous reporting system in Nigeria (2013) Perspect. Clin. Res., 4, pp. 117-124; Wu, Y., Jiang, M., Lei, J., Xu, H., Named entity recognition in Chinese clinical text using deep neural network (2015) Stud. Health Technol. Inform., 216, pp. 624-628; Dong, X., Qian, L., Guan, Y., Huang, L., Yu, Q., Yang, J., A multiclass classification method based on deep learning for named entity recognition in electronic medical records (2016) Sci. Data Summit, pp. 1-10; Dong, C., Wu, H., Zhang, J., Zong, C., , pp. 197-208. , Multichannel LSTM-CRF for Named Entity Recognition in Chinese Social Media, 2017; Cocos, A., Fiks, A.G., Masino, A.J., Deep learning for pharmacovigilance: recurrent neural network architectures for labeling adverse drug reactions in Twitter posts (2017) J. Am. Med. Inform. Assoc., 24, pp. 813-821; Gupta, S., Pawar, S., Ramrakhiyani, N., Palshikar, G.K., Varma, V., Semi-supervised recurrent neural network for adverse drug reaction mention extraction (2018) BMC Bioinf., 19, p. 212; Xie, J., Liu, X., Zeng, D.D., Mining e-cigarette adverse events in social media using Bi-LSTM recurrent neural network with word embedding representation (2018) J. Am. Med. Inform. Assoc., 25, pp. 72-80; Dong, C., Wu, H., Zhang, J., Zong, C., , pp. 197-208. , Multichannel LSTM-CRF for Named Entity Recognition in Chinese Social Media, 2017; Sumathipala, S., Yamada, K., Unehara, M., Protein named entity classification with probabilistic features derived from GENIA corpus and MEDLINE (2014), pp. 1257-1261. , 2014 Joint 7th International Conference on Soft Computing and Intelligent Systems (SCIS) and 15th International Symposium on Advanced Intelligent Systems (ISIS); Wei, Q., Chen, T., Xu, R., He, Y., Gui, L., Disease named entity recognition by combining conditional random fields and bidirectional recurrent neural networks (2016) Database, 2016; Pal, S.N., Chris, D., Dennis, F., Sten, O., WHO strategy for collecting safety data in public health programmes: complementing spontaneous reporting systems (2013) Drug Saf., 36, pp. 75-81; Nadeau, D., Sekine, S., A survey of named entity recognition and classification (2007) Lingvisticae Investigationes, 30, pp. 3-26; Zhang, Y., Xu, J., Hui, C., Wang, J., Wu, Y., Prakasam, M., Hua, X., Chemical named entity recognition in patents by domain knowledge and unsupervised feature learning (2016) Database J. Biol. Databases Curat., 2016. , baw049; Mcdonald, R.T., Pereira, F., Identifying gene and protein mentions in text using conditional random fields (2005) BMC Bioinf., 6, pp. 1-7; Saha, S., Ekbal, A., Sikdar, U.K., Named Entity Recognition and Classification in Biomedical Text Using Classifier Ensemble (2015), Inderscience Publishers; Zeng, D., Sun, C., Lin, L., Liu, B., LSTM-CRF for drug-named entity recognition (2017) Entropy, 19; Derczynski, L., Augenstein, I., Bontcheva, K., , pp. 48-53. , USFD: Twitter NER with Drift Compensation and Linked Data, arXiv: Computation and Language, 2015; Cherry, C., Guo, H., (2015), pp. 735-745. , The Unreasonable Effectiveness of Word Representations for Twitter Named Entity Recognition, north american chapter of the association for computational linguistics; He, H., Sun, X., F-score driven max margin neural network for named entity recognition in Chinese social media (2017), 2, pp. 713-718. , Conference of the European Chapter of the Association for Computational Linguistics; Lei, J., Tang, B., Lu, X., Gao, K., Jiang, M., Xu, H., A comprehensive study of named entity recognition in Chinese clinical text (2014) J. Am. Med. Inform. Assoc., 21, pp. 808-814; Nikfarjam, A., Sarker, A., O'Connor, K., Ginn, R., Gonzalez, G., Pharmacovigilance from social media: mining adverse drug reaction mentions using sequence labeling with word embedding cluster features (2015) J. Am. Med. Inform. Assoc. Jamia, 22, pp. 671-681; Khabsa, M., Giles, C.L., Chemical entity extraction using CRF and an ensemble of extractors (2015) J. Cheminf., 7, pp. 1-9; Munkhdalai, T., Li, M., Batsuren, K., Park, H.A., Choi, N.H., Ryu, K.H., Incorporating domain knowledge in chemical and biomedical named entity recognition with word representations (2015) J. Cheminf., 7, p. S9; Unanue, I.J., Borzeshi, E.Z., Piccardi, M., Recurrent neural networks with specialized word embeddings for health-domain named-entity recognition (2017) J. Biomed. Inform., 76, pp. 102-109; Chiu, J.P.C., Nichols, E., Named entity recognition with bidirectional LSTM-CNNs (2016) Trans. Assoc. Comput. Linguist., 4, pp. 357-370; Cai, Y.H., Cheng, X., (2009), pp. 1-5. , Biomedical named entity recognition with tri-training learning, biomedical engineering and informatics, 2009. BMEI '09, in: 2nd International Conference on; Chou, C.-L., Chang, C.-H., Huang, Y.-Y., Boosted web named entity recognition via tri-training (2016) ACM Trans. Asian Low-Resour. Lang. Inf. Process., 16 (2), pp. 1-23; Chou, C., Chang, C., Wu, S., Semi-supervised sequence labeling for named entity extraction based on tri-training: case study on Chinese person name extraction (2014), pp. 33-40. , http://doi,org/10.3115/v1/W14-6205, International Conference on Computational Linguistics; Lafferty, J.D., Mccallum, A., Pereira, F., Conditional random fields: probabilistic models for segmenting and labeling sequence data (2001) International Conference on Machine Learning, pp. 282-289; Han, A.L., Wong, D.F., Chao, L.S., Chinese named entity recognition with conditional random fields in the light of chinese characteristics (2013), pp. 57-68. , Intelligent Information Systems; Ekbal, A., Bandyopadhyay, S., A conditional random field approach for named entity recognition in bengali and hindi (2009) Linguist. Issues Lang. Technol., 2; http://taku910.github.io/crfpp/, 2013, CRF++: Yet Another CRF toolkit. (accessed 15 March 2018); Gers, F.A., Schmidhuber, J., Cummins, F., Learning to forget: continual prediction with LSTM (2000) Neural Comput., 12, pp. 2451-2471; Graves, A., Fernandez, S., Schmidhuber, J., Bidirectional LSTM networks for improved phoneme classification and recognition (2005), pp. 799-804. , International Conference on Artificial Neural Networks; Lample, G., Ballesteros, M., Subramanian, S., Kawakami, K., Dyer, C., (2016), pp. 260-270. , Neural Architectures for Named Entity Recognition; (2017), https://github.com/fxsjy/jieba, “Jieba” (Chinese for “to stutter”) Chinese text segmentation: built to be the best Python Chinese word segmentation module (accessed 15 March 2018); Wang, L., Zhang, Y., Jiang, M., Wang, J., Dong, J., Liu, Y., Tao, C., Xu, H., Toward a normalized clinical drug knowledge base in China—applying the RxNorm model to Chinese clinical drugs (2018) J. Am. Med. Inform. Assoc., 25, pp. 809-818; (2018), https://pinyin.sogou.com/dict/, Sogou pinyin dict (accessed 23 March 2018); Zhou, Z., Li, M., Tri-training: exploiting unlabeled data using three classifiers (2005) IEEE Trans. Knowl. Data Eng., 17, pp. 1529-1541; Pons, E., Becker, B.F.H., Akhondi, S.A., Afzal, Z., Van Mulligen, E.M., Kors, J.A., Extraction of chemical-induced diseases using prior knowledge and textual information (2016) Database, 2016; Tao, C., Filannino, M., Uzuner, Z., Prescription extraction using CRFs and word embeddings (2017) J. Biomed. Inform., 72, pp. 60-66; Luo, L., Yang, Z., Yang, P., Zhang, Y., Wang, L., Lin, H., Wang, J., An Attention-based BiLSTM-CRF approach to document-level chemical named entity recognition (2017) Bioinformatics, 34; Gridach, M., Character-level neural network for biomedical named entity recognition (2017) J. Biomed. Inform., 70, pp. 85-91; Dong, C., Zhang, J., Zong, C., Hattori, M., Di, H., Character-based LSTM-CRF with Radical-Level Features for Chinese Named Entity Recognition (2016), Springer International Publishing</v>
          </cell>
          <cell r="AM288" t="str">
            <v>Liao, J.; School of Science, #639 Longmian Avenue, Jiangning District, China; email: liaojun@cpu.edu.cn</v>
          </cell>
          <cell r="AP288" t="str">
            <v>Academic Press Inc.</v>
          </cell>
          <cell r="AV288" t="str">
            <v>JBIOB</v>
          </cell>
          <cell r="AW288" t="str">
            <v>J. Biomed. Informatics</v>
          </cell>
          <cell r="AX288" t="str">
            <v>Final</v>
          </cell>
          <cell r="AY288" t="str">
            <v>2-s2.0-85069603854</v>
          </cell>
          <cell r="BF288" t="str">
            <v>Adverse drug reaction; Chinese natural language processing; Lexical feature based bidirectional long short-term memory; Named entity recognition; Tri-training</v>
          </cell>
          <cell r="BG288" t="str">
            <v>Brain; Character recognition; Iterative methods; Learning algorithms; Long short-term memory; Machine learning; Natural language processing systems; Pharmacodynamics; Supervised learning; Adverse drug reactions; Chinese natural language processing; Lexical features; Named entity recognition; Tri-training; Random processes; adverse drug reaction; Article; Bidirectional Long Short Term Memory Conditional Random Field; Chinese; Conditional Random Field; controlled study; data extraction; data mining; data processing; Lexical Feature based Bidirectional Long Short Term Memory Conditional Random Field; Named Entity Recognition; pharmacovigilance; priority journal; supervised machine learning; algorithm; biology; China; devices; drug surveillance program; electronic health record; hospital; human; information processing; language; natural language processing; reproducibility; Adverse Drug Reaction Reporting Systems; Algorithms; China; Computational Biology; Data Collection; Drug-Related Side Effects and Adverse Reactions; Electronic Health Records; Hospitals; Humans; Language; Natural Language Processing; Neural Networks, Computer; Pharmacovigilance; Reproducibility of Results; Supervised Machine Learning</v>
          </cell>
          <cell r="BI288" t="str">
            <v>twitter|metamap|nlp</v>
          </cell>
          <cell r="BJ288" t="str">
            <v>background: the adverse drug event reports (aders) from the spontaneous reporting system are important data sources for studying adverse drug reactions (adrs) as well as post-marketing pharmacovigilance. apart from the conventional adr information contained in the structured section of aders, more detailed information such as pre- and post- adr symptoms, multi-drug usages and adr-relief treatments are described in the free-text section, which can be mined through natural language processing (nlp) tools. objective: the goal of this study was to extract adr-related entities from free-text section of chinese aders, which can act as supplements for the information contained in structured section, so as to further assist in adr evaluation. methods: three models of conditional random field (crf), bidirectional long short-term memory-crf (bilstm-crf) and lexical feature based bilstm-crf (lf-bilstm-crf) were constructed to conduct named entity recognition (ner) tasks in free-text section of chinese aders. a semi-supervised learning method of tri-training was applied on the basis of the three established models to give un-annotated raw data with reliable tags. results: among the three basic models, the lf-bilstm-crf achieved the highest average f1 score of 94.35%. after the process of tri-training, almost half of the un-annotated cases were tagged with labels, and the performances of all the three models improved after iterative training. conclusions: the lf-bilstm-crf model that we constructed could achieve a comparatively high f1 score, and the fusion of crf, while bilstm-crf and lf-bilstm-crf in tri-training might further strengthen the reliability of predicted tags. the results suggested the usefulness of our methods in developing the specialized ner tools for identifying adr-related information from chinese aders. © 2019 elsevier inc.</v>
          </cell>
          <cell r="BK288" t="str">
            <v>Originalidade / valor: para o melhor do conhecimento dos autores, outras análises nesta área enfocaram técnicas específicas, áreas de aplicação específicas ou fontes de dados específicas. Os resultados desta revisão ajudarão os pesquisadores a correlacionar os avanços mais relevantes e recentes em abordagens de mineração de texto a áreas de aplicação biomédicas específicas, fornecendo uma visão atualizada e holística do trabalho realizado nesta área de pesquisa. O uso de técnicas emergentes de mineração de texto tem grande potencial para estimular o desenvolvimento de aplicações inovadoras, impactando consideravelmente no avanço da pesquisa biomédica.</v>
          </cell>
          <cell r="BL288" t="str">
            <v xml:space="preserve">Antecedentes: Os relatórios adversos do evento de drogas (aders) do sistema de relatórios espontâneos são origens de dados importantes para estudar reações adversas de medicamentos (ADRs), bem como farmacovilância pós-comercialização. Além das informações convencionais de ADR contidas na seção estruturada de aders, informações mais detalhadas, como sintomas pré e pós-ADR, usos multi-medicamentos e tratamentos de relevo de ADR são descritos na seção de texto livre, que pode ser extraída ferramentas de processamento de linguagem natural (NLP). OBJETIVO: O objetivo deste estudo foi extrair entidades relacionadas ao ADR da seção de texto livre de aders chineses, que podem atuar como suplementos para as informações contidas na seção estruturada, de modo a ajudar ainda mais na avaliação adr. MÉTODOS: Três modelos de campo aleatório condicional (CRF), memória de curto prazo comprido bidirecional (BILSTM-CRF) e baseada em características lexicais (LF-Bilstm-CRF) foram construídas para conduzir tarefas de reconhecimento de entidade nomeadas (ner) na seção de texto livre de aders chineses. Um método de aprendizagem semi-supervisionado de tri-treinamento foi aplicado com base nos três modelos estabelecidos para fornecer dados brutos não anotados com tags confiáveis. Resultados: Entre os três modelos básicos, o LF-Bilstm-CRF alcançou a maior pontuação média F1 de 94,35%. Após o processo de tri-treinamento, quase metade dos casos não anotados foram marcados com rótulos, e as performances de todos os três modelos melhoraram após treinamento iterativo. CONCLUSÕES: O modelo LF-Bilstm-CRF que construímos poderíamos alcançar uma pontuação de F1 comparativamente alta, e a fusão do CRF, enquanto Bilstm-CRF e LF-Bilstm-CRF no tri-treinamento podem fortalecer ainda mais a confiabilidade das tags previstas. Os resultados sugeriram a utilidade de nossos métodos no desenvolvimento das ferramentas ner especializadas para identificar informações relacionadas à ADR dos aders chineses. © 2019 Elsevier Inc. </v>
          </cell>
          <cell r="BQ288">
            <v>0</v>
          </cell>
          <cell r="BR288">
            <v>1</v>
          </cell>
          <cell r="BS288">
            <v>0</v>
          </cell>
          <cell r="BV288">
            <v>0</v>
          </cell>
          <cell r="BW288">
            <v>0</v>
          </cell>
          <cell r="BX288">
            <v>0</v>
          </cell>
          <cell r="BY288">
            <v>0</v>
          </cell>
          <cell r="BZ288">
            <v>0</v>
          </cell>
          <cell r="CA288">
            <v>0</v>
          </cell>
          <cell r="CB288">
            <v>0</v>
          </cell>
          <cell r="CC288">
            <v>0</v>
          </cell>
          <cell r="CE288" t="str">
            <v>Entra ou ñ para leitura: não - pegar palavras em chines</v>
          </cell>
          <cell r="CF288" t="str">
            <v>Ruim</v>
          </cell>
          <cell r="CG288">
            <v>44374</v>
          </cell>
          <cell r="CK288">
            <v>0</v>
          </cell>
          <cell r="CL288">
            <v>0</v>
          </cell>
        </row>
        <row r="289">
          <cell r="C289" t="str">
            <v>natural language processing for ehr based computational phenotyping</v>
          </cell>
          <cell r="D289" t="str">
            <v>Natural Language Processing for EHR-Based Computational Phenotyping</v>
          </cell>
          <cell r="E289" t="str">
            <v xml:space="preserve">Processamento de linguagem natural para fenotipagem computacional baseada em EHR </v>
          </cell>
          <cell r="G289" t="str">
            <v xml:space="preserve">macho </v>
          </cell>
          <cell r="H289">
            <v>2019</v>
          </cell>
          <cell r="I289">
            <v>28</v>
          </cell>
          <cell r="J289">
            <v>0</v>
          </cell>
          <cell r="K289">
            <v>0</v>
          </cell>
          <cell r="L289" t="str">
            <v>Scopus</v>
          </cell>
          <cell r="P289" t="str">
            <v>English</v>
          </cell>
          <cell r="Q289" t="str">
            <v>Article</v>
          </cell>
          <cell r="R289">
            <v>0</v>
          </cell>
          <cell r="S289" t="str">
            <v>All Open Access, Green</v>
          </cell>
          <cell r="T289" t="str">
            <v>Zeng Z., Deng Y., Li X., Naumann T., Luo Y.</v>
          </cell>
          <cell r="U289" t="str">
            <v>IEEE/ACM Transactions on Computational Biology and Bioinformatics</v>
          </cell>
          <cell r="V289" t="str">
            <v>16</v>
          </cell>
          <cell r="W289" t="str">
            <v>1</v>
          </cell>
          <cell r="X289" t="str">
            <v xml:space="preserve"> 8395074</v>
          </cell>
          <cell r="Y289" t="str">
            <v>10.1109/tcbb.2018.2849968</v>
          </cell>
          <cell r="Z289" t="str">
            <v>10.1109/TCBB.2018.2849968</v>
          </cell>
          <cell r="AB289" t="str">
            <v>https://www.scopus.com/inward/record.uri?eid=2-s2.0-85049088419&amp;doi=10.1109%2fTCBB.2018.2849968&amp;partnerID=40&amp;md5=4f3dcef5d14a691657d0a077a80cd927</v>
          </cell>
          <cell r="AC289" t="str">
            <v>Department of Preventive Medicine, Feinberg School of Medicine, Northwestern University, Chicago, IL  60611, United States; Department of Social and Behavioral Sciences, Harvard T. H. Chan School of Public Health, Harvard University, Boston, MA  02115, United States; Computer Science and Artificial Intelligence Lab, Massachusetts Institue of Technology, Cambridge, MA  02139, United States</v>
          </cell>
          <cell r="AD289" t="str">
            <v>Zeng, Z., Department of Preventive Medicine, Feinberg School of Medicine, Northwestern University, Chicago, IL  60611, United States; Deng, Y., Department of Preventive Medicine, Feinberg School of Medicine, Northwestern University, Chicago, IL  60611, United States; Li, X., Department of Social and Behavioral Sciences, Harvard T. H. Chan School of Public Health, Harvard University, Boston, MA  02115, United States; Naumann, T., Computer Science and Artificial Intelligence Lab, Massachusetts Institue of Technology, Cambridge, MA  02139, United States; Luo, Y., Department of Preventive Medicine, Feinberg School of Medicine, Northwestern University, Chicago, IL  60611, United States</v>
          </cell>
          <cell r="AH289" t="str">
            <v>National Institutes of Health, NIH: 1R21LM012 618-01
U.S. National Library of Medicine, NLM: R21LM012618, T15LM007092</v>
          </cell>
          <cell r="AI289" t="str">
            <v>This work was supported in part by NIH Grant 1R21LM012 618-01, NLM Biomedical Informatics Training Grant 2T15 LM007092-22, and the Intel Science and Technology Center for Big Data.</v>
          </cell>
          <cell r="AL289" t="str">
            <v>Richesson, R.L., Electronic health records based phenotyping in next-generation clinical trials: A perspective from the NIH health care systems collaboratory (2013) J. Amer. Med. Inform. Assoc., 20 (E2), pp. e226-e231; Blumenthal, D., Tavenner, M., The meaningful use regulation for electronic health records (2010) N. Engl. J. Med., 2010 (363), pp. 501-504; Shivade, C., A review of approaches to identifying patient phenotype cohorts using electronic health records (2013) J. Amer. Med. Inform. Assoc., 21 (2), pp. 221-230; (1977) International Classification of Disease, 9th Revision (ICD-9), , W. H. Organization, Geneva: WHO Center for Classification of Disease; (1992) International Statistical Classification of Diseases and Health Related Problems, 10th Revision, , W. H. Organization, Geneva: WHO; Snomed, C., Systematized nomenclature of medicine-clinical terms (2011) Int. Health Terminology Standards Develop. Organisation; Liu, S., Ma, W., Moore, R., Ganesan, V., Nelson, S., RxNorm: Prescription for electronic drug information exchange (2005) IT Professional, 7 (5), pp. 17-23; Forrey, A.W., Logical observation identifier names and codes (LOINC) database: A public use set of codes and names for electronic reporting of clinical laboratory test results (1996) Clinical Chemistry, 42 (1), pp. 81-90; Raghavan, P., Chen, J.L., Fosler-Lussier, E., Lai, A.M., How essential are unstructured clinical narratives and information fusion to clinical trial recruitment (2014) Proc. AMIA Summits Translational Sci., 2014; Birman-Deych, E., Waterman, A.D., Yan, Y., Nilasena, D.S., Radford, M.J., Gage, B.F., Accuracy of ICD-9-CM codes for identifying cardiovascular and stroke risk factors (2005) Medical Care, 43 (5), pp. 480-485; Singh, J.A., Holmgren, A.R., Noorbaloochi, S., Accuracy of veterans administration databases for a diagnosis of rheumatoid arthritis (2004) Arthritis Care Res., 51 (6), pp. 952-957; O'Malley, K.J., Cook, K.F., Price, M.D., Wildes, K.R., Hurdle, J.F., Ashton, C.M., Measuring diagnoses: ICD code accuracy (2005) Health Serv. Res., 40 (5), pp. 1620-1639; Hripcsak, G., Albers, D.J., Next-generation phenotyping of electronic health records (2012) J. Amer. Med. Inform. Assoc., 20 (1), pp. 117-121; Greenhalgh, T., Narrative based medicine: Narrative based medicine in an evidence based world (1999) BMJ: Brit. Med. J., 318 (7179); Liao, K.P., Electronic medical records for discovery research in rheumatoid arthritis (2010) Arthritis Care Res., 62 (8), pp. 1120-1127; Shickel, B., Tighe, P., Bihorac, A., Rashidi, P., (2017) Deep EHR: A Survey of Recent Advances on Deep Learning Techniques for Electronic Health Record (EHR) Analysis; McEntyre, J., Lipman, D., PubMed: Bridging the information gap (2001) Can. Med. Assoc. J., 164 (9), pp. 1317-1319; Müller, H.-M., Kenny, E.E., Sternberg, P.W., Textpresso: An ontology-based information retrieval and extraction systemfor biological literature (2004) PLoS Biology, 2 (11); Han, K., Park, B., Kim, H., Hong, J., Park, J., HPID: The human protein interaction database (2004) Bioinf., 20 (15), pp. 2466-2470; Fang, Y.-C., Huang, H.-C., Juan, H.-F., MeInfoText: Associated gene methylation and cancer information from text mining (2008) BMC Bioinf., 9 (1); Alako, B.T., CoPub Mapper: Mining MEDLINE based on search term co-publication (2005) BMC Bioinf., 6 (1); Hoffmann, R., Valencia, A., Implementing the iHOP concept for navigation of biomedical literature (2005) Bioinf., 21, pp. ii252-ii258; Zhu, F., Biomedical text mining and its applications in cancer research (2013) J. Biomed. Informat., 46 (2), pp. 200-211; Cohen, A.M., Hersh, W.R., A survey of current work in biomedical textmining (2005) Briefings in Bioinf., 6 (1), pp. 57-71; Kosala, R., Blockeel, H., Web mining research: A survey (2000) ACM Sigkdd Explorations Newsletter, 2 (1), pp. 1-15; Luo, Y., Natural language processing for EHR-based pharmacovigilance: A structured review (2017) Drug Safety, pp. 1-15; Carroll, R.J., Eyler, A.E., Denny, J.C., Näve electronic health record phenotype identification for rheumatoid arthritis (2011) Proc. AMIA Annu. Symp.; Yu, S., Toward high-throughput phenotyping: Unbiased automated feature extraction and selection from knowledge sources (2015) J. Amer. Med. Inform. Assoc., 22 (5), pp. 993-1000; Lin, C., Automatic identification of methotrexate-induced liver toxicity in patients with rheumatoid arthritis from the electronic medical record (2014) J. Amer. Med. Inform. Assoc., 22 (E1), pp. e151-e161; Davis, M.F., Sriram, S., Bush, W.S., Denny, J.C., Haines, J.L., Automated extraction of clinical traits of multiple sclerosis in electronic medical records (2013) J. Amer. Med. Inform. Assoc., 20 (E2), pp. e334-e340; Jain, N.L., Friedman, C., Identification of findings suspicious for breast cancer based on natural language processing of mammogram reports (1997) Proc. AMIAAnnu. Fall Symp.; Jain, N.L., Knirsch, C.A., Friedman, C., Hripcsak, G., Identification of suspected tuberculosis patients based on natural language processing of chest radiograph reports (1996) Proc. AMIA Annu. Fall Symp.; Hripcsak, G., Knirsch, C.A., Jain, N.L., Pablos-Mendez, A., Automated tuberculosis detection (1997) J. Amer. Med. Informat. Assoc., 4 (5), pp. 376-381; Xu, H., Extracting and integrating data from entire electronic health records for detecting colorectal cancer cases (2011) Proc. AMIA Annu. Symp.; Carroll, R.J., Portability of an algorithm to identify rheumatoid arthritis in electronic health records (2012) J. Amer. Med. Informat. Assoc., 19 (E1), pp. e162-e169; Wilke, R.A., Use of an electronic medical record for the identification of research subjects with diabetes mellitus (2007) Clinical Med. Res., 5 (1), pp. 1-7; Panahiazar, M., Taslimitehrani, V., Pereira, N., Pathak, J., Using EHRs and machine learning for heart failure survival analysis (2015) Studies Health Technol. Inform., 216; Wang, Y., Early detection of heart failure with varying prediction windows by structured and unstructured data in electronic health records (2015) Proc. 37th Annu. Int. Conf. IEEE Eng. Med. Biol. Soc., pp. 2530-2533; Lyalina, S., Percha, B., LePendu, P., Iyer, S.V., Altman, R.B., Shah, N.H., Identifying phenotypic signatures of neuropsychiatric disorders from electronic medical records (2013) J. Amer. Med. Inform. Assoc., 20 (E2), pp. e297-e305; Nguyen, A.N., Symbolic rule-based classification of lung cancer stages from free-text pathology reports (2010) J. Amer. Med. Inform. Assoc., 17 (4), pp. 440-445; Haque, R., A hybrid approach to identify subsequent breast cancer using pathology and automated health information data (2015) Medical Care, 53 (4), pp. 380-385; Strauss, J.A., Chao, C.R., Kwan, M.L., Ahmed, S.A., Schottinger, J.E., Quinn, V.P., Identifying primary and recurrent cancers using a SAS-based natural language processing algorithm (2013) J. Amer. Med. Inform. Assoc., 20 (2), pp. 349-355; (2013) Diagnostic and Statistical Manual of Mental Disorders, , A. American Psychiatric. Washington, DC, USA: American Psychiatric Publishing; Marlin, B.M., Kale, D.C., Khemani, R.G., Wetzel, R.C., Unsupervised pattern discovery in electronic health care data using probabilistic clustering models (2012) Proc. 2nd ACM SIGHIT Int. Health Inf. Symp., pp. 389-398; Doshi-Velez, F., Ge, Y., Kohane, I., Comorbidity clusters in autism spectrum disorders: An electronic health record timeseries analysis (2014) Pediatrics, 133 (1), pp. e54-e63; Ho, J.C., Limestone: High-throughput candidate phenotype generation via tensor factorization (2014) J. Biomed. Inform., 52, pp. 199-211; Luo, Y., Wang, F., Szolovits, P., Tensor factorization toward precisionmedicine (2017) Briefings Bioinf., 18 (3), pp. 511-514; Kolda, T.G., Bader, B.W., Tensor decompositions and applications (2009) SIAM Rev., 51 (3), pp. 455-500; Shah, S.J., Phenomapping for novel classification of heart failure with preserved ejection fraction (2014) Circulation, 131 (3), pp. 269-279; Embi, P.J., Jain, A., Harris, C.M., Physicians' perceptions of an electronic health record-based clinical trial alert approach to subject recruitment: A survey (2008) BMC Med. Inform. Decision Making, 8 (1); Butte, A.J., Weinstein, D.A., Kohane, I.S., Enrolling patients into clinical trials faster using RealTime recuiting (2000) Proc. AMIA Symp.; Embi, P.J., Jain, A., Clark, J., Harris, C.M., Development of an electronic health record-based clinical trial alert system to enhance recruitment at the point of care (2005) Proc. AMIA Annu. Symp.; Petkov, V.I., Penberthy, L.T., Dahman, B.A., Poklepovic, A., Gillam, C.W., McDermott, J.H., Automated determination of metastases in unstructured radiology reports for eligibility screening in oncology clinical trials (2013) Exp. Biol. Med., 238 (12), pp. 1370-1378; Ni, Y., Automated clinical trial eligibility prescreening: Increasing the efficiency of patient identification for clinical trials in the emergency department (2014) J. Amer. Med. Inform. Assoc., 22 (1), pp. 166-178; Thadani, S.R., Weng, C., Bigger, J.T., Ennever, J.F., Wajngurt, D., Electronic screening improves efficiency in clinical trial recruitment (2009) J. Amer. Med. Inform. Assoc., 16 (6), pp. 869-873; Rubin, D.L., Thorn, C.F., Klein, T.E., Altman, R.B., A statistical approach to scanning the biomedical literature for pharmacogenetics knowledge (2005) J. Amer. Med. Inform. Assoc., 12 (2), pp. 121-129; Ahlers, C.B., Fiszman, M., Demner-Fushman, D., Lang, F.-M., Rindflesch, T.C., Extracting semantic predications from Medline citations for pharmacogenomics (2007) Proc. Pacific Symp. Biocomputing, pp. 209-220; Coulet, A., Shah, N.H., Garten, Y., Musen, M., Altman, R.B., Using text to build semantic networks for pharmacogenomics (2010) J. Biomed. Inform., 43 (6), pp. 1009-1019; Garten, Y., Altman, R.B., Pharmspresso: A text mining tool for extraction of pharmacogenomic concepts and relationships from full text (2009) BMC Bioinf., 10 (2); Delaney, J., Predicting clopidogrel response using DNA samples linked to an electronic health record (2012) Clinical Pharmacology Therapeutics, 91 (2), pp. 257-263; Percha, B., Garten, Y., Altman, R.B., Discovery and explanation of drug-drug interactions via text mining (2012) Proc. Pacific Symp. Biocomputing; Haerian, K., Varn, D., Vaidya, S., Ena, L., Chase, H., Friedman, C., Detection of pharmacovigilance-related adverse events using electronic health records and automated methods (2012) Clinical Pharmacology Therapeutics, 92 (2), pp. 228-234; Iqbal, E., Identification of adverse drug events from free text electronic patient records and information in a large mental health case register (2015) PloS One, 10 (8); Zheng, H., Wang, H., Xu, H., Wu, Y., Zhao, Z., Azuaje, F., Linking biochemical pathways and networks to adverse drug reactions (2014) IEEE Trans. Nanobiosci., 13 (2), pp. 131-137. , Jun; Wei, W.-Q., Denny, J.C., Extracting research-quality phenotypes from electronic health records to support precision medicine (2015) Genome Med., 7 (1); Kohane, I.S., Using electronic health records to drive discovery in disease genomics (2011) Nature Rev. Genetics, 12 (6), pp. 417-428; Liao, K.P., Associations of autoantibodies, autoimmune risk alleles, and clinical diagnoses from the electronic medical records in rheumatoid arthritis cases and non-rheumatoid arthritis controls (2013) Arthritis Rheumatology, 65 (3), pp. 571-581; Kullo, I.J., Fan, J., Pathak, J., Savova, G.K., Ali, Z., Chute, C.G., Leveraging informatics for genetic studies: Use of the electronic medical record to enable a genome-wide association study of peripheral arterial disease (2010) J. Amer. Med. Inform. Assoc., 17 (5), pp. 568-574; Luo, Y., Ahmad, F.S., Shah, S.J., Tensor factorization for precision medicine in heart failure with preserved ejection fraction (2017) J. Cardiovascular Translational Res., pp. 1-8; Bush, W.S., Moore, J.H., Genome-wide association studies (2012) PLoS Comput. Biol., 8 (12); Denny, J.C., PheWAS: Demonstrating the feasibility of a phenome-wide scan to discover gene-disease associations (2010) Bioinf., 26 (9), pp. 1205-1210; Denny, J.C., Systematic comparison of phenome-wide association study of electronic medical record data and genomewide association study data (2013) Nature Biotechnol., 31 (12), pp. 1102-1111; Hebbring, S.J., Schrodi, S.J., Ye, Z., Zhou, Z., Page, D., Brilliant, M.H., A PheWAS approach in studying HLA-DRB1 - 1501 (2013) Genes Immunity, 14 (3), pp. 187-191; Ritchie, M.D., Genome-and phenome-wide analyses of cardiac conduction identifies markers of arrhythmia risk (2013) Circulation, 127 (13), pp. 1377-1385; Fiszman, M., Chapman, W.W., Aronsky, D., Evans, R.S., Haug, P.J., Automatic detection of acute bacterial pneumonia from chest X-ray reports (2000) J. Amer. Med. Inform. Assoc., 7 (6), pp. 593-604; Meystre, S.M., Haug, P.J., Comparing natural language processing tools to extract medical problems from narrative text (2005) Proc. AMIA Annu. Symp.; Bodenreider, O., The unified medical language system (UMLS): Integrating biomedical terminology (2004) Nucleic Acids Res., 32, pp. D267-D270; Wagholikar, A., Automated classification of limb fractures from free-text radiology reports using a clinician-informed gazetteer methodology (2013) The Australasian Med. J., 6 (5); Wiley, L.K., Moretz, J.D., Denny, J.C., Peterson, J.F., Bush, W.S., Phenotyping adverse drug reactions: Statin-Relatedmyotoxicity (2015) Proc. AMIA Summits Trans. Sci.; Ware, H., Mullett, C.J., Jagannathan, V., Natural language processing framework to assess clinical conditions (2009) J. Amer. Med. Informat. Assoc., 16 (4), pp. 585-589; Friedman, C., Medlee-A medical language extraction and encoding system (1995) Proc AMIA Annu Fall Symp.; Li, Q., Phenotyping for patient safety: Algorithm development for electronic health record based automated adverse event and medical error detection in neonatal intensive care (2014) J. Amer. Med. Inform. Assoc., 21 (5), pp. 776-784; Raju, T.N., Suresh, G., Higgins, R.D., Patient safety in the context of neonatal intensive care: Research and educational opportunities (2011) Pediatric Res., 70 (1); Haerian, K., Salmasian, H., Friedman, C., Methods for identifying suicide or suicidal ideation in EHRs (2012) Proc. AMIA Annu. Symp.; Sauer, B.C., Performance of a natural language processing (NLP) tool to extract pulmonary function test (PFT) reports from structured and semistructured Veteran Affairs (VA) data (2016) EGEMs, 4 (1), p. 1217; Kotsiantis, S.B., Zaharakis, I., Pintelas, P., Supervised machine learning: A review of classification techniques (2007) Proc. Conf. Emerging Artif. Intell. Appl. Comput. Eng. : Real Word AI Syst. Appl. EHealth, HCI, Inf. Retrieval Pervasive Technol., pp. 3-24; Love, B.C., Comparing supervised and unsupervised category learning (2002) Psychonomic Bulletin Rev., 9 (4), pp. 829-835; Liao, K.P., Development of phenotype algorithms using electronic medical records and incorporating natural language processing (2015) BMJ, 350; Zeng, Q.T., Goryachev, S., Weiss, S., Sordo, M., Murphy, S.N., Lazarus, R., Extracting principal diagnosis, co-morbidity and smoking status for asthma research: Evaluation of a natural language processing system (2006) BMC Med. Inf. Decision Making, 6 (1); Huang, J., Lu, J., Ling, C.X., Comparing naive bayes, decision trees, and SVM with AUC and accuracy (2003) Proc. 3rd IEEE Int. Conf. Data Mining, pp. 553-556; Pakhomov, S., Weston, S.A., Jacobsen, S.J., Chute, C.G., Meverden, R., Roger, V.L., Electronic medical records for clinical research: Application to the identification of heart failure (2007) Am. J. Manag. Care, 13 (6), pp. 281-288; Chase, H.S., Mitrani, L.R., Lu, G.G., Fulgieri, D.J., Early recognition of multiple sclerosis using natural language processing of the electronic health record (2017) BMC Med. Inf. Decision Making, 17 (1); Sebastiani, P., Solovieff, N., Sun, J.X., Näve Bayesian classifier and genetic risk score for genetic risk prediction of a categorical trait: Not so different after all! (2012) Frontiers Genetics, 3; Luo, Y., Szolovits, P., Dighe, A.S., Baron, J.M., Using Machine Learning to Predict Laboratory test results (2016) Amer. J. Clinical Pathology, 145 (6), pp. 778-788; Luo, Y., Szolovits, P., Dighe, A.S., Baron, J.M., 3D-MICE: Integration of cross-sectional and longitudinal imputation for multi-analyte longitudinal clinical data (2017) J. Am. Med. Inform. Assoc., 25 (6), pp. 645-653. , Nov. 30; Aramaki, E., Imai, T., Miyo, K., Ohe, K., Patient status classification by using rule based sentence extraction and BM25 kNNbased classifier (2006) Proc. I2b2 Workshop Challenges Natural Language Process. Clinical Data; Bejan, C.A., Xia, F., Vanderwende, L., Wurfel, M.M., Yetisgen-Yildiz, M., Pneumonia identification using statistical feature selection (2012) J. Amer. Med. Inform. Assoc., 19 (5), pp. 817-823; Chapman, W.W., Fizman, M., Chapman, B.E., Haug, P.J., A comparison of classification algorithms to automatically identify chest X-ray reports that support pneumonia (2001) J. Biomed. Inform., 34 (1), pp. 4-14; Chen, Y., Applying active learning to high-throughput phenotyping algorithms for electronic health records data (2013) J. Amer. Med. Informat. Assoc., 20 (E2), pp. e253-e259; Castro, S.M., Automated annotation and classification of BI-RADS assessment from radiology reports (2017) J. Biomed. Inform., 69, pp. 177-187; DeLisle, S., Combining free text and structured electronic medical record entries to detect acute respiratory infections (2010) PloS One, 5 (10); DeLisle, S., Using the electronic medical record to identify community-acquired pneumonia: Toward a replicable automated strategy (2013) PLoS One, 8 (8); Garla, V., Taylor, C., Brandt, C., Semi-supervised clinical text classification with Laplacian SVMs: An application to cancer case management (2013) J. Biomed. Inform., 46 (5), pp. 869-875; Gehrmann, S., (2017) Comparing Rule-based and Deep Learning Models for Patient Phenotyping; Herskovic, J.R., Subramanian, D., Cohen, T., Bozzo-Silva, P.A., Bearden, C.F., Bernstam, E.V., Graph-based signal integration for high-throughput phenotyping (2012) BMC Bioinf., 13 (13); Lehman, L.-W., Saeed, M., Long, W., Lee, J., Mark, R., Risk stratification of ICU patients using topic models inferred from unstructured progress notes (2012) Proc. AMIA Annu. Symp., 2012; Liao, K.P., Methods to develop an electronic medical record phenotype algorithm to compare the risk of coronary artery disease across 3 chronic disease cohorts (2015) PloS One, 10 (8); Luo, Y., Sohani, A.R., Hochberg, E.P., Szolovits, P., Automatic lymphoma classification with sentence subgraph mining from pathology reports (2014) J. Amer. Med. Inform. Assoc., 21 (5), pp. 824-832; McCowan, I.A., Collection of cancer stage data by classifying free-text medical reports (2007) J. Amer. Med. Inform. Assoc., 14 (6), pp. 736-745; Nunes, A.P., Assessing occurrence of hypoglycemia and its severity from electronic health records of patients with type 2 diabetes mellitus (2016) Diabetes Res. Clinical Practice, 121, pp. 192-203; Peissig, P.L., Importance of multi-modal approaches to effectively identify cataract cases from electronic health records (2012) J. Amer. Med. Inform. Assoc., 19 (2), pp. 225-234; Pineda, A.L., Ye, Y., Visweswaran, S., Cooper, G.F., Wagner, M.M., Tsui, F.R., Comparison of machine learning classifiers for influenza detection from emergency department free-text reports (2015) J. Biomed. Inform., 58, pp. 60-69; Posada, J.D., Predictive modeling for classification of positive valence system symptom severity from initial psychiatric evaluation records (2017) J. Biomed. Inform., 75, pp. S94-S104; Roque, F.S., Using electronic patient records to discover disease correlations and stratify patient cohorts (2011) PLoS Comput. Biol., 7 (8); South, B.R., Shen, S., Chapman, W.W., Delisle, S., Samore, M.H., Gundlapalli, A.V., Analysis of false positive errors of an acute respiratory infection text classifier due to contextual features (2010) Summit Transl. Bioinf., 2010; Teixeira, P.L., Evaluating electronic health record data sources and algorithmic approaches to identify hypertensive individuals (2016) J. Amer. Med. Inform. Assoc., 24 (1), pp. 162-171; Wang, Y., Chen, E.S., Pakhomov, S., Lindemann, E., Melton, G.B., Investigating longitudinal tobacco use information fromsocial history and clinical notes in the electronic health record (2016) Proc. AMIAAnnu. Symp.; Wei, W.-Q., Tao, C., Jiang, G., Chute, C.G., A high throughput semantic concept frequency based approach for patient identification: A case study using type 2 diabetes mellitus clinical notes (2010) Proc. AMIA Annu. Symp.; Zhao, D., Weng, C., Combining PubMed knowledge and EHR data to develop a weighted Bayesian network for pancreatic cancer prediction (2011) J. Biomed. Informat., 44 (5), pp. 859-868; Friedman, N., Geiger, D., Goldszmidt, M., Bayesian network classifiers (1997) Mach. Learn., 29 (2-3), pp. 131-163; Zeng, Z., Jiang, X., Neapolitan, R., Discovering causal interactions using Bayesian network scoring and information gain (2016) BMC Bioinf., 17 (1); Joachims, T., Text categorization with support vector machines: Learning with many relevant features (1998) Proc. Eur. Conf. Mach. Learn., pp. 137-142; Bejan, C.A., Vanderwende, L., Wurfel, M.M., Yetisgen-Yildiz, M., Assessing pneumonia identification from time-ordered narrative reports (2012) Proc. AMIAAnnu. Symp.; Zeng, Z., Contralateral breast cancer event detection using nature language processing (2017) Proc. AMIA Annu. Symp., pp. 1885-1892; Schapire, R.E., Freund, Y., Bartlett, P., Lee, W.S., Boosting the margin: A new explanation for the effectiveness of voting methods (1998) Annals Statist., 26 (5), pp. 1651-1686; Denny, J.C., Smithers, J.D., Miller, R.A., Spickard, A., III, Understanding medical school curriculum content using KnowledgeMap (2003) J. Amer. Med. Inform. Assoc., 10 (4), pp. 351-362; Goldberg, Y., Elhadad, M., SplitSVM: Fast, space-efficient, non-heuristic, polynomial kernel computation for NLP applications (2008) Proc. 46th Annu. Meeting Assoc. Comput. Linguistics Human Language Technol. : Short Papers, pp. 237-240; Kotfila, C., Uzuner, Ö., A systematic comparison of feature space effects on disease classifier performance for phenotype identification of five diseases (2015) J. Biomed. Inform., 58, pp. S92-S102; Zheng, J., Chapman, W.W., Miller, T.A., Lin, C., Crowley, R.S., Savova, G.K., A system for coreference resolution for the clinical narrative (2012) J. Amer. Med. Inform. Assoc., 19 (4), pp. 660-667; Turner, C.A., Word2Vec inversion and traditional text classifiers for phenotyping lupus (2017) BMC Med. Inf. Decision Making, 17 (1); Mukherjee, P., NegAIT: A new parser for medical text simplification using morphological, sentential and double negation (2017) J. Biomed. Inform., 69, pp. 55-62; Dumais, S., Platt, J., Heckerman, D., Sahami, M., Inductive learning algorithms and representations for text categorization (1998) Proc. 7th Int. Conf. Inf. Knowl. Manage., pp. 148-155; Ferrajolo, C., Idiopathic acute liver injury in paediatric outpatients: Incidence and signal detection in two European countries (2013) Drug Safety, 36 (10); Ferrajolo, C., Signal detection of potentially drug-induced acute liver injury in children using a multi-country healthcare database network (2014) Drug Safety, 37 (2); Lafferty, J., McCallum, A., Pereira, F., Conditional random fields: Probabilistic models for segmenting and labeling sequence data (2001) Proc. 18th Int. Conf. Mach. Learn., pp. 282-289; Beaulieu-Jones, B.K., Greene, C.S., Semi-supervised learning of the electronic health record for phenotype stratification (2016) J. Biomed. Inform., 64, pp. 168-178; Wang, Z., Shah, A.D., Tate, A.R., Denaxas, S., Shawe-Taylor, J., Hemingway, H., Extracting diagnoses and investigation results from unstructured text in electronic health records by semisupervised machine learning (2012) PLoS One, 7 (1); Cover, T., Hart, P., Nearest neighbor pattern classification (1967) IEEE Trans. Inf. Theory, 13 (1), pp. 21-27. , Jan; Carrero, F., Hidalgo, J.G., Puertas, E., Maña, M., Mata, J., Quick prototyping of high performance text classifiers (2006) Proc. I2b2 Workshop Challenges Natural Language Process. Clinical Data; Lasko, T.A., Denny, J.C., Levy, M.A., Computational phenotype discovery using unsupervised feature learning over noisy, sparse, and irregular clinical data (2013) PloS One, 8 (6); Guan, W.-J., Jiang, M., Gao, Y.-H., Chen, R.-C., Zhong, N.-S., In Reply: Towards precision medicine: Phenotyping bronchiectasis with unsupervised learning technique (2016) Int. J. Tuberculosis Lung Disease, 20 (5), p. 710; Luo, Y., Xin, Y., Hochberg, E., Joshi, R., Uzuner, O., Szolovits, P., Subgraph augmented non-negative tensor factorization (SANTF) for modeling clinical narrative text (2015) J. Amer. Med. Inform. Assoc.; Ho, J.C., Ghosh, J., Sun, J., Marble: High-throughput phenotyping from electronic health records via sparse nonnegative tensor factorization (2014) Proc. 20th ACM SIGKDD Int. Conf. Knowl. Discovery Data Mining, pp. 115-124; Quan, C., Wang, M., Ren, F., An unsupervised text mining method for relation extraction from biomedical literature (2014) PloS One, 9 (7); Collobert, R., Weston, J., Bottou, L., Karlen, M., Kavukcuoglu, K., Kuksa, P., Natural language processing (almost) from scratch (2011) J. Mach. Learn. Res., 12, pp. 2493-2537; Yih, S.W.-T., He, X., Meek, C., (2014) Semantic Parsing for Singlerelation Question Answering, pp. 643-648; Zhou, J., Xu, W., End-to-end learning of semantic role labeling using recurrent neural networks (2015) Proc. ACL (1), pp. 1127-1137; Mazalov, A., Martins, B., Matos, D., Spatial role labeling with convolutional neural networks (2015) Proc. 9th Workshop Geographic Inf. Retrieval; Shen, Y., He, X., Gao, J., Deng, L., Mesnil, G., Learning semantic representations using convolutional neural networks for web search (2014) Proc. 23rd Int. Conf. World Wide Web, pp. 373-374; Severyn, A., Moschitti, A., Learning to rank short text pairs with convolutional deep neural networks (2015) Proc. 38th Int. ACM SIGIR Conf. Res. Develop. Inf. Retrieval, pp. 373-382; Huang, H., Heck, L., Ji, H., (2015) Leveraging Deep Neural Networks and Knowledge Graphs for Entity Disambiguation; Nguyen, T.H., Sil, A., Dinu, G., Florian, R., (2016) Toward Mention Detection Robustness with Recurrent Neural Networks; Nguyen, T.H., Grishman, R., (2015) Combining Neural Networks and Log-linear Models to Improve Relation Extraction; Yan, X., Mou, L., Li, G., Chen, Y., Peng, H., Jin, Z., (2015) Classifying Relations Via Long Short Term Memory Networks Along Shortest Dependency Path; Luo, Y., Recurrent neural networks for classifying relations in clinical notes (2017) J. Biomed. Inform., 72, pp. 85-95; Luo, Y., Cheng, Y., Uzuner, O., Szolovits, P., Starren, J., Segment convolutional neural networks (Seg-CNNs) for classifying relations in clinical notes (2018) J. Amer. Med. Inform. Assoc., 25, pp. 93-98; Dasigi, P., Hovy, E.H., Modeling newswire events using neural networks for anomaly detection (2014) Proc. 25th Int. Conf. Comput. Linguistics: Tech. Papers, pp. 1414-1422; Nguyen, T.H., Grishman, R., Event Detection and domain adaptation with convolutional neural networks (2015) Proc. ACL (2), pp. 365-371; Wu, Y., Jiang, M., Lei, J., Xu, H., Named entity recognition in Chinese clinical text using deep neural network (2015) Studies Health Technol. Inf., 216; Geraci, J., Wilansky, P., De Luca, V., Roy, A., Kennedy, J.L., Strauss, J., Applying deep neural networks to unstructured text notes in electronic medical records for phenotyping youth depression (2017) Evidence-Based Mental Health, 20 (3), pp. 83-87; Jagannatha, A.N., Yu, H., Structured prediction models for RNN based sequence labeling in clinical text (2016) Proc. Conf. Empirical Methods Natural Language Process.; Jagannatha, A.N., Yu, H., Bidirectional RNN for medical event detection in electronic health records (2016) Proc. Conf. Assoc. Comput. Linguistics. North Amer. Chapter Meeting; Lipton, Z.C., Kale, D.C., Elkan, C., Wetzell, R., (2015) Learning to Diagnosewith LSTMrecurrent Neural Networks; Che, Z., Kale, D., Li, W., Bahadori, M.T., Liu, Y., Deep computational phenotyping (2015) Proc. 21th ACM SIGKDD Int. Conf. Knowl. Discovery Data Mining, pp. 507-516; Erhan, D., Bengio, Y., Courville, A., Manzagol, P.-A., Vincent, P., Bengio, S., Why does unsupervised pre-training help deep learning (2010) J. Mach. Learn. Res., 11, pp. 625-660. , Feb; Hinton, G.E., Osindero, S., Teh, Y.-W., A fast learning algorithm for deep belief nets (2006) Neural Comput., 18 (7), pp. 1527-1554; Miotto, R., Li, L., Kidd, B.A., Dudley, J.T., Deep patient: An unsupervised representation to predict the future of patients from the electronic health records (2016) Sci. Reports, 6; Yousefi-Azar, M., Hamey, L., Text summarization using unsupervised deep learning (2017) Expert Syst. Appl., 68, pp. 93-105; Miotto, R., Li, L., Kidd, B.A., Dudley, J.T., Deep patient: An unsupervised representation to predict the future of patients from the electronic health records (2016) Sci. Reports, 6; Mikolov, T., Chen, K., Corrado, G., Dean, J., (2013) Efficient Estimation Ofword Representations in Vector Space; Kim, Y., (2014) Convolutional Neural Networks for Sentence Classification; Miotto, R., Wang, F., Wang, S., Jiang, X., Dudley, J.T., Deep learning for healthcare: Review, opportunities and challenges (2017) Brief Bioinf., , May 06; Wilcox, A., Hripcsak, G., Classification algorithms applied to narrative reports (1999) Proc. AMIA Symp.; Halevy, A., Norvig, P., Pereira, F., The unreasonable effectiveness of data (2009) IEEE Intell. Syst., 24 (2), pp. 8-12. , Mar. / Apr; Luo, Y., Riedlinger, G., Szolovits, P., Text mining in cancer gene and pathway prioritization (2014) Cancer Inf.; Luo, Y., Xin, Y., Joshi, R., Celi, L., Szolovits, P., Predicting ICU mortality risk by grouping temporal trends from a multivariate panel of physiologic measurements (2016) Proc. 30th AAAI Conf. Artif. Intell., pp. 42-50; Uzuner, Ö., South, B.R., Shen, S., DuVall, S.L., 2010 i2b2/VA challenge on concepts, assertions, and relations in clinical text (2011) J. Amer. Med. Inform. Assoc., 18 (5), pp. 552-556; Ghassemi, M., Unfolding physiological state: Mortality modelling in intensive care units (2014) Proc. 20th ACM SIGKDD Int. Conf. Knowl. Discovery Data Mining, pp. 75-84. , ACM; Ghassemi, M., A multivariate timeseries modeling approach to severity of illness assessment and forecasting in ICU with sparse, heterogeneous clinical data (2015) AAAI, pp. 446-453; Chen, J., Yu, H., Unsupervised ensemble ranking of terms in electronic health record notes based on their importance to patients (2017) J. Biomed. Inform., 68, pp. 121-131; Zhang, S., Elhadad, N., Unsupervised biomedical named entity recognition: Experiments with clinical and biological texts (2013) J. Biomed. Inform., 46 (6), pp. 1088-1098; Luo, Y., Uzuner, Ö., Szolovits, P., Bridging semantics and syntax with graph algorithms-state-of-the-art of extracting biomedical relations (2016) Briefings Bioinf., 18 (1), pp. 160-178; Luo, Y., Uzuner, O., Semi-supervised learning to identify UMLS semantic relations (2014) Proc. AMIA Joint Summits Translational Sci.; Xu, H., Stenner, S.P., Doan, S., Johnson, K.B., Waitman, L.R., Denny, J.C., MedEx: A medication information extraction system for clinical narratives (2010) J. Amer. Med. Inform. Assoc., 17 (1), pp. 19-24; Kay, M., Algorithm schemata and data structures in syntactic processing (1980) Tech. Rep. CSL80-12; Ciaramita, M., Gangemi, A., Ratsch, E., Saric, J., Rojas, I., Unsupervised learning of semantic relations between concepts of a molecular biology ontology (2005) Proc. 19th Int. Joint Conf. Artif. Intell., pp. 659-664; Alicante, A., Corazza, A., Isgro, F., Silvestri, S., Unsupervised entity and relation extraction from clinical records in Italian (2016) Comput. Biol. Med., 72, pp. 263-275; Boland, M.R., Hripcsak, G., Shen, Y., Chung, W.K., Weng, C., Defining a comprehensive verotype using electronic health records for personalized medicine (2013) J. Amer. Med. Inform. Assoc., 20, pp. e232-e238; Nadkarni, P.M., Ohno-Machado, L., Chapman, W.W., Natural language processing: An introduction (2011) J. Amer. Med. Inform. Assoc., 18 (5), pp. 544-551; Hersh, W., Price, S., Donohoe, L., Assessing thesaurus-based query expansion using the UMLS metathesaurus (2000) Proc. AMIA Symp.; Passos, A., Wainer, J., Wordnet-based metrics do not seem to help document clustering (2009) Proc. Int. Workshop Web Text Intell.; Cui, L., Lhatoo, S.D., Zhang, G.-Q., Sahoo, S.S., Bozorgi, A., EpiDEA: Extracting structured epilepsy and seizure information from patient discharge</v>
          </cell>
          <cell r="AM289" t="str">
            <v>Luo, Y.; Department of Preventive Medicine, United States; email: yuan.luo@northwestern.edu</v>
          </cell>
          <cell r="AP289" t="str">
            <v>Institute of Electrical and Electronics Engineers Inc.</v>
          </cell>
          <cell r="AW289" t="str">
            <v>IEEE/ACM Trans. Comput. BioL. Bioinf.</v>
          </cell>
          <cell r="AX289" t="str">
            <v>Final</v>
          </cell>
          <cell r="AY289" t="str">
            <v>2-s2.0-85049088419</v>
          </cell>
          <cell r="AZ289">
            <v>14</v>
          </cell>
          <cell r="BF289" t="str">
            <v>computational phenotyping; Electronic health records; machine learning; natural language processing</v>
          </cell>
          <cell r="BG289" t="str">
            <v>Artificial intelligence; Association reactions; Bioinformatics; Deep learning; Diagnosis; Diseases; Drug interactions; Learning algorithms; Learning systems; Medical applications; Records management; Search engines; Supervised learning; Clinical trial; Drugs; Electronic health record; Genomics; Keyword search; Phenotyping; Natural language processing systems; algorithm; biology; classification; electronic health record; factual database; human; machine learning; natural language processing; procedures; Algorithms; Computational Biology; Databases, Factual; Electronic Health Records; Humans; Machine Learning; Natural Language Processing</v>
          </cell>
          <cell r="BH289" t="str">
            <v>twitter|metamap|nlp</v>
          </cell>
          <cell r="BI289" t="str">
            <v>twitter|metamap|nlp</v>
          </cell>
          <cell r="BJ289" t="str">
            <v>this article reviews recent advances in applying natural language processing (nlp) to electronic health records (ehrs) for computational phenotyping. nlp-based computational phenotyping has numerous applications including diagnosis categorization, novel phenotype discovery, clinical trial screening, pharmacogenomics, drug-drug interaction (ddi), and adverse drug event (ade) detection, as well as genome-wide and phenome-wide association studies. significant progress has been made in algorithm development and resource construction for computational phenotyping. among the surveyed methods, well-designed keyword search and rule-based systems often achieve good performance. however, the construction of keyword and rule lists requires significant manual effort, which is difficult to scale. supervised machine learning models have been favored because they are capable of acquiring both classification patterns and structures from data. recently, deep learning and unsupervised learning have received growing attention, with the former favored for its performance and the latter for its ability to find novel phenotypes. integrating heterogeneous data sources have become increasingly important and have shown promise in improving model performance. often, better performance is achieved by combining multiple modalities of information. despite these many advances, challenges and opportunities remain for nlp-based computational phenotyping, including better model interpretability and generalizability, and proper characterization of feature relations in clinical narratives. © 2004-2012 ieee.</v>
          </cell>
          <cell r="BL289" t="str">
            <v xml:space="preserve">Este artigo analisa recentes avanços na aplicação de processamento de linguagem natural (PNL) para registros eletrônicos de saúde (EHRs) para fenotipagem computacional. A fenotipagem computacional baseada em NLP possui inúmeras aplicações, incluindo categorização de diagnóstico, nova descoberta de fenótipo, triagem de ensaio clínico, farmacogenômica, interação farmacêutica (DDI) e detecção adversa de eventos de drogas (ADE), bem como associação genômica e phenome estudos. Progresso significativo foi feito em desenvolvimento de algoritmo e construção de recursos para fenotipagem computacional. Entre os métodos pesquisados, a pesquisa de palavras-chave e os sistemas baseados em regras bem projetados geralmente alcançam um bom desempenho. No entanto, a construção de listas de palavras-chave e regras requer um esforço manual significativo, o que é difícil de escalar. Os modelos de aprendizagem de máquina supervisionados foram favorecidos porque são capazes de adquirir padrões e estruturas de classificação dos dados. Recentemente, a aprendizagem profunda e a aprendizagem não supervisionada receberam atenção crescente, com o primeiro favorecido por seu desempenho e este último por sua capacidade de encontrar novos fenótipos. A integração de fontes de dados heterogêneas tornaram-se cada vez mais importantes e mostraram prometer a melhoria do desempenho do modelo. Muitas vezes, melhor desempenho é alcançado combinando várias modalidades de informações. Apesar desses muitos avanços, desafios e oportunidades permanecem para fenotipagem computacional baseada em NLP, incluindo melhor interpretabilidade e generalização do modelo, e caracterização adequada de relações de recursos em narrativas clínicas. © 2004-2012 IEEE. </v>
          </cell>
          <cell r="BQ289">
            <v>0</v>
          </cell>
          <cell r="BR289">
            <v>1</v>
          </cell>
          <cell r="BS289">
            <v>0</v>
          </cell>
          <cell r="BV289">
            <v>0</v>
          </cell>
          <cell r="BW289">
            <v>0</v>
          </cell>
          <cell r="BX289">
            <v>0</v>
          </cell>
          <cell r="BY289">
            <v>0</v>
          </cell>
          <cell r="BZ289">
            <v>0</v>
          </cell>
          <cell r="CA289">
            <v>0</v>
          </cell>
          <cell r="CB289">
            <v>0</v>
          </cell>
          <cell r="CC289">
            <v>0</v>
          </cell>
          <cell r="CE289" t="str">
            <v>Entra ou ñ para leitura: não</v>
          </cell>
          <cell r="CF289" t="str">
            <v>Ruim</v>
          </cell>
          <cell r="CG289">
            <v>44374</v>
          </cell>
          <cell r="CK289">
            <v>0</v>
          </cell>
          <cell r="CL289">
            <v>0</v>
          </cell>
        </row>
        <row r="290">
          <cell r="C290" t="str">
            <v>smoothing dense spaces for improved relation extraction between drugs and adverse reactions</v>
          </cell>
          <cell r="D290" t="str">
            <v>Smoothing dense spaces for improved relation extraction between drugs and adverse reactions</v>
          </cell>
          <cell r="E290" t="str">
            <v xml:space="preserve">Suavizando espaços densos para melhorar a extração entre drogas e reações adversas </v>
          </cell>
          <cell r="G290" t="str">
            <v xml:space="preserve">macho </v>
          </cell>
          <cell r="H290">
            <v>2019</v>
          </cell>
          <cell r="I290">
            <v>2</v>
          </cell>
          <cell r="J290">
            <v>0</v>
          </cell>
          <cell r="K290">
            <v>0</v>
          </cell>
          <cell r="L290" t="str">
            <v>Scopus</v>
          </cell>
          <cell r="P290" t="str">
            <v>English</v>
          </cell>
          <cell r="Q290" t="str">
            <v>Article</v>
          </cell>
          <cell r="R290">
            <v>0</v>
          </cell>
          <cell r="T290" t="str">
            <v>Santiso S., Pérez A., Casillas A.</v>
          </cell>
          <cell r="U290" t="str">
            <v>International Journal of Medical Informatics</v>
          </cell>
          <cell r="V290" t="str">
            <v>128</v>
          </cell>
          <cell r="Y290" t="str">
            <v>10.1016/j.ijmedinf.2019.05.009</v>
          </cell>
          <cell r="Z290" t="str">
            <v>10.1016/j.ijmedinf.2019.05.009</v>
          </cell>
          <cell r="AB290" t="str">
            <v>https://www.scopus.com/inward/record.uri?eid=2-s2.0-85066145697&amp;doi=10.1016%2fj.ijmedinf.2019.05.009&amp;partnerID=40&amp;md5=f977eabc32faa2efabf15a8de38bcb74</v>
          </cell>
          <cell r="AC290" t="str">
            <v>IXA group, University of the Basque Country (UPV-EHU), Manuel Lardizabal 1, Donostia, 20080, Spain</v>
          </cell>
          <cell r="AD290" t="str">
            <v>Santiso, S., IXA group, University of the Basque Country (UPV-EHU), Manuel Lardizabal 1, Donostia, 20080, Spain; Pérez, A., IXA group, University of the Basque Country (UPV-EHU), Manuel Lardizabal 1, Donostia, 20080, Spain; Casillas, A., IXA group, University of the Basque Country (UPV-EHU), Manuel Lardizabal 1, Donostia, 20080, Spain</v>
          </cell>
          <cell r="AH290" t="str">
            <v>TIN2016-77820-C3-1-R
Eusko Jaurlaritza
Department of Health, Australian Government: 2014111003, KK-2017/00043, PRE 2016 2 0128
Ministerio de Ciencia e Innovación, MICINN</v>
          </cell>
          <cell r="AI290" t="str">
            <v>We are grateful to the anonymous reviewers: their valuable suggestions helped to improve this work. The authors would like to thank the staff of the Pharmacy and Pharmacovigilance services of the Galdakao-Usansolo hospital. This work was partially funded by the Spanish Ministry of Science and Innovation (PROSAMED: TIN2016-77820-C3-1-R) and the Basque Government (DETEAMI: Department of Health 2014111003, BERBAOLA: KK-2017/00043, Predoctoral Grant: PRE 2016 2 0128).</v>
          </cell>
          <cell r="AL290" t="str">
            <v>Nebeker, J.R., Barach, P., Samore, M.H., Clarifying adverse drug events: a clinician's guide to terminology, documentation, and reporting (2004) Ann. Intern. Med., 140, pp. 795-801; Hazell, L., Shakir, S.A., Under-reporting of adverse drug reactions (2006) Drug Saf., 29, pp. 385-396; Dalianis, H., Clinical text retrieval-an overview of basic building blocks and applications (2014) Professional Search in the Modern World, pp. 147-165; World Health Organization (WHO), Safety of Medicines: A Guide to Detecting and Reporting Adverse Drug Reactions: Why Health Professionals Need to Take Action (2002), pp. 1-16; Goss, F.R., Lai, K.H., Topaz, M., Acker, W.W., Kowalski, L., Plasek, J.M., Blumenthal, K.G., Wah Fung, K., A value set for documenting adverse reactions in electronic health records (2017) J. Am. Med. Inform. Assoc., 25, pp. 661-669; Ministerio de Sanidad y Consumo (MSC), Estudio nacional sobre los efectos adversos ligados a la hospitalización (ENEAS) (2006), http://www.seguridaddelpaciente.es/resources/contenidos/castellano/2006/ENEAS.pdf; Farhan, W., Wang, Z., Huang, Y., Wang, S., Wang, F., Jiang, X., A predictive model for medical events based on contextual embedding of temporal sequences (2016) JMIR Med. Inform., 4, pp. 1-13; Nguyen, T.H., Grishman, R., Combining Neural Networks and Log-Linear Models to Improve Relation Extraction (2015); He, H., Lin, J., Pairwise word interaction modeling with deep neural networks for semantic similarity measurement (2016) Proceedings of the 2016 Conference of the North American Chapter of the Association for Computational Linguistics: Human Language Technologies, pp. 937-948; Mikolov, T., Chen, K., Corrado, G., Dean, J., Efficient estimation of word representations in vector space (2013) Proceedings of Workshop at International Conference on Learning Representations, pp. 1-12; Gormley, M.R., Yu, M., Dredze, M., Improved relation extraction with feature-rich compositional embedding models (2015) Proceedings of the 2015 Conference on Empirical Methods in Natural Language Processing, pp. 1774-1784; Lin, W.-S., Dai, H.-J., Jonnagaddala, J., Chang, N.-W., Jue, T.R., Iqbal, U., Shao, J.Y.-H., Li, Y.-C., Utilizing different word representation methods for twitter data in adverse drug reactions extraction (2015) 2015 Conference on Technologies and Applications of Artificial Intelligence, pp. 260-265; Nikfarjam, A., Sarker, A., O'Connor, K., Ginn, R., Gonzalez, G., Pharmacovigilance from social media: mining adverse drug reaction mentions using sequence labeling with word embedding cluster features (2015) J. Am. Med. Inform. Assoc., 22, pp. 671-681; Henriksson, A., Zhao, J., Boström, H., Dalianis, H., Modeling electronic health records in ensembles of semantic spaces for adverse drug event detection (2015) Proceedings of the 2015 IEEE International Conference on Bioinformatics and Biomedicine, pp. 343-350; Pérez, A., Weegar, R., Casillas, A., Gojenola, K., Oronoz, M., Dalianis, H., Semi-supervised medical entity recognition: a study on Spanish and Swedish clinical corpora (2017) J. Biomed. Inform., 71, pp. 16-30; Henriksson, A., Zhao, J., Dalianis, H., Boström, H., Ensembles of randomized trees using diverse distributed representations of clinical events (2016) BMC Med. Inform. Decis. Making, 16, pp. 85-95; Henriksson, A., Kvist, M., Dalianis, H., Duneld, M., Identifying adverse drug event information in clinical notes with distributional semantic representations of context (2015) J. Biomed. Inform., 57, pp. 333-349; Celli, F., Unitn: part-of-speech counting in relation extraction (2010) Proceedings of the 5th International Workshop on Semantic Evaluation, pp. 198-201; Aramaki, E., Miura, Y., Tonoike, M., Ohkuma, T., Masuichi, H., Waki, K., Ohe, K., Extraction of adverse drug effects from clinical records (2010) Stud. Health Technol. Inform., 160, pp. 739-743; Sohn, S., Kocher, J.-P., Chute, C., Savova, G.K., Drug side effect extraction from clinical narratives of psychiatry and psychology patients (2011) J. Am. Med. Inform. Assoc., 18, pp. 144-149; Zhao, J., Henriksson, A., Asker, L., Boström, H., Detecting adverse drug events with multiple representations of clinical measurements (2014) 2014 IEEE International Conference on Bioinformatics and Biomedicine, pp. 536-543; Zhao, J., Henriksson, A., Asker, L., Boström, H., Predictive modeling of structured electronic health records for adverse drug event detection (2015) BMC Med. Inform. Decis. Making, 15, pp. 1-15; Sarker, A., Gonzalez, G., Portable automatic text classification for adverse drug reaction detection via multi-corpus training (2015) J. Biomed. Inform., 53, pp. 196-207; Zhang, Z., Nie, J., Zhang, X., An ensemble method for binary classification of adverse drug reactions from social media (2016) Proceedings of the Social Media Mining Shared Task Workshop at the Pacific Symposium on Biocomputing, pp. 1-5; Oronoz, M., Gojenola, K., Pérez, A., Díaz de Ilarraza, A., Casillas, A., On the creation of a clinical gold standard corpus in Spanish: mining adverse drug reactions (2015) J. Biomed. Inform., 56, pp. 318-332; Doing-Harris, K., Patterson, O., Igo, S., Hurdle, J., Document sublanguage clustering to detect medical specialty in cross-institutional clinical texts (2013) Proceedings of the 7th International Workshop on Data and Text Mining in Biomedical Informatics, pp. 9-12; Cardellino, C., Spanish Billion Words Corpus and Embeddings (2016); Dalianis, H., Clinical Text Mining: Secondary Use of Electronic Patient Records (2018), Springer; Mikolov, T., Sutskever, I., Chen, K., Corrado, G.S., Dean, J., Distributed representations of words and phrases and their compositionality (2013) Advances in Neural Information Processing Systems, pp. 3111-3119; Turney, P.D., Pantel, P., From frequency to meaning: vector space models of semantics (2010) J. Artif. Intell. Res., 37, pp. 141-188; Jacobson, O., Dalianis, H., Applying deep learning on electronic health records in Swedish to predict healthcare-associated infections (2016) Proceedings of the 15th Workshop on Biomedical Natural Language Processing, pp. 191-195; Ling, W., Dyer, C., Black, A.W., Trancoso, I., Two/too simple adaptations of word2vec for syntax problems (2015) Proceedings of the 2015 Conference of the North American Chapter of the Association for Computational Linguistics: Human Language Technologies, pp. 1299-1304; Pennington, J., Socher, R., Manning, C.D., Glove: global vectors for word representation (2014) Empirical Methods in Natural Language Processing, pp. 1532-1543; Brown, P.F., Desouza, P.V., Mercer, R.L., Pietra, V.J.D., Lai, J.C., Class-based n-gram models of natural language (1992) Comput. Linguist., 18, pp. 467-479; Breiman, L., Random forests (2001) Mach. Learn., 45, pp. 5-32; Hall, M., Frank, E., Holmes, G., Pfahringer, B., Reutemann, P., Witten, I., The weka data mining software: an update (2009) SIGKDD Explor., 11, pp. 10-18; Sokolova, M., Lapalme, G., A systematic analysis of performance measures for classification tasks (2009) Inf. Process. Manag., 45, pp. 427-437; Sennrich, R., Haddow, B., Birch, A., Neural machine translation of rare words with subword units (2016) Proceedings of the 54th Annual Meeting of the Association for Computational Linguistics, vol. 1, pp. 1715-1725</v>
          </cell>
          <cell r="AM290" t="str">
            <v>Santiso, S.; IXA group, Manuel Lardizabal 1, Spain; email: sara.santiso@ehu.eus</v>
          </cell>
          <cell r="AP290" t="str">
            <v>Elsevier Ireland Ltd</v>
          </cell>
          <cell r="AV290" t="str">
            <v>IJMIF</v>
          </cell>
          <cell r="AW290" t="str">
            <v>Int. J. Med. Informatics</v>
          </cell>
          <cell r="AX290" t="str">
            <v>Final</v>
          </cell>
          <cell r="AY290" t="str">
            <v>2-s2.0-85066145697</v>
          </cell>
          <cell r="AZ290">
            <v>6</v>
          </cell>
          <cell r="BF290" t="str">
            <v>Data mining; Drug-related side effects and adverse reactions; Electronic health records; Natural language processing</v>
          </cell>
          <cell r="BG290" t="str">
            <v>Data mining; Drug dosage; Drug interactions; Extraction; Natural language processing systems; Records management; Adverse drug reaction (ADRs); Electronic health record; Electronic health record (EHRs); NAtural language processing; Relation extraction; Semantically-related words; Side effect; Smoothing techniques; Principal component analysis; adverse drug reaction; drug surveillance program; electronic health record; human; natural language processing; semantics; Adverse Drug Reaction Reporting Systems; Drug-Related Side Effects and Adverse Reactions; Electronic Health Records; Humans; Natural Language Processing; Semantics</v>
          </cell>
          <cell r="BJ290" t="str">
            <v>background and objective: this work aims at extracting adverse drug reactions (adrs), i.e. a harm directly caused by a drug at normal doses, from electronic health records (ehrs). the lack of readily available ehrs because of confidentiality issues and their lexical variability make the adr extraction challenging. furthermore, adrs are rare events. therefore, efficient representations against data sparsity are needed. methods: embedding-based characterizations are able to group semantically related words. however, dense spaces suffer from data sparsity. we employed context-aware continuous representations to enhance the modelling of infrequent events through their context and we turned to simple smoothing techniques to increase the proximity between similar words (e.g. direction cosines, truncation, principal component analysis (pca) and clustering) in an attempt to cope with data sparsity. results: an f-measure of 0.639 for the adr classification was achieved, obtaining an improvement of approximately 0.300 in comparison with the results obtained by a word-based characterization. conclusion: the embbeding-based representation together with the smoothing techniques increased the robustness of the adr characterization. it was proven particularly appropriate to cope with lexical variability and data sparsity. © 2019 elsevier b.v.</v>
          </cell>
          <cell r="BL290" t="str">
            <v xml:space="preserve">Antecedentes e Objetivo: Este trabalho visa extrair reações adversas (ADRs), isto é, um dano diretamente causado por um medicamento em doses normais, de registros eletrônicos de saúde (EHRs). A falta de EHRs prontamente disponíveis por causa de problemas de confidencialidade e sua variabilidade lexical tornam a extração do ADR desafiadora. Além disso, os ADRs são eventos raros. Portanto, são necessárias representações eficientes contra a sparsity de dados. Métodos: caracterizações baseadas em incorporação são capazes de agrupar palavras semanticamente relacionadas. No entanto, espaços densos sofrem de sparsity de dados. Empregamos representações contínuas com reconhecimento de contexto para melhorar a modelagem de eventos infreqüentes através do seu contexto e nos transferimos para técnicas simples de suavização para aumentar a proximidade entre palavras semelhantes (por exemplo, cosinas de direção, truncamento, análise de componentes principais (PCA) e agrupamento) em uma tentativa para lidar com a sparsity de dados. RESULTADOS: Uma medida F de 0,639 para a classificação ADR foi alcançada, obtendo uma melhoria de aproximadamente 0,300 em comparação com os resultados obtidos por uma caracterização baseada em palavras. Conclusão: A representação baseada em embalagem, juntamente com as técnicas de suavização aumentou a robustez da caracterização do ADR. Foi comprovado particularmente apropriado lidar com a variabilidade lexical e a sparsity de dados. © 2019 Elsevier B.V. </v>
          </cell>
          <cell r="BQ290">
            <v>0</v>
          </cell>
          <cell r="BR290">
            <v>1</v>
          </cell>
          <cell r="BS290">
            <v>0</v>
          </cell>
          <cell r="BV290">
            <v>0</v>
          </cell>
          <cell r="BW290">
            <v>0</v>
          </cell>
          <cell r="BX290">
            <v>0</v>
          </cell>
          <cell r="BY290">
            <v>0</v>
          </cell>
          <cell r="BZ290">
            <v>0</v>
          </cell>
          <cell r="CA290">
            <v>0</v>
          </cell>
          <cell r="CB290">
            <v>0</v>
          </cell>
          <cell r="CC290">
            <v>0</v>
          </cell>
          <cell r="CE290" t="str">
            <v>Entra ou ñ para leitura: não</v>
          </cell>
          <cell r="CF290" t="str">
            <v>Ruim</v>
          </cell>
          <cell r="CG290">
            <v>44374</v>
          </cell>
          <cell r="CK290">
            <v>0</v>
          </cell>
          <cell r="CL290">
            <v>0</v>
          </cell>
        </row>
        <row r="291">
          <cell r="C291" t="str">
            <v>mkem a multi level knowledge emergence model for mining undiscovered public knowledge</v>
          </cell>
          <cell r="D291" t="str">
            <v>MKEM: A Multi-level Knowledge Emergence Model for mining undiscovered public knowledge</v>
          </cell>
          <cell r="E291" t="str">
            <v xml:space="preserve">MKEM: um modelo de emergência de conhecimento multi-nível para o conhecimento público não descoberto de mineração </v>
          </cell>
          <cell r="G291" t="str">
            <v xml:space="preserve">macho </v>
          </cell>
          <cell r="H291">
            <v>2010</v>
          </cell>
          <cell r="I291">
            <v>10</v>
          </cell>
          <cell r="J291">
            <v>0</v>
          </cell>
          <cell r="K291">
            <v>0</v>
          </cell>
          <cell r="L291" t="str">
            <v>Scopus</v>
          </cell>
          <cell r="P291" t="str">
            <v>English</v>
          </cell>
          <cell r="Q291" t="str">
            <v>Article</v>
          </cell>
          <cell r="R291">
            <v>0</v>
          </cell>
          <cell r="S291" t="str">
            <v>All Open Access, Gold, Green</v>
          </cell>
          <cell r="T291" t="str">
            <v>Ijaz A.Z., Song M., Lee D.</v>
          </cell>
          <cell r="U291" t="str">
            <v>BMC Bioinformatics</v>
          </cell>
          <cell r="V291" t="str">
            <v>11</v>
          </cell>
          <cell r="W291" t="str">
            <v>SUPPL. 2</v>
          </cell>
          <cell r="X291" t="str">
            <v xml:space="preserve"> S3</v>
          </cell>
          <cell r="Y291" t="str">
            <v>10.1186/1471-2105-11-s2-s3</v>
          </cell>
          <cell r="Z291" t="str">
            <v>10.1186/1471-2105-11-S2-S3</v>
          </cell>
          <cell r="AB291" t="str">
            <v>https://www.scopus.com/inward/record.uri?eid=2-s2.0-77952943324&amp;doi=10.1186%2f1471-2105-11-S2-S3&amp;partnerID=40&amp;md5=f36fb7b7e90795b93c7758ca6c30a4b3</v>
          </cell>
          <cell r="AC291" t="str">
            <v>Department of Bio and Brain Engineering, KAIST, South Korea; Information Systems, New Jersey Institute of Technology, United States</v>
          </cell>
          <cell r="AD291" t="str">
            <v>Ijaz, A.Z., Department of Bio and Brain Engineering, KAIST, South Korea; Song, M., Information Systems, New Jersey Institute of Technology, United States; Lee, D., Department of Bio and Brain Engineering, KAIST, South Korea</v>
          </cell>
          <cell r="AH291" t="str">
            <v>National Science Foundation, NSF: 0434581</v>
          </cell>
          <cell r="AL291" t="str">
            <v>Swanson, D.R., Fish-oil, Raynaud's Syndrome, and undiscovered public knowledge. (1986) Perspectives in Biology and Medicine, 30 (1), pp. 7-18; Swanson, D.R., Undiscovered public knowledge. (1986) Library Quarterly, 56 (2), pp. 103-118; Swanson, D.R., On the fragmentation of knowledge, the connection explosion and assembling other people's ideas. (2001) Bull. Amer. Soc. Inf. Sci. Technol, 27 (3), pp. 12-14; Hu, X., Yoo, I., Song, M., Zhang, Y., Song, I.-.Y., Mining Undiscovered Public Knowledge from Complementary and Non-interactive Biomedical Literature through Semantic Pruning. (2005) ACM Fourteen Conference on Information and Knowledge Management (ACM CIKM 2005); Lindsay, R.K., Gordon, M.D., Literature-based discovery by lexical statistics. (1999) Journal of the American Society for Information Science, 50 (7), pp. 574-587; Pratt, W., Yetisgen-Yildiz, M., LitLinker: capturing connections across the biomedical literature. (2003) K-CAP'03: Oct. 23-25 2003; Sanibel Island, FL., pp. 105-112; Srinivasan, P., Text mining: Generating hypotheses from MEDLINE. (2004) Journal of the American Society for Information Science, 55 (4), pp. 396-413; Weeber, M., Vos, R., Klein, H., de Jong-Van den Berg, L.T.W., Aronson, A., Molema, G., Generating hypotheses by discovering implicit associations in the literature: A case report for new potential therapeutic uses for Thalidomide. (2003) Journal of the American Medical Informatics Association, 10 (3), pp. 252-259. , 342048, 12626374, 10.1197/jamia.M1158; Gordon, M.D., Dumais, S., Using latent semantic indexing for literature based discovery. (1998) Journal of the American Society for Information Science, 49, pp. 674-685; Gordon, M.D., Lindsay, R.K., Toward discovery support systems: a replication, re-examination and extension of Swanson's work on literature-based discovery of a connection between Raynaud's and fish oil. (1996) Journal of the American Society for Information Science, 47, pp. 116-128; Lindsay, R.K., Gordon, M.D., Literature-based discovery by lexical statistics. (1999) Journal of the American Society for Information Science, 50, pp. 574-587; Hristovski, D., Stare, J., Peterlin, B., Dzeroski, S., Supporting discovery in medicine by association rule mining in Medline and UMLS. (2001) Medinfo, 10 (PART 2), pp. 1344-1348; Atkinson, R., Rivas, A., Discovering Novel Causal Patterns from Biomedical Natural-Language Texts using Bayesian Nets. (2008) IEEE Transactions on Information technology in Biomedicine, 12 (6). , 10.1109/TITB.2008.920793, 19000950; Srinivasan, P., Text mining: Generating hypotheses from MEDLINE. (2004) Journal of the American Society for Information Science, 55 (4), pp. 396-413; Agrawal, R., Fast Discovery of Association Rules, Advances in Knowledge Discovery and Data Mining. (1995), AAAI/MIT Press, U. Fayyad, et al; Srinivasan, P., Thomas, C.R., Exploring text mining from MEDLINE. Proceedings of the 2002 AMIA Annual Symposium 2002, 2002, pp. 722-726; Rindflesch, T.C., Fiszman, M., The Interaction of Domain Knowledge and Linguistic Structure in Natural Language Processing: Interpreting Hypernymic Propositions. (2003) Biomedical Text Journal of Biomedical Informatics, 36 (6), pp. 462-477; Fiszman, M., Thomas, C.R., Halil, K., Integrating a hypernymic proposition interpreter into a semantic processor for biomedical text. (2003) Proceedings of the 2003 AMIA Annual Symposium; Porter, M.F., An Algorithm for Suffix Stripping. (1980) Program, 14 (3), pp. 130-137; Small Molecule Subgraph Detector http://www.ebi.ac.uk/thornton-srv/software/SMSD/; Dae-Hee, L., Juong, G.R., Yong, J.L., Reactive oxygen species up-regulate p53 and Puma; a possible mechanism for apoptosis during combined treatment with TRAIL and wogonin. (2009) British Journal of Pharmacology; Mao, L., Zhuo, Z., Hill, D.L., Xinbin, C., Hui, W., Ruiwen, Z., Genistein, a Dietary Isoflavone, Down-Regulates the MDM2 Oncogene at Both Transcriptional and Posttranslational Levels. (2005) Cancer Research, 65, p. 18</v>
          </cell>
          <cell r="AM291" t="str">
            <v>Song, M.; Information Systems, United States; email: min.song@njit.edu</v>
          </cell>
          <cell r="AV291" t="str">
            <v>BBMIC</v>
          </cell>
          <cell r="AW291" t="str">
            <v>BMC Bioinform.</v>
          </cell>
          <cell r="AX291" t="str">
            <v>Final</v>
          </cell>
          <cell r="AY291" t="str">
            <v>2-s2.0-77952943324</v>
          </cell>
          <cell r="BG291" t="str">
            <v>Biomedical literature; Biomedical science; Implicit relationships; Manual intervention; Molecular levels; NAtural language processing; Precision and recall; Unified medical language systems; Medical information systems; Natural language processing systems; Medical education; article; biology; data mining; factual database; human; information service; medical information system; MEDLINE; methodology; natural language processing; theoretical model; Computational Biology; Data Mining; Databases, Factual; Humans; Information Services; MEDLINE; Models, Theoretical; Natural Language Processing; Unified Medical Language System</v>
          </cell>
          <cell r="BI291" t="str">
            <v>twitter|metamap|nlp</v>
          </cell>
          <cell r="BJ291" t="str">
            <v>background: since swanson proposed the undiscovered public knowledge (upk) model, there have been many approaches to uncover upk by mining the biomedical literature. these earlier works, however, required substantial manual intervention to reduce the number of possible connections and are mainly applied to disease-effect relation. with the advancement in biomedical science, it has become imperative to extract and combine information from multiple disjoint researches, studies and articles to infer new hypotheses and expand knowledge.methods: we propose mkem, a multi-level knowledge emergence model, to discover implicit relationships using natural language processing techniques such as link grammar and ontologies such as unified medical language system (umls) metamap. the contribution of mkem is as follows: first, we propose a flexible knowledge emergence model to extract implicit relationships across different levels such as molecular level for gene and protein and phenomic level for disease and treatment. second, we employ metamap for tagging biological concepts. third, we provide an empirical and systematic approach to discover novel relationships.results: we applied our system on 5000 abstracts downloaded from pubmed database. we performed the performance evaluation as a gold standard is not yet available. our system performed with a good precision and recall and we generated 24 hypotheses.conclusions: our experiments show that mkem is a powerful tool to discover hidden relationships residing in extracted entities that were represented by our substance-effect-process-disease-body part (sepdb) model. . © 2010 song and lee; licensee biomed central ltd.</v>
          </cell>
          <cell r="BK291" t="str">
            <v>Implicações para pesquisas futuras também são discutidas. Desenho / metodologia / abordagem: a revisão foi conduzida seguindo os princípios do método Kitchenham. Uma série de questões de pesquisa foram inicialmente formuladas, seguidas pela definição da estratégia de busca. Os artigos foram então selecionados com base em uma lista de critérios de avaliação. Cada um dos artigos foi analisado e as informações relevantes para as questões de pesquisa foram extraídas.</v>
          </cell>
          <cell r="BL291" t="str">
            <v xml:space="preserve">Antecedentes: Desde que Swanson propôs o modelo de conhecimento público não descoberto (UPK), houve muitas abordagens para descobrir UPK por mineração da literatura biomédica. Esses trabalhos anteriores, no entanto, exigiam intervenção manual substancial para reduzir o número de possíveis conexões e são aplicadas principalmente à relação de efeito de doença. Com o avanço na ciência biomédica, tornou-se imperativo extrair e combinar informações de múltiplas pesquisas, estudos e artigos de disjunção para inferir novas hipóteses e expandir conhecimento.Methods: Propomos Mkem, um modelo de surgimento de conhecimento multi-nível, para descobrir relacionamentos implícitos Usando técnicas de processamento de linguagem natural, como gramática de link e ontologias, como o Metamap Unified Medical Language System (UMLS). A contribuição do MKEM é a seguinte: primeiro, propomos um modelo de emergência de conhecimento flexível para extrair relações implícitas em diferentes níveis, como nível molecular para genes e proteínas e nível fenômico. Em segundo lugar, empregamos metamap para marcar conceitos biológicos. Em terceiro lugar, fornecemos uma abordagem empírica e sistemática para descobrir novos relacionamentos.Resultas: aplicamos nosso sistema em 5000 resumos baixados do banco de dados PubMed. Realizamos a avaliação de desempenho como padrão de ouro ainda não está disponível. Nosso sistema realizado com uma boa precisão e recordação e nós geramos 24 hipóteses.Conclusões: Nossos experimentos mostram que o Mkem é uma ferramenta poderosa para descobrir relacionamentos ocultos que residem em entidades extraídas que foram representadas por nossa parte de corpo-de-doença-doença-doença modelo sépdb). . © 2010 Canção e Lee; Licenciado Biomed Central Ltd. </v>
          </cell>
          <cell r="BQ291">
            <v>0</v>
          </cell>
          <cell r="BR291">
            <v>0</v>
          </cell>
          <cell r="BS291">
            <v>0</v>
          </cell>
          <cell r="BV291">
            <v>0</v>
          </cell>
          <cell r="BW291">
            <v>0</v>
          </cell>
          <cell r="BX291">
            <v>0</v>
          </cell>
          <cell r="BY291">
            <v>0</v>
          </cell>
          <cell r="BZ291">
            <v>0</v>
          </cell>
          <cell r="CA291">
            <v>0</v>
          </cell>
          <cell r="CB291">
            <v>0</v>
          </cell>
          <cell r="CC291">
            <v>0</v>
          </cell>
          <cell r="CK291">
            <v>0</v>
          </cell>
          <cell r="CL291">
            <v>0</v>
          </cell>
        </row>
        <row r="292">
          <cell r="C292" t="str">
            <v>the use of natural language processing to identify tdap related local reactions at five health care systems in the vaccine safety datalink</v>
          </cell>
          <cell r="D292" t="str">
            <v>The use of natural language processing to identify Tdap-related local reactions at five health care systems in the Vaccine Safety Datalink</v>
          </cell>
          <cell r="E292" t="str">
            <v xml:space="preserve">O uso do processamento de linguagem natural para identificar reações locais relacionadas à TDAP em cinco sistemas de saúde na DataLink de segurança da vacina </v>
          </cell>
          <cell r="G292" t="str">
            <v xml:space="preserve">macho </v>
          </cell>
          <cell r="H292">
            <v>2019</v>
          </cell>
          <cell r="I292">
            <v>3</v>
          </cell>
          <cell r="J292">
            <v>0</v>
          </cell>
          <cell r="K292">
            <v>0</v>
          </cell>
          <cell r="L292" t="str">
            <v>Scopus</v>
          </cell>
          <cell r="P292" t="str">
            <v>English</v>
          </cell>
          <cell r="Q292" t="str">
            <v>Article</v>
          </cell>
          <cell r="R292">
            <v>0</v>
          </cell>
          <cell r="S292" t="str">
            <v>All Open Access, Green</v>
          </cell>
          <cell r="T292" t="str">
            <v>Zheng C., Yu W., Xie F., Chen W., Mercado C., Sy L.S., Qian L., Glenn S., Lee G., Tseng H.F., Duffy J., Jackson L.A., Daley M.F., Crane B., McLean H.Q., Jacobsen S.J.</v>
          </cell>
          <cell r="U292" t="str">
            <v>International Journal of Medical Informatics</v>
          </cell>
          <cell r="V292" t="str">
            <v>127</v>
          </cell>
          <cell r="Y292" t="str">
            <v>10.1016/j.ijmedinf.2019.04.009</v>
          </cell>
          <cell r="Z292" t="str">
            <v>10.1016/j.ijmedinf.2019.04.009</v>
          </cell>
          <cell r="AB292" t="str">
            <v>https://www.scopus.com/inward/record.uri?eid=2-s2.0-85064319415&amp;doi=10.1016%2fj.ijmedinf.2019.04.009&amp;partnerID=40&amp;md5=b7ce39e844b4dda8a93085fb7700a8cb</v>
          </cell>
          <cell r="AC292" t="str">
            <v>Kaiser Permanente Southern California, Pasadena, CA, United States; Centers for Disease Control and Prevention, Atlanta, GA, United States; Kaiser Permanente Washington, Seattle, WA, United States; Kaiser Permanente Colorado, Denver, CO, United States; Kaiser Permanente Northwest, Portland, OR, United States; Marshfield Clinic Research Institute, Marshfield, WI, United States</v>
          </cell>
          <cell r="AD292" t="str">
            <v>Zheng, C., Kaiser Permanente Southern California, Pasadena, CA, United States; Yu, W., Kaiser Permanente Southern California, Pasadena, CA, United States; Xie, F., Kaiser Permanente Southern California, Pasadena, CA, United States; Chen, W., Kaiser Permanente Southern California, Pasadena, CA, United States; Mercado, C., Kaiser Permanente Southern California, Pasadena, CA, United States; Sy, L.S., Kaiser Permanente Southern California, Pasadena, CA, United States; Qian, L., Kaiser Permanente Southern California, Pasadena, CA, United States; Glenn, S., Kaiser Permanente Southern California, Pasadena, CA, United States; Lee, G., Kaiser Permanente Southern California, Pasadena, CA, United States; Tseng, H.F., Kaiser Permanente Southern California, Pasadena, CA, United States; Duffy, J., Centers for Disease Control and Prevention, Atlanta, GA, United States; Jackson, L.A., Kaiser Permanente Washington, Seattle, WA, United States; Daley, M.F., Kaiser Permanente Colorado, Denver, CO, United States; Crane, B., Kaiser Permanente Northwest, Portland, OR, United States; McLean, H.Q., Marshfield Clinic Research Institute, Marshfield, WI, United States; Jacobsen, S.J., Kaiser Permanente Southern California, Pasadena, CA, United States</v>
          </cell>
          <cell r="AG292" t="str">
            <v>Diphtheria-Tetanus-acellular Pertussis Vaccines</v>
          </cell>
          <cell r="AH292" t="str">
            <v>Centers for Disease Control and Prevention, CDC: 200-2012-53580</v>
          </cell>
          <cell r="AI292" t="str">
            <v>This study was funded through the Vaccine Safety Datalink under contract 200-2012-53580 from the Centers for Disease Control and Prevention (CDC) . The findings and conclusions in this report are those of the authors and do not necessarily represent the official position of CDC.</v>
          </cell>
          <cell r="AL292" t="str">
            <v>Baggs, J., Gee, J., Lewis, E., Fowler, G., Benson, P., Lieu, T., Naleway, A., Weintraub, E., The Vaccine Safety Datalink: a model for monitoring immunization safety (2011) Pediatrics, 127, pp. S45-53; Verstraeten, T., DeStefano, F., Chen, R.T., Miller, E., Vaccine safety surveillance using large linked databases: opportunities, hazards and proposed guidelines (2003) Expert Rev. Vaccines, 2, pp. 21-29; Mullooly, J.P., Donahue, J.G., DeStefano, F., Baggs, J., Eriksen, E., Predictive value of ICD-9-CM codes used in vaccine safety research (2008) Methods Inf. Med., 47, pp. 328-335; Andrade, S.E., Scott, P.E., Davis, R.L., Li, D.K., Getahun, D., Cheetham, T.C., Raebel, M.A., Cooper, W.O., Validity of health plan and birth certificate data for pregnancy research (2013) Pharmacoepidemiol. Drug Saf., 22, pp. 7-15; Kroger, A., Duchin, J., Vázquez, M., General Best Practice Guidelines for Immunization: Best Practices Guidance of the Advisory Committee on Immunization Practices (ACIP) (2017), Centers for Disease Control and Prevention; Cook, I.F., Best vaccination practice and medically attended injection site events following deltoid intramuscular injection (2015) Hum. Vaccin. Immunother., 11, pp. 1184-1191; Jackson, L.A., Yu, O., Nelson, J.C., Dominguez, C., Peterson, D., Baxter, R., Hambidge, S.J., Vaccine Safety Datalink, T., Injection site and risk of medically attended local reactions to acellular pertussis vaccine (2011) Pediatrics, 127, pp. e581-587; Tseng, H.F., Sy, L.S., Qian, L., Marcy, S.M., Jackson, L.A., Glanz, J., Nordin, J., Vaccine Safety Datalink, T., Safety of a tetanus-diphtheria-acellular pertussis vaccine when used off-label in an elderly population (2013) Clin. Infect. Dis., 56, pp. 315-321; Gidudu, J., Kohl, K.S., Halperin, S., Hammer, S.J., Heath, P.T., Hennig, R., Hoet, B., Collaboration Local Reactions Working Group for a Local Reaction at or near Injection, A local reaction at or near injection site: case definition and guidelines for collection, analysis, and presentation of immunization safety data (2008) Vaccine, 26, pp. 6800-6813; Sukumaran, L., McCarthy, N.L., Kharbanda, E.O., McNeil, M.M., Naleway, A.L., Klein, N.P., Jackson, M.L., Omer, S.B., Association of Tdap vaccination with acute events and adverse birth outcomes among pregnant women with prior tetanus-containing immunizations (2015) Jama, 314, pp. 1581-1587; Wang, X., Hripcsak, G., Markatou, M., Friedman, C., Active computerized pharmacovigilance using natural language processing, statistics, and electronic health records: a feasibility study (2009) J. Am. Med. Inform. Assoc., 16, pp. 328-337; Jensen, P.B., Jensen, L.J., Brunak, S., Mining electronic health records: towards better research applications and clinical care, Nature reviews (2012) Genetics, 13, pp. 395-405; Doan, S., Conway, M., Phuong, T.M., Ohno-Machado, L., Natural language processing in biomedicine: a unified system architecture overview (2014) Methods Mol. Biol., 1168, pp. 275-294; McNeil, M.M., Gee, J., Weintraub, E.S., Belongia, E.A., Lee, G.M., Glanz, J.M., Nordin, J.D., DeStefano, F., The Vaccine Safety Datalink: successes and challenges monitoring vaccine safety (2014) Vaccine, 32, pp. 5390-5398; Jackson, L.A., Yu, O., Belongia, E.A., Hambidge, S.J., Nelson, J., Baxter, R., Naleway, A., Iskander, J., Frequency of medically attended adverse events following tetanus and diphtheria toxoid vaccine in adolescents and young adults: a Vaccine Safety Datalink study (2009) BMC Infect. Dis., 9, p. 165; Jackson, L.A., Yu, O., Nelson, J., Belongia, E.A., Hambidge, S.J., Baxter, R., Naleway, A., Iskander, J., Risk of medically attended local reactions following diphtheria toxoid containing vaccines in adolescents and young adults: a Vaccine Safety Datalink study (2009) Vaccine, 27, pp. 4912-4916; Harris, P.A., Taylor, R., Thielke, R., Payne, J., Gonzalez, N., Conde, J.G., Research electronic data capture (REDCap)–a metadata-driven methodology and workflow process for providing translational research informatics support (2009) J. Biomed. Inform., 42, pp. 377-381; Bird, S., Loper, E., Klein, E., Natural Language Processing With Python (2009), O'Reilly Media Inc. Sebastopol, CA; Chapman, B.E., Lee, S., Kang, H.P., Chapman, W.W., Document-level classification of CT pulmonary angiography reports based on an extension of the ConText algorithm (2011) J. Biomed. Inform., 44, pp. 728-737; Manning, C.D., Surdeanu, M., Bauer, J., Finkel, J., Bethard, S.J., McClosky, D., The stanford CoreNLP natural language processing toolkit (2014) 52nd Annual Meeting of the Association for Computational Linguistics, pp. 55-60; Bodenreider, O., The unified medical language system (UMLS): integrating biomedical terminology (2004) Nucleic Acids Res., 32, pp. D267-270; Jacobsen, S.J., Sy, L.S., Ackerson, B.K., Chao, C.R., Slezak, J.M., Cheetham, T.C., Takhar, H.S., Klein, N.P., An unmasking phenomenon in an observational post-licensure safety study of adolescent girls and young women (2012) Vaccine, 30, pp. 4585-4587; Altman, D.G., Bland, J.M., Diagnostic tests 2: predictive values (1994) Bmj, 309, p. 102; Diagnostic test evaluation calculator, MedCalc Software; Grimes, D.A., Schulz, K.F., Refining clinical diagnosis with likelihood ratios (2005) Lancet, 365, pp. 1500-1505; Haley, R.W., Schaberg, D.R., McClish, D.K., Quade, D., Crossley, K.B., Culver, D.H., Morgan, W.M., Shachtman, R.H., The accuracy of retrospective chart review in measuring nosocomial infection rates. Results of validation studies in pilot hospitals (1980) Am. J. Epidemiol., 111, pp. 516-533; Biese, K.J., Forbach, C.R., Medlin, R.P., Platts-Mills, T.F., Scholer, M.J., McCall, B., Shofer, F.S., Cairns, C.B., Computer-facilitated review of electronic medical records reliably identifies emergency department interventions in older adults (2013) Acad. Emerg. Med., 20, pp. 621-628; Botsis, T., Buttolph, T., Nguyen, M.D., Winiecki, S., Woo, E.J., Ball, R., Vaccine adverse event text mining system for extracting features from vaccine safety reports (2012) J. Am. Med. Inform. Assoc., 19, pp. 1011-1018; Cullen, D.J., Bates, D.W., Small, S.D., Cooper, J.B., Nemeskal, A.R., Leape, L.L., The incident reporting system does not detect adverse drug events: a problem for quality improvement (1995) Comm. J. Qual. Improv., 21, pp. 541-548; Singleton, J.A., Lloyd, J.C., Mootrey, G.T., Salive, M.E., Chen, R.T., An overview of the vaccine adverse event reporting system (VAERS) as a surveillance system. VAERS Working Group (1999) Vaccine, 17, pp. 2908-2917; Hazlehurst, B., Naleway, A., Mullooly, J., Detecting possible vaccine adverse events in clinical notes of the electronic medical record (2009) Vaccine, 27, pp. 2077-2083; Mullooly, J.P., Crane, B., Chun, C., Trivalent inactivated influenza vaccine safety in children: assessing the contribution of telephone encounters (2006) Vaccine, 24, pp. 2256-2263; Adacel, (Tetanus Toxoid, Reduced Diphtheria Toxoid and Acellular Pertussis Vaccine Adsorbed)[package insert] (2005), Sanofi Pasteur Inc. Swiftwater, PA; BOOSTRIX, (Tetanus Toxoid, Reduced Diphtheria Toxoid and Acellular Pertussis Vaccine, Adsorbed) [package insert] (2005), GlaxoSmithKline Research Triangle Park, NC; Larson, H.J., Jarrett, C., Eckersberger, E., Smith, D.M., Paterson, P., Understanding vaccine hesitancy around vaccines and vaccination from a global perspective: a systematic review of published literature, 2007-2012 (2014) Vaccine, 32, pp. 2150-2159; Greene, S.K., Kulldorff, M., Lewis, E.M., Li, R., Yin, R., Weintraub, E.S., Fireman, B.H., Lee, G.M., Near real-time surveillance for influenza vaccine safety: proof-of-concept in the Vaccine Safety Datalink Project (2010) Am. J. Epidemiol., 171, pp. 177-188; Carroll, R.J., Thompson, W.K., Eyler, A.E., Mandelin, A.M., Cai, T., Zink, R.M., Pacheco, J.A., Denny, J.C., Portability of an algorithm to identify rheumatoid arthritis in electronic health records (2012) J. Am. Med. Inform. Assoc., 19, pp. e162-169; Zheng, C., Rashid, N., Wu, Y.L., Koblick, R., Lin, A.T., Levy, G.D., Cheetham, T.C., Using natural language processing and machine learning to identify gout flares from electronic clinical notes (2014) Arthritis Care Res. (Hoboken), 66, pp. 1740-1748; Lieu, T.A., Kulldorff, M., Davis, R.L., Lewis, E.M., Weintraub, E., Yih, K., Yin, R., Vaccine Safety Datalink Rapid Cycle Analysis, T., Real-time vaccine safety surveillance for the early detection of adverse events (2007) Med. Care, 45, pp. S89-95; Leite, A., Andrews, N.J., Thomas, S.L., Near real-time vaccine safety surveillance using electronic health records-a systematic review of the application of statistical methods (2016) Pharmacoepidemiol. Drug Saf., 25, pp. 225-237; Shimabukuro, T.T., Nguyen, M., Martin, D., DeStefano, F., Safety monitoring in the vaccine adverse event reporting system (VAERS) (2015) Vaccine, 33, pp. 4398-4405; Tse, A., Tseng, H.F., Greene, S.K., Vellozzi, C., Lee, G.M., Signal identification and evaluation for risk of febrile seizures in children following trivalent inactivated influenza vaccine in the Vaccine Safety Datalink Project, 2010-2011 (2012) Vaccine, 30, pp. 2024-2031; Glanz, J.M., Newcomer, S.R., Jackson, M.L., Omer, S.B., Bednarczyk, R.A., Shoup, J.A., DeStefano, F., Daley, M.F., White Paper on studying the safety of the childhood immunization schedule in the Vaccine Safety Datalink (2016) Vaccine, 34, pp. A1-A29; IOM, Adverse Effects of Vaccines: Evidence and Causality (2012), The National Academies Press Washington (DC); Zhou, L., Hripcsak, G., Temporal reasoning with medical data–a review with emphasis on medical natural language processing (2007) J. Biomed. Inform., 40, pp. 183-202; Sun, W., Rumshisky, A., Uzuner, O., Evaluating temporal relations in clinical text: 2012 i2b2 Challenge (2013) J. Am. Med. Inform. Assoc. JAMIA, 20, pp. 806-813</v>
          </cell>
          <cell r="AM292" t="str">
            <v>Zheng, C.; Department of Research and Evaluation, 100 S Los Robles Ave, 2&lt;sup&gt;nd&lt;/sup&gt; Floor, United States; email: Chengyi.X.Zheng@kp.org</v>
          </cell>
          <cell r="AP292" t="str">
            <v>Elsevier Ireland Ltd</v>
          </cell>
          <cell r="AV292" t="str">
            <v>IJMIF</v>
          </cell>
          <cell r="AW292" t="str">
            <v>Int. J. Med. Informatics</v>
          </cell>
          <cell r="AX292" t="str">
            <v>Final</v>
          </cell>
          <cell r="AY292" t="str">
            <v>2-s2.0-85064319415</v>
          </cell>
          <cell r="AZ292">
            <v>7</v>
          </cell>
          <cell r="BF292" t="str">
            <v>Clinical notes; Electronic health record; Natural language processing; Vaccine adverse event; Vaccine safety</v>
          </cell>
          <cell r="BG292" t="str">
            <v>Codes (symbols); Diagnosis; Vaccines; Adverse events; Clinical notes; Electronic health record; NAtural language processing; Vaccine safety; Natural language processing systems; diphtheria pertussis tetanus vaccine; adverse drug reaction; algorithm; Article; cellulitis; drug safety; health care system; heat; human; ICD-9; inflammation; lymphadenopathy; major clinical study; multicenter study; natural language processing; pain; physical disease by body function; predictive value; priority journal; pruritus; random sample; rash; sensitivity and specificity; skin redness; swelling; ulcer; vaccination; child; female; male; pertussis; vaccination; Child; Diphtheria-Tetanus-acellular Pertussis Vaccines; Female; Humans; Male; Natural Language Processing; Vaccination; Whooping Cough</v>
          </cell>
          <cell r="BH292" t="str">
            <v>twitter|metamap|nlp</v>
          </cell>
          <cell r="BI292" t="str">
            <v>twitter|metamap|nlp</v>
          </cell>
          <cell r="BJ292" t="str">
            <v>objective: local reactions are the most common vaccine-related adverse event. there is no specific diagnosis code for local reaction due to vaccination. previous vaccine safety studies used non-specific diagnosis codes to identify potential local reaction cases and confirmed the cases through manual chart review. in this study, a natural language processing (nlp) algorithm was developed to identify local reaction associated with tetanus-diphtheria-acellular pertussis (tdap) vaccine in the vaccine safety datalink. methods: presumptive cases of local reactions were identified among members ≥ 11 years of age using icd-9-cm codes in all care settings in the 1–6 days following a tdap vaccination between 2012 and 2014. the clinical notes were searched for signs and symptoms consistent with local reaction. information on the timing and the location of a sign or symptom was also extracted to help determine whether or not the sign or symptom was vaccine related. reactions triggered by causes other than tdap vaccination were excluded. the nlp algorithm was developed at the lead study site and validated on a stratified random sample of 500 patients from five institutions. results: the nlp algorithm achieved an overall weighted sensitivity of 87.9%, specificity of 92.8%, positive predictive value of 82.7%, and negative predictive value of 95.1%. in addition, using data at one site, the nlp algorithm identified 3326 potential tdap-related local reactions that were not identified through diagnosis codes. conclusion: the nlp algorithm achieved high accuracy, and demonstrated the potential of nlp to reduce the efforts of manual chart review in vaccine safety studies. © 2019 elsevier b.v.</v>
          </cell>
          <cell r="BL292" t="str">
            <v xml:space="preserve">OBJETIVO: As reações locais são o evento adverso relacionado a vacina mais comum. Não há código de diagnóstico específico para reação local devido à vacinação. Estudos de segurança anteriores da vacina utilizam códigos de diagnóstico não específicos para identificar possíveis casos de reação local e confirmar os casos através da revisão manual do gráfico. Neste estudo, um algoritmo de processamento de linguagem natural (NLP) foi desenvolvido para identificar a reação local associada à vacina contra o tetanus-difteria-acelular (TDAP) na vacina de segurança da vacina. Métodos: Casos presuntivos de reações locais foram identificados entre os membros ≥ 11 anos de idade usando códigos ICD-9-CM em todas as configurações de cuidados nos 1-6 dias após uma vacinação TDAP entre 2012 e 2014. As notas clínicas foram pesquisadas por sinais e sintomas consistentes com a reação local. As informações sobre o momento e a localização de um sinal ou sintoma também foram extraídas para ajudar a determinar se o sinal ou sintoma foi ou não relacionado à vacina. reações desencadeadas por causas que não a vacinação TDAP foram excluídas. O algoritmo NLP foi desenvolvido no local de estudo principal e validado em uma amostra aleatória estratificada de 500 pacientes de cinco instituições. Resultados: O algoritmo NLP alcançou uma sensibilidade global ponderada de 87,9%, especificidade de 92,8%, valor preditivo positivo de 82,7% e valor preditivo negativo de 95,1%. Além disso, usando dados em um site, o algoritmo NLP identificou 3326 potenciais reações locais relacionadas a TDAP que não foram identificadas por meio de códigos de diagnóstico. Conclusão: O algoritmo NLP alcançou alta precisão e demonstrou o potencial da PNL para reduzir os esforços da revisão manual do gráfico em estudos de segurança da vacina. © 2019 Elsevier B.V. </v>
          </cell>
          <cell r="BQ292">
            <v>0</v>
          </cell>
          <cell r="BR292">
            <v>1</v>
          </cell>
          <cell r="BS292">
            <v>0</v>
          </cell>
          <cell r="BV292">
            <v>0</v>
          </cell>
          <cell r="BW292">
            <v>0</v>
          </cell>
          <cell r="BX292">
            <v>0</v>
          </cell>
          <cell r="BY292">
            <v>0</v>
          </cell>
          <cell r="BZ292">
            <v>0</v>
          </cell>
          <cell r="CA292">
            <v>0</v>
          </cell>
          <cell r="CB292">
            <v>0</v>
          </cell>
          <cell r="CC292">
            <v>0</v>
          </cell>
          <cell r="CE292" t="str">
            <v>Entra ou ñ para leitura: não</v>
          </cell>
          <cell r="CF292" t="str">
            <v>Ruim</v>
          </cell>
          <cell r="CG292">
            <v>44374</v>
          </cell>
          <cell r="CK292">
            <v>0</v>
          </cell>
          <cell r="CL292">
            <v>0</v>
          </cell>
        </row>
        <row r="293">
          <cell r="C293" t="str">
            <v>mqaf a medical question answering framework</v>
          </cell>
          <cell r="D293" t="str">
            <v>MQAF: a medical question-answering framework.</v>
          </cell>
          <cell r="E293" t="str">
            <v xml:space="preserve">MQAF: uma estrutura de resposta médica. </v>
          </cell>
          <cell r="G293" t="str">
            <v xml:space="preserve">macho </v>
          </cell>
          <cell r="H293">
            <v>2005</v>
          </cell>
          <cell r="I293">
            <v>3</v>
          </cell>
          <cell r="J293">
            <v>0</v>
          </cell>
          <cell r="K293">
            <v>0</v>
          </cell>
          <cell r="L293" t="str">
            <v>Scopus</v>
          </cell>
          <cell r="P293" t="str">
            <v>English</v>
          </cell>
          <cell r="Q293" t="str">
            <v>Article</v>
          </cell>
          <cell r="R293">
            <v>0</v>
          </cell>
          <cell r="T293" t="str">
            <v>Wedgwood J.</v>
          </cell>
          <cell r="U293" t="str">
            <v>AMIA ... Annual Symposium proceedings / AMIA Symposium. AMIA Symposium</v>
          </cell>
          <cell r="AB293" t="str">
            <v>https://www.scopus.com/inward/record.uri?eid=2-s2.0-39049178417&amp;partnerID=40&amp;md5=a78f83a54c8cb56b2ca9750f8fe66d47</v>
          </cell>
          <cell r="AC293" t="str">
            <v>Department of Medical Education and Biomedical Informatics, University of Washington Schools of Medicine, Seattle, WA, United States</v>
          </cell>
          <cell r="AD293" t="str">
            <v>Wedgwood, J., Department of Medical Education and Biomedical Informatics, University of Washington Schools of Medicine, Seattle, WA, United States</v>
          </cell>
          <cell r="AM293" t="str">
            <v>Wedgwood, J.email: wisefox@earthlink.net</v>
          </cell>
          <cell r="AW293" t="str">
            <v>AMIA Annu Symp Proc</v>
          </cell>
          <cell r="AX293" t="str">
            <v>Final</v>
          </cell>
          <cell r="AY293" t="str">
            <v>2-s2.0-39049178417</v>
          </cell>
          <cell r="BG293" t="str">
            <v>article; information retrieval; Internet; medical informatics; medical information system; natural language processing; Information Storage and Retrieval; Internet; Medical Informatics Applications; Natural Language Processing; Unified Medical Language System</v>
          </cell>
          <cell r="BI293" t="str">
            <v>twitter|metamap|nlp</v>
          </cell>
          <cell r="BJ293" t="str">
            <v>traditional question-answering programs are difficult to write and require: question analysis, document identification, and text extraction. thousands of new documents are created daily, making it difficult to determine which has useful data. mqaf facilitates the process by limiting the factors used in the process: a lexicon (the umls), a medical term identifier (metamap), a question taxonomy, and a medical information website that is both evidence-based and kept up-to-date.</v>
          </cell>
          <cell r="BK293" t="str">
            <v>Resultados: constatou-se que os pesquisadores usaram principalmente fontes de dados como registros eletrônicos de saúde, literatura biomédica, mídias sociais e fóruns relacionados à saúde.</v>
          </cell>
          <cell r="BL293" t="str">
            <v xml:space="preserve">Os programas tradicionais de resposta a perguntas são difíceis de escrever e exigir: análise de perguntas, identificação de documentos e extração de texto. Milhares de novos documentos são criados diariamente, dificultando a determinação do que tem dados úteis. O MQAF facilita o processo, limitando os fatores utilizados no processo: um léxico (o UMLs), um identificador de termo médico (Metamap), uma taxonomia de perguntas e um site de informação médica que é baseado em evidências e mantidos. . </v>
          </cell>
          <cell r="BQ293">
            <v>0</v>
          </cell>
          <cell r="BR293">
            <v>0</v>
          </cell>
          <cell r="BS293">
            <v>0</v>
          </cell>
          <cell r="BV293">
            <v>0</v>
          </cell>
          <cell r="BW293">
            <v>0</v>
          </cell>
          <cell r="BX293">
            <v>0</v>
          </cell>
          <cell r="BY293">
            <v>0</v>
          </cell>
          <cell r="BZ293">
            <v>0</v>
          </cell>
          <cell r="CA293">
            <v>0</v>
          </cell>
          <cell r="CB293">
            <v>0</v>
          </cell>
          <cell r="CC293">
            <v>0</v>
          </cell>
          <cell r="CK293">
            <v>0</v>
          </cell>
          <cell r="CL293">
            <v>0</v>
          </cell>
        </row>
        <row r="294">
          <cell r="C294" t="str">
            <v>towards safer prescription for gestational use</v>
          </cell>
          <cell r="D294" t="str">
            <v>Towards Safer Prescription for Gestational Use</v>
          </cell>
          <cell r="E294" t="str">
            <v xml:space="preserve">Em direção a uma prescrição mais segura para uso gestacional </v>
          </cell>
          <cell r="G294" t="str">
            <v xml:space="preserve">macho </v>
          </cell>
          <cell r="H294">
            <v>2019</v>
          </cell>
          <cell r="J294">
            <v>0</v>
          </cell>
          <cell r="K294">
            <v>0</v>
          </cell>
          <cell r="L294" t="str">
            <v>Scopus</v>
          </cell>
          <cell r="P294" t="str">
            <v>English</v>
          </cell>
          <cell r="Q294" t="str">
            <v>Conference Paper</v>
          </cell>
          <cell r="R294">
            <v>0</v>
          </cell>
          <cell r="T294" t="str">
            <v>Liang O.S.</v>
          </cell>
          <cell r="U294" t="str">
            <v>2019 IEEE International Conference on Healthcare Informatics, ICHI 2019</v>
          </cell>
          <cell r="X294" t="str">
            <v xml:space="preserve"> 8904835</v>
          </cell>
          <cell r="Y294" t="str">
            <v>10.1109/ichi.2019.8904835</v>
          </cell>
          <cell r="Z294" t="str">
            <v>10.1109/ICHI.2019.8904835</v>
          </cell>
          <cell r="AB294" t="str">
            <v>https://www.scopus.com/inward/record.uri?eid=2-s2.0-85075927166&amp;doi=10.1109%2fICHI.2019.8904835&amp;partnerID=40&amp;md5=d5cfa46b39ee2da0305a4a982ce04791</v>
          </cell>
          <cell r="AC294" t="str">
            <v>Drexel University, College of Computing and Informatics, Philadelphia, PA, United States</v>
          </cell>
          <cell r="AD294" t="str">
            <v>Liang, O.S., Drexel University, College of Computing and Informatics, Philadelphia, PA, United States</v>
          </cell>
          <cell r="AL294" t="str">
            <v>Liang, O.S., Sheffield, J.S., Taylor, C.O., Detecting patterns of prescription drug use during pregnancy and lactation with visualization techniques (2019) Proceedings of the AMIA Informatics Summit, , status: in press</v>
          </cell>
          <cell r="AM294" t="str">
            <v>Liang, O.S.; Drexel University, United States; email: ol54@drexel.edu</v>
          </cell>
          <cell r="AO294" t="str">
            <v>IBM;National Science Foundation (NSF);Ping An Insurance</v>
          </cell>
          <cell r="AP294" t="str">
            <v>Institute of Electrical and Electronics Engineers Inc.</v>
          </cell>
          <cell r="AQ294" t="str">
            <v>7th IEEE International Conference on Healthcare Informatics, ICHI 2019</v>
          </cell>
          <cell r="AR294" t="str">
            <v>10 June 2019 through 13 June 2019</v>
          </cell>
          <cell r="AT294">
            <v>155060</v>
          </cell>
          <cell r="AU294" t="str">
            <v>9781538691380</v>
          </cell>
          <cell r="AW294" t="str">
            <v>IEEE Int. Conf. Healthc. Inf., ICHI</v>
          </cell>
          <cell r="AX294" t="str">
            <v>Final</v>
          </cell>
          <cell r="AY294" t="str">
            <v>2-s2.0-85075927166</v>
          </cell>
          <cell r="BF294" t="str">
            <v>Pharmacovigilance; Prescription during pregnancy; Secondary use of EHR</v>
          </cell>
          <cell r="BG294" t="str">
            <v>Drug products; Learning algorithms; Learning systems; Natural language processing systems; Case-control study; Clinical trial; Machine learning techniques; NAtural language processing; Pharmacovigilance; Prescription during pregnancy; Preterm deliveries; Secondary use; Controlled drug delivery</v>
          </cell>
          <cell r="BI294" t="str">
            <v>twitter|metamap|nlp</v>
          </cell>
          <cell r="BJ294" t="str">
            <v>pharmacovigilance captures the safety profile of drugs used by the mass market. the wealth of clinical and administrative data can inform drug safety on a populational level. we propose studying the prescriptions for pregnant women whose tolerance and response to drugs are not typically studied in clinical trials. a case-control study design will be used to identify possible prescriptions related to preterm deliveries. trimesterspecific information will be explored using visualization, natural language processing and machine learning techniques. © 2019 ieee.</v>
          </cell>
          <cell r="BL294" t="str">
            <v xml:space="preserve">A farmacovigilância captura o perfil de segurança das drogas usadas pelo mercado de massa. A riqueza de dados clínicos e administrativos pode informar a segurança dos medicamentos em um nível populacional. Propomos estudando as prescrições para mulheres grávidas cuja tolerância e resposta às drogas não são tipicamente estudadas em ensaios clínicos. Um projeto de estudo de caso-controle será usado para identificar possíveis prescrições relacionadas a entregas pré-termo. A informação trimesterspecificada será explorada usando visualização, processamento de linguagem natural e técnicas de aprendizagem de máquinas. © 2019 IEEE. </v>
          </cell>
          <cell r="BQ294">
            <v>0</v>
          </cell>
          <cell r="BR294">
            <v>1</v>
          </cell>
          <cell r="BS294">
            <v>0</v>
          </cell>
          <cell r="BV294">
            <v>0</v>
          </cell>
          <cell r="BW294">
            <v>0</v>
          </cell>
          <cell r="BX294">
            <v>0</v>
          </cell>
          <cell r="BY294">
            <v>0</v>
          </cell>
          <cell r="BZ294">
            <v>0</v>
          </cell>
          <cell r="CA294">
            <v>0</v>
          </cell>
          <cell r="CB294">
            <v>0</v>
          </cell>
          <cell r="CC294">
            <v>0</v>
          </cell>
          <cell r="CE294" t="str">
            <v>Entra ou ñ para leitura: não</v>
          </cell>
          <cell r="CF294" t="str">
            <v>Ruim</v>
          </cell>
          <cell r="CG294">
            <v>44374</v>
          </cell>
          <cell r="CK294">
            <v>0</v>
          </cell>
          <cell r="CL294">
            <v>0</v>
          </cell>
        </row>
        <row r="295">
          <cell r="C295" t="str">
            <v>transfer learning for biomedical named entity recognition with biobert</v>
          </cell>
          <cell r="D295" t="str">
            <v>Transfer learning for biomedical named entity recognition with BioBert</v>
          </cell>
          <cell r="E295" t="str">
            <v xml:space="preserve">Transferir aprendizado para reconhecimento de entidade nomeado biomédico com biobert </v>
          </cell>
          <cell r="G295" t="str">
            <v xml:space="preserve">macho </v>
          </cell>
          <cell r="H295">
            <v>2019</v>
          </cell>
          <cell r="I295">
            <v>2</v>
          </cell>
          <cell r="J295">
            <v>0</v>
          </cell>
          <cell r="K295">
            <v>0</v>
          </cell>
          <cell r="L295" t="str">
            <v>Scopus</v>
          </cell>
          <cell r="P295" t="str">
            <v>English</v>
          </cell>
          <cell r="Q295" t="str">
            <v>Conference Paper</v>
          </cell>
          <cell r="R295">
            <v>0</v>
          </cell>
          <cell r="T295" t="str">
            <v>Symeonidou A., Sazonau V., Groth P.</v>
          </cell>
          <cell r="U295" t="str">
            <v>CEUR Workshop Proceedings</v>
          </cell>
          <cell r="V295" t="str">
            <v>2451</v>
          </cell>
          <cell r="AB295" t="str">
            <v>https://www.scopus.com/inward/record.uri?eid=2-s2.0-85072883722&amp;partnerID=40&amp;md5=a63c751f4ac4f3b9be3116b574ae427d</v>
          </cell>
          <cell r="AC295" t="str">
            <v>University of Amsterdam, Amsterdam, Netherlands; Elsevier, Amsterdam, Netherlands</v>
          </cell>
          <cell r="AD295" t="str">
            <v>Symeonidou, A., University of Amsterdam, Amsterdam, Netherlands, Elsevier, Amsterdam, Netherlands; Sazonau, V., Elsevier, Amsterdam, Netherlands; Groth, P., University of Amsterdam, Amsterdam, Netherlands</v>
          </cell>
          <cell r="AL295" t="str">
            <v>Aho, A.V., Corasick, M.J., Efficient string matching: An aid to bibliographic search (1975) Commun. ACM, 18 (6), pp. 333-340; Aramaki, E., Miura, Y., Tonoike, M., Ohkuma, T., Masuichi, H., Waki, K., Ohe, K., Extraction of adverse drug effects from clinical records (2010) Studies in Health Technology and Informatics, 160, pp. 739-743; Bundschus, M., Dejori, M., Stetter, M., Tresp, V., Kriegel, H.P., Extraction of semantic biomedical relations from text using conditional random fields (2008) BMC Bioinformatics; Cohen, K.B., Hunter, L., Getting started in text mining (2008) PLOS Computational Biology, 4 (1), pp. 1-3; Devlin, J., Chang, M.W., Lee, K., Toutanova, K., BERT: Pre-training of deep bidirectional transformers for language understanding (2018) CoRR, , abs/1810.04805; Dong, X., Qian, L., Guan, Y., Huang, L., Yu, Q., Yang, J., A multiclass classification method based on deep learning for named entity recognition in electronic medical records (2016) 2016 New York Scientific Data Summit (NYSDS), pp. 1-10; Giorgi, J., D Bader, G., Transfer learning for biomedical named entity recognition with neural networks (2018) Bioinformatics (Oxford, England), 34; Gurulingappa, H., Rajput, A.M., Roberts, A., Fluck, J., Hofmann-Apitius, M., Toldo, L., Development of a benchmark corpus to support the automatic extraction of drug-related adverse effects from medical case reports (2012) Journal of Biomedical Informatics, 45 (5), pp. 885-892; Harpaz, R., Vilar, S., DuMouchel, W., Salmasian, H., Haerian, K., Shah, N.H., Chase, H.S., Friedman, C., Combing signals from spontaneous reports and electronic health records for detection of adverse drug reactions (2012) Journal of the American Medical Informatics Association, 20 (3), pp. 413-419; Lample, G., Ballesteros, M., Subramanian, S., Kawakami, K., Dyer, C., Neural architectures for named entity recognition (2016) Proceedings of the 2016 Conference of the North American Chapter of the Association for Computational Linguistics: Human Language Technologies, pp. 260-270. , Association for Computational Linguistics, San Diego, California; Lazarou, J., Pomeranz, B.H., Corey, P.N., Incidence of Adverse Drug Reactions in Hospitalized PatientsA Meta-analysis of Prospective Studies (1998) JAMA, 279 (15), pp. 1200-1205; Lee, J., Yoon, W., Kim, S., Donghyeon, K., Kim, S., Ho So, C., Kang, J., (2019) Biobert: Pre-Trained Biomedical Language Representation Model for Biomedical Text Mining; Leser, U., Hakenberg, J., What makes a gene name? Named entity recognition in the biomedical literature (2005) Briefings in Bioinformatics, 6 (4), pp. 357-369; Lu, Z., PubMed and beyond: A survey of web tools for searching biomedical literature (2011) Database: The Journal of Biological Databases and Curation 2011, p. baq036; Ono, T., Hishigaki, H., Tanigami, A., Takagi, T., Automated extraction of information on protein-protein interactions from the biological literature (2001) Bioinformatics, 17 (2), pp. 155-161; Pan, S.J., Yang, Q., A survey on transfer learning (2010) IEEE Transactions on Knowledge and Data Engineering, 22 (10), pp. 1345-1359; Ramamoorthy, S., Murugan, S., (2018) An Attentive Sequence Model for Adverse Drug Event Extraction from Biomedical Text; Roberts, K., Demner-Fushman, D., Tonning, J.M., Overview of the tac 2017 adverse reaction extraction from drug labels track (2017) TAC</v>
          </cell>
          <cell r="AN295" t="str">
            <v>Alam M.Alam M.Usbeck R.Pellegrini T.Sack H.Sack H.Sure-Vetter Y.</v>
          </cell>
          <cell r="AO295" t="str">
            <v>CAS;eccenca;et al.;FIZ Karlsruhe;PoolParty;Semiodesk</v>
          </cell>
          <cell r="AP295" t="str">
            <v>CEUR-WS</v>
          </cell>
          <cell r="AQ295" t="str">
            <v>15th International Conference on Semantic Systems, SEMPDS 2019</v>
          </cell>
          <cell r="AR295" t="str">
            <v>9 September 2019 through 12 September 2019</v>
          </cell>
          <cell r="AT295">
            <v>151877</v>
          </cell>
          <cell r="AW295" t="str">
            <v>CEUR Workshop Proc.</v>
          </cell>
          <cell r="AX295" t="str">
            <v>Final</v>
          </cell>
          <cell r="AY295" t="str">
            <v>2-s2.0-85072883722</v>
          </cell>
          <cell r="BF295" t="str">
            <v>Adverse drug reaction; BIO tagging; BioBERT; Drug safety; Named entity recognition; Text mining; Transfer learning</v>
          </cell>
          <cell r="BG295" t="str">
            <v>Data mining; Natural language processing systems; Pharmacodynamics; Semantics; Text processing; Adverse drug reactions; BIO tagging; BioBERT; Drug safety; Named entity recognition; Text mining; Transfer learning; Character recognition</v>
          </cell>
          <cell r="BJ295" t="str">
            <v>we apply a transfer learning approach to biomedical named entity recognition and compare it with traditional approaches (dictionary, crf, biltsm). specifically, we build models for adverse drug reaction recognition on three datasets. we tune a pre-trained transformer model, biobert, on these datasets and observe the absolute f1-score improvements of 6.93, 10.46 and 13.31. this shows that, with a relatively small amount of annotated data, transfer learning can help in specialized information extraction tasks. copyright © 2019 for this paper by its authors. use permitted under creative commons license attribution 4.0 international (cc by 4.0).</v>
          </cell>
          <cell r="BL295" t="str">
            <v xml:space="preserve">Aplicamos uma abordagem de aprendizagem de transferência ao reconhecimento de entidade biomédica denominado e comparamos com abordagens tradicionais (Dicionário, CRF, Biltsm). Especificamente, construímos modelos para reconhecimento de reação de medicamentos adversos em três conjuntos de dados. Nos ajustamos um modelo de transformador pré-treinado, Biobert, nesses conjuntos de dados e observamos as melhorias absolutas de 6,93, 10,46 e 13,31. Isso mostra que, com uma quantidade relativamente pequena de dados anotados, a aprendizagem de transferência pode ajudar nas tarefas de extração de informações especializadas. Copyright © 2019 para este artigo por seus autores. Utilização permitida sob Creative Commons License Atribuição 4.0 Internacional (CC por 4.0). </v>
          </cell>
          <cell r="BQ295">
            <v>0</v>
          </cell>
          <cell r="BR295">
            <v>1</v>
          </cell>
          <cell r="BS295">
            <v>0</v>
          </cell>
          <cell r="BV295">
            <v>0</v>
          </cell>
          <cell r="BW295">
            <v>0</v>
          </cell>
          <cell r="BX295">
            <v>0</v>
          </cell>
          <cell r="BY295">
            <v>0</v>
          </cell>
          <cell r="BZ295">
            <v>0</v>
          </cell>
          <cell r="CA295">
            <v>0</v>
          </cell>
          <cell r="CB295">
            <v>0</v>
          </cell>
          <cell r="CC295">
            <v>0</v>
          </cell>
          <cell r="CE295" t="str">
            <v>Entra ou ñ para leitura: não</v>
          </cell>
          <cell r="CF295" t="str">
            <v>Ruim</v>
          </cell>
          <cell r="CG295">
            <v>44374</v>
          </cell>
          <cell r="CK295">
            <v>0</v>
          </cell>
          <cell r="CL295">
            <v>0</v>
          </cell>
        </row>
        <row r="296">
          <cell r="C296" t="str">
            <v>using electronic health records to identify adverse drug events in ambulatory care a systematic review</v>
          </cell>
          <cell r="D296" t="str">
            <v>Using Electronic Health Records to Identify Adverse Drug Events in Ambulatory Care: A Systematic Review</v>
          </cell>
          <cell r="E296" t="str">
            <v xml:space="preserve">Usando registros eletrônicos de saúde para identificar eventos adversos de medicamentos em cuidados ambulatoriais: uma revisão sistemática </v>
          </cell>
          <cell r="G296" t="str">
            <v xml:space="preserve">macho </v>
          </cell>
          <cell r="H296">
            <v>2019</v>
          </cell>
          <cell r="I296">
            <v>3</v>
          </cell>
          <cell r="J296">
            <v>0</v>
          </cell>
          <cell r="K296">
            <v>0</v>
          </cell>
          <cell r="L296" t="str">
            <v>Scopus</v>
          </cell>
          <cell r="P296" t="str">
            <v>English</v>
          </cell>
          <cell r="Q296" t="str">
            <v>Review</v>
          </cell>
          <cell r="R296">
            <v>0</v>
          </cell>
          <cell r="S296" t="str">
            <v>All Open Access, Hybrid Gold, Green</v>
          </cell>
          <cell r="T296" t="str">
            <v>Feng C., Le D., McCoy A.B.</v>
          </cell>
          <cell r="U296" t="str">
            <v>Applied Clinical Informatics</v>
          </cell>
          <cell r="V296" t="str">
            <v>10</v>
          </cell>
          <cell r="W296" t="str">
            <v>1</v>
          </cell>
          <cell r="Y296" t="str">
            <v>10.1055/s-0039-1677738</v>
          </cell>
          <cell r="Z296" t="str">
            <v>10.1055/s-0039-1677738</v>
          </cell>
          <cell r="AB296" t="str">
            <v>https://www.scopus.com/inward/record.uri?eid=2-s2.0-85061965987&amp;doi=10.1055%2fs-0039-1677738&amp;partnerID=40&amp;md5=e50b83d4ba377883513c72fad18537a1</v>
          </cell>
          <cell r="AC296" t="str">
            <v>Tulane University School of Medicine, Tulane University, New Orleans, LA, United States; Department of Global Biostatistics and Data Science, Tulane University School of Public Health and Tropical Medicine, Tulane University, 2525 West End Avenue, Nashville, TN  37203, United States</v>
          </cell>
          <cell r="AD296" t="str">
            <v>Feng, C., Tulane University School of Medicine, Tulane University, New Orleans, LA, United States; Le, D., Tulane University School of Medicine, Tulane University, New Orleans, LA, United States; McCoy, A.B., Department of Global Biostatistics and Data Science, Tulane University School of Public Health and Tropical Medicine, Tulane University, 2525 West End Avenue, Nashville, TN  37203, United States</v>
          </cell>
          <cell r="AH296" t="str">
            <v>National Institutes of Health, NIH
U.S. National Library of Medicine, NLM: R21LM012448
National Center for Advancing Translational Sciences, NCATS: TL1TR001418</v>
          </cell>
          <cell r="AI296" t="str">
            <v>Research reported in this publication was supported by the National Center for Advancing Translational Sciences of the National Institutes of Health under Award Number TL1TR001418. The content is solely the responsibility of the authors and does not necessarily represent the official views of the National Institutes of Health.</v>
          </cell>
          <cell r="AL296" t="str">
            <v>Zafar, A., Hickner, J., Pace, W., Tierney, W., An adverse drug event and medication error reporting system for ambulatory care (MEADERS) (2008) AMIA Annu Symp Proc, 2008, pp. 839-843; Overhage, J.M., Gandhi, T.K., Hope, C., Ambulatory computerized prescribing and preventable adverse drug events (2016) J Patient Saf, 12 (2), pp. 69-74. , et al; Gandhi, T.K., Weingart, S.N., Borus, J., Adverse drug events in ambulatory care (2003) N Engl J Med, 348 (16), pp. 1556-1564. , et al; Gurwitz, J.H., Field, T.S., Harrold, L.R., Incidence and preventability of adverse drug events among older persons in the ambulatory setting (2003) JAMA, 289 (9), pp. 1107-1116. , et al; Hanlon, J.T., Schmader, K.E., Koronkowski, M.J., Adverse drug events in high risk older outpatients (1997) J Am Geriatr Soc, 45 (8), pp. 945-948. , et al; Hutchinson, T.A., Flegel, K.M., Kramer, M.S., Leduc, D.G., Kong, H.H., Frequency, severity and risk factors for adverse drug reactions in adult out-patients: A prospective study (1986) J Chronic Dis, 39 (7), pp. 533-542; Bates, D.W., Using information technology to reduce rates of medication errors in hospitals (2000) BMJ, 320, pp. 788-791. , (7237); Roulet, L., Asseray, N., Dary, M., Chiffoleau, A., Potel, G., Ballereau, F., Implementing a clinical pharmacy survey of adverse drug events in a French emergency department (2012) Int J Clin Pharm, 34 (6), pp. 902-910; Brenner, S., Detz, A., López, A., Horton, C., Sarkar, U., Signal and noise: Applying a laboratory trigger tool to identify adverse drug events among primary care patients (2012) BMJ Qual Saf, 21 (8), pp. 670-675; Singh, R., McLean-Plunckett, E.A., Kee, R., Experience with a trigger tool for identifying adverse drug events among older adults in ambulatory primary care (2009) Qual Saf Health Care, 18 (3), pp. 199-204. , et al; Kane-Gill, S.L., Maclasco, A.M., Saul, M.I., Use of text searching for trigger words in medical records to identify adverse drug reactions within an intensive care unit discharge summary (2016) Appl Clin Inform, 7 (3), pp. 660-671. , et al; Boyce, R.D., Jao, J., Miller, T., Kane-Gill, S.L., Automated screening of emergency department notes for drug-associated bleeding adverse events occurring in older adults (2017) Appl Clin Inform, 8 (4), pp. 1022-1030; Genco, E.K., Forster, J.E., Flaten, H., Clinically inconsequential alerts: The characteristics of opioid drug alerts and their utility in preventing adverse drug events in the emergency department (2016) Ann Emerg Med, 67 (2), pp. 240-248. , et al; Zhang, E., Hung, S.-C., Wu, C.-H., Chen, L.-L., Tsai, M.-T., Lee, W.-H., Adverse event and error of unexpected life-threatening events within 24hours of ED admission (2017) Am J Emerg Med, 35 (3), pp. 479-483; Calder, L., Pozgay, A., Riff, S., Adverse events in patients with return emergency department visits (2015) BMJ Qual Saf, 24 (2), pp. 142-148. , et al; Honigman, B., Lee, J., Rothschild, J., Using computerized data to identify adverse drug events in outpatients (2001) J Am Med Inform Assoc, 8 (3), pp. 254-266. , et al; Abramson, E.L., Barrón, Y., Quaresimo, J., Kaushal, R., Electronic prescribing within an electronic health record reduces ambulatory prescribing errors (2011) Jt Comm J Qual Patient Saf, 37 (10), pp. 470-478; Abramson, E.L., Pfoh, E.R., Barrón, Y., Quaresimo, J., Kaushal, R., The effects of electronic prescribing by community-based providers on ambulatory medication safety (2013) Jt Comm J Qual Patient Saf, 39 (12), pp. 545-552; Sevilla-Sanchez, D., Molist-Brunet, N., Amblàs-Novellas, J., Roura-Poch, P., Espaulella-Panicot, J., Codina-Jané, C., Adverse drug events in patients with advanced chronic conditions who have a prognosis of limited life expectancy at hospital admission (2017) Eur J Clin Pharmacol, 73 (1), pp. 79-89; Terrell, K.M., Perkins, A.J., Dexter, P.R., Hui, S.L., Callahan, C.M., Miller, D.K., Computerized decision support to reduce potentially inappropriate prescribing to older emergency department patients: A randomized, controlled trial (2009) J Am Geriatr Soc, 57 (8), pp. 1388-1394; Buck, M.D., Atreja, A., Brunker, C.P., Potentially inappropriate medication prescribing in outpatient practices: Prevalence and patient characteristics based on electronic health records (2009) Am J Geriatr Pharmacother, 7 (2), pp. 84-92. , et al; Bénard-Laribière, A., Miremont-Salamé, G., Pérault-Pochat, M.-C., Noize, P., Haramburu, F., Incidence of hospital admissions due to adverse drug reactions in France: The EMIR study (2015) Fundam Clin Pharmacol, 29 (1), pp. 106-111. , EMIR Study Group on behalf of the French Network of pharmacovigilance centres; Cantor, M.N., Feldman, H.J., Triola, M.M., Using trigger phrases to detect adverse drug reactions in ambulatory care notes (2007) Qual Saf Health Care, 16 (2), pp. 132-134; Gandhi, T.K., Seger, A.C., Overhage, J.M., Outpatient adverse drug events identified by screening electronic health records (2010) J Patient Saf, 6 (2), pp. 91-96. , et al; Sethuraman, U., Kannikeswaran, N., Murray, K.P., Zidan, M.A., Chamberlain, J.M., Prescription errors before and after introduction of electronic medication alert system in a pediatric emergency department (2015) Acad Emerg Med, 22 (6), pp. 714-719; Hanlon, J.T., Sloane, R.J., Pieper, C.F., Schmader, K.E., Association of adverse drug reactions with drug-drug and drug-disease interactions in frail older outpatients (2011) Age Ageing, 40 (2), pp. 274-277; Tomlin, A., Reith, D., Dovey, S., Tilyard, M., Methods for retrospective detection of drug safety signals and adverse events in electronic general practice records (2012) Drug Saf, 35 (9), pp. 733-743; Gonzales, R., Anderer, T., McCulloch, C.E., A cluster randomized trial of decision support strategies for reducing antibiotic use in acute bronchitis (2013) JAMA Intern Med, 173 (4), pp. 267-273. , et al; Walsh, K.E., Dodd, K.S., Seetharaman, K., Medication errors among adults and children with cancer in the outpatient setting (2009) J Clin Oncol, 27 (6), pp. 891-896. , et al; Nanji, K.C., Rothschild, J.M., Salzberg, C., Errors associated with outpatient computerized prescribing systems (2011) J Am Med Inform Assoc, 18 (6), pp. 767-773. , et al; Gandhi, T.K., Weingart, S.N., Seger, A.C., Outpatient prescribing errors and the impact of computerized prescribing (2005) J Gen Intern Med, 20 (9), pp. 837-841. , et al; Beaudoin, F.L., Merchant, R.C., Janicki, A., McKaig, D.M., Babu, K.M., Preventing iatrogenic overdose: A review of in-emergency department opioid-related adverse drug events and medication errors (2015) Ann Emerg Med, 65 (4), pp. 423-431; Henry, J., Pylypchuk, Y., Searcy, T., Patel, V., (2016) Adoption of Electronic Health Record Systems among U.S. Non-Federal Acute Care Hospitals: 2008-2015, , ONC Data Brief, no. 35. Office of the National Coordinator for Health Information Technology: Washington DC; Thomsen, L.A., Winterstein, A.G., Sondergaard, B., Haugbolle, L.S., Melander, A., Systematic review of the incidence and characteristics of preventable adverse drug events in ambulatory care (2007) Ann Pharmacother, 41 (9), pp. 1411-1426; O'Neil, A.C., Petersen, L.A., Cook, E.F., Bates, D.W., Lee, T.H., Brennan, T.A., Physician reporting compared with medical-record review to identify adverse medical events (1993) Ann Intern Med, 119 (5), pp. 370-376; Elliott, R.A., Lee, C.Y., Beanland, C., Vakil, K., Goeman, D., Medicines management, medication errors and adverse medication events in older people referred to a community nursing service: A retrospective observational study (2016) Drugs Real World Outcomes, 3, pp. 13-24; Forster, A.J., Erlanger, T.E., Jennings, A., Effectiveness of a computerized drug-monitoring program to detect and prevent adverse drug events and medication non-adherence in outpatient ambulatory care: Study protocol of a randomized controlled trial (2015) Trials, 8 (16), p. 2. , et al; Dainty, K.N., Adhikari, N.K., Kiss, A., Quan, S., Zwarenstein, M., Electronic prescribing in an ambulatory care setting: A cluster randomized trial (2012) J Eval Clin Pract, 18 (4), pp. 761-767; Olivier, P., Bertrand, L., Tubery, M., Lauque, D., Montastruc, J.-L., Lapeyre-Mestre, M., Hospitalizations because of adverse drug reactions in elderly patients admitted through the emergency department: A prospective survey (2009) Drugs Aging, 26 (6), pp. 475-482; Bénard-Laribière, A., Miremont-Salamé, G., Pérault-Pochat, M.-C., Noize, P., Haramburu, F., Incidence of hospital admissions due to adverse drug reactions in France: The EMIR study (2015) Fundam Clin Pharmacol, 29 (1), pp. 106-111. , the EMIR Study Group on behalf of the French network of pharmacovigilance centres; Sönnichsen, A., Trampisch, U.S., Rieckert, A., Polypharmacy in chronic diseases-Reduction of Inappropriate Medication and Adverse drug events in older populations by electronic Decision Support (PRIMA-eDS): Study protocol for a randomized controlled trial (2016) Trials, 17, p. 57. , et al; González-Rubio, F., Calderón-Larrañaga, A., Poblador-Plou, B., Navarro-Pemán, C., López-Cabañas, A., Prados-Torres, A., Underreporting of recognized adverse drug reactions by primary care physicians: An exploratory study (2011) Pharmacoepidemiol Drug Saf, 20 (12), pp. 1287-1294; Hedna, K., Hakkarainen, K.M., Gyllensten, H., Jönsson, A.K., Petzold, M., Hägg, S., Potentially inappropriate prescribing and adverse drug reactions in the elderly: A population-based study (2015) Eur J Clin Pharmacol, 71 (12), pp. 1525-1533; Armor, B.L., Wight, A.J., Carter, S.M., Evaluation of adverse drug events and medication discrepancies in transitions of care between hospital discharge and primary care follow-up (2016) J Pharm Pract, 29 (2), pp. 132-137; Lopez-Picazo, J.J., Ruiz, J.C., Sanchez, J.F., Ariza, A., Aguilera, B., A randomized trial of the effectiveness and efficiency of interventions to reduce potential drug interactions in primary care (2011) Am J Med Qual, 26 (2), pp. 145-153</v>
          </cell>
          <cell r="AP296" t="str">
            <v>Georg Thieme Verlag</v>
          </cell>
          <cell r="AW296" t="str">
            <v>Appl. Clin. Informatics</v>
          </cell>
          <cell r="AX296" t="str">
            <v>Final</v>
          </cell>
          <cell r="AY296" t="str">
            <v>2-s2.0-85061965987</v>
          </cell>
          <cell r="AZ296">
            <v>5</v>
          </cell>
          <cell r="BF296" t="str">
            <v>adverse drug reaction reporting systems; ambulatory care; computerized; drug-related side effects and adverse reactions; medical records systems; medication errors; review</v>
          </cell>
          <cell r="BG296" t="str">
            <v>adverse drug reaction; ambulatory care; electronic health record; human; procedures; Ambulatory Care; Drug-Related Side Effects and Adverse Reactions; Electronic Health Records; Humans</v>
          </cell>
          <cell r="BI296" t="str">
            <v>twitter|metamap|nlp</v>
          </cell>
          <cell r="BJ296" t="str">
            <v>objective we identified the methods used and determined the roles of electronic health records (ehrs) in detecting and assessing adverse drug events (ades) in the ambulatory setting. methods we performed a systematic literature review by searching pubmed and google scholar for studies on ades detected in the ambulatory setting involving any ehr use published before june 2017.we extracted study characteristics from included studies related to ade detection methods for analysis. results we identified 30 studies that evaluated ades in an ambulatory settingwith an ehr. in 27 studies, ehrs were used only as the data source for ade identification. in two studies, the ehr was used as both a data source and to deliver decision support to providers during order entry. in one study, the ehr was a source of data and generated patient safety reports that researchers used in the process of identifying ades. methods of identification included manual chart review by trained nurses, pharmacists, and/or physicians; prescription review; computer monitors; electronic triggers; international classification of diseases codes; natural language processing of clinical notes; and patient phone calls and surveys. seven studies provided examples of search phrases, laboratory values, and rules used to identify ades. conclusion the majority of studies examined used ehrs as sources of data for ade detection. this retrospective approach is appropriate to measure incidence rates of ades but not adequate to detect preventable ades before patient harm occurs. new methods involving computer monitors and electronic triggers will enable researchers to catch preventable ades and take corrective action. © 2019 georg thieme verlag kg stuttgart. new york.</v>
          </cell>
          <cell r="BL296" t="str">
            <v xml:space="preserve">Objetivo Identificamos os métodos utilizados e determinaram os papéis de registros eletrônicos de saúde (EHRs) na detecção e avaliação de eventos adversos (ADES) no ambiente ambulatorial. Métodos que realizamos uma revisão sistemática da literatura pesquisando PubMed e Google Acadêmico para estudos sobre os ADES detectados no ambiente ambulatorial envolvendo qualquer uso de EHR publicado antes de junho de 2017. Extraxi características de estudo de estudos incluídos relacionados aos métodos de detecção de ADE. Resultados Identificamos 30 estudos que avaliaram os ADES em um ambiente ambulatorial com um EHR. Em 27 estudos, os EHRs foram usados ​​apenas como fonte de dados para identificação de ADE. Em dois estudos, o EHR foi usado como fonte de dados e para fornecer suporte à decisão para os provedores durante a entrada. Em um estudo, o EHR foi uma fonte de dados e gerou relatórios de segurança do paciente que os pesquisadores usaram no processo de identificação de ades. Os métodos de identificação incluíram revisão manual do gráfico por enfermeiros treinados, farmacêuticos e / ou médicos; revisão de prescrição; monitores de computador; gatilhos eletrônicos; Classificação internacional de códigos de doenças; Processamento de linguagem natural de notas clínicas; e telefonemas e pesquisas pacientes. Sete estudos forneceram exemplos de frases de pesquisa, valores laboratoriais e regras usadas para identificar os ADES. Conclusão A maioria dos estudos examinou EHRs utilizados como fontes de dados para detecção de ADE. Essa abordagem retrospectiva é apropriada para medir taxas de incidência de ades, mas não adequadas para detectar os ades evitáveis ​​antes que o dano do paciente ocorra. Novos métodos envolvendo monitores de computador e gatilhos eletrônicos permitirão que os pesquisadores capturem os ades evitáveis ​​e tenham uma ação corretiva. © 2019 Georg Thieme Verlag KG Stuttgart. Nova york. </v>
          </cell>
          <cell r="BQ296">
            <v>0</v>
          </cell>
          <cell r="BR296">
            <v>1</v>
          </cell>
          <cell r="BS296">
            <v>0</v>
          </cell>
          <cell r="BV296">
            <v>0</v>
          </cell>
          <cell r="BW296">
            <v>0</v>
          </cell>
          <cell r="BX296">
            <v>0</v>
          </cell>
          <cell r="BY296">
            <v>0</v>
          </cell>
          <cell r="BZ296">
            <v>0</v>
          </cell>
          <cell r="CA296">
            <v>0</v>
          </cell>
          <cell r="CB296">
            <v>0</v>
          </cell>
          <cell r="CC296">
            <v>0</v>
          </cell>
          <cell r="CE296" t="str">
            <v>Entra ou ñ para leitura: não</v>
          </cell>
          <cell r="CF296" t="str">
            <v>Ruim</v>
          </cell>
          <cell r="CG296">
            <v>44374</v>
          </cell>
          <cell r="CK296">
            <v>0</v>
          </cell>
          <cell r="CL296">
            <v>0</v>
          </cell>
        </row>
        <row r="297">
          <cell r="C297" t="str">
            <v>using natural language processing of clinical text to enhance identification of opioid related overdoses in electronic health records data</v>
          </cell>
          <cell r="D297" t="str">
            <v>Using natural language processing of clinical text to enhance identification of opioid-related overdoses in electronic health records data</v>
          </cell>
          <cell r="E297" t="str">
            <v xml:space="preserve">Usando o processamento de linguagem natural do texto clínico para melhorar a identificação de overdoses relacionadas à opiáceos em dados de registros eletrônicos de saúde </v>
          </cell>
          <cell r="G297" t="str">
            <v xml:space="preserve">macho </v>
          </cell>
          <cell r="H297">
            <v>2019</v>
          </cell>
          <cell r="I297">
            <v>4</v>
          </cell>
          <cell r="J297">
            <v>0</v>
          </cell>
          <cell r="K297">
            <v>0</v>
          </cell>
          <cell r="L297" t="str">
            <v>Scopus</v>
          </cell>
          <cell r="P297" t="str">
            <v>English</v>
          </cell>
          <cell r="Q297" t="str">
            <v>Article</v>
          </cell>
          <cell r="R297">
            <v>0</v>
          </cell>
          <cell r="S297" t="str">
            <v>All Open Access, Hybrid Gold, Green</v>
          </cell>
          <cell r="T297" t="str">
            <v>Hazlehurst B., Green C.A., Perrin N.A., Brandes J., Carrell D.S., Baer A., DeVeaugh-Geiss A., Coplan P.M.</v>
          </cell>
          <cell r="U297" t="str">
            <v>Pharmacoepidemiology and Drug Safety</v>
          </cell>
          <cell r="V297" t="str">
            <v>28</v>
          </cell>
          <cell r="W297" t="str">
            <v>8</v>
          </cell>
          <cell r="Y297" t="str">
            <v>10.1002/pds.4810</v>
          </cell>
          <cell r="Z297" t="str">
            <v>10.1002/pds.4810</v>
          </cell>
          <cell r="AB297" t="str">
            <v>https://www.scopus.com/inward/record.uri?eid=2-s2.0-85067473767&amp;doi=10.1002%2fpds.4810&amp;partnerID=40&amp;md5=75827654dfe809f32a1593ac2660b7ea</v>
          </cell>
          <cell r="AC297" t="str">
            <v>Center for Health Research, Kaiser Permanente Northwest, Portland, OR, United States; Health Research Institute, Kaiser Permanente Washington, Seattle, WA, United States; Group Health Research Institute, Group Health Cooperative, SeattleWA, United States; Epidemiology, Medical Affairs, Purdue Pharma, LP, Stamford, CT, United States; Adjunct, Perelman School of Medicine, University of Pennsylvania, Philadelphia, PA, United States; Epidemiology, Indivor, North ChesterfieldVA, United States; Epidemiology, Johnson &amp; Johnson, New Brunswick, NJ, United States</v>
          </cell>
          <cell r="AD297" t="str">
            <v>Hazlehurst, B., Center for Health Research, Kaiser Permanente Northwest, Portland, OR, United States; Green, C.A., Center for Health Research, Kaiser Permanente Northwest, Portland, OR, United States; Perrin, N.A., Center for Health Research, Kaiser Permanente Northwest, Portland, OR, United States; Brandes, J., Center for Health Research, Kaiser Permanente Northwest, Portland, OR, United States; Carrell, D.S., Health Research Institute, Kaiser Permanente Washington, Seattle, WA, United States; Baer, A., Group Health Research Institute, Group Health Cooperative, SeattleWA, United States; DeVeaugh-Geiss, A., Epidemiology, Medical Affairs, Purdue Pharma, LP, Stamford, CT, United States, Epidemiology, Indivor, North ChesterfieldVA, United States; Coplan, P.M., Epidemiology, Medical Affairs, Purdue Pharma, LP, Stamford, CT, United States, Adjunct, Perelman School of Medicine, University of Pennsylvania, Philadelphia, PA, United States, Epidemiology, Johnson &amp; Johnson, New Brunswick, NJ, United States</v>
          </cell>
          <cell r="AG297" t="str">
            <v>opiate, 53663-61-9, 8002-76-4, 8008-60-4; diamorphine, 1502-95-0, 561-27-3; Analgesics, Opioid; Heroin</v>
          </cell>
          <cell r="AH297" t="str">
            <v>U.S. Food and Drug Administration, FDA
Pfizer
Allergan Foundation
Allergan
Janssen Pharmaceuticals
Daiichi Sankyo Company
Daiichi-Sankyo</v>
          </cell>
          <cell r="AI297" t="str">
            <v>This project was conducted as part of a Food and Drug Administration (FDA)‐required postmarketing study for extended‐release and long‐acting opioid analgesics and was funded by the Opioid Postmarketing Consortium (OPC) consisting of the following companies at the time of study conduct: Allergan; Assertio Therapeutics, Inc.; BioDelivery Sciences, Inc.; Collegium Pharmaceutical, Inc.; Daiichi Sankyo, Inc.; Egalet Corporation; Endo Pharmaceuticals, Inc.; Hikma Pharmaceuticals USA Inc.; Janssen Pharmaceuticals, Inc.; Mallinckrodt Inc.; Pernix Therapeutics Holdings, Inc.; Pfizer, Inc.; Purdue Pharma, LP.</v>
          </cell>
          <cell r="AJ297" t="str">
            <v>PRIOR POSTINGS AND PRESENTATIONS: Preliminary versions of this work were presented as a poster at the 32nd International Conference on Pharmacoepidemiology and Therapeutic Risk Management (ICPE, 2016), with the title “Automating opioid overdose surveillance using natural language processing.” The study was designed in collaboration between OPC members and independent investigators with input from FDA. Investigators maintained intellectual freedom in terms of publishing final results. This study was registered with ClinicalTrials.gov as study NCT02667197on January 28, 2016. All authors received research funding from the OPC. Drs. Green and Perrin received prior funding from Purdue Pharma L.P. to carry out related research. Dr. Green provided research consulting to the OPC. Kaiser Permanente Center for Health Research (KPCHR) staff had primary responsibility for study design, though OPC members provided comments on the protocol. The protocol and statistical analysis plan were reviewed by FDA, revised following review, and then approved. All algorithm development and validation analyses were conducted by KPCHR; analyses of algorithm portability were completed by each participating site. KPCHR staff made all final decisions regarding publication and content, though OPC members reviewed and provided comments on the manuscript. Drs. DeVeaugh‐Geiss and Coplan were employees of Purdue Pharma, LP at the time of the study. Dr. Carrell has received funding from Pfizer Inc. and Purdue Pharma L.P. to carry out related research.</v>
          </cell>
          <cell r="AK297" t="str">
            <v>This project was conducted as part of a Food and Drug Administration (FDA)-required postmarketing study for extended-release and long-acting opioid analgesics and was funded by the Opioid Postmarketing Consortium (OPC) consisting of the following companies at the time of study conduct: Allergan; Assertio Therapeutics, Inc.; BioDelivery Sciences, Inc.; Collegium Pharmaceutical, Inc.; Daiichi Sankyo, Inc.; Egalet Corporation; Endo Pharmaceuticals, Inc.; Hikma Pharmaceuticals USA Inc.; Janssen Pharmaceuticals, Inc.; Mallinckrodt Inc.; Pernix Therapeutics Holdings, Inc.; Pfizer, Inc.; Purdue Pharma, LP.</v>
          </cell>
          <cell r="AL297" t="str">
            <v>Okie, S., A flood of opioids, a rising tide of deaths (2010) N Engl J Med, 363 (21), pp. 1981-1985; Johnson, E.M., Lanier, W.A., Merrill, R.M., Unintentional prescription opioid-related overdose deaths: description of decedents by next of kin or best contact, Utah, 2008-2009 (2013) J Gen Intern Med, 28 (4), pp. 522-529; Overdose deaths involving prescription opioids among Medicaid enrollees—Washington, 2004-2007 (2009) MMWR, 58 (42), pp. 1171-1175; Vital signs: overdoses of prescription opioid pain relievers—United States, 199–2008 (2011) MMWR, 60 (43), pp. 1487-1492; Warner, M., Chen, L.H., Makuc, D.M., Anderson, R.N., Minino, A.M., Drug poisoning deaths in the United States, 1980-2008 (2011) NCHS Data Brief, (81), pp. 1-8. , Dec; Warner, M., Chen, L.H., Makuc, D.M., Increase in fatal poisonings involving opioid analgesics in the United States, 1999-2006 (2009) NCHS Data Brief, 22, pp. 1-8; Unick, G.J., Rosenblum, D., Mars, S., Ciccarone, D., Intertwined epidemics: national demographic trends in hospitalizations for heroin- and opioid-related overdoses, 1993-2009 (2013) PLoS ONE, 8 (2); Rudd, R.A., Paulozzi, L.J., Bauer, M.J., Increases in heroin overdose deaths–28 states, 2010 to 2012 (2014) MMWR, 63 (39), pp. 849-854; Rudd, R.A., Aleshire, N., Zibbell, J.E., Gladden, M., Increases in drug and opioid overdose deaths—United States, 2000–2014 (2016) Morb Mortal Wkly Rep, 64 (Early Release), pp. 1-5; Chakravarthy, B., Shah, S., Lotfipour, S., Prescription drug monitoring programs and other interventions to combat prescription opioid abuse (2012) West J Emerg Med, 13 (5), pp. 422-425; McCarty, D., Bovett, R., Burns, T., Oregon's strategy to confront prescription opioid misuse: a case study (2015) J Subst Abuse Treat, 48 (1), pp. 91-95; Chou, R., Fanciullo, G.J., Fine, P.G., Clinical guidelines for the use of chronic opioid therapy in chronic noncancer pain (2009) J Pain, 10 (2), pp. 113-130; Interagency Guideline on Prescribing Opioids for Pain 06/2015; 3rd, , http://www.agencymeddirectors.wa.gov/Files/2015AMDGOpioidGuideline.pdf, Accessed 11/17/2016; Dowell, D., Haegerich, T.M., Chou, R., CDC guideline for prescribing opioids for chronic pain—United States, 2016 (2016) MMWR Recomm Rep, 65 (1), pp. 1-49; Nelson, L.S., Perrone, J., Curbing the opioid epidemic in the United States: the risk evaluation and mitigation strategy (REMS) (2012) JAMA, 308 (5), pp. 457-458; (2015) Abuse-Deterrent Opioids - Evaluation and Labeling: Guidance for Industry, , https://www.fda.gov/regulatory-information/search-fdaguidance-documents/abuse-deterrent-opioids-evaluation-and-labeling, U.S. Department of Health and Human Services Food and Drug Administration Center for Drug Evaluation and Research (CDER);, Washington DC. Available Online at; Franklin, G.M., Mai, J., Turner, J., Sullivan, M., Wickizer, T., Fulton-Kehoe, D., Bending the prescription opioid dosing and mortality curves: impact of the Washington state opioid dosing guideline (2012) Am J Ind Med, 55 (4), pp. 325-331; Keast, S.L., Nesser, N., Farmer, K., Strategies aimed at controlling misuse and abuse of opioid prescription medications in a state Medicaid program: a policymaker's perspective (2015) Am J Drug Alcohol Abuse, 41 (1), pp. 1-6; Bannwarth, B., Will abuse-deterrent formulations of opioid analgesics be successful in achieving their purpose? (2012) Drugs, 72 (13), pp. 1713-1723; Moorman-Li, R., Motycka, C.A., Inge, L.D., Congdon, J.M., Hobson, S., Pokropski, B., A review of abuse-deterrent opioids for chronic nonmalignant pain (2012) Pharm Ther, 37 (7), pp. 412-418; Green, C.A., Perrin, N.A., Janoff, S.L., Campbell, C.I., Chilcoat, H.D., Coplan, P.M., Assessing the accuracy of opioid overdose and poisoning codes in diagnostic information from electronic health records, claims data, and death records (2017) Pharmacoepidemiol Drug Saf, 26 (5), pp. 509-517; Dunn, K.M., Saunders, K.W., Rutter, C.M., Opioid prescriptions for chronic pain and overdose: a cohort study (2010) Ann Intern Med, 152 (2), pp. 85-92; Rowe, C., Vittinghoff, E., Santos, G.M., Behar, E., Turner, C., Coffin, P.O., Performance measures of diagnostic codes for detecting opioid overdose in the emergency department (2017) Acad Emerg Med, 24 (4), pp. 475-483; Green, C.A., Perrin, N.A., Hazlehurst, B., Identifying and classifying opioid-related overdoses: a validation study (2019) Pharmacoepidemiol Drug Saf, , in press; Hazlehurst, B., Frost, H.R., Sittig, D.F., Stevens, V.J., MediClass: a system for detecting and classifying encounter-based clinical events in any electronic medical record (2005) J Am Med Inform Assoc, 12 (5), pp. 517-529; Hazlehurst, B., Sittig, D.F., Stevens, V.J., Natural language processing in the electronic medical record: assessing clinician adherence to tobacco treatment guidelines (2005) Am J Prev Med, 29 (5), pp. 434-439; Hazlehurst, B., Naleway, A., Mullooly, J., Detecting possible vaccine adverse events in clinical notes of the electronic medical record (2009) Vaccine, 27 (14), pp. 2077-2083; Hazelhurst, B., McBurnie, M.A., Mularski, R.A., Puro, J.E., Chauvie, S.L., Automating care quality measurement with health information technology (2012) Am J Manag Care, 18 (6), pp. 313-319; Hazlehurst, B.L., Lawrence, J.M., Donahoo, W.T., Automating assessment of lifestyle counseling in electronic health records (2014) Am J Prev Med, 46 (5), pp. 457-464; Hazlehurst, B.L., Kurtz, S.E., Masica, A., CER hub: an informatics platform for conducting comparative effectiveness research using multi-institutional, heterogeneous, electronic clinical data (2015) Int J Med Inform, 84 (10), pp. 763-773; Shivade, C., Raghavan, P., Fosler-Lussier, E., A review of approaches to identifying patient phenotype cohorts using electronic health records (2014) J Am Med Inform Assoc, 21 (2), pp. 221-230; Carrell, D.S., Cronkite, D., Palmer, R.E., Using natural language processing to identify problem usage of prescription opioids (2015) Int J Med Inform, 84 (12), pp. 1057-1064. , Dec; Palmer, R.E., Carrell, D.S., Cronkite, D., The prevalence of problem opioid use in patients receiving chronic opioid therapy: computer-assisted review of electronic health record clinical notes (2015) Pain, 156 (7), pp. 1208-1214. , Jul; Haller, I.V., Renier, C.M., Juusola, M., Enhancing risk assessment in patients receiving chronic opioid analgesic therapy using natural language processing (2016) Pain Med, p. pnw283. , Dec 29</v>
          </cell>
          <cell r="AM297" t="str">
            <v>Hazlehurst, B.; Center for Health Research, United States; email: brian.hazlehurst@kpchr.org</v>
          </cell>
          <cell r="AP297" t="str">
            <v>John Wiley and Sons Ltd</v>
          </cell>
          <cell r="AV297" t="str">
            <v>PDSAE</v>
          </cell>
          <cell r="AW297" t="str">
            <v>Pharmacoepidemiol. Drug Saf.</v>
          </cell>
          <cell r="AX297" t="str">
            <v>Final</v>
          </cell>
          <cell r="AY297" t="str">
            <v>2-s2.0-85067473767</v>
          </cell>
          <cell r="AZ297">
            <v>8</v>
          </cell>
          <cell r="BF297" t="str">
            <v>electronic health records; methods; natural language processing; opioid overdose; pharmacoepidemiology</v>
          </cell>
          <cell r="BG297" t="str">
            <v>opiate; diamorphine; narcotic analgesic agent; Article; automutilation; drug overdose; electronic health record; human; medical record review; natural language processing; priority journal; sensitivity and specificity; substance abuse; automutilation; complication; drug overdose; electronic health record; information processing; opiate addiction; predictive value; risk; Washington; Analgesics, Opioid; Datasets as Topic; Drug Overdose; Electronic Health Records; Heroin; Humans; Natural Language Processing; Opioid-Related Disorders; Predictive Value of Tests; Risk; Self-Injurious Behavior; Sensitivity and Specificity; Washington</v>
          </cell>
          <cell r="BH297" t="str">
            <v>twitter|metamap|nlp</v>
          </cell>
          <cell r="BI297" t="str">
            <v>twitter|metamap|nlp</v>
          </cell>
          <cell r="BJ297" t="str">
            <v>purpose: to enhance automated methods for accurately identifying opioid-related overdoses and classifying types of overdose using electronic health record (ehr) databases. methods: we developed a natural language processing (nlp) software application to code clinical text documentation of overdose, including identification of intention for self-harm, substances involved, substance abuse, and error in medication usage. using datasets balanced with cases of suspected overdose and records of individuals at elevated risk for overdose, we developed and validated the application using kaiser permanente northwest data, then tested portability of the application using kaiser permanente washington data. datasets were chart-reviewed to provide a gold standard for comparison and evaluation of the automated method. results: the method performed well in identifying overdose (sensitivity = 0.80, specificity = 0.93), intentional overdose (sensitivity = 0.81, specificity = 0.98), and involvement of opioids (excluding heroin, sensitivity = 0.72, specificity = 0.96) and heroin (sensitivity = 0.84, specificity = 1.0). the method performed poorly at identifying adverse drug reactions and overdose due to patient error and fairly at identifying substance abuse in opioid-related unintentional overdose (sensitivity = 0.67, specificity = 0.96). evaluation using validation datasets yielded significant reductions, in specificity and negative predictive values only, for many classifications mentioned above. however, these measures remained above 0.80, thus, performance observed during development was largely maintained during validation. similar results were obtained when evaluating portability, although there was a significant reduction in sensitivity for unintentional overdose that was attributed to missing text clinical notes in the database. conclusions: methods that process text clinical notes show promise for improving accuracy and fidelity at identifying and classifying overdoses according to type using ehr data. © 2019 the authors pharmacoepidemiology and drug safety published by john wiley &amp; sons ltd</v>
          </cell>
          <cell r="BL297" t="str">
            <v xml:space="preserve">Objetivo: Para melhorar os métodos automatizados para identificar com precisão overdoses relacionados ao opioid e classificar tipos de overdose usando bancos de dados de registro eletrônico de saúde (EHR). Métodos: Desenvolvemos um aplicativo de software de processamento de linguagem natural (NLP) para codificar a documentação do texto clínico da overdose, incluindo a identificação da intenção de auto-danos, substâncias envolvidas, abuso de substâncias e erro no uso de medicação. Usando conjuntos de dados equilibrados com casos de sobredosos suspeitos e registros de indivíduos em risco elevado para overdose, desenvolvemos e validamos o aplicativo usando o Kaiser Permanente Northwest Data, então testado portabilidade do aplicativo usando os dados de Kaiser Permanente Washington. Os conjuntos de dados foram revisados ​​gratuitamente para fornecer um padrão de ouro para comparação e avaliação do método automatizado. RESULTADOS: O método realizado bem na identificação de overdose (sensibilidade = 0,80, especificidade = 0,93), overdose intencional (sensibilidade = 0,81, especificidade = 0,98) e envolvimento de opioides (excluindo heroína, sensibilidade = 0,72, especificidade = 0,72) e heroína ( sensibilidade = 0,84, especificidade = 1.0). O método realizado mal na identificação de reações adversas de medicamentos e overdose devido ao erro do paciente e de forma justa a identificar o abuso de substâncias na overdose não intencional relacionada ao opioid (sensibilidade = 0,67, especificidade = 0,96). A avaliação usando conjuntos de dados de validação produziu reduções significativas, em especificidade e valores preditivos negativos, para muitas classificações mencionadas acima. No entanto, essas medidas permaneceram acima de 0,80, assim, o desempenho observado durante o desenvolvimento foi amplamente mantido durante a validação. Resultados semelhantes foram obtidos ao avaliar a portabilidade, embora houvesse uma redução significativa na sensibilidade para overdose não intencional que foi atribuída a notas clínicas de texto ausente no banco de dados. CONCLUSÕES: Métodos que processam notas clínicas de texto mostram prometer para melhorar a precisão e fidelidade na identificação e classificação de overdoses de acordo com o tipo usando dados do EHR. © 2019 Os autores farmacoepidemiologia e segurança de drogas publicadas por John Wiley &amp; Sons Ltd </v>
          </cell>
          <cell r="BQ297">
            <v>0</v>
          </cell>
          <cell r="BR297">
            <v>1</v>
          </cell>
          <cell r="BS297">
            <v>0</v>
          </cell>
          <cell r="BV297">
            <v>0</v>
          </cell>
          <cell r="BW297">
            <v>0</v>
          </cell>
          <cell r="BX297">
            <v>0</v>
          </cell>
          <cell r="BY297">
            <v>0</v>
          </cell>
          <cell r="BZ297">
            <v>0</v>
          </cell>
          <cell r="CA297">
            <v>0</v>
          </cell>
          <cell r="CB297">
            <v>0</v>
          </cell>
          <cell r="CC297">
            <v>0</v>
          </cell>
          <cell r="CE297" t="str">
            <v>Entra ou ñ para leitura: não</v>
          </cell>
          <cell r="CF297" t="str">
            <v>Ruim</v>
          </cell>
          <cell r="CG297">
            <v>44374</v>
          </cell>
          <cell r="CK297">
            <v>0</v>
          </cell>
          <cell r="CL297">
            <v>0</v>
          </cell>
        </row>
        <row r="298">
          <cell r="C298" t="str">
            <v>overview of the first natural language processing challenge for extracting medication indication and adverse drug events from electronic health record notes (made 1 0)</v>
          </cell>
          <cell r="D298" t="str">
            <v>Overview of the First Natural Language Processing Challenge for Extracting Medication, Indication, and Adverse Drug Events from Electronic Health Record Notes (MADE 1.0)</v>
          </cell>
          <cell r="E298" t="str">
            <v xml:space="preserve">Visão geral do primeiro desafio de processamento de linguagem natural para extrair medicação, indicação e eventos adversos de medicamentos de notas de registros eletrônicos de saúde (feita 1.0) </v>
          </cell>
          <cell r="G298" t="str">
            <v xml:space="preserve">macho </v>
          </cell>
          <cell r="H298">
            <v>2019</v>
          </cell>
          <cell r="I298">
            <v>23</v>
          </cell>
          <cell r="J298">
            <v>0</v>
          </cell>
          <cell r="K298">
            <v>0</v>
          </cell>
          <cell r="L298" t="str">
            <v>Scopus</v>
          </cell>
          <cell r="P298" t="str">
            <v>English</v>
          </cell>
          <cell r="Q298" t="str">
            <v>Article</v>
          </cell>
          <cell r="R298">
            <v>1</v>
          </cell>
          <cell r="S298" t="str">
            <v>All Open Access, Green</v>
          </cell>
          <cell r="T298" t="str">
            <v>Jagannatha A., Liu F., Liu W., Yu H.</v>
          </cell>
          <cell r="U298" t="str">
            <v>Drug Safety</v>
          </cell>
          <cell r="V298" t="str">
            <v>42</v>
          </cell>
          <cell r="W298" t="str">
            <v>1</v>
          </cell>
          <cell r="Y298" t="str">
            <v>10.1007/s40264-018-0762-z</v>
          </cell>
          <cell r="Z298" t="str">
            <v>10.1007/s40264-018-0762-z</v>
          </cell>
          <cell r="AB298" t="str">
            <v>https://www.scopus.com/inward/record.uri?eid=2-s2.0-85060139319&amp;doi=10.1007%2fs40264-018-0762-z&amp;partnerID=40&amp;md5=1fb9e1a5ae28d5a0806edbc23d02e07d</v>
          </cell>
          <cell r="AC298" t="str">
            <v>College of Information and Computer Sciences, University of Massachusetts, Amherst, MA, United States; Department of Quantitative Health Sciences and Radiology, University of Massachusetts Medical School, Worcester, MA, United States; Department of Computer Science, University of Massachusetts, 220 Pawtucket St., Lowell, MA  01854-2874, United States; Department of Medicine, University of Massachusetts Medical School, Worcester, MA, United States; Bedford VAMC, Bedford, MA, United States</v>
          </cell>
          <cell r="AD298" t="str">
            <v>Jagannatha, A., College of Information and Computer Sciences, University of Massachusetts, Amherst, MA, United States; Liu, F., Department of Quantitative Health Sciences and Radiology, University of Massachusetts Medical School, Worcester, MA, United States; Liu, W., Department of Computer Science, University of Massachusetts, 220 Pawtucket St., Lowell, MA  01854-2874, United States, Department of Medicine, University of Massachusetts Medical School, Worcester, MA, United States; Yu, H., College of Information and Computer Sciences, University of Massachusetts, Amherst, MA, United States, Department of Computer Science, University of Massachusetts, 220 Pawtucket St., Lowell, MA  01854-2874, United States, Department of Medicine, University of Massachusetts Medical School, Worcester, MA, United States, Bedford VAMC, Bedford, MA, United States</v>
          </cell>
          <cell r="AH298" t="str">
            <v>National Institutes of Health, NIH
National Heart, Lung, and Blood Institute, NHLBI: R01HL125089</v>
          </cell>
          <cell r="AI298" t="str">
            <v>Funding Research reported in this publication was supported by the National Heart, Lung, and Blood Institute (NHLBI) of the National Institutes of Health under award number R01HL125089.</v>
          </cell>
          <cell r="AL298" t="str">
            <v>Donaldson, M.S., Corrigan, J.M., Kohn, L.T., (2000) To err is human: building a safer health system, 6. , National Academies Press, Washington; Bates, D.W., Cullen, D.J., Laird, N., Petersen, L.A., Small, S.D., Servi, D., Laffel, G., Hallisey, R., Incidence of adverse drug events and potential adverse drug events: implications for prevention (1995) JAMA, 274 (1), pp. 29-34; Lazarou, J., Pomeranz, B.H., Corey, P.N., Incidence of adverse drug reactions in hospitalized patients: a meta-analysis of prospective studies (1998) JAMA, 279 (15), pp. 1200-1205; Bates, D.W., Spell, N., Cullen, D.J., Burdick, E., Laird, N., Petersen, L.A., Small, S.D., Leape, L.L., The costs of adverse drug events in hospitalized patients (1997) JAMA, 277 (4), pp. 307-311; Nebeker, J.R., Hoffman, J.M., Weir, C.R., Bennett, C.L., Hurdle, J.F., High rates of adverse drug events in a highly computerized hospital (2005) Arch Intern Med, 165 (10), pp. 1111-1116; Gurwitz, J.H., Field, T.S., Harrold, L.R., Rothschild, J., Debellis, K., Seger, A.C., Cadoret, C., Kelleher, M., Incidence and preventability of adverse drug events among older persons in the ambulatory setting (2003) JAMA, 289 (9), pp. 1107-1116; Johnson, J., Booman, L., Drug-related morbidity and mortality (1996) J Manag Care Pharm, 2 (1), pp. 39-47; Haas, J.S., Iyer, A., Orav, E.J., Schiff, G.D., Bates, D.W., Participation in an ambulatory e-pharmacovigilance system (2010) Pharmacoepidemiol Drug Saf, 19 (9), pp. 961-969; Frank, C., Himmelstein, D.U., Woolhandler, S., Bor, D.H., Wolfe, S.M., Heymann, O., Zallman, L., Lasser, K.E., Era of faster FDA drug approval has also seen increased black-box warnings and market withdrawals (2014) Health Aff, 33 (8), pp. 1453-1459; (2017) WHO | Pharmacovigilance, , http://www.who.int/medicines/areas/quality_safety/safety_efficacy/pharmvigi/en/, Accessed 10 May 2018; Edlavitch, S.A., Adverse drug event reporting: improving the low us reporting rates (1988) Arch Intern Med, 148 (7), pp. 1499-1503; Hasford, J., Goettler, M., Munter, K.-H., Müller-Oerlinghausen, B., Physicians’ knowledge and attitudes regarding the spontaneous reporting system for adverse drug reactions (2002) J Clin Epidemiol, 55 (9), pp. 945-950; Begaud, B., Moride, Y., Tubert-Bitter, P., Chaslerie, A., Haramburu, F., False-positives in spontaneous reporting: should we worry about them? (1994) Br J Clin Pharmacol, 38 (5), pp. 401-404; Xu, R., Wang, Q., Comparing a knowledge-driven approach to a super-vised machine learning approach in large-scale extraction of drug-side effect relation-ships from free-text biomedical literature (2015) BMC Bioinform, 16, p. S6; Butt, T.F., Cox, A.R., Oyebode, J.R., Ferner, R.E., Internet accounts of serious adverse drug reactions (2012) Drug Saf, 35 (12), pp. 1159-1170; Rossi, A.C., Knapp, D.E., Anello, C., O’Neill, R.T., Graham, C.F., Mendelis, P.S., Stanley, G.R., Discovery of adverse drug reactions: a comparison of selected phase IV studies with spontaneous reporting methods (1983) JAMA, 249 (16), pp. 2226-2228; Lardon, J., Abdellaoui, R., Bellet, F., Asfari, H., Souvignet, J., Texier, N., Jaulent, M.-C., Bousquet, C., Adverse drug reaction identification and extraction in social media: a scoping review (2015) J Med Internet Res, 17 (7); Smythe, M.A., Fanikos, J., Gulseth, M.P., Wittkowsky, A.K., Spinler, S.A., Dager, W.E., Nutescu, E.A., Rivaroxaban: practical consider-ations for ensuring safety and efficacy (2013) Pharmacotherapy, 33 (11), pp. 1223-1245; McGraw, D., Rosati, K., Evans, B., A policy framework for public health uses of electronic health data (2012) Pharmacoepidemiol Drug Saf, 21 (S1), pp. 18-22; Yih, W.K., Lieu, T.A., Kulldorff, M., Martin, D., McMahill-Walraven, C.N., Platt, R., Selvam, N., Nguyen, M., Intussusception risk after rotavirus vaccination in us infants (2014) N Engl J Med, 370 (6), pp. 503-551; Peissig, P.L., Costa, V.S., Caldwell, M.D., Rottscheit, C., Berg, R.L., Mendonca, E.A., Page, D., Relational machine learning for electronic health record-driven phenotyping (2014) J Biomed Informat, 52, pp. 260-270; Wu, J., Roy, J., Stewart, W.F., Prediction modeling using EHR data: challenges, strategies, and a comparison of machine learning approaches (2010) Med Care, 48, pp. S106-S113; Jha, A.K., Kuperman, G.J., Teich, J.M., Leape, L., Shea, B., Rittenberg, E., Burdick, E., Bates, D.W., Identifying adverse drug events: development of a computer-based monitor and comparison with chart review and stimulated voluntary report (1998) J Am Med Inform Assoc, 5 (3), pp. 305-314; Skentzos, S., Shubina, M., Plutzky, J., Turchin, A., Structured vs. Unstructured: Factors affecting adverse drug reaction documentation in an EMR repository. In: AMIA annual symposium proceedings, vol. 2011 American Medical Informatics Association.; Schulman, S., Kearon, C., Subcommittee on Control of Anticoagulation of the Scientific, Standardization Committee of the International Society on Thrombosis, and Haemostasis. Definition of major bleeding in clinical investigations of antihemostatic medicinal products in non-surgical patients (2005) J Thromb Haemost, 3 (4), pp. 692-694; Murtaugh, M.A., Gibson, B.S., Redd, D., Zeng-Treitler, Q., Regular expression-based learning to extract bodyweight values from clinical notes (2015) J Biomed Inform, 54, pp. 186-190; Classen, D.C., Pestotnik, S.L., Evans, R.S., Burke, J.P., Computerized surveillance of adverse drug events in hospital patients (2005) BMJ Qual Saf, 14 (3), pp. 221-226; Aronson, A.R., Effective mapping of biomedical text to the umls metathesaurus: The metamap program (2001) Proceedings of the AMIA Symposium, P. 17. American Medical Informatics Association; Xu, H., Stenner, S.P., Doan, S., Johnson, K.B., Waitman, L.R., Denny, J.C., Medex: a medication information extraction system for clinical narratives (2010) J Am Med Inform Assoc, 17 (1), pp. 19-24; Friedman, C., Kra, P., Yu, H., Krauthammer, M., Rzhetsky, A., Genies: A natural-language processing system for the extraction of molecular pathways from journal articles (2001) ISMB (Supplement of Bioinformatics), pp. 74-82; Hahn, U., Romacker, M., Schulz, S., Creating knowledge repositories from biomedical reports: The medsyndikate text mining system (2002) Biocomputing, pp. 338-349. , World Scientific; Hong, Y., Lee, M., Accessing bioscience images from abstract sentences (2006) Bioinformatics, 22 (14), pp. e547-e556; Yu, H., Towards answering biological questions with experimental evidence: automatically identifying text that summarize image content in full-text articles (2006) AMIA Annual Symposium Proceedings, Vol. 2006, P. 834. American Medical Informatics Association; Kim, J.-D., Ohta, T., Pyysalo, S., Kano, Y., Tsujii, J., Overview of BioNLP’09 shared task on event extraction (2009) Proceedings of the Workshop on Current Trends in Biomedical Natural Language Processing: Shared Task, pp. 1-9; Hirschman, L., Yeh, A., Blaschke, C., Valencia, A., (2005) Overview of Biocreative: Critical Assessment of Information Extraction for Biology; Li, Z., Cao, Y., Antieau, L., Agarwal, S., Zhang, Q., Yu, H., Extracting medication information from patient discharge summaries (2009) Proceedings of the Third I2b2 Workshop on Challenges in Natural Language Processing for Clinical Data; Pradhan, S., Elhadad, N., South, B.R., Martinez, D., Christensen, L., Vogel, A., Suominen, H., Savova, G., Evaluating the state of the art in disorder recognition and normalization of the clinical narrative (2014) J Am Med Inform Assoc, 22 (1), pp. 143-154; Li, Q., Melton, K., Lingren, T., Kirkendall, E.S., Hall, E., Zhai, H., Ni, Y., Solti, I., Phenotyping for patient safety: algorithm development for electronic health record based automated adverse event and medical error detection in neonatal intensive care (2014) J Am Med Inform Assoc, 21 (5), pp. 776-784; Melton, G.B., Hripcsak, G., Automated detection of adverse events using natural language processing of discharge summaries (2005) J Am Med Inform Assoc, 12 (4), pp. 448-457; Humphreys, B.L., Lindberg, D.A.B., Schoolman, H.M., Barnett, G.O., The unified medical language system: an informatics research collaboration (1998) J Am Med Inform Assoc, 5 (1), pp. 1-11; Bodenreider, O., The unified medical language system (UMLS): integrating biomedical terminology (2004) Nucleic Acids Res, 32, pp. D267-D270; Rochefort, C.M., Verma, A.D., Eguale, T., Lee, T.C., Buckeridge, D.L., A novel method of adverse event detection can accurately identify venous thromboembolisms (VTES) from narrative electronic health record data (2014) J Am Med Inform Assoc, 22 (1), pp. 155-165; Methods for identifying suicide or suicidal ideation in EHRS (2012) AMIA Annual Symposium Proceedings, Vol. 2012, P. 1244. American Medical Informatics Association, , Haerian K., Salmasian H., Friedman C; Wang, S., Li, Y., Ferguson, D., Zhai, C., Side effect PTM: An unsupervised topic model to mine adverse drug reactions from health forums (2014) Proceedings of the 5Th ACM Conference on Bioinformatics, Computational Biology, and Health Informatics, pp. 321-330. , ACM; Nikfarjam, A., Sarker, A., O’Connor, K., Ginn, R., Gon-zalez, G., Pharmacovigilance from social media: mining adverse drug reaction mentions using sequence labeling with word embedding cluster features (2015) J Am Med Inform Assoc, 22 (3), pp. 671-681; Li, Q., Deleger, L., Lingren, T., Zhai, H., Kaiser, M., Stoutenborough, L., Jegga, A.G., Solti, I., Mining FDA drug labels for medical conditions (2013) BMC Med Inform Decis Making, 13 (1), p. 53; Duke, J.D., Friedlin, J., ADESSA: A real-time decision support service for de-livery of semantically coded adverse drug event data (2010) AMIA Annual Symposium Proceedings, Vol. 2010, p. 177. , American Medical Informatics Association; Kim, J.-D., Ohta, T., Tateisi, Y., Tsujii, J., Genia corpus—a semantically annotated corpus for bio-textmining (2003) Bioinformatics, 19, pp. i180-i182; Cohen, A.M., Hersh, W.R., The TREC 2004 genomics track categorization task: classifying full text biomedical documents (2006) J Biomed Discov Collab, 1 (1), p. 4; Doğan, R.I., Lu, Z., An improved corpus of disease mentions in Pubmed citations (2012) Proceedings of the 2012 Workshop on Biomedical Natural Language Processing, pp. 91-99. , Association for Computational Linguistics; Vincze, V., Szarvas, G., Farkas, R., Móra, G., Csirik, J., The bioscope corpus: biomedical texts annotated for uncertainty, negation and their scopes (2008) BMC Bioinform, 9 (11), p. S9; Gurulingappa, H., Rajput, A.M., Roberts, A., Fluck, J., Hofmann-Apitius, M., Toldo, L., Development of a benchmark corpus to support the automatic extraction of drug-related adverse effects from medical case reports (2012) J Biomed Inform, 45 (5), pp. 885-892; Uzuner, Ö., Solti, I., Cadag, E., Extracting medication information from clinical text (2010) J Am Med Inform Assoc, 17 (5), pp. 514-518; Henriksson, A., Kvist, M., Dalianis, H., Duneld, M., Identifying adverse drug event information in clinical notes with distributional semantic representations of context (2015) J Biomed Inform, 57, pp. 333-349; Fleiss, J.L., Measuring nominal scale agreement among many raters (1971) Psychol Bull, 76 (5), p. 378; Landis, J.R., Koch, G.G., The measurement of observer agreement for categorical data (1977) Biometrics, 33, pp. 159-174; Liu, Z., Chen, Y., Tang, B., Wang, X., Chen, Q., Li, H., Wang, J., Zhu, S., Automatic de-identification of electronic medical records using token-level and character-level conditional random fields (2015) J Biomed Inform, 58, pp. S47-S52; Wunnava, S., Qin, X., Kakar, T., Rundensteiner, E.A., Kong, X., Bidirectional LSTM-CRF for adverse drug event tagging in electronic health records (2018) Proceedings of the 1St International Workshop on Medication and Adverse Drug Event Detection, Proceedings of Machine Learning Research, 90, pp. 48-56. , http://proceedings.mlr.press/v90/wunnava18a.html, Liu F, Jagannatha A, Yu H, editors, PMLR, Accessed 10 May 2018; Dandala, B., Joopudi, V., Devarakonda, M., Adverse drug events detection in clinical notes by jointly modeling entities and relations using neural networks (2019) Drug Saf.; Yang, X., Bian, J., Gong, Y., Hogan, W.R., Wu, Y., MADEx: a system for detecting medications, adverse drug events, and their relations from clinical notes (2019) Drug Saf.; Xu, D., Yadav, V., Bethard, S., Uarizona at the made 1.0 NLP challenge (2018) Proceedings of the 1St International Workshop on Medication and Adverse Drug Event Detection, Proceedings of Machine Learning Research, 90, pp. 57-65. , http://proceedings.mlr.press/v90/xu18a.html, Liu F, Jagannatha A, Yu H, editors, PMLR, Accessed 10 May 2018; Chapman, A.B., Peterson, K.S., Alba, P.R., DuVall, S.L., Patterson, O.V., Detecting adverse drug events with rapidly trained classification models (2019) Drug Saf.; Ngo, D.-H., Metke-Jimenez, A., Nguyen, A., Knowledge-based feature engineering for detecting medication and adverse drug events from electronic health records (2018) Proceedings of the 1St International Workshop on Medication and Adverse Drug Event Detection, Proceedings of Machine Learning Research, 90, pp. 31-38. , http://proceedings.mlr.press/v90/ngo18a.html, Liu F, Jagannatha A, Yu H, editors, PMLR, Accessed 10 May 2018; Magge, A., Scotch, M., Gonzalez-Hernandez, G., Clinical NER and relation extraction using bi-char-LSTMs and random forest classifiers (2018) Proceedings of the 1St International Workshop on Medication and Adverse Drug Event Detection, Proceedings of Machine Learning Research, 90, pp. 25-30. , http://proceedings.mlr.press/v90/magge18a.html, Liu F, Jagannatha A, Yu H, editors, PMLR, Accessed 10 May 2018; Florez, E., Precioso, F., Riveill, M., Pighetti, R., Named entity recognition using neural networks for clinical notes (2018) Proceedings of the 1St International Workshop on Medication and Adverse Drug Event Detection, Proceedings of Machine Learning Research, 90, pp. 7-15. , http://proceedings.mlr.press/v90/florez18a.html, Liu F, Jagannatha A, Yu H, editors, PMLR, Accessed 10 May 2018; Lafferty, J., McCallum, A., Pereira, F.C.N., Conditional random fields: probabilistic models for segmenting and labeling sequence data (2001) Proceedings of the 18th international conference on machine learning, pp. 282-289. , Morgan Kaufmann Publishers Inc., San Francisco; McCallum, A., Freitag, D., Pereira, F.C.N., Maximum entropy markov models for information extraction and segmentation (2000) ICML, 17, pp. 591-598; Zhou, G.D., Su, J., Named entity recognition using an hmm-based chunk tagger (2002) Proceedings of the 40Th Annual Meeting on Association for Computational Linguistics, pp. 473-480. , Association for Computational Linguistics; Gers, F.A., Schmidhuber, J., Cummins, F., Learning to forget: continual prediction with LSTM (2000) Neural Comput., 12 (10), pp. 2451-2471; Chung, J., Gulcehre, C., Cho, K., Bengio, Y., Gated feedback recurrent neural networks (2015) International Conference on Machine Learning, pp. 2067-2075; Jagannatha, A.N., Yu, H., Bidirectional RNN for medical event detection in electronic health records (2016) Proceedings of the Conference. Association for Computational Linguistics. North American Chapter, 2016, p. 473. , Meeting, NIH Public Access; Sundermeyer, M., Schlüter, R., Ney, H., LSTM neural networks for language modeling (2012) In: Thirteenth Annual Conference of the International Speech Communication Association; Huang, Z., Xu, W., Yu, K., (2015) Bidirectional LSTM-CRF Models for Sequence Tagging; Cristianini, N., Shawe-Taylor, J., (2000) An introduction to support vector machines and other kernel-based learning methods, , Cambridge University Press, Cambridge; Breiman, L., Random forests (2001) Mach Learn, 45 (1), pp. 5-32</v>
          </cell>
          <cell r="AM298" t="str">
            <v>Yu, H.; Department of Computer Science, 220 Pawtucket St., United States; email: hong.yu@umassmed.edu</v>
          </cell>
          <cell r="AP298" t="str">
            <v>Springer International Publishing</v>
          </cell>
          <cell r="AV298" t="str">
            <v>DRSAE</v>
          </cell>
          <cell r="AW298" t="str">
            <v>Drug Saf.</v>
          </cell>
          <cell r="AX298" t="str">
            <v>Final</v>
          </cell>
          <cell r="AY298" t="str">
            <v>2-s2.0-85060139319</v>
          </cell>
          <cell r="AZ298">
            <v>12</v>
          </cell>
          <cell r="BG298" t="str">
            <v>drug; adverse drug reaction; Article; cohort analysis; drug indication; drug isolation; drug nomenclature; drug surveillance program; electronic health record; human; natural language processing; priority journal; symptom; adverse drug reaction; automated pattern recognition; electronic health record; hospital organization; procedures; trends; Drug-Related Side Effects and Adverse Reactions; Electronic Health Records; Humans; Medication Systems; Natural Language Processing; Pattern Recognition, Automated</v>
          </cell>
          <cell r="BH298" t="str">
            <v>twitter|metamap|nlp</v>
          </cell>
          <cell r="BI298" t="str">
            <v>twitter|metamap|nlp</v>
          </cell>
          <cell r="BJ298" t="str">
            <v>introduction: this work describes the medication and adverse drug events from electronic health records (made 1.0) corpus and provides an overview of the made 1.0 2018 challenge for extracting medication, indication, and adverse drug events (ades) from electronic health record (ehr) notes. objective: the goal of made is to provide a set of common evaluation tasks to assess the state of the art for natural language processing (nlp) systems applied to ehrs supporting drug safety surveillance and pharmacovigilance. we also provide benchmarks on the made dataset using the system submissions received in the made 2018 challenge. methods: the made 1.0 challenge has released an expert-annotated cohort of medication and ade information comprising 1089 fully de-identified longitudinal ehr notes from 21 randomly selected patients with cancer at the university of massachusetts memorial hospital. using this cohort as a benchmark, the made 1.0 challenge designed three shared nlp tasks. the named entity recognition (ner) task identifies medications and their attributes (dosage, route, duration, and frequency), indications, ades, and severity. the relation identification (ri) task identifies relations between the named entities: medication-indication, medication-ade, and attribute relations. the third shared task (ner-ri) evaluates nlp models that perform the ner and ri tasks jointly. in total, 11 teams from four countries participated in at least one of the three shared tasks, and 41 system submissions were received in total. results: the best systems f 1 scores for ner, ri, and ner-ri were 0.82, 0.86, and 0.61, respectively. ensemble classifiers using the team submissions improved the performance further, with an f 1 score of 0.85, 0.87, and 0.66 for the three tasks, respectively. conclusion: made results show that recent progress in nlp has led to remarkable improvements in ner and ri tasks for the clinical domain. however, some room for improvement remains, particularly in the ner-ri task. © 2019, springer nature switzerland ag.</v>
          </cell>
          <cell r="BL298" t="str">
            <v xml:space="preserve">Introdução: Este trabalho descreve os eventos de medicação e medicamentos adversos de registros eletrônicos de saúde (fabricados 1.0) e fornece uma visão geral do desafio feito 1.0 de 2018 para extrair medicação, indicação e eventos adversos de medicamentos (ADES) do registro eletrônico de saúde (EHR) notas. OBJETIVO: O objetivo de feitos é fornecer um conjunto de tarefas de avaliação comuns para avaliar o estado da arte para sistemas de processamento de linguagem natural (PNL) aplicados ao EHRS, apoiando a vigilância e a farmacovigilância de segurança medicamentosa. Também fornecemos benchmarks no conjunto de dados feito usando as submissões do sistema recebidas no Desafio Feito de 2018. Métodos: O Desafio Feito 1.0 divulgou uma coorte de medicação anotada por especialistas e informações de ADE compreendendo 1089 notas de EHR longitudinais totalmente identificadas de 21 pacientes aleatoriamente selecionados com câncer no Hospital Memorial da Universidade de Massachusetts. Usando esta coorte como benchmark, o Desafio Feito 1.0 projetou três tarefas NLP compartilhadas. A tarefa de reconhecimento de entidade nomeada (ner) identifica medicamentos e seus atributos (dosagem, rota, duração e frequência), indicações, ades e gravidade. A tarefa de identificação de relação (RI) identifica as relações entre as entidades nomeadas: indicação de medicação, medicação-ADE e relações de atributos. A terceira tarefa compartilhada (ner-ri) avalia modelos de NLP que executam as tarefas NER e RI em conjunto. No total, 11 equipes de quatro países participaram de pelo menos uma das três tarefas compartilhadas, e 41 submissões do sistema foram recebidas no total. RESULTADOS: As melhores pontuações F 1 para Ner, RI e Ner-RI foram de 0,82, 0,86 e 0,61, respectivamente. Os classificadores de ensemble usando as submissões da equipe melhoraram ainda mais o desempenho, com uma pontuação F 1 de 0,85, 0,87 e 0,66 para as três tarefas, respectivamente. Conclusão: Os resultados feitos mostram que o progresso recente no PNL levou a melhorias notáveis ​​nas tarefas NER e RI para o domínio clínico. No entanto, alguma sala para melhorias permanece, particularmente na tarefa do NER-RI. © 2019, Springer Nature Switzerland AG. </v>
          </cell>
          <cell r="BO298" t="str">
            <v>Leitura completa: não. Trabalha com um corpus especififico e de HER</v>
          </cell>
          <cell r="BP298">
            <v>1</v>
          </cell>
          <cell r="BQ298">
            <v>0</v>
          </cell>
          <cell r="BR298">
            <v>1</v>
          </cell>
          <cell r="BS298">
            <v>0</v>
          </cell>
          <cell r="BV298">
            <v>0</v>
          </cell>
          <cell r="BW298">
            <v>0</v>
          </cell>
          <cell r="BX298">
            <v>0</v>
          </cell>
          <cell r="BY298">
            <v>0</v>
          </cell>
          <cell r="BZ298">
            <v>0</v>
          </cell>
          <cell r="CA298">
            <v>0</v>
          </cell>
          <cell r="CB298">
            <v>0</v>
          </cell>
          <cell r="CC298">
            <v>0</v>
          </cell>
          <cell r="CE298" t="str">
            <v>Entra ou ñ para leitura: sim - bom</v>
          </cell>
          <cell r="CF298" t="str">
            <v>Bom</v>
          </cell>
          <cell r="CG298">
            <v>44374</v>
          </cell>
          <cell r="CK298">
            <v>0</v>
          </cell>
          <cell r="CL298">
            <v>0</v>
          </cell>
        </row>
        <row r="299">
          <cell r="C299" t="str">
            <v>a systematic review of natural language processing for classification tasks in the field of incident reporting and adverse event analysis</v>
          </cell>
          <cell r="D299" t="str">
            <v>A systematic review of natural language processing for classification tasks in the field of incident reporting and adverse event analysis</v>
          </cell>
          <cell r="E299" t="str">
            <v xml:space="preserve">Uma revisão sistemática do processamento de linguagem natural para tarefas de classificação no campo do relatório de incidentes e análise adversa de eventos </v>
          </cell>
          <cell r="G299" t="str">
            <v xml:space="preserve">macho </v>
          </cell>
          <cell r="H299">
            <v>2019</v>
          </cell>
          <cell r="I299">
            <v>14</v>
          </cell>
          <cell r="J299">
            <v>0</v>
          </cell>
          <cell r="K299">
            <v>0</v>
          </cell>
          <cell r="L299" t="str">
            <v>Scopus</v>
          </cell>
          <cell r="P299" t="str">
            <v>English</v>
          </cell>
          <cell r="Q299" t="str">
            <v>Review</v>
          </cell>
          <cell r="R299">
            <v>1</v>
          </cell>
          <cell r="S299" t="str">
            <v>All Open Access, Green</v>
          </cell>
          <cell r="T299" t="str">
            <v>Young I.J.B., Luz S., Lone N.</v>
          </cell>
          <cell r="U299" t="str">
            <v>International Journal of Medical Informatics</v>
          </cell>
          <cell r="V299" t="str">
            <v>132</v>
          </cell>
          <cell r="X299" t="str">
            <v xml:space="preserve"> 103971</v>
          </cell>
          <cell r="Y299" t="str">
            <v>10.1016/j.ijmedinf.2019.103971</v>
          </cell>
          <cell r="Z299" t="str">
            <v>10.1016/j.ijmedinf.2019.103971</v>
          </cell>
          <cell r="AB299" t="str">
            <v>https://www.scopus.com/inward/record.uri?eid=2-s2.0-85073497922&amp;doi=10.1016%2fj.ijmedinf.2019.103971&amp;partnerID=40&amp;md5=e7d4e0c93851674d0b0a1df1a4355c98</v>
          </cell>
          <cell r="AC299" t="str">
            <v>Department of Anaesthesia, Critical Care and Pain Medicine, Edinburgh Royal Infirmary, 51 Little France Crescent, Edinburgh, Scotland  EH16 4SA, United Kingdom; Usher Institute of Population Health Sciences &amp; Informatics, The University of Edinburgh, 9 Little France Rd, Edinburgh, Scotland  EH16 4UX, United Kingdom; Usher Institute of Population Health Sciences and Informatics, The University of Edinburgh, Teviot Place, Edinburgh, EH8 9AG, United Kingdom</v>
          </cell>
          <cell r="AD299" t="str">
            <v>Young, I.J.B., Department of Anaesthesia, Critical Care and Pain Medicine, Edinburgh Royal Infirmary, 51 Little France Crescent, Edinburgh, Scotland  EH16 4SA, United Kingdom; Luz, S., Usher Institute of Population Health Sciences &amp; Informatics, The University of Edinburgh, 9 Little France Rd, Edinburgh, Scotland  EH16 4UX, United Kingdom; Lone, N., Usher Institute of Population Health Sciences and Informatics, The University of Edinburgh, Teviot Place, Edinburgh, EH8 9AG, United Kingdom</v>
          </cell>
          <cell r="AI299" t="str">
            <v>This work was supported by the department of Anaesthesia, Critical Care, and Pain Medicine at the Royal Infirmary of Edinburgh , via monies from the Trustees of the Edinburgh Anaesthesia Festival.</v>
          </cell>
          <cell r="AL299" t="str">
            <v>Lawton, R., McEachan, R.R.C., Giles, S.J., Development of an evidence-based framework of factors contributing to patient safety incidents in hospital settings: a systematic review (2012) BMJ Qual. Saf., 21, pp. 369-380; Taylor-Adams, S., Vincent, C., Hewett, D., Systems Analysis of Clinical Incidents the London Protocol (2019), (n.d.); To Err Is Human (2000), National Academies Press Washington, D.C; Wood, K.E., Nash, D.B., Mandatory state-based error-reporting systems: current and future prospects (2005) Am. J. Med. Qual., 20, pp. 297-303; Peter, B., Pronovost, J., Thompson, D.A., Toward Learning From Patient Safety Reporting Systems (2019), (n.d.); (2018), https://www.datix.co.uk/en/, DATIX, No Title; Liang, C., Gong, Y., Automated classification of multi-labeled patient safety reports: a shift from quantity to quality measure (2017) Stud. Health Technol. Inform., 245, pp. 1070-1074; Govindan, M., Automated detection of harm in healthcare with information technology: a systematic review (2010) Qual. Saf. Health Care, 19, p. e11; Carrell, D.S., Schoen, R.E., Leffler, D.A., Challenges in adapting existing clinical natural language processing systems to multiple, diverse health care settings (2017) J. Am. Med. Inform. Assoc., 24, pp. 986-991; Pivovarov, R., Mie Elhadad, N., Automated Methods for the Summarization of Electronic Health Records (2019), (n.d.); Jacobsson, R., Extraction of adverse event severity information from clinical narratives using natural language processing (2017) Pharmacoepidemiol. Drug Saf., 26, p. 37; Rochefort, C.M., Verma, A.D., Eguale, T., A Novel Method of Adverse Event Detection Can Accurately Identify Venous Thromboembolisms (VTEs) From Narrative Electronic Health Record Data (2014); Tian, Z., Sun, S., Equale, T., Automated extraction of vte events from narrative radiology reports in electronic health records: a validation study (2017) Med. Care, 55, pp. e73-e80; Galvez, J.W., Pappas, J.M., Ahumada, L., The use of natural language processing on pediatric diagnostic radiology reports in the electronic health record to identify deep venous thrombosis in children (2017) J. Thromb. Thrombolysis, 44, pp. 281-290; Yim, W., Kwan, S.W., Yetisgen, M., Classifying tumor event attributes in radiology reports (2017) J. Assoc. Inf. Sci. Technol., 68, pp. 2662-2674; Moore, C.R., Farrag, A., Ashkin, E., Using natural language processing to extract abnormal results from cancer screening reports (2017) J. Patient Saf., 13, pp. 138-143; Yetisgen-Yildiz, M., Gunn, M.L., Xia, F., Automatic identification of critical follow-up recommendation sentences in radiology reports (2011) AMIA Annu. Symp. Proc. 2011, pp. 1593-1602; Duke, J.D., ADESSA: a real-time decision support service for delivery of semantically coded adverse drug event data (2010) AMIA Annu. Symp. Proc. 2010, pp. 177-181; Li, Q., Kirkendall, E.S., Hall, E.S., Automated detection of medication administration errors in neonatal intensive care (2015) J. Biomed. Inform., 57, pp. 124-133; Ni, Y., Lingren, T., Hall, E.S., Designing and evaluating an automated system for real-time medication administration error detection in a neonatal intensive care unit (2018) J. Am. Med. Inform. Assoc., 25, pp. 555-563; Cai, T., Natural language processing to rapidly identify potential signals for adverse events using electronic medical record data: example of arthralgias and vedolizumab (2016) Arthritis Rheumatol., 68, pp. 2802-2804; Nunes, A.P., Yang, J., Radican, L., Assessing occurrence of hypoglycemia and its severity from electronic health records of patients with type 2 diabetes mellitus (2016) Diabetes Res. Clin. Pract., 121, pp. 192-203; Toyabe, S., Characteristics of Inpatient Falls not Reported in an Incident Reporting System (2015) Glob. J. Health Sci., 8, pp. 17-25; Tanushi, H., Detection of healthcare-associated urinary tract infection in Swedish electronic health records (2014) Stud. Health Technol. Inform., 207, pp. 330-339; Carrell, D.S., Halgrim, S., Tran, D.-T., Practice of Epidemiology Using Natural Language Processing to Improve Efficiency of Manual Chart Abstraction in Research: The Case of Breast Cancer Recurrence (2019), (n.d.); Jensen, K., Soguero-Ruiz, C., Oyvind Mikalsen, K., Analysis of free text in electronic health records for identification of cancer patient trajectories (2017) Sci. Rep., 7, p. 46226; https://www.mendeley.com, MENDELEY, No Title, (n.d.). (accessed June 15, 2018); F. A, An evaluation of patient safety event report categories using unsupervised topic modeling (2015) Methods Inf. Med., 54, pp. 338-345; Ong, M.-S., Magrabi, F., Coiera, E., Automated categorisation of clinical incident reports using statistical text classification (2010) Qual. Saf. Health Care, 19, p. e55; Gupta, J., Koprinska, I., Patrick, J., Automated classification of clinical incident types (2015) Stud. Health Technol. Inform., 214, pp. 87-93; Melton, G.B., Hripcsak, G., Automated detection of adverse events using natural language processing of discharge summaries (2005) J. Am. Med. Inform. Assoc., 12, pp. 448-457; Penz, J.F.E., Wilcox, A.B., Hurdle, J.F., Automated identification of adverse events related to central venous catheters (2007) J. Biomed. Inform., 40, pp. 174-182; Ong, M.-S., Magrabi, F., Coiera, E., Automated identification of extreme-risk events in clinical incident reports (2012) J. Am. Med. Inform. Assoc., 19, pp. e110-e118; Murff, H.J., FitzHenry, F., Matheny, M.E., Automated identification of postoperative complications within an electronic medical record using natural language processing (2011) JAMA, 306, pp. 848-855; Boyce, R.D., Jao, J., Miller, T., Automated screening of emergency department notes for drug-associated bleeding adverse events occurring in older adults (2017) Appl. Clin. Inform., 8, pp. 1022-1030; G. J, Automated validation of patient safety clinical incident classification: macro analysis (2013) Stud. Health Technol. Inform., 188, pp. 52-57; Fujita, K., Akiyama, M., Toyama, N., Detecting effective classes of medical incident reports based on linguistic analysis for common reporting system in Japan (2013) Stud. Health Technol. Inform., 192, pp. 137-141; Toyabe, S., Detecting inpatient falls by using natural language processing of electronic medical records (2012) BMC Health Serv. Res., 12, p. 448; Han, L., Ball, R., Pamer, C.A., Development of an automated assessment tool for MedWatch reports in the FDA adverse event reporting system (2017) J. Am. Med. Inform. Assoc., 24, pp. 913-920; Benin, A.L., Fodeh, S.J., Lee, K., Electronic approaches to making sense of the text in the adverse event reporting system (2016) J. Healthc. Risk Manag., 36, pp. 10-20; Liang, C., Gong, Y., Enhancing patient safety event reporting by K-nearest neighbor classifier (2015) Stud. Health Technol. Inform., 218, p. 40603; Fong, A., Hettinger, A.Z., Ratwani, R.M., Exploring methods for identifying related patient safety events using structured and unstructured data (2015) J. Biomed. Inform., 58, pp. 89-95; Speroff, T., Exploring the frontier of electronic health record surveillance the case of postoperative complications (2013) Med. Care, 51, pp. 509-516; Gaebel, J., Kolter, T., Arlt, F., Extraction of adverse events from clinical documents to support decision making using semantic preprocessing (2015) Stud. Health Technol. Inform., 216, p. 1030; Iqbal, E., Mallah, R., Jackson, R.G., Identification of adverse drug events from free text electronic patient records and information in a large mental health case register (2015) PLoS One, 10, p. e0134208; Cohan, A., Fong, A., Ratwani, R.M., Identifying Harm Events in Clinical Care Through Medical Narratives, in: Proc. 8th ACM Int. Conf. Bioinformatics, Comput. Biol. Heal. Informatics - ACM-BCB’ 17 (2017), pp. 52-59. , ACM Press New York; Fong, A., Harriott, N., Walters, D.M., Integrating natural language processing expertise with patient safety event review committees to improve the analysis of medication events (2017) Int. J. Med. Inform., 104, pp. 120-125; Weller, G.B., Lovely, J., Larson, D.W., Leveraging electronic health records for predictive modeling of post-surgical complications (2017) Stat. Methods Med. Res., pp. 1-15. , 0(0); Fujita, K., Akiyama, M., Park, K., Linguistic analysis of large-scale medical incident reports for patient safety (2012) Stud. Health Technol. Inform., 180, pp. 250-254; Ravindranath, P.A., Bruschi, S., Ernstrom, K., Machine learning in automated classification of adverse events in clinical studies of Alzheimer's disease (2017) Alzheimer's Dement., 13, p. P1256; Liang, C., Gong, Y., Predicting Harm Scores from Patient Safety Event Reports (2017) Stud. Health Technol. Inform., 245, pp. 1075-1079; W.M M, Screening electronic health record-related patient safety reports using machine learning (2017) J. Patient Saf., 13, pp. 31-36; McKnight, S.D., Semi-supervised classification of patient safety event reports (2012) J. Patient Saf., 8, pp. 60-64; Wong, Z.S.Y., Statistical classification of drug incidents due to look-alike sound-alike mix-ups (2016) Health Informatics J., 22, pp. 276-292; Wong, Z.S.Y., Akiyama, M., Statistical text classifier to detect specific type of medical incidents (2013) Stud. Health Technol. Inform., 192, p. 1053; Gerdes, L.U., Hardahl, C., Text mining electronic health records to identify hospital adverse events (2013) Stud. Health Technol. Inform., 192, p. 1145; Botsis, T., Nguyen, M.D., Woo, E.J., Text mining for the vaccine adverse event reporting system: medical text classification using informative feature selection (2011) J. Am. Med. Inform. Assoc., 18, pp. 631-638; Fong, A., Howe, J., Adams, K.T., Using active learning to identify health information technology related patient safety events (2017) Appl. Clin. Inform., 8, pp. 35-46; Wang, Y., Coiera, E., Runciman, W., Using multiclass classification to automate the identification of patient safety incident reports by type and severity (2017) BMC Med. Inform. Decis. Mak., 17, p. 84; Botsis, T., Buttolph, T., Nguyen, M., Vaccine adverse event text mining system for extracting features from vaccine safety reports (2012) J. Am. Med. Inform. Assoc., 19, pp. 1011-1018; Penz, J.F.E., Wilcox, A.B., Hurdle, J.F., Automated identification of adverse events related to central venous catheters (2007) J. Biomed. Inform., 40, pp. 174-182; Stehman, S.V., Selecting and interpreting measures of thematic classification accuracy (1997) Remote Sens. Environ., 62, pp. 77-89; MedLee, MedLee, (n.d.); SAS, S.A.S., https://www.sas.com/en_gb/software/text-miner.html, (n.d.); Network, E., TRIPOD Checklist: Prediction Model Development and Validation, Checklist (2016); Chubak, J., Pocobelli, G., Weiss, N.S., Tradeoffs between accuracy measures for electronic health care data algorithms (2012) J. Clin. Epidemiol., 65, pp. 343-349; Benjamini, Y., Hochberg, Y., Controlling the false discovery rate: a practical and powerful approach to multiple controlling the false discovery rate: a practical and powerful approach to multiple testing (1995) Source J. R. Stat. Soc. Ser. B, 57, pp. 289-300; Murdoch, T., Detsky, A., The Inevitable Application of Big Data to Health Care (2013) JAMA Evid., 309, pp. 1351-1352; Adam, N.R., Wieder, R., Ghosh, D., Data science, learning, and applications to biomedical and health sciences (2017) Ann. N. Y. Acad. Sci., 1387, pp. 5-11; Young, B., Getting the measure of diabetes: the evolution of the national diabetes audit (2018) Pract. Diabetes, 35, pp. 1-7</v>
          </cell>
          <cell r="AM299" t="str">
            <v>Young, I.J.B.; Department of Anaesthesia, 51 Little France Crescent, United Kingdom; email: Ianyoung3@nhs.net</v>
          </cell>
          <cell r="AP299" t="str">
            <v>Elsevier Ireland Ltd</v>
          </cell>
          <cell r="AV299" t="str">
            <v>IJMIF</v>
          </cell>
          <cell r="AW299" t="str">
            <v>Int. J. Med. Informatics</v>
          </cell>
          <cell r="AX299" t="str">
            <v>Final</v>
          </cell>
          <cell r="AY299" t="str">
            <v>2-s2.0-85073497922</v>
          </cell>
          <cell r="BF299" t="str">
            <v>Adverse event analysis; Incident reporting; Machine learning; Natural language processing; Patient safety; Text classification</v>
          </cell>
          <cell r="BG299" t="str">
            <v>Classification (of information); Health care; Learning algorithms; Learning systems; Search engines; Text processing; Adverse events; Incident reporting; NAtural language processing; Patient safety; Text classification; Natural language processing systems; adult; Cinahl; Cochrane Library; drug safety; electronic health record; Embase; extraction; female; human; incident report; machine learning; male; medication error; Medline; narrative; natural language processing; patient safety; review; synthesis; systematic review; Web of Science; adverse drug reaction; classification; drug surveillance program; risk management; Adverse Drug Reaction Reporting Systems; Drug-Related Side Effects and Adverse Reactions; Electronic Health Records; Humans; Natural Language Processing; Risk Management</v>
          </cell>
          <cell r="BH299" t="str">
            <v>twitter|metamap|nlp</v>
          </cell>
          <cell r="BI299" t="str">
            <v>twitter|metamap|nlp</v>
          </cell>
          <cell r="BJ299" t="str">
            <v>context: adverse events in healthcare are often collated in incident reports which contain unstructured free text. learning from these events may improve patient safety. natural language processing (nlp) uses computational techniques to interrogate free text, reducing the human workload associated with its analysis. there is growing interest in applying nlp to patient safety, but the evidence in the field has not been summarised and evaluated to date. objective: to perform a systematic literature review and narrative synthesis to describe and evaluate nlp methods for classification of incident reports and adverse events in healthcare. methods: data sources included medline, embase, the cochrane library, cinahl, midirs, isi web of science, scielo, google scholar, prospero, hand searching of key articles, and opengrey. data items were manually abstracted to a standardised extraction form. results: from 428 articles screened for eligibility, 35 met the inclusion criteria of using nlp to perform a classification task on incident reports, or with the aim of detecting adverse events. the majority of studies used free text from incident reporting systems or electronic health records. models were typically designed to classify by type of incident, type of medication error, or harm severity. a broad range of nlp techniques are demonstrated to perform these classification tasks with favourable performance outcomes. there are methodological challenges in how these results can be interpreted in a broader context. conclusion: nlp can generate meaningful information from unstructured data in the specific domain of the classification of incident reports and adverse events. understanding what or why incidents are occurring is important in adverse event analysis. if nlp enables these insights to be drawn from larger datasets it may improve the learning from adverse events in healthcare. © 2019 elsevier b.v.</v>
          </cell>
          <cell r="BL299" t="str">
            <v xml:space="preserve">Contexto: eventos adversos em saúde são frequentemente agrupados em relatórios de incidentes que contêm texto livre não estruturado. Aprender com esses eventos pode melhorar a segurança do paciente. O processamento de linguagem natural (NLP) usa técnicas computacionais para interrogar o texto livre, reduzindo a carga de trabalho humana associada à sua análise. Há um crescente interesse em aplicar a PNL à segurança do paciente, mas as evidências no campo não foram resumidas e avaliadas até a data. OBJETIVO: Realizar uma revisão sistemática da literatura e síntese narrativa para descrever e avaliar os métodos da NLP para classificação de relatórios de incidentes e eventos adversos em saúde. MÉTODOS: Fontes de dados incluídas Medline, Embase, Biblioteca Cochrane, Cinahl, Midirs, ISI Web of Science, Scielo, Google Acadêmico, Prospero, busca de mão de artigos fundamentais e OpenGrey. Itens de dados foram abstraidos manualmente para um formulário de extração padronizado. RESULTADOS: De 428 artigos exibidos para elegibilidade, 35 atenderam os critérios de inclusão de uso de NLP para realizar uma tarefa de classificação sobre relatórios de incidentes, ou com o objetivo de detectar eventos adversos. A maioria dos estudos utilizou texto livre de sistemas de relatórios de incidentes ou registros eletrônicos de saúde. Os modelos foram tipicamente projetados para classificar por tipo de incidente, tipo de erro de medicação ou gravidade prejudicial. Uma ampla gama de técnicas de NLP é demonstrada para realizar essas tarefas de classificação com resultados de desempenho favoráveis. Há desafios metodológicos em como esses resultados podem ser interpretados em um contexto mais amplo. Conclusão: O PNL pode gerar informações significativas de dados não estruturados no domínio específico da classificação de relatórios de incidentes e eventos adversos. Compreender o que ou por que os incidentes estão ocorrendo é importante na análise adversa de eventos. Se a NLP permite que esses insights sejam desenhados de conjuntos de dados maiores, ele pode melhorar o aprendizado de eventos adversos em saúde. © 2019 Elsevier B.V. </v>
          </cell>
          <cell r="BN299">
            <v>1</v>
          </cell>
          <cell r="BO299" t="str">
            <v>Leitura completa: sim - revisao sobre PNL</v>
          </cell>
          <cell r="BP299">
            <v>1</v>
          </cell>
          <cell r="BQ299">
            <v>0</v>
          </cell>
          <cell r="BR299">
            <v>1</v>
          </cell>
          <cell r="BS299">
            <v>0</v>
          </cell>
          <cell r="BV299">
            <v>0</v>
          </cell>
          <cell r="BW299">
            <v>0</v>
          </cell>
          <cell r="BX299">
            <v>0</v>
          </cell>
          <cell r="BY299">
            <v>0</v>
          </cell>
          <cell r="BZ299">
            <v>0</v>
          </cell>
          <cell r="CA299">
            <v>0</v>
          </cell>
          <cell r="CB299">
            <v>0</v>
          </cell>
          <cell r="CC299">
            <v>0</v>
          </cell>
          <cell r="CD299">
            <v>1</v>
          </cell>
          <cell r="CE299" t="str">
            <v>Entra ou ñ para leitura: sim - bom</v>
          </cell>
          <cell r="CF299" t="str">
            <v>Bom</v>
          </cell>
          <cell r="CG299">
            <v>44374</v>
          </cell>
          <cell r="CI299">
            <v>0</v>
          </cell>
          <cell r="CK299">
            <v>0</v>
          </cell>
          <cell r="CL299">
            <v>0</v>
          </cell>
        </row>
        <row r="300">
          <cell r="C300" t="str">
            <v>a two stage deep learning approach for extracting entities and relationships from medical texts</v>
          </cell>
          <cell r="D300" t="str">
            <v>A two-stage deep learning approach for extracting entities and relationships from medical texts</v>
          </cell>
          <cell r="E300" t="str">
            <v xml:space="preserve">Uma abordagem de aprendizado profundo de dois estágios para extrair entidades e relacionamentos de textos médicos </v>
          </cell>
          <cell r="G300" t="str">
            <v xml:space="preserve">macho </v>
          </cell>
          <cell r="H300">
            <v>2019</v>
          </cell>
          <cell r="I300">
            <v>15</v>
          </cell>
          <cell r="J300">
            <v>0</v>
          </cell>
          <cell r="K300">
            <v>1</v>
          </cell>
          <cell r="L300" t="str">
            <v>Scopus</v>
          </cell>
          <cell r="P300" t="str">
            <v>English</v>
          </cell>
          <cell r="Q300" t="str">
            <v>Article</v>
          </cell>
          <cell r="R300">
            <v>1</v>
          </cell>
          <cell r="S300" t="str">
            <v>All Open Access, Bronze</v>
          </cell>
          <cell r="T300" t="str">
            <v>Suárez-Paniagua V., Rivera Zavala R.M., Segura-Bedmar I., Martínez P.</v>
          </cell>
          <cell r="U300" t="str">
            <v>Journal of Biomedical Informatics</v>
          </cell>
          <cell r="V300" t="str">
            <v>99</v>
          </cell>
          <cell r="X300" t="str">
            <v xml:space="preserve"> 103285</v>
          </cell>
          <cell r="Y300" t="str">
            <v>10.1016/j.jbi.2019.103285</v>
          </cell>
          <cell r="Z300" t="str">
            <v>10.1016/j.jbi.2019.103285</v>
          </cell>
          <cell r="AB300" t="str">
            <v>https://www.scopus.com/inward/record.uri?eid=2-s2.0-85072609380&amp;doi=10.1016%2fj.jbi.2019.103285&amp;partnerID=40&amp;md5=d5c6540c4c8e7c0360c2d4c7ddf28f87</v>
          </cell>
          <cell r="AC300" t="str">
            <v>Computer Science Department, Carlos III University of Madrid, Leganés 28911, Madrid, Spain</v>
          </cell>
          <cell r="AD300" t="str">
            <v>Suárez-Paniagua, V., Computer Science Department, Carlos III University of Madrid, Leganés 28911, Madrid, Spain; Rivera Zavala, R.M., Computer Science Department, Carlos III University of Madrid, Leganés 28911, Madrid, Spain; Segura-Bedmar, I., Computer Science Department, Carlos III University of Madrid, Leganés 28911, Madrid, Spain; Martínez, P., Computer Science Department, Carlos III University of Madrid, Leganés 28911, Madrid, Spain</v>
          </cell>
          <cell r="AH300" t="str">
            <v>Ministerio de Economía y Competitividad, MINECO: TIN2017-87548-C2-1-R</v>
          </cell>
          <cell r="AI300" t="str">
            <v>This work was supported by the Research Program of the Ministry of Economy and Competitiveness - Government of Spain , (DeepEMR project TIN2017-87548-C2-1-R).</v>
          </cell>
          <cell r="AL300" t="str">
            <v>Dalianis, H., Applications of Clinical Text Mining (2018), Springer International Publishing doi: 10.1007/978-3-319-78503-5-10; Hirschman, L., Yeh, A., Blaschke, C., Valencia, A., Overview of BioCreAtIvE: critical assessment of information extraction for biology (2005) BMC Bioinform., 6 (1). , S1, ISSN 1471–2105; Segura-Bedmar, I., Martınez, P., Sánchez-Cisneros, D., The 1st DDIExtraction-2011 challenge task: extraction of Drug-Drug Interactions from biomedical texts (2011) Proceedings of DDIExtraction-2011 challenge task; Segura, I., Bedmar, P., (2013), pp. 341-350. , Martínez, M. Herrero Zazo, Semeval-2013 task 9: Extraction of drug-drug interactions from biomedical texts (ddiextraction 2013), in: Proceedings of the 7th International Workshop on. Semantic Evaluation (SemEval 2017), Association for Computational Linguistics; Segura-Bedmar, I., Martínez, P., Herrero-Zazo, M., Lessons learnt from the DDIExtraction-2013 shared task (2014) J. Biomed. Inform., 51, pp. 152-164; Segura-Bedmar, I., Martínez, P., Pharmacovigilance through the development of text mining and natural language processing techniques (2015) J. Biomed. Inform., 58 (100), pp. 288-291; Roberts, K., Demner-Fushman, D., Tonning, J.M., Overview of the TAC 2017 Adverse Reaction Extraction from Drug Labels Track (2017), Proceedings of the 2017 Text Analysis Conference, TAC 2017, Gaithersburg, Maryland, USA, November 13–14, 2017; Sarker, A., (2017), 1996. , of CEUR Workshop Proceedings, CEUR-WS.org., G. Gonzalez (Eds.), Proceedings of the 2nd Social Media Mining for Health Research and Applications Workshop co-located with the American Medical Informatics Association Annual Symposium (AMIA 2017), Washington D.C., United States, November 4, 2017; Martínez-Cámara, E., Almeida-Cruz, Y., Díaz-Galiano, M.C., Estévez-Velarde, S., García-Cumbreras, M.A., García-Vega, M., Gutiérrez, Y., Villena-Román, J., Overview of TASS 2018: Opinions, Health and Emotions (2018), 2172. , of CEUR Workshop Proceedings, CEUR-WS, Sevilla, Spain., E. Martínez-Cámara, Y. Almeida Cruz, M.C. Díaz-Galiano, S. Estévez Velarde, M.A. García-Cumbreras, M. García-Vega, Y. Gutiérrez Vázquez, A. Montejo Ráez, A. Montoyo Guijarro, R. Muñoz Guillena, A. Piad Morffis, J. Villena-Román (Eds.), Proceedings of TASS 2018: Workshop on Semantic Analysis at SEPLN (TASS 2018); Herrero-Zazo, M., Segura-Bedmar, I., Martínez, P., Declerck, T., The DDI corpus: an annotated corpus with pharmacological substances and drug–drug interactions (2013) J. Biomed. Inform., 46 (5), pp. 914-920; Settles, B., ABNER: An open source tool for automatically tagging genes, proteins and other entity names in text (2005) Bioinformatics, 21 (14), pp. 3191-3192. , http://www.cs.wisc.edu/bsettles/abner/; Leaman, R., Gonzalez, G., Banner: an executable survey of advances in biomedical named entity recognition (2007) Biocomputing, 2008, pp. 652-663. , http://www.worldscientific.com/doi/abs/10.1142/9789812776136_0062; Rocktäschel, T., Weidlich, M., Leser, U., Chemspot: a hybrid system for chemical named entity recognition (2012) Bioinformatics, 28 (12), pp. 1633-1640. , ISSN 13674803; Campos, D., Matos, S., Oliveira, J.L., http://www.biomedcentral.com/1471-2105/14/54, Gimli: open source and high-performance biomedical name recognition, BMC Bioinformatics 14, &lt;http://bioinformatics.ua.pt/gimli&gt;; Chiu, J.P.C., Nichols, E., Named Entity Recognition with Bidirectional LSTM-CNNs ISSN 2307–387X, ; Limsopatham, N., Collier, N., http://www.nactem.ac.uk/biotxtm2016/papers/Limsopatham.pdf, Learning Orthographic Features in Bi-directional LSTM for Biomedical Named Entity Recognition; Lample, G., Ballesteros, M., Subramanian, S., Kawakami, K., Dyer, C., , pp. 1045-9227. , Neural Architectures for Named Entity Recognition ISSN; Zeng, D., Sun, C., Lin, L., Liu, B., Enlarging drug dictionary with semi-supervised learning for Drug Entity Recognition (2017), pp. 1929-1931. , Proceedings - 2016 IEEE International Conference on Bioinformatics and Biomedicine, BIBM 2016; Gridach, M., Character-level neural network for biomedical named entity recognition (2017) J. Biomed. Inform., 70, pp. 85-91. , ISSN 15320464; Ma, X., Hovy, E., End-to-end sequence labeling via bi-directional lstm-cnns-crf, in: Proceedings of the 54th Annual Meeting of the Associa-tion for Computational Linguistics (Volume 1: Long Papers), doi: (2016); Lyu, C., Chen, B., Ren, Y., Ji, D., Long short-term memory RNN for biomedical named entity recognition (2017) BMC Bioinform., 18 (1), p. 462; Luo, L., Yang, Z., Yang, P., Zhang, Y., Wang, L., Lin, H., Wang, J., An attention-based BiLSTM-CRF approach to document-level chemical named entity recognition (2017) Bioinformatics, 34 (8), pp. 1381-1388; Ling, W., Luís, T., Marujo, L., Astudillo, R.F., Amir, S., Dyer, C., Black, A.W., Trancoso, I., Finding function in form: compositional character models for open vocabulary word representation (2015) Proceedings of the 2015 Conference on Empirical Methods in Natural Language Processing, pp. 1520-1530; Chowdhury, M.F.M., Lavelli, A., FBK-irst: A multi-phase kernel based approach for drug-drug interaction detection and classification that exploits linguistic information (2013), 7th International Workshop on Semantic Evaluation (SemEval 2013) 351 53; Liu, S., Tang, B., Chen, Q., Wang, X., Drug-drug interaction extraction via convolutional neural networks (2016) Comput. Math. Methods Med., 2016, p. 8; Quan, C., Hua, L., Sun, X., Bai, W., Multichannel convolutional neural network for biological relation extraction (2016) BioMed Res. Int.; Liu, S., Chen, K., Chen, Q., Tang, B., Dependency-based convolutional neural network for drug-drug interaction extraction Bioinformatics and Biomedicine (BIBM), 2016 IEEE International Conference on, IEEE, 1074–1080, 2016b; Zhao, Z., Yang, Z., Luo, L., Lin, H., Wang, J., Drug drug interaction extraction from biomedical literature using syntax convolutional neural network, Bioinformatics; Sahu, S.K., Anand, A., Drug-Drug Interaction Extraction from Biomedical Text Using Long Short Term Memory Network, CoRR abs/1701.08303,; Dewi, I.N., Dong, S., Hu, J., Drug-drug interaction relation extraction with deep convolutional neural networks, in: 2017 IEEE International Conference on Bioinformatics and Biomedicine (BIBM), 1795–1802 (2017); Augenstein, I., Das, M., Riedel, S., Vikraman, L., McCallum, A., SemEval 2017 Task 10: ScienceIE - Extracting Keyphrases and Relations from Scientific Publications, in: Proceedings of the 11th International Workshop on Semantic Evaluation (SemEval-2017), Association for Computational Linguistics, Vancouver, Canada, 546–555 (2017), http://www.aclweb.org/anthology/S17-2091; Lee, J.Y., Dernoncourt, F., Szolovits, P., MIT at SemEval-2017 Task 10: Relation Extraction with Convolutional Neural Networks, CoRR abs/1704.01523,; Gábor, K., Buscaldi, D., Schumann, A.-K., QasemiZadeh, B., Zargayouna, H., Charnois, T., SemEval-2018 Task 7: Semantic Relation Extraction and Classification in Scientific Papers (2018), http://aclweb.org/anthology/S18-1111, Proceedings of The 12th International Workshop on Semantic Evaluation, Association for Computational Linguistics, 679–688, 10.18653/v1/S18-1111,; Rotsztejn, J., Hollenstein, N., Zhang, C., ETH-DS3Lab at SemEval-2018 Task 7: Effectively Combining Recurrent and Convolutional Neural Networks for Relation Classification and Extraction, CoRR abs/1804.02042,; Medina, S., Turmo, J., Joint classification of Key-Phrases and Relations in Electronic Health Documents (2018), http://ceur-ws.org/Vol-2172/p9-talp_tass2018.pdf, Proceedings of TASS 2018: Workshop on Sentiment Analysis at SEPLN co-located with 34th SEPLN Conference (SEPLN 2018), Sevilla, Spain, September 18th, 83–88, URL, 2018a; Medina, S., Turmo, J., LABDA at TASS-2018 Task 3: Convolutional Neural Networks for Relation Classification in Spanish eHealth documents (2018), http://ceur-ws.org/Vol-2172/p7-labda_tass2018.pdf, Proceedings of TASS 2018: Workshop on Sentiment Analysis at SEPLN co-located with 34th SEPLN Conference (SEPLN 2018), Sevilla, Spain, September 18th, 71–76, URL, 2018b; Zhao, Z., Yang, Z., Sun, C., Wang, L., Lin, H., A hybrid protein-protein interaction triple extraction method for biomedical literature (2017), pp. 1515-1521. , Bioinformatics and Biomedicine (BIBM), 2017 IEEE International Conference on, IEEE; Bunescu, R., Ge, R., Kate, R.J., Marcotte, E.M., Mooney, R.J., Ramani, A.K., Wong, Y.W., Comparative experiments on learning information extractors for proteins and their interactions (2005) Artif. Intell. Med., 33 (2), pp. 139-155; Björne, J., Salakoski, T., TEES 2.2: biomedical event extraction for diverse corpora (2015) BMC Bioinform., 16 (16), p. S4; Ammar, W., Peters, M., Bhagavatula, C., Power, R., The AI2 system at SemEval-2017 Task 10 (ScienceIE): semi-supervised end-to-end entity and relation extraction (2017) Proceedings of the 11th International Workshop on Semantic Evaluation (SemEval-2017), Association for Computational Linguistics, pp. 592-596. , http://www.aclweb.org/anthology/S17-2097; Miwa, M., Bansal, M., End-to-End Relation Extraction using LSTMs on Sequences and Tree Structures, in: Proceedings of the 54th Annual Meeting of the Association for Computational Linguistics (Volume 1: Long Papers), Association for Computational Linguistics, 1105–1116 (2016); Rivera, R.M., Zavala, P., (2018), http://ceur-ws.org/Vol-2172/p6_hybrid_bi_lstm_tass2018.pdf, Martínez, I. Segura-Bedmar, A Hybrid Bi-LSTM-CRF model for Knowledge Recognition from eHealth documents, Tech. Rep., URL; Explosion, A.I., https://spacy.io/, spaCy - Industrial-strength Natural Language Processing in Python, ,????; Borthwick, A., Sterling, J., Agichtein, E., Grishman, R., Exploiting Diverse Knowledge Sources via Maximum Entropy in Named Entity Recognition, in: Sixth Workshop on Very Large Corpora (1998), http://www.aclweb.org/anthology/W98-1118; Hochreiter, S., Schmidhuber, J., (1997), pp. 0899-7667. , http://www.ncbi.nlm.nih.gov/pubmed/9377276, Long short-term memory., Neural computation 9 (8) 1735–80, ISSN; Graves, A., Schmidhuber, J., Framewise phoneme classification with bidirectional LSTM networks (2005), 4. , http://ieeexplore.ieee.org/document/1556215/, IEEE, 2047–2052 https://doi.org/10.1109/IJCNN.2005.1556215, Proceedings of the International Joint Conference on Neural Networks; Dyer, C., Ballesteros, M., Ling, W., Matthews, A., Smith, N.A., (2015), Transition-Based Dependency Parsing with Stack Long Short-Term Memory, Tech. Rep., URL; Bengio, Y., Simard, P., Frasconi, P., Learning long-term dependencies with gradient descent is difficult (1994) IEEE Trans. Neural Networks, 5 (2), pp. 157-166. , http://ieeexplore.ieee.org/document/279181/; Pascanu, R., Mikolov, T., Bengio, Y., , pp. 1045-9227. , On the difficulty of training Recurrent Neural Networks ISSN; Cardellino, C., Spanish Billion Words Corpus and Embeddings (2016), http://crscardellino.me/SBWCE/; Taulé, M., Martí, M.A., Recasens, M., (2008), pp. 96-101. , AnCora: Multilevel Annotated Corpora for Catalan and Spanish., in: LREC, 2008; Pennington, J., Socher, R., Manning, C.D., GloVe: Global Vectors for Word Representation (2014), pp. 1532-1543. , Proceedings of the Conference on Empirical Methods in Natural Language Processing (EMNLP); Trask, A., Michalak, P., Liu, J., sense2vec - A Fast and Accurate Method for Word Sense Disambiguation In Neural Word Embeddings ; Lafferty, J., McCallum, A., Pereira, F.C.N., (2001), http://repository.upenn.edu/cis_papers/159/%5Cnhttp://dl.acm.org/citation.cfm?id=655813, Conditional random fields: Probabilistic models for segmenting and labeling sequence data, ICML ’01 Proceedings of the Eighteenth International Conference on Machine Learning 8 (June) 282–289, ISSN 1750–2799, https://doi.org/10.1038/nprot.2006.61; Kim, Y., Convolutional neural networks for sentence classification (2014), pp. 1746-1751. , Proceedings of the 2014 Conference on Empirical Methods in Natural Language Processing (EMNLP); Zeng, D., Liu, K., Lai, S., Zhou, G., Zhao, J., Relation Classification via Convolutional Deep Neural Network (2014), pp. 2335-2344. , Proceedings of the 25th International Conference on Computational Linguistics (COLING 2014), Technical Papers, Dublin City University and Association for Computational Linguistics, Dublin, Ireland; Kingma, D.P., Ba, J., Adam: A Method for Stochastic Optimization, CoRR abs/1412.6980; Herrero-Zazo, M., Segura-Bedmar, I., Martínez, P., Declerck, T., The DDIcorpus: an annotated corpus with pharmacological substances and drug-drug interactions (2013) J. Biomed. Inform., 46 (5), pp. 914-920. , ISSN 1532-0464; Wishart, D.S., Knox, C., Guo, A.C., Shrivastava, S., Hassanali, M., Stothard, P., Chang, Z., Woolsey, J., DrugBank: a comprehensive resource for in silico drug discovery and exploration (2006) Nucl. Acids Res., 34, pp. D668-D672; Piad-Morffis, A., Gutiérrez, Y., Muñoz, R., A corpus to support eHealth Knowledge Discovery technologies (2019) J. Biomed. Inform., 94, p. 103172; Liu, S., Tang, B., Chen, Q., Wang, X., Drug name recognition: approaches and resources (2015) Information (Switzerland), 6 (4), pp. 790-810. , ISSN 20782489; Segura-Bedmar, I., Martinez, P., Herrero-Zazo, M., (2013), http://www.aclweb.org/anthology/S13-2056%3E, Semeval-2013 task 9: Extraction of drug-drug interactions from biomedical texts (ddiextraction 2013), Tech. Rep. SemEval, doi:10.1.1.310.783, URL; Grego, T., Couto, F.M., (2013), http://aclweb.org/anthology/S13-2109, LASIGE: using Conditional Random Fields and ChEBI ontology, Tech. Rep. SemEval,; Björne, J., Kaewphan, S., Salakoski, T., UTurku: Drug Named Entity Recognition and Drug-Drug Interaction Extraction Using SVM Classification and Domain Knowledge (2013) Second Joint Conference on Lexical and Computational Semantics (*SEM), Volume 2: Proceedings of the Seventh International Workshop on Semantic Evaluation (SemEval 2013) 2 (SemEval), pp. 651-659. , http://www.aclweb.org/anthology/S13-2108; Sanchez-Cisneros, D., Martínez, P., Segura-Bedmar, I., Combining dictionaries and ontologies for drug name recognition in biomedical texts (2013), http://dl.acm.org/citation.cfm?doid=2512089.2512100, Proceedings of the 7th international workshop on Data and text mining in biomedical informatics - DTMBIO ’13, ACM Press, New York, New York, USA, 27–30 https://doi.org/10.1145/2512089.2512100; Rocktäschel, T., Huber, T., Weidlich, M., Leser, U., WBI-NER: The impact of domain-specific features on the performance of identifying and classifying mentions of drugs (2013), 2. , 356–363., Second Joint Conference on Lexical and Computational Semantics (*SEM), Volume 2: Proceedings of the Seventh International Workshop on Semantic Evaluation (SemEval 2013); López, P., Díaz-Galiano, M.C., Teresa, M., (2018), https://medlineplus.gov/, Martín-Valdivia, L. Alfonso Ureña-López, Clasificando acciones y conceptos con UMLS en MedLine, Tech. Rep., URL; Palatresi, J.V., Hontoria, H.R., (2018), https://medlineplus.gov/xml.html, TASS2018: Medical knowledge discovery by combining terminology extraction techniques with machine learning classification, Tech. Rep.,; Segura-Bedmar, I., Colón-Ruíz, C., Tejedor-Alonso, M., Moro-Moro, M., Predicting of anaphylaxis in big data EMR by exploring machine learning approaches (2018) J. Biomed. Inform., 87, pp. 50-59</v>
          </cell>
          <cell r="AP300" t="str">
            <v>Academic Press Inc.</v>
          </cell>
          <cell r="AV300" t="str">
            <v>JBIOB</v>
          </cell>
          <cell r="AW300" t="str">
            <v>J. Biomed. Informatics</v>
          </cell>
          <cell r="AX300" t="str">
            <v>Final</v>
          </cell>
          <cell r="AY300" t="str">
            <v>2-s2.0-85072609380</v>
          </cell>
          <cell r="BF300" t="str">
            <v>Deep learning; Health documents; Name entity recognition; Relation extraction</v>
          </cell>
          <cell r="BG300" t="str">
            <v>Automation; Drug interactions; Extraction; Health; Health risks; Image segmentation; Long short-term memory; Medical computing; Natural language processing systems; Random processes; Risk assessment; Semantics; Text processing; Automatic identification; Conditional random field; Convolutional neural network; Electronic medical record; Name entity recognition; Named entity recognition; Natural language understanding; Relation extraction; Deep learning; Article; clinical medicine; convolutional neural network; electronic medical record; human; machine learning; medical information; medical record; medical research; natural language processing; pharmacovigilance; priority journal; recognition; recurrent neural network; risk factor; semantics; short term memory; social media; classification; coding; data mining; drug interaction; electronic health record; procedures; Clinical Coding; Data Mining; Deep Learning; Drug Interactions; Electronic Health Records; Humans</v>
          </cell>
          <cell r="BJ300" t="str">
            <v>this work presents a two-stage deep learning system for named entity recognition (ner) and relation extraction (re) from medical texts. these tasks are a crucial step to many natural language understanding applications in the biomedical domain. automatic medical coding of electronic medical records, automated summarizing of patient records, automatic cohort identification for clinical studies, text simplification of health documents for patients, early detection of adverse drug reactions or automatic identification of risk factors are only a few examples of the many possible opportunities that the text analysis can offer in the clinical domain. in this work, our efforts are primarily directed towards the improvement of the pharmacovigilance process by the automatic detection of drug-drug interactions (ddi) from texts. moreover, we deal with the semantic analysis of texts containing health information for patients. our two-stage approach is based on deep learning architectures. concretely, ner is performed combining a bidirectional long short-term memory (bi-lstm) and a conditional random field (crf), while re applies a convolutional neural network (cnn). since our approach uses very few language resources, only the pre-trained word embeddings, and does not exploit any domain resources (such as dictionaries or ontologies), this can be easily expandable to support other languages and clinical applications that require the exploitation of semantic information (concepts and relationships) from texts. during the last years, the task of ddi extraction has received great attention by the bionlp community. however, the problem has been traditionally evaluated as two separate subtasks: drug name recognition and extraction of ddis. to the best of our knowledge, this is the first work that provides an evaluation of the whole pipeline. moreover, our system obtains state-of-the-art results on the ehealth-kd challenge, which was part of the workshop on semantic analysis at sepln (tass-2018). © 2019 elsevier inc.</v>
          </cell>
          <cell r="BK300" t="str">
            <v>Este trabalho apresenta um sistema de aprendizagem profunda em dois estágios para Reconhecimento de Entidades Nomeadas (NER) e Extração de Relação (RE) de textos médicos. Essas tarefas são uma etapa crucial para muitas aplicações de compreensão de linguagem natural no domínio biomédico. Codificação médica automática de registros médicos eletrônicos, resumo automatizado de registros de pacientes, identificação automática de coorte para estudos clínicos, simplificação de texto de documentos de saúde para pacientes, detecção precoce de reações adversas a medicamentos ou identificação automática de fatores de risco são apenas alguns exemplos dos muitos possíveis oportunidades que a análise de texto pode oferecer no domínio clínico. Neste trabalho, nossos esforços são direcionados principalmente para a melhoria do processo de farmacovigilância pela detecção automática de interações medicamentosas (DDI) a partir de textos. Além disso, tratamos da análise semântica de textos contendo informações de saúde para os pacientes. Nossa abordagem de dois estágios é baseada em arquiteturas de Deep Learning. Concretamente, o NER é realizado combinando uma memória de longo prazo bidirecional (Bi-LSTM) e um campo aleatório condicional (CRF), enquanto o RE aplica uma rede neural convolucional (CNN). Uma vez que nossa abordagem usa poucos recursos de linguagem, apenas embeddings de palavras pré-treinadas, e não explora nenhum recurso de domínio (como dicionários ou ontologias), isso pode ser facilmente expansível para oferecer suporte a outras linguagens e aplicações clínicas que requerem a exploração de semântica informações (conceitos e relações) de textos. Nos últimos anos, a tarefa de extração de DDI tem recebido grande atenção da comunidade BioNLP. No entanto, o problema tem sido tradicionalmente avaliado como duas subtarefas separadas: reconhecimento do nome do medicamento e extração de DDIs. Até onde sabemos, este é o primeiro trabalho que fornece uma avaliação de todo o pipeline. Além disso, nosso sistema obtém resultados de ponta sobre o desafio eHealth-KD, que fez parte do Workshop de Análise Semântica da SEPLN (TASS-2018).</v>
          </cell>
          <cell r="BL300" t="str">
            <v xml:space="preserve">Este trabalho apresenta um sistema de aprendizagem profunda de dois estágios para reconhecimento de entidade nomeado (ner) e extracção de relação (re) de textos médicos. Essas tarefas são um passo crucial para muitas linguagens naturais entendendo os aplicativos no domínio biomédico. Codificação médica automática de registros médicos eletrônicos, resumindo automatizado de registros do paciente, identificação automática de coorte para estudos clínicos, simplificação de texto de documentos de saúde para pacientes, a detecção precoce de reações adversas de medicamentos ou identificação automática de fatores de risco são apenas alguns exemplos dos muitos exemplos dos muitos Oportunidades que a análise de texto pode oferecer no domínio clínico. Neste trabalho, nossos esforços são direcionados principalmente para a melhoria do processo de farmacovigilância pela detecção automática de interações medicamentosas (DDI) de textos. Além disso, lidamos com a análise semântica de textos contendo informações de saúde para pacientes. Nossa abordagem de dois estágios é baseada em arquiteturas de aprendizado profundas. Concretamente, o NER é realizado combinando uma memória de curto prazo comprida bidirecional (BI-LSTM) e um campo aleatório condicional (CRF), enquanto a re aplica uma rede neural convolutiva (CNN). Como nossa abordagem usa muito poucos recursos de linguagem, apenas as incorporações de palavras pré-treinadas, e não explora quaisquer recursos de domínio (como dicionários ou ontologias), isso pode ser facilmente expansível para apoiar outros idiomas e aplicações clínicas que exigem a exploração de informações (conceitos e relacionamentos) de textos. Durante os últimos anos, a tarefa da extração DDI recebeu grande atenção pela comunidade BIONLP. No entanto, o problema foi tradicionalmente avaliado como duas subtarefas separadas: reconhecimento de nome de drogas e extração de DDIs. Para o melhor do nosso conhecimento, este é o primeiro trabalho que fornece uma avaliação de todo o gasoduto. Além disso, nosso sistema obtém resultados de última geração no desafio eHealth-KD, que fazia parte do workshop em análise semântica em Sepln (TASS-2018). © 2019 Elsevier Inc. </v>
          </cell>
          <cell r="BN300">
            <v>1</v>
          </cell>
          <cell r="BO300" t="str">
            <v>Leitura completa: sim</v>
          </cell>
          <cell r="BP300">
            <v>1</v>
          </cell>
          <cell r="BQ300">
            <v>0</v>
          </cell>
          <cell r="BR300">
            <v>1</v>
          </cell>
          <cell r="BS300">
            <v>0</v>
          </cell>
          <cell r="BU300">
            <v>0</v>
          </cell>
          <cell r="BV300">
            <v>0</v>
          </cell>
          <cell r="BW300">
            <v>0</v>
          </cell>
          <cell r="BX300">
            <v>0</v>
          </cell>
          <cell r="BY300">
            <v>0</v>
          </cell>
          <cell r="BZ300">
            <v>0</v>
          </cell>
          <cell r="CA300">
            <v>0</v>
          </cell>
          <cell r="CB300">
            <v>0</v>
          </cell>
          <cell r="CC300">
            <v>0</v>
          </cell>
          <cell r="CE300" t="str">
            <v>Entra ou ñ para leitura: sim</v>
          </cell>
          <cell r="CF300" t="str">
            <v>Excelente</v>
          </cell>
          <cell r="CG300">
            <v>44371</v>
          </cell>
          <cell r="CI300">
            <v>1</v>
          </cell>
          <cell r="CK300">
            <v>0</v>
          </cell>
          <cell r="CL300">
            <v>0</v>
          </cell>
        </row>
        <row r="301">
          <cell r="C301" t="str">
            <v>automated clinical concept value pair extraction from discharge summary of pituitary adenoma patients</v>
          </cell>
          <cell r="D301" t="str">
            <v>Automated clinical concept-value pair extraction from discharge summary of pituitary adenoma patients</v>
          </cell>
          <cell r="E301" t="str">
            <v xml:space="preserve">Extração de pares de valor conceito clínico automatizado do resumo de descarga dos pacientes com adenoma pituitoso </v>
          </cell>
          <cell r="G301" t="str">
            <v xml:space="preserve">macho </v>
          </cell>
          <cell r="H301">
            <v>2019</v>
          </cell>
          <cell r="J301">
            <v>0</v>
          </cell>
          <cell r="K301">
            <v>0</v>
          </cell>
          <cell r="L301" t="str">
            <v>Scopus</v>
          </cell>
          <cell r="P301" t="str">
            <v>English</v>
          </cell>
          <cell r="Q301" t="str">
            <v>Conference Paper</v>
          </cell>
          <cell r="R301">
            <v>1</v>
          </cell>
          <cell r="T301" t="str">
            <v>Nair P.C., Gupta D., Devi B.I., Bhat N.R.</v>
          </cell>
          <cell r="U301" t="str">
            <v>Proceedings of the 2019 9th International Conference on Advances in Computing and Communication, ICACC 2019</v>
          </cell>
          <cell r="X301" t="str">
            <v xml:space="preserve"> 8986171</v>
          </cell>
          <cell r="Y301" t="str">
            <v>10.1109/icacc48162.2019.8986171</v>
          </cell>
          <cell r="Z301" t="str">
            <v>10.1109/ICACC48162.2019.8986171</v>
          </cell>
          <cell r="AB301" t="str">
            <v>https://www.scopus.com/inward/record.uri?eid=2-s2.0-85081112078&amp;doi=10.1109%2fICACC48162.2019.8986171&amp;partnerID=40&amp;md5=c9c3fc86bbc0764979d24c4e40f05874</v>
          </cell>
          <cell r="AC301" t="str">
            <v>Amrita Vishwa Vidyapeetham, Department of Computer Science and Engineering, Bengaluru, India; National Institute of Mental Health and Neurosciences, Department of Neurosurgery, Bangalore, India; Bishop Cotton Boys' School, Bangalore, India</v>
          </cell>
          <cell r="AD301" t="str">
            <v>Nair, P.C., Amrita Vishwa Vidyapeetham, Department of Computer Science and Engineering, Bengaluru, India; Gupta, D., Amrita Vishwa Vidyapeetham, Department of Computer Science and Engineering, Bengaluru, India; Devi, B.I., National Institute of Mental Health and Neurosciences, Department of Neurosurgery, Bangalore, India; Bhat, N.R., Bishop Cotton Boys' School, Bangalore, India</v>
          </cell>
          <cell r="AL301" t="str">
            <v>Shastri, S.S., Nair, P.C., Gupta, D., Nayar, R.C., Rao, R., Ram, A., Breast cancer diagnosis and prognosis using machine learning techniques (2018) Intelligent Systems Technologies and Applications, pp. 327-344; Khare, S., Gupta, D., Prabhavathi, K., Deepika, M.G., Jyotishi, A., Health and nutritional status of children: Survey, challenges and directions (2018) Cognitive Computing and Information Processing, pp. 93-104; Babu, T.V., Singh, T., Gupta, D., Hameed, S., Colon cancer detection in biopsy images for indian population at different magnification factors using texture features (2017) 2017 Ninth Int. Conf. Adv. Comput. ICoAC, pp. 192-197; Iyer, S.V., Harpaz, R., LePendu Mehren, P., Shah, N.H., Mining clinical text for signals of adverse drug-drug interactions (2014) J. Am. Med. Inform. Assoc. JAMIA, 21 (2), pp. 353-362. , Apr; Wagholikar, K.B., Clinical decision support with automated text processing for cervical cancer screening (2012) J. Am. Med. Inform. Assoc. JAMIA, 19 (5), pp. 833-839. , Oct; Roberts, A., Gaizauskas, R., Hepple, M., Extracting clinical relationships from patient narratives (2008) Proceedings of the Workshop on Current Trends in Biomedical Natural Language Processing, pp. 10-18. , Stroudsburg, pa, usa; Endoscopic Pituitary Surgery (Transsphenoidal), , http://www.mayfieldclinic.com/PE-EndoPitSurg.htm#.VhNxrYWOxwE, [Online] Available:. [Accessed: 05-May-2019]; Pituitary Adenomas, , https://my.clevelandclinic.org/health/diseases/15328-pituitary-Adenomas, [Online] Available:-. [Accessed: 05-May-2019]; Keretna, S., Lim, C.P., Creighton, D., A hybrid model for named entity recognition using unstructured medical text (2014) 2014 9th International Conference on System of Systems Engineering (SOSE), pp. 85-90. , Adelade, sa; Aronson, A.R., Effective mapping of biomedical text to the umls metathesaurus: The metamap program (2001) Proc. AMIA Symp., pp. 17-21; Cui, L., Complex epilepsy phenotype extraction from narrative clinical discharge summaries (2014) J. Biomed. Inform., 51, pp. 272-279. , Oct; Deléger, L., Grouin, C., Zweigenbaum, P., Extracting medical information from narrative patient records: The case of medication-related information (2010) J. Am. Med. Inform. Assoc., 17 (5), pp. 555-558. , Sep; Jonnagaddala, J., Liaw, S.-T., Ray, P., Kumar, M., Chang, N.-W., Dai, H.-J., Coronary artery disease risk assessment from unstructured electronic health records using text mining (2015) J. Biomed. Inform., 58, pp. S203-S210. , Dec; Sahu, R., Rule-based method for automatic medical concept extraction from unstructured clinical text (2018) Recent Findings in Intelligent Computing Techniques, 709, pp. 261-267. , P. K. Sa, S. Bakshi, I. K. Hatzilygeroudis, and M. N. Sahoo, Eds. Singapore: Springer Singapore; Doan, S., Collier, N., Xu, H., Duy, P.H., Phuong, T.M., Recognition of medication information from discharge summaries using ensembles of classifiers (2012) BMC Med. Inform. Decis. Mak., 12 (1), p. 36. , May; Halgrim, S., Xia, F., Solti, I., Cadag, E., Uzuner, O., Extracting medication information from discharge summaries (2010) Proceedings of the NAACL HLT 2010 2nd Louhi Workshop on Text and Data Mining of Health Documents, pp. 61-67; Jackson, R.G., Natural language processing to extract symptoms of severe mental illness from clinical text: The clinical record interactive search comprehensive data extraction (cris-code) project (2017) BMJ Open, 7 (1), p. e012012. , Jan; Jackson MSc, R.G., Ball, M., Patel, R., Hayes, R.D., Dobson, R.J.B., Stewart, R., Texthunter-A user friendly tool for extracting generic concepts from free text in clinical research (2014) AMIA Annu. Symp. Proc. AMIA Symp., 2014, pp. 729-738; Gehrmann, S., Comparing deep learning and concept extraction based methods for patient phenotyping from clinical narratives (2018) PLOS ONE, 13 (2), p. e0192360. , Feb; Kholghi, M., Sitbon, L., Zuccon, G., Nguyen, A., Active learning reduces annotation time for clinical concept extraction (2017) Int. J. Med. Inf., 106, pp. 25-31. , Oct; Savova, G.K., Mayo clinical text analysis and knowledge extraction system (ctakes): Architecture, component evaluation and applications (2010) J. Am. Med. Inform. Assoc. JAMIA, 17 (5), pp. 507-513. , Oct; Sevenster, M., Van Ommering, R., Qian, Y., Automatically correlating clinical findings and body locations in radiology reports using medlee (2012) J. Digit. Imaging, 25 (2), pp. 240-249. , Apr; Heinze, D.T., Lifecodetm-A natural language processing system for medical coding and data mining (2000) Proceedings of the Seventeenth National Conference on Artificial Intelligence and Twelfth Conference on Innovative Applications of Artificial Intelligence, pp. 965-972; Lai, K.H., Topaz, M., Goss, F.R., Zhou, L., Automated misspelling detection and correction in clinical free-text records (2015) J. Biomed. Inform., 55, pp. 188-195. , Jun; SNOMED International, , http://www.snomed.org, [Online] Available:/. [Accessed: 05-May-2019]; Pustejovsky, J., Castaño, J., Cochran, B., Kotecki, M., Morrell, M., Automatic extraction of acronym-meaning pairs from medline databases (2001) Stud. Health Technol. Inform., 84, pp. 371-375; Abacha, A.B., Zweigenbaum, P., Medical entity recognition: A comparison of semantic and statistical methods (2011) Proceedings of BioNLP 2011 Workshop, pp. 56-64. , Stroudsburg, PA, USA; Mykowiecka, A., Marciniak, M., Kupsc, A., Rule-based information extraction from patients' clinical data (2009) J. Biomed. Inform., 42 (5), pp. 923-936. , Oct</v>
          </cell>
          <cell r="AN301" t="str">
            <v>Jacob J.K K K.K.</v>
          </cell>
          <cell r="AP301" t="str">
            <v>Institute of Electrical and Electronics Engineers Inc.</v>
          </cell>
          <cell r="AQ301" t="str">
            <v>9th International Conference on Advances in Computing and Communication, ICACC 2019</v>
          </cell>
          <cell r="AR301" t="str">
            <v>6 November 2019 through 8 November 2019</v>
          </cell>
          <cell r="AT301">
            <v>157667</v>
          </cell>
          <cell r="AU301" t="str">
            <v>9781728155234</v>
          </cell>
          <cell r="AW301" t="str">
            <v>Proc. Int. Conf. Adv. Comput. Commun., ICACC</v>
          </cell>
          <cell r="AX301" t="str">
            <v>Final</v>
          </cell>
          <cell r="AY301" t="str">
            <v>2-s2.0-85081112078</v>
          </cell>
          <cell r="AZ301">
            <v>6</v>
          </cell>
          <cell r="BF301" t="str">
            <v>Annotation; Clinical Concept Extraction; Natural Language Processing; Pituitary Adenoma; Rule-based Pattern Extraction</v>
          </cell>
          <cell r="BG301" t="str">
            <v>Artificial intelligence; Brain; Computer programming languages; Decision support systems; Decision tables; Extraction; Natural language processing systems; Patient treatment; Tumors; Annotation; Concept extraction; NAtural language processing; Pattern extraction; Pituitary adenoma; Diagnosis</v>
          </cell>
          <cell r="BI301" t="str">
            <v>twitter|metamap|nlp</v>
          </cell>
          <cell r="BJ301" t="str">
            <v>pituitary adenoma, a brain tumour that resembles other diseases, poses a diagnostic challenge for primary-care doctors. this first of its kind study utilizes the hospital discharge summaries obtained from the national institute of mental health and neuroscience (nimhans), bangalore, india to address this issue. patient discharge summaries are rich in information pertaining to the disease, the history of diagnoses and eventual treatment. using regular expression and natural language processing rules, we automatically extracted clinical concepts from the nimhans data. this was done post metamap parsing of the discharge summaries and annotating it using 'bio' tagging. the concept-value pairs were represented in the form of an analytical base table which will help develop a decision support system that can enable early diagnosis of this type of brain tumour. © 2019 ieee.</v>
          </cell>
          <cell r="BL301" t="str">
            <v xml:space="preserve">Adenoma pituitoso, um tumor cerebral que se assemelha a outras doenças, representa um desafio diagnóstico para os médicos de cuidados primários. Este primeiro de seu estudo utiliza os resumos de alta hospitalar obtidos do Instituto Nacional de Saúde Mental e Neurociência (Nimhans), Bangalore, a Índia para resolver essa questão. Os resumos de descarga do paciente são ricos em informações relativas à doença, a história dos diagnósticos e o tratamento eventual. Usando expressão regular e regras de processamento de linguagem natural, extraímos automaticamente conceitos clínicos dos dados do Nimhans. Isso foi feito análise pós-metamap dos resumos de descarga e anotando-o usando a marcação 'bio'. Os pares de valor conceitual foram representados na forma de uma tabela base analítica que ajudará a desenvolver um sistema de apoio à decisão que possa permitir o diagnóstico precoce desse tipo de tumor cerebral. © 2019 IEEE. </v>
          </cell>
          <cell r="BN301">
            <v>1</v>
          </cell>
          <cell r="BO301" t="str">
            <v>Leitura completa: sim</v>
          </cell>
          <cell r="BP301">
            <v>1</v>
          </cell>
          <cell r="BQ301">
            <v>0</v>
          </cell>
          <cell r="BR301">
            <v>1</v>
          </cell>
          <cell r="BS301">
            <v>0</v>
          </cell>
          <cell r="BV301">
            <v>0</v>
          </cell>
          <cell r="BW301">
            <v>0</v>
          </cell>
          <cell r="BX301">
            <v>0</v>
          </cell>
          <cell r="BY301">
            <v>0</v>
          </cell>
          <cell r="BZ301">
            <v>0</v>
          </cell>
          <cell r="CA301">
            <v>0</v>
          </cell>
          <cell r="CB301">
            <v>0</v>
          </cell>
          <cell r="CC301">
            <v>0</v>
          </cell>
          <cell r="CE301" t="str">
            <v>Entra ou ñ para leitura: sim - bom</v>
          </cell>
          <cell r="CF301" t="str">
            <v>Bom</v>
          </cell>
          <cell r="CG301">
            <v>44374</v>
          </cell>
          <cell r="CK301">
            <v>0</v>
          </cell>
          <cell r="CL301">
            <v>0</v>
          </cell>
        </row>
        <row r="302">
          <cell r="C302" t="str">
            <v>automatic discovery of adverse reactions through chinese social media</v>
          </cell>
          <cell r="D302" t="str">
            <v>Automatic discovery of adverse reactions through Chinese social media</v>
          </cell>
          <cell r="E302" t="str">
            <v xml:space="preserve">Descoberta automática de reações adversas através de mídias sociais chinesas </v>
          </cell>
          <cell r="G302" t="str">
            <v xml:space="preserve">macho </v>
          </cell>
          <cell r="H302">
            <v>2019</v>
          </cell>
          <cell r="I302">
            <v>1</v>
          </cell>
          <cell r="J302">
            <v>0</v>
          </cell>
          <cell r="K302">
            <v>1</v>
          </cell>
          <cell r="L302" t="str">
            <v>Scopus</v>
          </cell>
          <cell r="P302" t="str">
            <v>English</v>
          </cell>
          <cell r="Q302" t="str">
            <v>Article</v>
          </cell>
          <cell r="R302">
            <v>1</v>
          </cell>
          <cell r="T302" t="str">
            <v>Zhang M., Zhang M., Ge C., Liu Q., Wang J., Wei J., Zhu K.Q.</v>
          </cell>
          <cell r="U302" t="str">
            <v>Data Mining and Knowledge Discovery</v>
          </cell>
          <cell r="V302" t="str">
            <v>33</v>
          </cell>
          <cell r="W302" t="str">
            <v>4</v>
          </cell>
          <cell r="Y302" t="str">
            <v>10.1007/s10618-018-00610-2</v>
          </cell>
          <cell r="Z302" t="str">
            <v>10.1007/s10618-018-00610-2</v>
          </cell>
          <cell r="AB302" t="str">
            <v>https://www.scopus.com/inward/record.uri?eid=2-s2.0-85061909400&amp;doi=10.1007%2fs10618-018-00610-2&amp;partnerID=40&amp;md5=a67ab7a32dfbe384179d77ade71908df</v>
          </cell>
          <cell r="AC302" t="str">
            <v>Department of Computer Science and Engineering, Shanghai Jiao Tong University, 800 Dongchuan Road, Shanghai, 200240, China; R&amp;D Information, AstraZeneca, 199 Liangjing Road, Pudong, Shanghai, 201203, China</v>
          </cell>
          <cell r="AD302" t="str">
            <v>Zhang, M., Department of Computer Science and Engineering, Shanghai Jiao Tong University, 800 Dongchuan Road, Shanghai, 200240, China; Zhang, M., R&amp;D Information, AstraZeneca, 199 Liangjing Road, Pudong, Shanghai, 201203, China; Ge, C., Department of Computer Science and Engineering, Shanghai Jiao Tong University, 800 Dongchuan Road, Shanghai, 200240, China; Liu, Q., Department of Computer Science and Engineering, Shanghai Jiao Tong University, 800 Dongchuan Road, Shanghai, 200240, China; Wang, J., R&amp;D Information, AstraZeneca, 199 Liangjing Road, Pudong, Shanghai, 201203, China; Wei, J., R&amp;D Information, AstraZeneca, 199 Liangjing Road, Pudong, Shanghai, 201203, China; Zhu, K.Q., Department of Computer Science and Engineering, Shanghai Jiao Tong University, 800 Dongchuan Road, Shanghai, 200240, China</v>
          </cell>
          <cell r="AH302" t="str">
            <v>AstraZeneca
National Natural Science Foundation of China, NSFC: 91646205</v>
          </cell>
          <cell r="AI302" t="str">
            <v>This work has been partially supported by AstraZeneca and NSFC grant 91646205.</v>
          </cell>
          <cell r="AL302" t="str">
            <v>Benton, A., Ungar, L.H., Hill, S., Hennessy, S., Mao, J., Chung, A., Leonard, C.E., Holmes, J.H., Identifying potential adverse effects using the web: a new approach to medical hypothesis generation (2011) J Biomed Inform, 44 (6), pp. 989-996; Bombardier, C., Laine, L., Reicin, A., Shapiro, D., Burgos-Vargas, R., Davis, B., Day, R., Hochberg, M.C., Comparison of upper gastrointestinal toxicity of rofecoxib and naproxen in patients with rheumatoid arthritis (2000) N Engl J Med, 343 (21), pp. 1520-1528; Bresalier, R.S., Sandler, R.S., Quan, H., Bolognese, J.A., Oxenius, B., Horgan, K., Lines, C., Lanas, A., Cardiovascular events associated with rofecoxib in a colorectal adenoma chemoprevention trial (2005) N Engl J Med, 352 (11), pp. 1092-1102; Brown, E., Wood, L., Wood, S., The medical dictionary for regulatory activities (meddra) (1999) Drug Saf, 20 (2), pp. 109-117; Cocos, A., Fiks, A.G., Masino, A.J., Deep learning for pharmacovigilance: recurrent neural network architectures for labeling adverse drug reactions in twitter posts (2017) J Am Med Inform Assoc, 24 (4), pp. 813-821; Freifeld, C.C., Brownstein, J.S., Menone, C.M., Bao, W., Filice, R., Kass-Hout, T., Dasgupta, N., Digital drug safety surveillance: monitoring pharmaceutical products in twitter (2014) Drug Saf, 37 (5), pp. 343-350; Graham, D.J., Campen, D., Hui, R., Spence, M., Cheetham, C., Levy, G., Shoor, S., Ray, W.A., Risk of acute myocardial infarction and sudden cardiac death in patients treated with cyclo-oxygenase 2 selective and non-selective non-steroidal anti-inflammatory drugs: nested case–control study (2005) The Lancet, 365 (9458), pp. 475-481; Gurulingappa, H., Toldo, L., Rajput, A.M., Kors, J.A., Taweel, A., Tayrouz, Y., Automatic detection of adverse events to predict drug label changes using text and data mining techniques (2013) Pharmacoepidemiol Drug Saf, 22 (11), pp. 1189-1194; Hahn, U., Cohen, K.B., Garten, Y., Shah, N.H., Mining the pharmacogenomics literaturea survey of the state of the art (2012) Brief Bioinform, 13 (4), pp. 460-494; Harpaz, R., Haerian, K., Chase, H.S., Friedman, C., Statistical mining of potential drug interaction adverse effects in FDAS spontaneous reporting system (2010) AMIA Annual Symposium Proceedings, 2010, p. 281. , American Medical Informatics Association; Harpaz, R., DuMouchel, W., Shah, N.H., Madigan, D., Ryan, P., Friedman, C., Novel data-mining methodologies for adverse drug event discovery and analysis (2012) Clin Pharmacol Ther, 91 (6), pp. 1010-1021; Huynh, T., He, Y., Willis, A., Rüger, S., Adverse drug reaction classification with deep neural networks (2016) COLING; Jiang, L., Yang, C.C., Li, J., Discovering consumer health expressions from consumer-contributed content (2013) SBP. Springer, Berlin, pp. 164-174; Jonnagaddala, J., Jue, T.R., Dai, H., Binary classification of twitter posts for adverse drug reactions (2016) Proceedings of the Social Media Mining Shared Task Workshop at the Pacific Symposium on Biocomputing, pp. 4-8. , Big Island, HI, USA; Karimi, S., Kim, S., Cavedon, L., Drug side-effects: What do patient forums reveal (2011) In: The Second International Workshop on Web Science and Information Exchange in The Medical Web, pp. 10-11. , ACM; Leaman, R., Wojtulewicz, L., Sullivan, R., Skariah, A., Yang, J., Gonzalez, G., Towards internet-age pharmacovigilance: extracting adverse drug reactions from user posts to health-related social networks (2010) Proceedings of the 2010 Workshop on Biomedical Natural Language Processing, pp. 117-125. , Association for Computational Linguistics; Lee, K., Qadir, A., Hasan, S.A., Datla, V., Prakash, A., Liu, J., Farri, O., Adverse drug event detection in tweets with semi-supervised convolutional neural networks (2017) Proceedings of the 26Th International Conference on World Wide Web. International World Wide Web Conferences Steering Committee, pp. 705-714; Li, Y.A., (2011) Medical data mining: Improving information accessibility using online patient drug reviews, , PhD thesis, Massachusetts Institute of Technology; Liu, X., Chen, H., Azdrugminer: An information extraction system for mining patient-reported adverse drug events in online patient forums (2013) International Conference on Smart Health, pp. 134-150. , Springer, Berlin; Liu, X., Liu, J., Chen, H., Identifying adverse drug events from health social media: A case study on heart disease discussion forums (2014) International Conference on Smart Health. Springer, Berlin, pp. 25-36; Nikfarjam, A., Gonzalez, G.H., Pattern mining for extraction of mentions of adverse drug reactions from user comments (2011) AMIA Annual Symposium Proceedings, Vol 2011, p. 1019. , American Medical Informatics Association; Nikfarjam, A., Sarker, A., OConnor, K., Ginn, R., Gonzalez, G., Pharmacovigilance from social media: mining adverse drug reaction mentions using sequence labeling with word embedding cluster features (2015) J Am Med Inform Assoc, 22 (3), pp. 671-681; Pandey, C., Ibrahim, Z., Wu, H., Iqbal, E., Dobson, R., Improving RNN with attention and embedding for adverse drug reactions (2017) Proceedings of the 2017 International Conference on Digital Health, pp. 67-71. , ACM; Sampathkumar, H., Xw, C., Luo, B., Mining adverse drug reactions from online healthcare forums using hidden Markov model (2014) BMC Med Inform Decis Mak, 14 (1), p. 91; Sarker, A., Gonzalez, G., Portable automatic text classification for adverse drug reaction detection via multi-corpus training (2015) J Biomed Inform, 53, pp. 196-207; Scheiber, J., Jenkins, J.L., Sukuru, S.C.K., Bender, A., Mikhailov, D., Milik, M., Azzaoui, K., Urban, L., Mapping adverse drug reactions in chemical space (2009) J Med Chem, 52 (9), pp. 3103-3107; Sharif, H., Zaffar, F., Abbasi, A., Zimbra, D., Detecting adverse drug reactions using a sentiment classification framework (2014) Socialcom, Academy of Science and Engineering (ASE), , USA, ASE 2014; Sohn, S., Kocher, J.P.A., Chute, C.G., Savova, G.K., Drug side effect extraction from clinical narratives of psychiatry and psychology patients (2011) J Am Med Inform Assoc, 18, pp. i144-i149; Trotti, A., Colevas, A.D., Setser, A., Rusch, V., Jaques, D., Budach, V., Langer, C., Coleman, C.N., Ctcae v3. 0: development of a comprehensive grading system for the adverse effects of cancer treatment (2003) Semin Radiat Oncol, 13, pp. 176-181; Wang, W., Haerian, K., Salmasian, H., Harpaz, R., Chase, H., Friedman, C., A drug-adverse event extraction algorithm to support pharmacovigilance knowledge mining from pubmed citations (2011) AMIA Annual Symposium Proceedings, 2011, p. 1464. , American Medical Informatics Association; Wang, F., Zhang, P., Cao, N., Hu, J., Sorrentino, R., Exploring the associations between drug side-effects and therapeutic indications (2014) J Biomed Inform, 51, pp. 15-23; Warrer, P., Hansen, E.H., Juhl-Jensen, L., Aagaard, L., Using text-mining techniques in electronic patient records to identify ADRs from medicine use (2012) Br J Clin Pharmacol, 73 (5), pp. 674-684; Wu, H., Fang, H., Stanhope, S.J., An early warning system for unrecognized drug side effects discovery (2012) Proceedings of the 21St International Conference on World Wide Web, pp. 437-440. , ACM; Wu, H., Fang, H., Stanhope, S., Exploiting online discussions to discover unrecognized drug side effects (2013) Methods Inf Med, 52 (2), pp. 152-159; Xiao, C., Zhang, P., Chaowalitwongse, W.A., Hu, J., Wang, F., Adverse drug reaction prediction with symbolic latent Dirichlet allocation (2017) Proceedings of the Thirty-First AAAI Conference on Artificial Intelligence; Xie, L., Li, J., Xie, L., Bourne, P.E., Drug discovery using chemical systems biology: identification of the protein–ligand binding network to explain the side effects of CETP inhibitors (2009) PLoS Comput Biol, 5 (5); Yamanishi, Y., Pauwels, E., Kotera, M., Drug side-effect prediction based on the integration of chemical and biological spaces (2012) J Chem Inf Model, 52 (12), pp. 3284-3292; Yang, C., Srinivasan, P., Polgreen, P.M., Automatic adverse drug events detection using letters to the editor (2012) In: AMIA Annual Symposium Proceedings. American Medical Informatics Association, 2012, p. 1030; Yang, C.C., Jiang, L., Yang, H., Tang, X., Detecting signals of adverse drug reactions from health consumer contributed content in social media (2012) Proceedings of ACM SIGKDD Workshop on Health Informatics; Yates, A., Goharian, N., (2013) ADRTrace: detecting expected and unexpected adverse drug reactions from user reviews on social media sites, , Springer, Berlin; Ye, H., Liu, Q., Wei, J., Construction of drug network based on side effects and its application for drug repositioning (2014) PLoS ONE, 9 (2); Yeleswarapu, S., Rao, A., Joseph, T., Saipradeep, V.G., Srinivasan, R., A pipeline to extract drug-adverse event pairs from multiple data sources (2014) BMC Med Inform Decis Mak, 14 (1), p. 13; Zhang, H.P., Yu, H.K., Xiong, D.Y., Liu, Q., HHMM-based Chinese lexical analyzer ICTCLAS (2003) Proceedings of the Second SIGHAN Workshop on Chinese Language Processing, 17, pp. 184-187. , Association for Computational Linguistics</v>
          </cell>
          <cell r="AM302" t="str">
            <v>Zhu, K.Q.; Department of Computer Science and Engineering, 800 Dongchuan Road, China; email: kzhu@cs.sjtu.edu.cn</v>
          </cell>
          <cell r="AP302" t="str">
            <v>Springer New York LLC</v>
          </cell>
          <cell r="AW302" t="str">
            <v>Data Min. Knowl. Discov.</v>
          </cell>
          <cell r="AX302" t="str">
            <v>Final</v>
          </cell>
          <cell r="AY302" t="str">
            <v>2-s2.0-85061909400</v>
          </cell>
          <cell r="AZ302">
            <v>22</v>
          </cell>
          <cell r="BF302" t="str">
            <v>Adverse drug reaction; Chinese social media; Natural language processing</v>
          </cell>
          <cell r="BG302" t="str">
            <v>Character recognition; Hidden Markov models; Learning algorithms; Machine learning; Natural language processing systems; Pharmacodynamics; Supervised learning; Adverse drug reaction (ADRs); Adverse drug reactions; Bootstrapping algorithm; Conditional random field; NAtural language processing; Pharmaceutical company; Semi- supervised learning; Social media; Social networking (online)</v>
          </cell>
          <cell r="BH302" t="str">
            <v>twitter|metamap|nlp</v>
          </cell>
          <cell r="BI302" t="str">
            <v>twitter|metamap|nlp</v>
          </cell>
          <cell r="BJ302" t="str">
            <v>despite tremendous efforts made before the release of every drug, some adverse drug reactions (adrs) may go undetected and thus, cause harm to both the users and to the pharmaceutical companies. one plausible venue to collect evidence of such adrs is online social media, where patients and doctors discuss medical conditions and their treatments. there is substantial previous research on adrs extraction from english online forums. however, very limited research was done on chinese data. in this paper, we try to use the posts from two popular chinese social media as the original dataset. we propose a semi-supervised learning framework that detects mentions of medications and colloquial adr terms and extracts lexicon-syntactic features from natural language text to recognize positive associations between drug use and adrs. the key contribution is an automatic label generation algorithm, which requires very little manual annotation. this bootstrapping algorithm could also be further applied on english data. the research results indicate that our algorithm outperforms the hidden markov model and conditional random fields. with this approach, we discovered a large number of side effects for a variety of popular medicines in real world scenarios. © 2019, the author(s), under exclusive licence to springer science+business media llc, part of springer nature.</v>
          </cell>
          <cell r="BK302" t="str">
            <v>Apesar dos enormes esforços feitos antes do lançamento de cada medicamento, algumas reações adversas a medicamentos (RAMs) podem passar despercebidas e, assim, causar danos tanto aos usuários quanto às empresas farmacêuticas. Um meio plausível para coletar evidências de tais RAMs é a mídia social online, onde pacientes e médicos discutem condições médicas e seus tratamentos. Há pesquisas anteriores substanciais sobre a extração de ADRs de fóruns on-line em inglês. No entanto, pesquisas muito limitadas foram feitas com dados chineses. Neste artigo, tentamos usar as postagens de duas mídias sociais chinesas populares como o conjunto de dados original. Propomos uma estrutura de aprendizagem semissupervisionada que detecta menções a medicamentos e termos ADR coloquiais e extrai características sintáticas do léxico de textos em linguagem natural para reconhecer associações positivas entre o uso de drogas e ADRs. A principal contribuição é um algoritmo de geração automática de rótulos, que requer muito pouca anotação manual. Este algoritmo de bootstrapping também pode ser aplicado posteriormente em dados em inglês. Os resultados da pesquisa indicam que nosso algoritmo supera o modelo oculto de Markov e os campos aleatórios condicionais. Com essa abordagem, descobrimos um grande número de efeitos colaterais para uma variedade de medicamentos populares em cenários do mundo real.</v>
          </cell>
          <cell r="BL302" t="str">
            <v xml:space="preserve">Apesar dos tremendos esforços feitos antes da liberação de cada droga, algumas reações adversas de medicamentos (ADRs) podem não ser detectadas e, portanto, causar danos aos usuários e às empresas farmacêuticas. Um local plausível para coletar evidências de tais ADRs é a mídia social on-line, onde pacientes e médicos discutem condições médicas e seus tratamentos. Há pesquisas anteriores substanciais sobre a extração ADRs de fóruns on-line em inglês. No entanto, uma pesquisa muito limitada foi feita em dados chineses. Neste artigo, tentamos usar os posts de duas mídias sociais chinesas populares como o conjunto de dados original. Propomos uma estrutura de aprendizagem semi-supervisionada que detecta mencões de medicamentos e termos de ADR coloquial e extrai características lexicon-sintáticas do texto da linguagem natural para reconhecer associações positivas entre o uso de drogas e ADRs. A principal contribuição é um algoritmo automático de geração de etiquetas, que requer muito pouca anotação manual. Este algoritmo de bootstrapping também poderia ser aplicado em dados ingleses. Os resultados da pesquisa indicam que nosso algoritmo supera o modelo oculto Markov e os campos aleatórios condicionais. Com essa abordagem, descobrimos um grande número de efeitos colaterais para uma variedade de medicamentos populares nos cenários do mundo real. © 2019, o autor (es), sob licença exclusiva para Springer Science + Business Media LLC, parte da Natureza Springer. </v>
          </cell>
          <cell r="BN302">
            <v>1</v>
          </cell>
          <cell r="BO302" t="str">
            <v>Leitura completa: sim - Chines, bom para embasar introducao</v>
          </cell>
          <cell r="BP302">
            <v>1</v>
          </cell>
          <cell r="BQ302">
            <v>0</v>
          </cell>
          <cell r="BR302">
            <v>1</v>
          </cell>
          <cell r="BS302">
            <v>0</v>
          </cell>
          <cell r="BV302">
            <v>0</v>
          </cell>
          <cell r="BW302">
            <v>0</v>
          </cell>
          <cell r="BX302">
            <v>0</v>
          </cell>
          <cell r="BY302">
            <v>0</v>
          </cell>
          <cell r="BZ302">
            <v>0</v>
          </cell>
          <cell r="CA302">
            <v>0</v>
          </cell>
          <cell r="CB302">
            <v>0</v>
          </cell>
          <cell r="CC302">
            <v>0</v>
          </cell>
          <cell r="CD302">
            <v>1</v>
          </cell>
          <cell r="CE302" t="str">
            <v>Entra ou ñ para leitura: sim - bom - midia social chinesa</v>
          </cell>
          <cell r="CF302" t="str">
            <v>Bom</v>
          </cell>
          <cell r="CG302">
            <v>44371</v>
          </cell>
          <cell r="CI302">
            <v>0</v>
          </cell>
          <cell r="CK302">
            <v>0</v>
          </cell>
          <cell r="CL302">
            <v>0</v>
          </cell>
        </row>
        <row r="303">
          <cell r="C303" t="str">
            <v>natural language processing to extract medical problems from electronic clinical documents performance evaluation</v>
          </cell>
          <cell r="D303" t="str">
            <v>Natural language processing to extract medical problems from electronic clinical documents: Performance evaluation</v>
          </cell>
          <cell r="E303" t="str">
            <v xml:space="preserve">Processamento de linguagem natural para extrair problemas médicos de documentos clínicos eletrônicos: avaliação de desempenho </v>
          </cell>
          <cell r="G303" t="str">
            <v xml:space="preserve">macho </v>
          </cell>
          <cell r="H303">
            <v>2006</v>
          </cell>
          <cell r="I303">
            <v>126</v>
          </cell>
          <cell r="J303">
            <v>0</v>
          </cell>
          <cell r="K303">
            <v>0</v>
          </cell>
          <cell r="L303" t="str">
            <v>Scopus</v>
          </cell>
          <cell r="P303" t="str">
            <v>English</v>
          </cell>
          <cell r="Q303" t="str">
            <v>Article</v>
          </cell>
          <cell r="R303">
            <v>0</v>
          </cell>
          <cell r="T303" t="str">
            <v>Meystre S., Haug P.J.</v>
          </cell>
          <cell r="U303" t="str">
            <v>Journal of Biomedical Informatics</v>
          </cell>
          <cell r="V303" t="str">
            <v>39</v>
          </cell>
          <cell r="W303" t="str">
            <v>6</v>
          </cell>
          <cell r="Y303" t="str">
            <v>10.1016/j.jbi.2005.11.004</v>
          </cell>
          <cell r="Z303" t="str">
            <v>10.1016/j.jbi.2005.11.004</v>
          </cell>
          <cell r="AB303" t="str">
            <v>https://www.scopus.com/inward/record.uri?eid=2-s2.0-33750722813&amp;doi=10.1016%2fj.jbi.2005.11.004&amp;partnerID=40&amp;md5=ff908e3efb614c4ba9150f8de888aa06</v>
          </cell>
          <cell r="AC303" t="str">
            <v>Department of Medical Informatics, University of Utah School of Medicine, Salt Lake City, UT, United States</v>
          </cell>
          <cell r="AD303" t="str">
            <v>Meystre, S., Department of Medical Informatics, University of Utah School of Medicine, Salt Lake City, UT, United States; Haug, P.J., Department of Medical Informatics, University of Utah School of Medicine, Salt Lake City, UT, United States</v>
          </cell>
          <cell r="AH303" t="str">
            <v>Deseret Foundation</v>
          </cell>
          <cell r="AI303" t="str">
            <v>We thank Adam Wilcox, Roberto Rocha, and Alun Thomas for their suggestions that helped improve the web-based review application and design its evaluation. This work was supported by a Deseret Foundation Grant (Salt Lake City, Utah).</v>
          </cell>
          <cell r="AL303" t="str">
            <v>Bayegan, E., Tu, S., The helpful patient record system: problem oriented and knowledge based (2002) Proc AMIA Symp, pp. 36-40; Van Ginneken, A.M., The computerized patient record: balancing effort and benefit (2002) Int J Med Inform, 65 (2), pp. 97-119; Scherpbier, H.J., Abrams, R.S., Roth, D.H., Hail, J.J., A simple approach to physician entry of patient problem list (1994) Proc Annu Symp Comput Appl Med Care, pp. 206-210; Wasserman, H., Wang, J., An applied evaluation of SNOMED CT as a clinical vocabulary for the computerized diagnosis and problem list (2003) Proc AMIA Symp, pp. 699-703; Payne, T., Martin, D.R., How useful is the UMLS metathesaurus in developing a controlled vocabulary for an automated problem list? (1993) Proc Annu Symp Comput Appl Med Care, pp. 705-709; Goldberg, H., Goldsmith, D., Law, V., Keck, K., Tuttle, M., Safran, C., An evaluation of UMLS as a controlled terminology for the Problem List Toolkit (1998) Medinfo, 9 (PART 1), pp. 609-612; Zelingher, J., Rind, D.M., Caraballo, E., Tuttle, M., Olson, N., Safran, C., Categorization of free-text problem lists: an effective method of capturing clinical data (1995) Proc Annu Symp Comput Appl Med Care, pp. 416-420; Wang, S.J., Bates, D.W., Chueh, H.C., Karson, A.S., Maviglia, S.M., Automated coded ambulatory problem lists: evaluation of a vocabulary and a data entry tool (2003) Int. J. Med. Inform., 72 (1-3), pp. 17-28; Sager, N., Friedman, C., Chi, E., The analysis and processing of clinical narrative (1986) Medinfo, pp. 1101-1105; Friedman, C., Johnson, S.B., Forman, B., Starren, J., Architectural requirements for a multipurpose natural language processor in the clinical environment (1995) Proc Annu Symp Comput Appl Med Care, pp. 347-351; Friedman, C., Shagina, L., Lussier, Y., Hripcsak, G., Automated encoding of clinical documents based on Natural Language Processing (2004) J Am Med Inform Assoc; Aronson, A.R., Effective mapping of biomedical text to the UMLS Metathesaurus: the MetaMap program (2001) Proc AMIA Symp, pp. 17-21; Zou, Q., Chu, W.W., Morioka, C., Leazer, G.H., Kangarloo, H., IndexFinder: a method of extracting key concepts from clinical texts for indexing (2003) Proc AMIA Symp, pp. 763-767; Denny, J.C., Smithers, J.D., Miller, R.A., Spickard III, A., "Understanding" medical school curriculum content using KnowledgeMap (2003) J Am Med Inform Assoc, 10 (4), pp. 351-362; Pratt, W., Yetisgen-Yildiz, M., A study of biomedical concept identification: MetaMap vs. People (2003) Proc AMIA Symp, pp. 529-533; Aronson, A.R., Query expansion using the UMLS Metathesaurus (1997) Proc AMIA Symp, pp. 485-489; Wright, L.W., Hierarchical concept indexing of full-text documents in the unified medical language system information sources map (1998) J Am Soc Inf Sci, 50 (6), pp. 514-523; Pratt, W., Wasserman, H., QueryCat: automatic categorization of MEDLINE Queries (2000) Proc AMIA Symp, pp. 655-659; Weeber, M., Klein, H., Aronson, A.R., Mork, J.G., de Jong-van den Berg, L.T., Vos, R., Text-based discovery in biomedicine: the architecture of the DAD-system (2000) Proc AMIA Symp, pp. 903-907; Sneiderman, C.A., Rindflesch, T.C., Bean, C.A., Identification of anatomical terminology in medical text (1998) Proc AMIA Symp, pp. 428-432; Rindflesch, T.C., Hunter, L., Aronson, A.R., Mining molecular binding terminology from biomedical text (1999) Proc AMIA Symp, pp. 127-131; Brennan, P.F., Aronson, A.R., Towards linking patients and clinical information: detecting UMLS concepts in e-mail (2003) J Biomed Inform, 36 (4-5), pp. 334-341; Shadow, G., McDonald, C., Extracting structured information from free text pathology reports (2003) Proc AMIA Symp, pp. 584-588; Chapman, W.W., Bridewell, W., Hanbury, P., Cooper, G.F., Buchanan, B.G., A simple algorithm for identifying negated findings and diseases in discharge summaries (2001) J Biomed Inform, 34 (5), pp. 301-310; Mutalik, P.G., Deshpande, A., Nadkarni, P.M., Use of general-purpose negation detection to augment concept indexing of medical documents: a quantitative study using the UMLS (2001) J Am Med Inform Assoc, 8 (6), pp. 598-609; Friedl, J.E.F., (1997) Mastering regular expressions, , O'Reilly, Cambridge; Rocha, R.A., Huff, S.M., Haug, P.J., Warner, H.R., Designing a controlled medical vocabulary server: the VOSER project (1994) Comput Biomed Res, 27 (6), pp. 472-507; Dolin, R.H., Alschuler, L., Beebe, C., Biron, P.V., Boyer, S.L., Essin, D., The HL7 clinical document architecture (2001) J Am Med Inform Assoc, 8 (6), pp. 552-569; Meystre, S., Haug, P.J., Medical problem and document model for natural language understanding (2003) Proc AMIA Symp, pp. 455-459; Ashton, C.M., Kuykendall, D.H., Johnson, M.L., Wray, N.P., An empirical assessment of the validity of explicit and implicit process-of-care criteria for quality assessment (1999) Med Care, 37 (8), pp. 798-808; Divita, G., Tse, T., Roth, L., Failure analysis of MetaMap Transfer (MMTx) (2004) Medinfo, pp. 763-767; Friedman, C., Hripcsak, G., Evaluating natural language processors in the clinical domain (1998) Methods Inf Med, 37 (4-5), pp. 334-344</v>
          </cell>
          <cell r="AM303" t="str">
            <v>Meystre, S.; Department of Medical Informatics, , Salt Lake City, UT, United States; email: s.meystre@utah.edu</v>
          </cell>
          <cell r="AV303" t="str">
            <v>JBIOB</v>
          </cell>
          <cell r="AW303" t="str">
            <v>J. Biomed. Informatics</v>
          </cell>
          <cell r="AX303" t="str">
            <v>Final</v>
          </cell>
          <cell r="AY303" t="str">
            <v>2-s2.0-33750722813</v>
          </cell>
          <cell r="AZ303">
            <v>10</v>
          </cell>
          <cell r="BF303" t="str">
            <v>Medical Records; MetaMap Transfer; Natural Language Processing; NegEx; Problem oriented; Program evaluation</v>
          </cell>
          <cell r="BG303" t="str">
            <v>Electronic document exchange; Evaluation; Information retrieval; Medical problems; Problem oriented languages; Text processing; Medical Records; MetaMap Transfer; NegEx; Program evaluation; Natural language processing systems; algorithm; article; controlled study; electronic medical record; human; information processing; language processing; medical documentation; priority journal; sensitivity and specificity; statistical analysis; Algorithms; Computational Biology; Hospital Information Systems; Humans; Information Storage and Retrieval; Medical Records Systems, Computerized; Medical Records, Problem-Oriented; Natural Language Processing; Reproducibility of Results; Software; User-Computer Interface</v>
          </cell>
          <cell r="BH303" t="str">
            <v>twitter|metamap|nlp</v>
          </cell>
          <cell r="BI303" t="str">
            <v>twitter|metamap|nlp</v>
          </cell>
          <cell r="BJ303" t="str">
            <v>in this study, we evaluate the performance of a natural language processing (nlp) application designed to extract medical problems from narrative text clinical documents. the documents come from a patient's electronic medical record and medical problems are proposed for inclusion in the patient's electronic problem list. this application has been developed to help maintain the problem list and make it more accurate, complete, and up-to-date. the nlp part of this system-analyzed in this study-uses the umls metamap transfer (mmtx) application and a negation detection algorithm called negex to extract 80 different medical problems selected for their frequency of use in our institution. when using mmtx with its default data set, we measured a recall of 0.74 and a precision of 0.756. a custom data subset for mmtx was created, making it faster and significantly improving the recall to 0.896 with a non-significant reduction in precision. © 2005 elsevier inc. all rights reserved.</v>
          </cell>
          <cell r="BL303" t="str">
            <v xml:space="preserve">Neste estudo, avaliamos o desempenho de um aplicativo de processamento de linguagem natural (NLP) projetado para extrair problemas médicos de documentos clínicos de texto narrativa. Os documentos vêm do registro médico eletrônico do paciente e problemas médicos são propostos para inclusão na lista de problemas eletrônicos do paciente. Este aplicativo foi desenvolvido para ajudar a manter a lista de problemas e torná-lo mais preciso, completo e atualizado. A parte NLP deste sistema analisado neste estudo - usa o aplicativo UMLS Metamap Transfer (MMTX) e um algoritmo de detecção de negação chamado NEGEX para extrair 80 diferentes problemas médicos selecionados para sua frequência de uso em nossa instituição. Ao usar o MMTX com seu conjunto de dados padrão, medimos uma recordação de 0,74 e uma precisão de 0,756. Um subconjunto de dados personalizados para MMTX foi criado, tornando-o mais rápido e significativamente melhorando o recall para 0,896 com uma redução não significativa na precisão. © 2005 Elsevier Inc. todos os direitos reservados. </v>
          </cell>
          <cell r="BQ303">
            <v>0</v>
          </cell>
          <cell r="BR303">
            <v>0</v>
          </cell>
          <cell r="BS303">
            <v>0</v>
          </cell>
          <cell r="BV303">
            <v>0</v>
          </cell>
          <cell r="BW303">
            <v>0</v>
          </cell>
          <cell r="BX303">
            <v>0</v>
          </cell>
          <cell r="BY303">
            <v>0</v>
          </cell>
          <cell r="BZ303">
            <v>0</v>
          </cell>
          <cell r="CA303">
            <v>0</v>
          </cell>
          <cell r="CB303">
            <v>0</v>
          </cell>
          <cell r="CC303">
            <v>0</v>
          </cell>
          <cell r="CK303">
            <v>0</v>
          </cell>
          <cell r="CL303">
            <v>0</v>
          </cell>
        </row>
        <row r="304">
          <cell r="C304" t="str">
            <v>natural language processing to identify adverse drug events</v>
          </cell>
          <cell r="D304" t="str">
            <v>Natural language processing to identify adverse drug events.</v>
          </cell>
          <cell r="E304" t="str">
            <v xml:space="preserve">Processamento de linguagem natural para identificar eventos adversos de drogas. </v>
          </cell>
          <cell r="G304" t="str">
            <v xml:space="preserve">macho </v>
          </cell>
          <cell r="H304">
            <v>2008</v>
          </cell>
          <cell r="I304">
            <v>10</v>
          </cell>
          <cell r="J304">
            <v>0</v>
          </cell>
          <cell r="K304">
            <v>0</v>
          </cell>
          <cell r="L304" t="str">
            <v>Scopus</v>
          </cell>
          <cell r="P304" t="str">
            <v>English</v>
          </cell>
          <cell r="Q304" t="str">
            <v>Article</v>
          </cell>
          <cell r="R304">
            <v>0</v>
          </cell>
          <cell r="T304" t="str">
            <v>Gysbers M., Reichley R., Kilbridge P.M., Noirot L., Nagarajan R., Dunagan W.C., Bailey T.C.</v>
          </cell>
          <cell r="U304" t="str">
            <v>AMIA ... Annual Symposium proceedings / AMIA Symposium. AMIA Symposium</v>
          </cell>
          <cell r="AB304" t="str">
            <v>https://www.scopus.com/inward/record.uri?eid=2-s2.0-73949088594&amp;partnerID=40&amp;md5=5998e23e008d599cefd12cc167db8283</v>
          </cell>
          <cell r="AC304" t="str">
            <v>BJC HealthCare, Center for Healthcare Quality &amp;amp; Effectiveness; Washington University School of Medicine, St. Louis, MO, United States</v>
          </cell>
          <cell r="AD304" t="str">
            <v>Gysbers, M., BJC HealthCare, Center for Healthcare Quality &amp;amp; Effectiveness; Washington University School of Medicine, St. Louis, MO, United States; Reichley, R., BJC HealthCare, Center for Healthcare Quality &amp;amp; Effectiveness; Washington University School of Medicine, St. Louis, MO, United States; Kilbridge, P.M., BJC HealthCare, Center for Healthcare Quality &amp;amp; Effectiveness; Washington University School of Medicine, St. Louis, MO, United States; Noirot, L., BJC HealthCare, Center for Healthcare Quality &amp;amp; Effectiveness; Washington University School of Medicine, St. Louis, MO, United States; Nagarajan, R., BJC HealthCare, Center for Healthcare Quality &amp;amp; Effectiveness; Washington University School of Medicine, St. Louis, MO, United States; Dunagan, W.C., BJC HealthCare, Center for Healthcare Quality &amp;amp; Effectiveness; Washington University School of Medicine, St. Louis, MO, United States; Bailey, T.C., BJC HealthCare, Center for Healthcare Quality &amp;amp; Effectiveness; Washington University School of Medicine, St. Louis, MO, United States</v>
          </cell>
          <cell r="AM304" t="str">
            <v>Gysbers, M.</v>
          </cell>
          <cell r="AW304" t="str">
            <v>AMIA Annu Symp Proc</v>
          </cell>
          <cell r="AX304" t="str">
            <v>Final</v>
          </cell>
          <cell r="AY304" t="str">
            <v>2-s2.0-73949088594</v>
          </cell>
          <cell r="BG304" t="str">
            <v>algorithm; article; artificial intelligence; automated pattern recognition; classification; drug surveillance program; drug toxicity; human; information retrieval; medical record; methodology; natural language processing; organization and management; United States; Adverse Drug Reaction Reporting Systems; Algorithms; Artificial Intelligence; Drug Toxicity; Humans; Information Storage and Retrieval; Medical Records Systems, Computerized; Missouri; Natural Language Processing; Pattern Recognition, Automated</v>
          </cell>
          <cell r="BH304" t="str">
            <v>twitter|metamap|nlp</v>
          </cell>
          <cell r="BI304" t="str">
            <v>twitter|metamap|nlp</v>
          </cell>
          <cell r="BJ304" t="str">
            <v>we tested and adapted cancer text information extraction system (caties), a publicly available natural language processing tool (nlp), as a method for identifying terms suggestive of adverse drug events (ades). although caties was intended to extract concepts from surgical pathology reports, we report that it can successfully be used to search for ades on a much broader range of documents.</v>
          </cell>
          <cell r="BL304" t="str">
            <v xml:space="preserve">Testamos e adaptamos o sistema de extração de informação de texto do câncer (Caties), uma ferramenta de processamento de linguagem natural disponível publicamente (PNL), como método para identificar os termos sugestivos de eventos adversos de medicamentos (ADES). Embora os cáties pretendessem extrair conceitos de relatórios de patologia cirúrgica, relatamos que ele pode ser usado com sucesso para procurar ades em uma gama muito mais ampla de documentos. </v>
          </cell>
          <cell r="BQ304">
            <v>0</v>
          </cell>
          <cell r="BR304">
            <v>0</v>
          </cell>
          <cell r="BS304">
            <v>0</v>
          </cell>
          <cell r="BV304">
            <v>0</v>
          </cell>
          <cell r="BW304">
            <v>0</v>
          </cell>
          <cell r="BX304">
            <v>0</v>
          </cell>
          <cell r="BY304">
            <v>0</v>
          </cell>
          <cell r="BZ304">
            <v>0</v>
          </cell>
          <cell r="CA304">
            <v>0</v>
          </cell>
          <cell r="CB304">
            <v>0</v>
          </cell>
          <cell r="CC304">
            <v>0</v>
          </cell>
          <cell r="CK304">
            <v>0</v>
          </cell>
          <cell r="CL304">
            <v>0</v>
          </cell>
        </row>
        <row r="305">
          <cell r="C305" t="str">
            <v>clinical natural language processing with deep learning</v>
          </cell>
          <cell r="D305" t="str">
            <v>Clinical natural language processing with deep learning</v>
          </cell>
          <cell r="E305" t="str">
            <v xml:space="preserve">Processamento clínico de linguagem natural com aprendizado profundo </v>
          </cell>
          <cell r="G305" t="str">
            <v xml:space="preserve">macho </v>
          </cell>
          <cell r="H305">
            <v>2019</v>
          </cell>
          <cell r="I305">
            <v>5</v>
          </cell>
          <cell r="J305">
            <v>0</v>
          </cell>
          <cell r="K305">
            <v>1</v>
          </cell>
          <cell r="L305" t="str">
            <v>Scopus</v>
          </cell>
          <cell r="P305" t="str">
            <v>English</v>
          </cell>
          <cell r="Q305" t="str">
            <v>Book Chapter</v>
          </cell>
          <cell r="R305">
            <v>1</v>
          </cell>
          <cell r="T305" t="str">
            <v>Hasan S.A., Farri O.</v>
          </cell>
          <cell r="U305" t="str">
            <v>Data Science for Healthcare: Methodologies and Applications</v>
          </cell>
          <cell r="Y305" t="str">
            <v>10.1007/978-3-030-05249-2_5</v>
          </cell>
          <cell r="Z305" t="str">
            <v>10.1007/978-3-030-05249-2_5</v>
          </cell>
          <cell r="AB305" t="str">
            <v>https://www.scopus.com/inward/record.uri?eid=2-s2.0-85064362864&amp;doi=10.1007%2f978-3-030-05249-2_5&amp;partnerID=40&amp;md5=64295c4d03a42b58cdeeadf4f63a4321</v>
          </cell>
          <cell r="AC305" t="str">
            <v>Artificial Intelligence Lab, Philips Research North America, Cambridge, MA, United States</v>
          </cell>
          <cell r="AD305" t="str">
            <v>Hasan, S.A., Artificial Intelligence Lab, Philips Research North America, Cambridge, MA, United States; Farri, O., Artificial Intelligence Lab, Philips Research North America, Cambridge, MA, United States</v>
          </cell>
          <cell r="AL305" t="str">
            <v>Alsaffar, M., Yellowlees, P., Odor, A., Hogarth, M., The state of open source electronic health record projects: A software anthropology study (2017) JMIR Med. Inform, 5 (1), p. e6; Bengio, Y., Courville, A., Vincent, P., Representation learning: A review and new perspectives (2013) IEEE Trans. Pattern Anal. Mach. Intell, 35 (8), pp. 1798-1828; Goodfellow, I., Bengio, Y., Courville, A., (2016) Deep Learning, , http://www.deeplearningbook.org, MIT Press, Cambridge; Goldberg, Y., A primer on neural network models for natural language processing (2016) J. Artif. Intell. Res, 57, pp. 345-420; Tai, K.S., Socher, R., Manning, C.D., Improved semantic representations from tree-structured long short-term memory networks (2015) Proceedings of the 53Rd Annual Meeting of the Association for Computational Linguistics and the 7Th International Joint Conference on Natural Language Processing of the Asian Federation of Natural Language Processing, pp. 1556-1566. , ACL; Stewart, G.W., On the early history of the singular value decomposition (1993) SIAM Rev, 35 (4), pp. 551-566; Mikolov, T., Chen, K., Corrado, G., Dean, J., (2013) Efficient Estimation of Word Representations in Vector Space; Mikolov, T., Sutskever, I., Chen, K., Corrado, G.S., Dean, J., Distributed representations of words and phrases and their compositionality (2013) Proceedings of the 27Th Annual Conference on Neural Information Processing Systems NIPS, pp. 3111-3119; Luong, T., Socher, R., Manning, C.D., Better word representations with recursive neural networks for morphology (2013) Proceedings of the Seventeenth Conference on Computational Natural Language Learning, pp. 104-113. , CoNLL; Le, Q.V., Mikolov, T., Distributed representations of sentences and documents (2014) Proceedings of the 31Th International Conference on Machine Learning, pp. 1188-1196. , ICML 2014, Beijing; Kim, Y., Convolutional neural networks for sentence classification (2014) Proceedings of the 2014 Conference on Empirical Methods in Natural Language Processing (EMNLP), pp. 1746-1751. , Doha; Goldberg, Y., (2017) Neural Network Methods in Natural Language Processing, , Morgan &amp; Claypool Publishers, San Rafael; Johnson, R., Zhang, T., Effective use of word order for text categorization with convolutional neural networks (2015) Proceedings of the 11Th Conference of the North American Chapter of the Association for Computational Linguistics: Human Language Technologies (NAACL-HLT), pp. 103-112. , Denver, CO; Lee, K., Qadir, A., Hasan, S.A., Datla, V.V., Prakash, A., Liu, J., Farri, O., Adverse drug event detection in tweets with semi-supervised convolutional neural networks (2017) Proceedings of the 26Th International Conference on World Wide Web (WWW), pp. 705-714; Gehring, J., Auli, M., Grangier, D., Dauphin, Y.N., (2016) A Convolutional Encoder Model for Neural Machine Translation; Gehring, J., Auli, M., Grangier, D., Yarats, D., Dauphin, Y.N., (2017) Convolutional Sequence to Sequence Learning; Sutskever, I., Martens, J., Hinton, G.E., Generating text with recurrent neural networks (2011) Proceedings of ICML, pp. 1017-1024; Bengio, Y., Simard, P., Frasconi, P., Learning long-term dependencies with gradient descent is difficult (1994) IEEE Trans. Neural Netw, 5 (2), pp. 157-166; Hochreiter, S., Schmidhuber, J., Long short-term memory (1997) Neural Comput, 9 (8), pp. 1735-1780; Cho, K., Van Merrienboer, B., Bahdanau, D., Bengio, Y., On the properties of neural machine translation: Encoder-decoder approaches (2014) Proceedings of SSST-8, Eighth Workshop on Syntax, Semantics and Structure in Statistical Translation, pp. 103-111; Sukhbaatar, S., Szlam, A., Weston, J., Fergus, R., End-to-end memory networks (2015) NIPS, pp. 2440-2448. , Cortes, C., Lawrence, N.D., Lee, D.D., Sugiyama, M., Garnett, R; Weston, J., Chopra, S., Bordes, A., (2014) Memory Networks; Miller, A., Fisch, A., Dodge, J., Karimi, A.-H., Bordes, A., Weston, J., (2016) Key-Value Memory Networks for Directly Reading Documents; Watkins, C.J.C.H., Dayan, P., Q-learning (1992) Mach. Learn, 8, pp. 279-292; Sutton, R.S., Barto, A.G., (1998) Reinforcement Learning: An Introduction, , The MIT Press, Cambridge; Mnih, V., Kavukcuoglu, K., Silver, D., Rusu, A.A., Veness, J., Bellemare, M.G., Graves, A., Ostrovski, G., Human-level control through deep reinforcement learning (2015) Nature, 518 (7540), pp. 529-533; Baker, S., Korhonen, A., Pyysalo, S., Cancer hallmark text classification using convolutional neural networks (2016) Biotxtm, pp. 1-9; Lin, C., Miller, T., Dligach, D., Bethard, S., Savova, G., Representations of time expressions for temporal relation extraction with convolutional neural networks (2017) Bionlp, pp. 322-327; Mohan, S., Fiorini, N., Kim, S., Lu, Z., Deep learning for biomedical information retrieval: Learning textual relevance from click logs (2017) Bionlp, pp. 222-231; Peng, Y., Lu, Z., Deep learning for extracting protein-protein interactions from biomedical literature (2017) Bionlp, pp. 29-38; Asada, M., Miwa, M., Sasaki, Y., Extracting drug-drug interactions with attention CNNs (2017) Bionlp, pp. 9-18; Chen, M.C., Ball, R.L., Yang, L., Moradzadeh, N., Chapman, B.E., Larson, D.B., Langlotz, C., Lungren, M., Deep learning to classify radiology free-text reports (2017) Radiology, 286, pp. 845-852; Sulieman, L., Gilmore, D., French, C., Cronin, R.M., Jackson, G.P., Russell, M., Fabbri, D., Classifying patient portal messages using convolutional neural networks (2017) J. Biomed. Inform, 74, pp. 59-70; Crichton, G., Pyysalo, S., Chiu, B., Korhonen, A., A neural network multi-task learning approach to biomedical named entity recognition (2017) BMC Bioinform, 18 (1), p. 368; Karimi, S., Dai, X., Hassanzadeh, H., Nguyen, A., Automatic diagnosis coding of radiology reports: A comparison of deep learning and conventional classification methods (2017) Bionlp, pp. 328-332; Feldman, R., Netzer, O., Peretz, A., Rosenfeld, B., Utilizing text mining on online medical forums to predict label change due to adverse drug reactions (2015) Proceedings of the 21Th ACM SIGKDD International Conference on Knowledge Discovery and Data Mining, Sydney, pp. 1779-1788; Lardon, J., Abdellaoui, R., Bellet, F., Asfari, H., Souvignet, J., Texier, N., Jaulent, M.C., Bousquet, C., Adverse drug reaction identification and extraction in social media: A scoping review (2015) J. Med. Internet Res, 17 (7), pp. e171; Sarker, A., Ginn, R.E., Nikfarjam, A., O’Connor, K., Smith, K., Jayaraman, S., Upadhaya, T., Gonzalez, G., Utilizing social media data for pharmacovigilance: a review (2015) J. Biomed. Inform, 54, pp. 202-212; Yang, M., Kiang, M., Shang, W., Filtering big data from social media-building an early warning system for adverse drug reactions (2015) J. Biomed. Inform, 54 (C), pp. 230-240; Sarker, A., Gonzalez, G., Portable automatic text classification for adverse drug reaction detection via multi-corpus training (2015) J. Biomed. Inform, 53, pp. 196-207; Liu, X., Chen, H., Identifying adverse drug events from patient social media: A case study for diabetes (2015) IEEE Intell. Syst, 30 (3), pp. 44-51; Jagannatha, A.N., Yu, H., Bidirectional RNN for medical event detection in electronic health records (2016) Proceedings of the 2016 Conference of the North American Chapter of the Association for Computational Linguistics: Human Language Technologies, pp. 473-482; Jagannatha, A., Yu, H., Structured prediction models for RNN based sequence labeling in clinical text (2016) EMNLP, pp. 856-865; Maharana, A., Yetisgen, M., Clinical event detection with hybrid neural architecture (2017) Bionlp, pp. 351-355; Yadav, S., Ekbal, A., Saha, S., Bhattacharyya, P., Deep learning architecture for patient data de-identification in clinical records (2016) Proceedings of the Clinical Natural Language Processing Workshop (Clinicalnlp), pp. 32-41; Dernoncourt, F., Lee, J.Y., Uzuner, Ö., Szolovits, P., De-identification of patient notes with recurrent neural networks (2017) J. Am. Med. Inform. Assoc, 24 (3), pp. 596-606; Liu, Z., Tang, B., Wang, X., Chen, Q., De-identification of clinical notes via recurrent neural network and conditional random field (2017) J. Biomed. Inform, 75, pp. S34-S42; Salloum, W., Finley, G., Edwards, E., Miller, M., Suendermann-Oeft, D., Deep learning for punctuation restoration in medical reports (2017) Bionlp, pp. 159-164; Patchigolla, R.V.S.S., Sahu, S., Anand, A., Biomedical event trigger identification using bidirectional recurrent neural network based models (2017) Bionlp, pp. 316-321; He, H., Ganjam, K., Jain, N., Lundin, J., White, R., Lin, J., An insight extraction system on biomedical literature with deep neural networks (2017) Proceedings of the 2017 Conference on Empirical Methods in Natural Language Processing, pp. 2691-2701. , EMNLP 2017, Copenhagen; Chalapathy, R., Borzeshi, E.Z., Piccardi, M., Bidirectional LSTM-CRF for clinical concept extraction (2016) Clinicalnlp@Coling 2016, pp. 7-12; Unanue, I.J., Borzeshi, E.Z., Piccardi, M., Recurrent neural networks with specialized word embeddings for health-domain named-entity recognition (2017) J. Biomed. Inform, 76, pp. 102-109; Liu, Z., Yang, M., Wang, X., Chen, Q., Tang, B., Wang, Z., Xu, H., Entity recognition from clinical texts via recurrent neural network (2017) BMC Med. Inform. Decis. Mak, 17 (2), p. 67; Stanovsky, G., Gruhl, D., Mendes, P., Recognizing mentions of adverse drug reaction in social media using knowledge-infused recurrent models (2017) EACL, pp. 142-151; Sahu, S.K., Anand, A., Recurrent neural network models for disease name recognition using domain invariant features (2016) ACL; Elhadad, N., Sutaria, K., Mining a lexicon of technical terms and lay equivalents (2007) Proceedings of the Workshop on Bionlp, pp. 49-56; Deléger, L., Zweigenbaum, P., Extracting lay paraphrases of specialized expressions from monolingual comparable medical corpora (2009) Proceedings of the 2Nd Workshop on Building and Using Comparable Corpora: From Parallel to Non-Parallel Corpora, pp. 2-10; Wang, C., Cao, L., Zhou, B., Medical synonym extraction with concept space models (2015) Proceedings of IJCAI, pp. 989-995; Prakash, A., Hasan, S.A., Lee, K., Datla, V., Qadir, A., Liu, J., Farri, O., Neural paraphrase generation with stacked residual LSTM networks (2016) Proceedings of COLING 2016, the 26Th International Conference on Computational Linguistics: Technical Papers, pp. 2923-2934; Hasan, S.A., Liu, B., Liu, J., Qadir, A., Lee, K., Datla, V.V., Prakash, A., Farri, O., Neural clinical paraphrase generation with attention (2016) Proceedings of the Clinical Natural Language Processing Workshop, pp. 42-53. , ClinicalNLP@COLING; Choi, E., Bahadori, M.T., Sun, J., (2015) Doctor AI: Predicting Clinical Events via Recurrent Neural Networks; Choi, E., Bahadori, M.T., Schuetz, A., Stewart, W.F., Sun, J., (2016) Retain: Interpretable Predictive Model in Healthcare Using Reverse Time Attention Mechanism; Netto, S.M.B., De Paiva, A.C., De Almeida Neto, A., Silva, A.C., Leite, V.R.C., (2008) Application on Reinforcement Learning for Diagnosis Based on Medical Image, , INTECH Open Access Publisher, London; Poolla, R., (2003) A Reinforcement Learning Approach to Obtain Treatment Strategies in Sequential Medical Decision Problems, , Graduate Theses and Dissertations, University of South Florida; Shortreed, S.M., Laber, E., Lizotte, D.J., Stroup, T.S., Pineau, J., Murphy, S.A., Informing sequential clinical decision-making through reinforcement learning: An empirical study (2011) Mach. Learn, 84 (1-2), pp. 109-136; Zhao, Y., Zeng, D., Socinski, M.A., Kosorok, M.R., Reinforcement learning strategies for clinical trials in nonsmall cell lung cancer (2011) Biometrics, 67 (4), pp. 1422-1433; Narasimhan, K., Kulkarni, T.D., Barzilay, R., Language understanding for text-based games using deep reinforcement learning (2015) Proceedings of the 2015 Conference on Empirical Methods in Natural Language Processing, pp. 1-11. , EMNLP 2015, Lisbon; Narasimhan, K., Yala, A., Barzilay, R., (2016) Improving Information Extraction by Acquiring External Evidence with Reinforcement Learning; Prakash, A., Zhao, S., Hasan, S.A., Datla, V.V., Lee, K., Qadir, A., Liu, J., Farri, O., Condensed memory networks for clinical diagnostic inferencing (2017) Proceedings of the Thirty-First AAAI Conference on Artificial Intelligence, pp. 3274-3280; Johnson, A.E.W., Pollard, T.J., Shen, L., Lehman, L.-W.H., Feng, M., Ghassemi, M., Moody, B., Mark, R.G., MIMIC-III, a freely accessible critical care database (2016) Sci. Data, 3; Ling, Y., Hasan, S.A., Datla, V., Qadir, A., Lee, K., Liu, J., Farri, O., Diagnostic inferencing via improving clinical concept extraction with deep reinforcement learning: A preliminary study (2017) Proceedings of the 2Nd Machine Learning for Healthcare Conference, pp. 271-285; Roberts, K., Simpson, M.S., Voorhees, E., Hersh, W.R., Overview of the TREC 2015 clinical decision support track (2015) TREC; Ling, Y., Hasan, S.A., Datla, V.V., Qadir, A., Lee, K., Liu, J., Farri, O., Learning to diagnose: Assimilating clinical narratives using deep reinforcement learning (2017) Proceedings of the Eighth International Joint Conference on Natural Language Processing, pp. 895-905. , IJCNLP; Roberts, K., Demner-Fushman, D., Voorhees, E., Hersh, W.R., Overview of the TREC 2016 clinical decision support track (2016) TREC; Hasan, S.A., Zhao, S., Datla, V., Liu, J., Lee, K., Qadir, A., Prakash, A., Farri, O., Clinical question answering using key-value memory networks and knowledge graph (2016) TREC; Datla, V., Hasan, S.A., Qadir, A., Lee, K., Ling, Y., Liu, J., Farri, O., Automated clinical diagnosis: The role of content in various sections of a clinical document (2017) IEEE-BIBM International Workshop on Biomedical and Health Informatics; Pavlick, E., Rastogi, P., Ganitkevitch, J., Van Durme, B., Callison-Burch, C., PPDB 2.0: Better paraphrase ranking, fine-grained entailment relations, word embeddings, and style classification (2015) Proceedings of ACL-IJCNLP, pp. 425-430; Lindberg, D., Humphreys, B., McCray, A., The unified medical language system (1993) Methods Inf. Med, 32 (4), pp. 281-291; Adduru, V., Hasan, S.A., Liu, J., Ling, Y., Datla, V., Lee, K., Qadir, A., Farri, O., Towards dataset creation and establishing baselines for sentence-level neural clinical paraphrase generation and simplification (2018) Proceedings of the 3Rd International Workshop on Knowledge Discovery in Healthcare Data (KDH) @ IJCAI-ECAI; Ionescu, B., Müller, H., Villegas, M., Arenas, H., Boato, G., Dang-Nguyen, D.-T., Cid, Y.D., Schwall, I., Overview of ImageCLEF 2017: Information extraction from images (2017) Experimental IR Meets Multilinguality, Multimodality, and Interaction-8Th International Conference of the CLEF Association, pp. 315-337. , CLEF Proceedings; Eickhoff, C., Schwall, I., De Herrera, A.G.S., Müller, H., Overview of imageclefcaption 2017-image caption prediction and concept detection for biomedical images (2017) Working Notes of CLEF 2017-Conference and Labs of the Evaluation Forum; Hasan, S.A., Ling, Y., Liu, J., Sreenivasan, R., Anand, S., Arora, T.R., Datla, V.V., Farri, O., PRNA at imageclef 2017 caption prediction and concept detection tasks (2017) Working Notes of CLEF 2017-Conference and Labs of the Evaluation Forum; Hasan, S.A., Ling, Y., Liu, J., Sreenivasan, R., Anand, S., Arora, T.R., Datla, V., Farri, O., Attention-based medical caption generation with image modality classification and clinical concept mapping (2018) Proceedings of the 9Th International Conference and Labs of the Evaluation Forum (CLEF); Xu, K., Ba, J., Kiros, R., Cho, K., Courville, A., Salakhudinov, R., Zemel, R., Bengio, Y., Show, attend and tell: Neural image caption generation with visual attention (2015) Proceedings of the 32Nd International Conference on Machine Learning, 37, pp. 2048-2057; Simonyan, K., Zisserman, A., (2014) Very Deep Convolutional Networks for Large-Scale Image Recognition</v>
          </cell>
          <cell r="AP305" t="str">
            <v>Springer International Publishing</v>
          </cell>
          <cell r="AU305" t="str">
            <v>9783030052492; 9783030052485</v>
          </cell>
          <cell r="AW305" t="str">
            <v>Data Science for Healthc.: Methodologies and Applications</v>
          </cell>
          <cell r="AX305" t="str">
            <v>Final</v>
          </cell>
          <cell r="AY305" t="str">
            <v>2-s2.0-85064362864</v>
          </cell>
          <cell r="AZ305">
            <v>24</v>
          </cell>
          <cell r="BG305" t="str">
            <v>Artificial intelligence; Character recognition; Clinical research; Data privacy; Diagnosis; Health care; Hospital data processing; Learning algorithms; Medical imaging; Modeling languages; Sentiment analysis; Speech recognition; Syntactics; Document structure; Electronic health record systems; Health care providers; Learning techniques; Named entity recognition; NAtural language processing; Paraphrase identifications; Research and development; Deep learning</v>
          </cell>
          <cell r="BH305" t="str">
            <v>twitter|metamap|nlp</v>
          </cell>
          <cell r="BI305" t="str">
            <v>twitter|metamap|nlp</v>
          </cell>
          <cell r="BJ305" t="str">
            <v>the emergence and proliferation of electronic health record (ehr) systems has incrementally resulted in large volumes of clinical free text documents available across healthcare networks. the huge amount of data inspires research and development focused on novel clinical natural language processing (nlp) solutions to optimize clinical care and improve patient outcomes. in recent years, deep learning techniques have demonstrated superior performance over traditional machine learning (ml) techniques for various general-domain nlp tasks, e.g., language modeling, parts-of-speech (pos) tagging, named entity recognition, paraphrase identification, sentiment analysis, etc. clinical documents pose unique challenges compared to general-domain text due to the widespread use of acronyms and nonstandard clinical jargons by healthcare providers, inconsistent document structure and organization, and requirement for rigorous de-identification and anonymization to ensure patient data privacy. this tutorial chapter will present an overview of how deep learning techniques can be applied to solve nlp tasks in general, followed by a literature survey of existing deep learning algorithms applied to clinical nlp problems. finally, we include a description of various deep learning-driven clinical nlp applications developed at the artificial intelligence (ai) lab in philips research in recent years—such as diagnostic inferencing from unstructured clinical narratives, relevant biomedical article retrieval based on clinical case scenarios, clinical paraphrase generation, adverse drug event (ade) detection from social media, and medical image caption generation. © springer nature switzerland ag 2019.</v>
          </cell>
          <cell r="BK305" t="str">
            <v>O surgimento e a proliferação de sistemas de registros eletrônicos de saúde (EHR) resultaram gradativamente em grandes volumes de documentos clínicos de texto livre disponíveis nas redes de saúde. A enorme quantidade de dados inspira pesquisa e desenvolvimento focados em novas soluções de processamento clínico de linguagem natural (PNL) para otimizar o atendimento clínico e melhorar os resultados dos pacientes. Nos últimos anos, as técnicas de aprendizado profundo demonstraram desempenho superior sobre as técnicas tradicionais de aprendizado de máquina (ML) para várias tarefas de PNL de domínio geral, por exemplo, modelagem de linguagem, marcação de classes gramaticais (POS), reconhecimento de entidade nomeada, identificação de paráfrase, sentimento análise, etc. Documentos clínicos representam desafios únicos em comparação com texto de domínio geral devido ao uso generalizado de siglas e jargões clínicos não padronizados por prestadores de saúde, estrutura e organização inconsistentes de documentos e exigência de desidentificação e anonimização rigorosas para garantir a privacidade dos dados do paciente . Este capítulo tutorial apresentará uma visão geral de como as técnicas de aprendizado profundo podem ser aplicadas para resolver tarefas de PNL em geral, seguido por uma pesquisa bibliográfica dos algoritmos de aprendizado profundo existentes aplicados a problemas clínicos de PNL. Por fim, incluímos uma descrição de vários aplicativos clínicos de PNL voltados para o aprendizado profundo desenvolvidos no laboratório de inteligência artificial (IA) da Philips Research nos últimos anos - como inferência diagnóstica de narrativas clínicas não estruturadas, recuperação de artigos biomédicos relevantes com base em cenários de casos clínicos, geração de paráfrases clínicas, detecção de eventos adversos de medicamentos (ADE) nas redes sociais e geração de legendas de imagens médicas.</v>
          </cell>
          <cell r="BL305" t="str">
            <v xml:space="preserve">O surgimento e a proliferação de sistemas de registro de saúde eletrônico (EHR) resultou incrementalmente em grandes volumes de documentos de texto clínicos gratuitos disponíveis em redes de saúde. A enorme quantidade de dados inspira pesquisa e desenvolvimento focada em novas soluções clínicas de processamento de linguagem natural (NLP) para otimizar os cuidados clínicos e melhorar os resultados do paciente. Nos últimos anos, as técnicas de aprendizagem profunda demonstraram desempenho superior sobre técnicas tradicionais de aprendizagem de máquinas (ml) para várias tarefas NLP de domínio geral, por exemplo, modelagem de idiomas, marcação de peças de fala (POS), reconhecimento de entidade, identificação de paráfrase, sentimento Análise, etc. Os documentos clínicos representam desafios únicos em comparação com o texto geral do domínio devido ao uso generalizado de acrônimos e jargões clínicos não padronizados por provedores de saúde, estrutura de documentos inconsistentes e organização, e requisito de desativação rigorosa e anonimização para garantir a privacidade de dados do paciente . Este capítulo de tutorial apresentará uma visão geral de como as técnicas de aprendizagem profunda podem ser aplicadas para resolver tarefas de PNL em geral, seguidas por um levantamento de literatura de algoritmos de aprendizagem profundos existentes aplicados aos problemas clínicos de PNL. Finalmente, incluímos uma descrição de várias aplicações de NLP clínicas de aprendizado profundo desenvolvidas no laboratório da Inteligência Artificial (AI) na pesquisa da Philips nos últimos anos - como inferência diagnóstica de narrativas clínicas não estruturadas, recuperação do artigo biomédico relevante com base nos cenários clínicos de caso clínico, Geração de paráfrase clínica, detecção de eventos adversos (ADE) de mídia social e geração de legenda de imagem médica. © Springer Nature Suíça AG 2019. </v>
          </cell>
          <cell r="BN305">
            <v>1</v>
          </cell>
          <cell r="BO305" t="str">
            <v>Leitura completa: sim, + sobre CCN</v>
          </cell>
          <cell r="BP305">
            <v>1</v>
          </cell>
          <cell r="BQ305">
            <v>0</v>
          </cell>
          <cell r="BR305">
            <v>1</v>
          </cell>
          <cell r="BS305">
            <v>0</v>
          </cell>
          <cell r="BV305">
            <v>0</v>
          </cell>
          <cell r="BW305">
            <v>0</v>
          </cell>
          <cell r="BX305">
            <v>0</v>
          </cell>
          <cell r="BY305">
            <v>0</v>
          </cell>
          <cell r="BZ305">
            <v>0</v>
          </cell>
          <cell r="CA305">
            <v>0</v>
          </cell>
          <cell r="CB305">
            <v>0</v>
          </cell>
          <cell r="CC305">
            <v>0</v>
          </cell>
          <cell r="CD305">
            <v>1</v>
          </cell>
          <cell r="CE305" t="str">
            <v>Entra ou ñ para leitura: sim - bom</v>
          </cell>
          <cell r="CF305" t="str">
            <v>Bom</v>
          </cell>
          <cell r="CG305">
            <v>44371</v>
          </cell>
          <cell r="CI305">
            <v>0</v>
          </cell>
          <cell r="CK305">
            <v>0</v>
          </cell>
          <cell r="CL305">
            <v>0</v>
          </cell>
        </row>
        <row r="306">
          <cell r="C306" t="str">
            <v>deep neural networks ensemble for detecting medication mentions in tweets</v>
          </cell>
          <cell r="D306" t="str">
            <v>Deep neural networks ensemble for detecting medication mentions in tweets</v>
          </cell>
          <cell r="E306" t="str">
            <v xml:space="preserve">Redes neurais profundas Ensemble para detectar mencionações de medicação em tweets </v>
          </cell>
          <cell r="G306" t="str">
            <v xml:space="preserve">macho </v>
          </cell>
          <cell r="H306">
            <v>2019</v>
          </cell>
          <cell r="I306">
            <v>7</v>
          </cell>
          <cell r="J306">
            <v>0</v>
          </cell>
          <cell r="K306">
            <v>1</v>
          </cell>
          <cell r="L306" t="str">
            <v>Scopus</v>
          </cell>
          <cell r="P306" t="str">
            <v>English</v>
          </cell>
          <cell r="Q306" t="str">
            <v>Article</v>
          </cell>
          <cell r="R306">
            <v>1</v>
          </cell>
          <cell r="S306" t="str">
            <v>All Open Access, Hybrid Gold, Green</v>
          </cell>
          <cell r="T306" t="str">
            <v>Weissenbacher D., Sarker A., Klein A., O'connor K., Magge A., Gonzalez-Hernandez G.</v>
          </cell>
          <cell r="U306" t="str">
            <v>Journal of the American Medical Informatics Association</v>
          </cell>
          <cell r="V306" t="str">
            <v>26</v>
          </cell>
          <cell r="W306" t="str">
            <v>12</v>
          </cell>
          <cell r="Y306" t="str">
            <v>10.1093/jamia/ocz156</v>
          </cell>
          <cell r="Z306" t="str">
            <v>10.1093/jamia/ocz156</v>
          </cell>
          <cell r="AB306" t="str">
            <v>https://www.scopus.com/inward/record.uri?eid=2-s2.0-85074831239&amp;doi=10.1093%2fjamia%2focz156&amp;partnerID=40&amp;md5=40921801c33af55a8e96a7d0b8b7f16f</v>
          </cell>
          <cell r="AC306" t="str">
            <v>Department of Biostatistics, Epidemiology and Informatics, Perelman School of Medicine, University of Pennsylvania, 404 Blockley Hall, 480-492-0477, 423 Guardian Drive, Philadelphia, PA  19104-6021, United States; Biodesign Center for Environmental Health Engineering, Biodesign Institute, Arizona State University, Tempe, AZ, United States</v>
          </cell>
          <cell r="AD306" t="str">
            <v>Weissenbacher, D., Department of Biostatistics, Epidemiology and Informatics, Perelman School of Medicine, University of Pennsylvania, 404 Blockley Hall, 480-492-0477, 423 Guardian Drive, Philadelphia, PA  19104-6021, United States; Sarker, A., Department of Biostatistics, Epidemiology and Informatics, Perelman School of Medicine, University of Pennsylvania, 404 Blockley Hall, 480-492-0477, 423 Guardian Drive, Philadelphia, PA  19104-6021, United States; Klein, A., Department of Biostatistics, Epidemiology and Informatics, Perelman School of Medicine, University of Pennsylvania, 404 Blockley Hall, 480-492-0477, 423 Guardian Drive, Philadelphia, PA  19104-6021, United States; O'connor, K., Department of Biostatistics, Epidemiology and Informatics, Perelman School of Medicine, University of Pennsylvania, 404 Blockley Hall, 480-492-0477, 423 Guardian Drive, Philadelphia, PA  19104-6021, United States; Magge, A., Biodesign Center for Environmental Health Engineering, Biodesign Institute, Arizona State University, Tempe, AZ, United States; Gonzalez-Hernandez, G., Department of Biostatistics, Epidemiology and Informatics, Perelman School of Medicine, University of Pennsylvania, 404 Blockley Hall, 480-492-0477, 423 Guardian Drive, Philadelphia, PA  19104-6021, United States</v>
          </cell>
          <cell r="AG306" t="str">
            <v>Pharmaceutical Preparations</v>
          </cell>
          <cell r="AH306" t="str">
            <v>U.S. National Library of Medicine, NLM: R01LM011176</v>
          </cell>
          <cell r="AI306" t="str">
            <v>This work was supported by National Library of Medicine grant number R01LM011176 to GG-H. The content is solely the responsibility of the authors and does not necessarily represent the official view of National Library of Medicine.</v>
          </cell>
          <cell r="AL306" t="str">
            <v>Sinnenberg, L.B., Padrez, A.M., Mancheno, K., Ungar, C., LMerchant, R.M., Twitter as a tool for health research: A systematic review (2017) Am J Public Health, 107 (1), pp. e1-e8; Velardi, P., Stilo, G., Tozzi, A.E., Gesualdo, F., Twitter mining for fine-grained syndromic surveillance (2014) Artif Intell Med, 61 (3), pp. 153-163; Kagashe, I., Yan, Z., Suheryani, I., Enhancing seasonal influenza surveillance: Topic analysis of widely used medicinal drugs using twitter data (2017) J Med Internet Res, 19 (9), p. e315; Magge, A., Sarker, A., Nikfarjam, A., Gonzalez-Hernandez, G., Comment on: Deep learning for pharmacovigilance: Recurrent neural network architectures for labeling adverse drug reactions in twitter posts (2019) J Am Med Inform Assoc, 26 (6), pp. 577-579; Kazemi, D.M., Borsari, B., Levine, M.J., Dooley, B., Systematic review of surveillance by social media platforms for illicit drug use (2017) J Public Health (Oxf), 39 (4), pp. 763-776; Sekine, S., Nobata, C., Definition, dictionaries and tagger for extended named entity hierarchy (2004) Proceedings of the Fourth International Conference on Language Resources and Evaluation (LREC'04), pp. 1977-1980; Liu, X., Zhang, S., Wei, F., Zhou, M., Recognizing named entities in tweets (2011) Proceedings of the 49th Annual Meeting of the Association for Computational Linguistics: Human Language Technologies, pp. 359-367. , http://www.aclweb.org/anthology/P11-1037/; Sarker, A., Belousov, M., Friedrichs, J., Data and systems for medication-related text classification and concept normalization from Twitter: Insights from the Social Media Mining for Health (SMM4H)-2017 shared task (2018) J Am Med Inform Assoc, 25 (10), pp. 1274-1283; Ritter, A., Clark, S., Etzioni, M., Etzioni, O., Named entity recognition in tweets: An experimental study Proceedings of the 2011 Conference on Empirical Methods in Natural Language Processing, 2011, pp. 1524-1534; Carbonell, P., Mayer, M.A., Bravo, A., Exploring brand-name drug mentions on twitter for pharmacovigilance (2015) Stud Health Technol Inform, 210, pp. 55-59; Rizzo, G., Pereira, B., Varga, A., Van Erp, M., Basave, A.E.C., Lessons learnt from the named entity recognition and linking (NEEL) challenge series (2017) Semant Web, 8 (5), pp. 667-700; Derczynski, L., Nichols, E., Erp, M.V., Limsopatham, N., Results of the WNUT2017 shared task on novel and emerging entity recognition (2017) Proceedings of the 3rdWorkshop on Noisy User-generated Text, pp. 140-147; Lopez, C., Partalas, I., Balikas, G., CAp 2017 Challenge: Twitter Named Entity Recognition, , [E-pub ahead of print]; Weissenbacher, D., Sarker, A., Paul, M.J., Gonzalez-Hernandez, G., Overview of the third social media mining for health (SMM4H) shared tasks at EMNLP 2018 (2018) Proceedings of the 2018 EMNLP Workshop SMM4H, pp. 13-16. , The 3rd Social Media Mining for Health Applications Workshop and Shared Task; Strauss, B., Toma, B.E., Ritter, A., Marneffe, M.-C., Xu, D.W., Results of the wnut16 named entity recognition shared task (2016) Proceedings of the 2nd Workshop on Noisy User-generated Text (WNUT, pp. 138-144; Sileo, D., Pradel, C., Muller, P., De Cruys, T.V., Synapse at CAp 2017 NER Challenge: Fasttext CRF, , [E-pub ahead of print]; Limsopatham, N., Collier, N., Bidirectional LSTM for named entity recognition in twitter messages (2016) Proceedings of the 2nd Workshop on Noisy User-generated Text, pp. 145-152; Liu, S., Tang, B., Chen, Q., Wan, X., Drug name recognition: Approaches and resources (2015) Information, 6 (4), pp. 790-810; Uzuner, O., Solti, I., Cadag, E., Extracting medication information from clinical text (2010) J Am Med Inform Assoc, 17 (5), pp. 514-518; Segura-Bedmar, I., Martinez, P., Herrero-Za, M., Semeval-2013 task 9: Extraction of drug-drug interactions from biomedical texts (ddiextraction 2013) (2013) Proceedings of the 7th International Workshop on Semantic Evaluation (SemEval 2013, pp. 341-350; Krallinger, M., Leitner, F., Rabal, O., Vazquez, M., Oyarzabal, J., Valencia, A., CHEMDNER: The drugs and chemical names extraction challenge (2015) J Cheminform, 7. , S1; Sarker, A., Gonzalez, G., A corpus formining drug-related knowledge from twitter chatter: Language models and their utilities (2017) Data Brief, 10, pp. 122-131; Jimeno-Yepes, A., MacKinlay, A., Han, B., Chen, Q., Identifying diseases, drugs, and symptoms in twitter (2015) Stud Health Technol Inform, 216, pp. 643-647; Wu, C., Wu, F., Wu, J., Detecting tweets mentioning drug name and adverse drug reaction with hierarchical tweet representation and multi-head self-attention (2018) Proceedings of the 2018 EMNLP Workshop SMM4H: The 3rd Social Media Mining for Health Applications Workshop and Shared Task, pp. 34-37; Sarker, A., Chandrashekar, P., Magge, A., Cai, H., Klein, A., Gonzalez, G., Discovering cohorts of pregnant women from social media for safety surveillance and analysis (2017) J Med Internet Res, 19 (10), p. e361; Sarker, A., Gonzalez-Hernandez, G., An unsupervised and customizable misspelling generator for mining noisy health-related text sources (2018) J Biomed Inform, 88, pp. 98-107; Shen, S.-S., Lee, H.Y., Neural attention models for sequence classification: Analysis and application to key term extraction and dialogue act detection (2016) Proceedings of INTERSPEECH'16, pp. 2716-2720; Grave, E., Weakly supervised named entity classification Workshop on Automated Knowledge Base Construction (AKBC, , December 13, 2014; Montreal, Canada; Golder, S.P., Chiuve, S., Weissenbacher, D., Pharmacoepidemiologic evaluation of birth defects from health-related postings in social media during pregnancy (2019) Drug Saf, 42, pp. 389-400; Vanni, L., Ducoffe, M., Mayaffre, D., Text deconvolution saliency (TDS): A deep tool box for linguistic analysis (2018) Proceedings of ACL'18, 56th Annual Meeting of the Association for Computational Linguistics (ACL; Raschka, S., Mirjalili, V., (2017) Python Machine Learning: Machine Learning and Deep Learning with Python, Scikit-Learn, and TensorFlow, , 2nd ed. Birmingham, UK: Packt Publishing Ltd; Chalapathy, R., Borzeshi, E., Piccardi, M., An investigation of recurrent neural architectures for drug name recognition (2016) Proceedings of the Seventh International Workshop on Health Text Mining and Information Analysis (LOUHI), pp. 1-5; Dietterich, T.G., Approximate Statistical tests for comparing supervised classification learning algorithms (1998) Neural Comput, 10 (7), pp. 1895-1923; Wang, A., Singh, A., Michael, J., Hill, F., Levy, O., Bowman, S.R., GLUE: A multitask benchmark and analysis platform for natural language understanding (2018) BlackboxNLP@EMNLP; Devlin, J., Chang, M.-W., Lee, K., Toutanova, K., BERT: Pre-training of Deep Bidirectional Transformers for Language Understanding, , [E-pub ahead of print]; Peters, M.E., Neumann, M., Iyyer, M., Deep contextualized word representations (2018) Proceedings of NAACL-HLT, 2018, pp. 227-237; Conneau, A., Kiela, D., Schwenk, H., Barrault, L., Bordes, A., Supervised learning of universal sentence representations from natural language inference data Proceedings of the 2017 Conference on Empirical Methods in Natural Language Processing, 2017, pp. 670-680</v>
          </cell>
          <cell r="AM306" t="str">
            <v>Weissenbacher, D.; Department of Biostatistics, 480-492-0477, 423 Guardian Drive, United States; email: dweissen@pennmedicine.upenn.edu</v>
          </cell>
          <cell r="AP306" t="str">
            <v>Oxford University Press</v>
          </cell>
          <cell r="AV306" t="str">
            <v>JAMAF</v>
          </cell>
          <cell r="AW306" t="str">
            <v>J. Am. Med. Informatics Assoc.</v>
          </cell>
          <cell r="AX306" t="str">
            <v>Final</v>
          </cell>
          <cell r="AY306" t="str">
            <v>2-s2.0-85074831239</v>
          </cell>
          <cell r="AZ306">
            <v>8</v>
          </cell>
          <cell r="BF306" t="str">
            <v>drug name detection; ensemble learning; pharmacovigilance; social media; text classification</v>
          </cell>
          <cell r="BG306" t="str">
            <v>Article; classifier; deep neural network; dietary supplement; drug therapy; human; pharmacovigilance; social media; twitter; drug surveillance program; natural language processing; drug; Deep Learning; Humans; Natural Language Processing; Neural Networks, Computer; Pharmaceutical Preparations; Pharmacovigilance; Social Media</v>
          </cell>
          <cell r="BI306" t="str">
            <v>twitter|metamap|nlp</v>
          </cell>
          <cell r="BJ306" t="str">
            <v>objective: twitter posts are now recognized as an important source of patient-generated data, providing unique insights into population health. a fundamental step toward incorporating twitter data in pharmacoepidemiologic research is to automatically recognize medication mentions in tweets. given that lexical searches for medication names suffer from low recall due to misspellings or ambiguity with common words, we propose a more advanced method to recognize them. materials and methods: we present kusuri, an ensemble learning classifier able to identify tweets mentioning drug products and dietary supplements. kusuri ("medication" in japanese) is composed of 2 modules: first, 4 different classifiers (lexicon based, spelling variant based, pattern based, and a weakly trained neural network) are applied in parallel to discover tweets potentially containing medication names; second, an ensemble of deep neural networks encoding morphological, semantic, and long-range dependencies of important words in the tweets makes the final decision. results: on a class-balanced (50-50) corpus of 15 005 tweets, kusuri demonstrated performances close to human annotators with an f1 score of 93.7%, the best score achieved thus far on this corpus. on a corpus made of all tweets posted by 112 twitter users (98 959 tweets, with only 0.26% mentioning medications), kusuri obtained an f1 score of 78.8%. to the best of our knowledge, kusuri is the first system to achieve this score on such an extremely imbalanced dataset. conclusions: the system identifies tweets mentioning drug names with performance high enough to ensure its usefulness, and is ready to be integrated in pharmacovigilance, toxicovigilance, or more generally, public health pipelines that depend on medication name mentions. © 2019 the author(s) 2019. published by oxford university press on behalf of the american medical informatics association.</v>
          </cell>
          <cell r="BK306" t="str">
            <v>Objetivo: as postagens do Twitter agora são reconhecidas como uma importante fonte de dados gerados por pacientes, fornecendo percepções exclusivas sobre a saúde da população. Um passo fundamental para incorporar dados do Twitter em pesquisas farmacoepidemiológicas é reconhecer automaticamente menções a medicamentos nos tweets. Dado que as pesquisas lexicais de nomes de medicamentos sofrem de baixa memória devido a erros de ortografia ou ambigüidade com palavras comuns, propomos um método mais avançado para reconhecê-los. Materiais e Métodos: Apresentamos Kusuri, um classificador do Ensemble Learning capaz de identificar tweets que mencionam medicamentos e suplementos dietéticos. Kusuri ("medicação" em japonês) é composto de 2 módulos: primeiro, 4 classificadores diferentes (baseados em léxico, baseados em variantes ortográficas, baseados em padrões e uma rede neural mal treinada) são aplicados em paralelo para descobrir tweets contendo potencialmente nomes de medicamentos; segundo, um conjunto de redes neurais profundas que codificam dependências morfológicas, semânticas e de longo alcance de palavras importantes nos tweets toma a decisão final. Resultados: Em um corpus balanceado por classe (50-50) de 15.005 tweets, Kusuri demonstrou desempenhos próximos aos anotadores humanos com uma pontuação F1 de 93,7%, a melhor pontuação alcançada até agora neste corpus. Em um corpus composto por todos os tweets postados por 112 usuários do Twitter (98 959 tweets, com apenas 0,26% mencionando medicamentos), Kusuri obteve uma pontuação F1 de 78,8%. Até onde sabemos, Kusuri é o primeiro sistema a atingir essa pontuação em um conjunto de dados extremamente desequilibrado. Conclusões: O sistema identifica tweets mencionando nomes de medicamentos com desempenho alto o suficiente para garantir sua utilidade e está pronto para ser integrado em farmacovigilância, toxicovigilância ou, mais geralmente, em canais de saúde pública que dependem de menções de nomes de medicamentos. © 2019 O (s) autor (es) 2019.</v>
          </cell>
          <cell r="BL306" t="str">
            <v xml:space="preserve">OBJETIVO: Os postos do Twitter são agora reconhecidos como uma importante fonte de dados gerados pelo paciente, fornecendo insights únicos sobre a saúde da população. Um passo fundamental para incorporar os dados do Twitter na pesquisa farmacoepidemiológica é reconhecer automaticamente as mencionações de medicação em tweets. Dado que as pesquisas lexicais por nomes de medicamentos sofrem de baixa recordação devido a erros ortográficos ou ambigüidade com palavras comuns, propomos um método mais avançado para reconhecê-los. MATERIAIS E MÉTODOS: Apresentamos Kusuri, um classificador de aprendizado do conjunto capaz de identificar tweets mencionando produtos de drogas e suplementos dietéticos. Kusuri ("medicação" em japonês) é composto por 2 módulos: primeiro, 4 classificadores diferentes (Baseado em Lexicon, a variante de ortografia, baseado em padrões, e uma rede neural fracamente treinada) são aplicadas em paralelo para descobrir os tweets potencialmente contendo nomes de medicação potencialmente; Em segundo lugar, um conjunto de redes neurais profundas que codificam dependências morfológicas, semânticas e de longo alcance de palavras importantes nos tweets tornam a decisão final. RESULTADOS: Em um corpus com balanceamento de classe (50-50) de 15 005 tweets, Kusuri demonstrou performances próximas aos anotadores humanos com uma pontuação F1 de 93,7%, a melhor pontuação alcançada até agora neste corpus. Em um corpus feito de todos os tweets publicados por 112 usuários do Twitter (98 959 Tweets, com apenas 0,26% de medicamentos mencionados), Kusuri obteve uma pontuação F1 de 78,8%. Para o melhor de nosso conhecimento, Kusuri é o primeiro sistema a alcançar essa pontuação em um conjunto de dados extremamente desequilibrado. CONCLUSÕES: O sistema identifica tweets mencionando nomes de drogas com o desempenho alto o suficiente para garantir sua utilidade, e está pronto para ser integrado em farmacovigilância, toxicovigilância ou mais gastronômico público que dependem do nome da medicação menciona. © 2019 o autor (s) 2019. Publicado pela Universidade de Oxford Press em nome da American Medical Informatics Association. </v>
          </cell>
          <cell r="BN306">
            <v>1</v>
          </cell>
          <cell r="BO306" t="str">
            <v>Leitura completa: sim usa tweet com ML</v>
          </cell>
          <cell r="BP306">
            <v>1</v>
          </cell>
          <cell r="BQ306">
            <v>0</v>
          </cell>
          <cell r="BR306">
            <v>1</v>
          </cell>
          <cell r="BS306">
            <v>0</v>
          </cell>
          <cell r="BV306">
            <v>0</v>
          </cell>
          <cell r="BW306">
            <v>0</v>
          </cell>
          <cell r="BX306">
            <v>0</v>
          </cell>
          <cell r="BY306">
            <v>0</v>
          </cell>
          <cell r="BZ306">
            <v>0</v>
          </cell>
          <cell r="CA306">
            <v>0</v>
          </cell>
          <cell r="CB306">
            <v>0</v>
          </cell>
          <cell r="CC306">
            <v>0</v>
          </cell>
          <cell r="CE306" t="str">
            <v>Entra ou ñ para leitura: sim - bom - tweets em japones</v>
          </cell>
          <cell r="CF306" t="str">
            <v>Bom</v>
          </cell>
          <cell r="CG306">
            <v>44371</v>
          </cell>
          <cell r="CI306">
            <v>0</v>
          </cell>
          <cell r="CK306">
            <v>0</v>
          </cell>
          <cell r="CL306">
            <v>0</v>
          </cell>
        </row>
        <row r="307">
          <cell r="C307" t="str">
            <v>biomedical entities impact on rating prediction for psychiatric drugs</v>
          </cell>
          <cell r="D307" t="str">
            <v>Biomedical entities impact on rating prediction for psychiatric drugs</v>
          </cell>
          <cell r="E307" t="str">
            <v xml:space="preserve">Entidades Biomédicas Impacto na Predição de Avaliação para Drogas Psiquiátricas </v>
          </cell>
          <cell r="G307" t="str">
            <v xml:space="preserve">macho </v>
          </cell>
          <cell r="H307">
            <v>2019</v>
          </cell>
          <cell r="J307">
            <v>0</v>
          </cell>
          <cell r="K307">
            <v>1</v>
          </cell>
          <cell r="L307" t="str">
            <v>Scopus</v>
          </cell>
          <cell r="P307" t="str">
            <v>English</v>
          </cell>
          <cell r="Q307" t="str">
            <v>Conference Paper</v>
          </cell>
          <cell r="R307">
            <v>0</v>
          </cell>
          <cell r="T307" t="str">
            <v>Tutubalina E., Alimova I., Solovyev V.</v>
          </cell>
          <cell r="U307" t="str">
            <v>Lecture Notes in Computer Science (including subseries Lecture Notes in Artificial Intelligence and Lecture Notes in Bioinformatics)</v>
          </cell>
          <cell r="V307" t="str">
            <v>11832 LNCS</v>
          </cell>
          <cell r="Y307" t="str">
            <v>10.1007/978-3-030-37334-4_9</v>
          </cell>
          <cell r="Z307" t="str">
            <v>10.1007/978-3-030-37334-4_9</v>
          </cell>
          <cell r="AB307" t="str">
            <v>https://www.scopus.com/inward/record.uri?eid=2-s2.0-85077506911&amp;doi=10.1007%2f978-3-030-37334-4_9&amp;partnerID=40&amp;md5=c87ed7952a76208f990dbe0d21a72f6b</v>
          </cell>
          <cell r="AC307" t="str">
            <v>Kazan (Volga Region) Federal University, Kazan, Russian Federation; Samsung-PDMI Joint AI Center, PDMI RAS, St. Petersburg, Russian Federation</v>
          </cell>
          <cell r="AD307" t="str">
            <v>Tutubalina, E., Kazan (Volga Region) Federal University, Kazan, Russian Federation, Samsung-PDMI Joint AI Center, PDMI RAS, St. Petersburg, Russian Federation; Alimova, I., Kazan (Volga Region) Federal University, Kazan, Russian Federation; Solovyev, V., Kazan (Volga Region) Federal University, Kazan, Russian Federation</v>
          </cell>
          <cell r="AH307" t="str">
            <v>Russian Science Foundation, RSF: 18-11-00284</v>
          </cell>
          <cell r="AI307" t="str">
            <v>Acknowledgments. This research was supported by the Russian Science Foundation grant no. 18-11-00284.</v>
          </cell>
          <cell r="AL307" t="str">
            <v>Akay, A., Dragomir, A., Erlandsson, B.E., A novel data-mining approach leveraging social media to monitor consumer opinion of sitagliptin (2013) IEEE J. Biomed. Health Inform., 19 (1), pp. 389-396; Akay, A., Dragomir, A., Erlandsson, B.E., Network-based modeling and intelligent data mining of social media for improving care (2014) IEEE J. Biomed. Health Inform., 19 (1), pp. 210-218; Alimova, I., Solovyev, V., Interactive attention network for adverse drug reaction classification (2018) AINL 2018. CCIS, 930, pp. 185-196. , https://doi.org/10.1007/978-3-030-01204-518, Ustalov, D., Filchenkov, A., Pivovarova, L., Žižka, J. (eds.), Springer, Cham; Antipov, E.A., Pokryshevskaya, E.B., The effects of adverse drug reactions on patients’ satisfaction: Evidence from publicly available data on tamiflu (oseltamivir) (2019) Int. J. Med. Inform., 125, pp. 30-36; Batin, M., Turchin, A., Sergey, M., Zhila, A., Denkenberger, D., Artificial intelligence in life extension: From deep learning to superintelligence (2017) Informatica, 41 (4); Brown, J., Ryan, C., Harris, A., How doctors view and use social media: A national survey (2014) J. Med. Internet Res., 16 (12), p. e267; Ke, G., LightGBM: A highly efficient gradient boosting decision tree (2017) Advances in Neural Information Processing Systems 30: Annual Conference on Neural Information Processing Systems 2017, pp. 3149-3157; Kennedy, B., F.C.: Public interest in science and health linked to gender, age and personality Pew Research Center., , http://www.pewinternet.org/2015/12/11/public-interest-in-science-and-health-linked-to-gender-age-and-personality/; Nikolenko, S.I., Tutubalina, E., Malykh, V., Shenbin, I., Alekseev, A., AspeRa: Aspect-based rating prediction model (2019) ECIR 2019. LNCS, 11438, pp. 163-171. , https://doi.org/10.1007/978-3-030-15719-7_21, Azzopardi, L., Stein, B., Fuhr, N., Mayr, P., Hauff, C., Hiemstra, D. (eds.), Springer, Cham; Pedregosa, F., Scikit-learn: Machine learning in python (2011) J. Mach. Learn. Res., 12, pp. 2825-2830; Smith, K., Golder, S., Sarker, A., Loke, Y., O’Connor, K., Gonzalez-Hernandez, G., Methods to compare adverse events in twitter to faers, drug information databases, and systematic reviews: Proof of concept with adalimumab (2018) Drug Saf, 41 (12), pp. 1397-1410; Yates, A., Goharian, N., Frieder, O., Extracting adverse drug reactions from social media (2015) Twenty-Ninth AAAI Conference on Artificial Intelligence; Yun, G.W., Social media and flu: Media twitter accounts as agenda setters (2016) Int. J. Med. Inform., 91, pp. 67-73; Zolnoori, M., The psytar dataset: From patients generated narratives to a corpus of adverse drug events and effectiveness of psychiatric medications (2019) Data Brief, 24; Zolnoori, M., A systematic approach for developing a corpus of patient reported adverse drug events: A case study for SSRI and SNRI medications (2019) J. Biomed. Inform., 90</v>
          </cell>
          <cell r="AM307" t="str">
            <v>Alimova, I.; Kazan (Volga Region) Federal UniversityRussian Federation; email: alimovailseyar@gmail.com</v>
          </cell>
          <cell r="AN307" t="str">
            <v>van der Aalst W.M.P.Batagelj V.Ignatov D.I.Kuskova V.Kuznetsov S.O.Lomazova I.A.Khachay M.Kutuzov A.Loukachevitch N.Napoli A.Pardalos P.M.Pelillo M.Savchenko A.V.Tutubalina E.</v>
          </cell>
          <cell r="AP307" t="str">
            <v>Springer</v>
          </cell>
          <cell r="AQ307" t="str">
            <v>8th International Conference on Analysis of Images, Social Networks and Texts, AIST 2019</v>
          </cell>
          <cell r="AR307" t="str">
            <v>17 July 2019 through 19 July 2019</v>
          </cell>
          <cell r="AT307">
            <v>235419</v>
          </cell>
          <cell r="AU307" t="str">
            <v>9783030373337</v>
          </cell>
          <cell r="AW307" t="str">
            <v>Lect. Notes Comput. Sci.</v>
          </cell>
          <cell r="AX307" t="str">
            <v>Final</v>
          </cell>
          <cell r="AY307" t="str">
            <v>2-s2.0-85077506911</v>
          </cell>
          <cell r="AZ307">
            <v>7</v>
          </cell>
          <cell r="BF307" t="str">
            <v>Adverse drug reactions; Health social media; Machine learning; Natural Language Processing; Opinion mining; Rating prediction</v>
          </cell>
          <cell r="BG307" t="str">
            <v>Forecasting; Learning algorithms; Learning systems; Mean square error; Pharmacodynamics; Regression analysis; Sentiment analysis; Social networking (online); Adverse drug reactions; Biomedical information extractions; Functional problems; Important features; NAtural language processing; Opinion mining; Patient satisfaction; Social media; Image analysis</v>
          </cell>
          <cell r="BI307" t="str">
            <v>twitter|metamap|nlp</v>
          </cell>
          <cell r="BJ307" t="str">
            <v>there is a growing body of research on biomedical information extraction on social media texts, patient narratives, and scientific abstracts. relatively less research has focused on the relationship between medical concepts mentioned in a given user review and patient satisfaction. in this work, we investigate the effect of health-related entities such as adverse drug reactions and drug indications on rating prediction. we present a method based on a supervised regression approach leveraging medical concepts of different types and their mechanisms. the experiments on a collection of reviews demonstrate that features based on biomedical entities mentioned in reviews result in performance gains of up to 8% in mean squared error. moreover, we compute feature importance in the regression models and find that the most important features for predicting patients’ negative attitudes are adverse drug reactions associated with functional problems. © springer nature switzerland ag 2019.</v>
          </cell>
          <cell r="BK307" t="str">
            <v>Há um crescente corpo de pesquisas sobre extração de informações biomédicas em textos de mídia social, narrativas de pacientes e resumos científicos. Relativamente menos pesquisas se concentraram na relação entre os conceitos médicos mencionados em uma determinada revisão do usuário e a satisfação do paciente. Neste trabalho, investigamos o efeito de entidades relacionadas à saúde, como reações adversas a medicamentos e indicações de medicamentos, na previsão de classificação. Apresentamos um método baseado em uma abordagem de regressão supervisionada aproveitando conceitos médicos de diferentes tipos e seus mecanismos. Os experimentos em uma coleção de avaliações demonstram que recursos baseados em entidades biomédicas mencionadas nas avaliações resultam em ganhos de desempenho de até 8% no erro quadrático médio. Além disso, calculamos a importância das características nos modelos de regressão e descobrimos que as características mais importantes para prever as atitudes negativas dos pacientes são reações adversas a medicamentos associadas a problemas funcionais.</v>
          </cell>
          <cell r="BL307" t="str">
            <v xml:space="preserve">Há um corpo crescente de pesquisa sobre extração de informações biomédicas em textos de mídia social, narrativas do paciente e resumos científicos. Relativamente menos pesquisas se concentraram na relação entre conceitos médicos mencionados em uma determinada revisão do usuário e satisfação do paciente. Neste trabalho, investigamos o efeito das entidades relacionadas à saúde, como reações adversas de medicamentos e indicações de drogas sobre previsão de classificação. Apresentamos um método baseado em uma abordagem de regressão supervisionada alavancando conceitos médicos de diferentes tipos e seus mecanismos. Os experimentos em uma coleção de revisões demonstram que as características com base em entidades biomédicas mencionadas em revisões resultam em ganhos de desempenho de até 8% em erro quadrado médio. Além disso, computa importância nos modelos de regressão e descobrimos que os recursos mais importantes para prever as atitudes negativas dos pacientes são reações adversas a medicamentos associadas a problemas funcionais. © Springer Nature Suíça AG 2019. </v>
          </cell>
          <cell r="BQ307">
            <v>0</v>
          </cell>
          <cell r="BR307">
            <v>1</v>
          </cell>
          <cell r="BS307">
            <v>0</v>
          </cell>
          <cell r="BV307">
            <v>0</v>
          </cell>
          <cell r="BW307">
            <v>0</v>
          </cell>
          <cell r="BX307">
            <v>0</v>
          </cell>
          <cell r="BY307">
            <v>0</v>
          </cell>
          <cell r="BZ307">
            <v>0</v>
          </cell>
          <cell r="CA307">
            <v>0</v>
          </cell>
          <cell r="CB307">
            <v>0</v>
          </cell>
          <cell r="CC307">
            <v>0</v>
          </cell>
          <cell r="CE307" t="str">
            <v>Entra ou ñ para leitura: não</v>
          </cell>
          <cell r="CF307" t="str">
            <v>Ruim</v>
          </cell>
          <cell r="CG307">
            <v>44371</v>
          </cell>
          <cell r="CI307">
            <v>0</v>
          </cell>
          <cell r="CK307">
            <v>0</v>
          </cell>
          <cell r="CL307">
            <v>0</v>
          </cell>
        </row>
        <row r="308">
          <cell r="C308" t="str">
            <v>comparison of text processing methods in social media based signal detection</v>
          </cell>
          <cell r="D308" t="str">
            <v>Comparison of text processing methods in social media–based signal detection</v>
          </cell>
          <cell r="E308" t="str">
            <v xml:space="preserve">Comparação de métodos de processamento de texto na detecção de sinal baseada em mídias sociais </v>
          </cell>
          <cell r="G308" t="str">
            <v xml:space="preserve">macho </v>
          </cell>
          <cell r="H308">
            <v>2019</v>
          </cell>
          <cell r="I308">
            <v>1</v>
          </cell>
          <cell r="J308">
            <v>0</v>
          </cell>
          <cell r="K308">
            <v>1</v>
          </cell>
          <cell r="L308" t="str">
            <v>Scopus</v>
          </cell>
          <cell r="P308" t="str">
            <v>English</v>
          </cell>
          <cell r="Q308" t="str">
            <v>Article</v>
          </cell>
          <cell r="R308">
            <v>0</v>
          </cell>
          <cell r="T308" t="str">
            <v>Gavrielov-Yusim N., Kürzinger M.-L., Nishikawa C., Pan C., Pouget J., Epstein L.B.H., Golant Y., Tcherny-Lessenot S., Lin S., Hamelin B., Juhaeri J.</v>
          </cell>
          <cell r="U308" t="str">
            <v>Pharmacoepidemiology and Drug Safety</v>
          </cell>
          <cell r="V308" t="str">
            <v>28</v>
          </cell>
          <cell r="W308" t="str">
            <v>10</v>
          </cell>
          <cell r="Y308" t="str">
            <v>10.1002/pds.4857</v>
          </cell>
          <cell r="Z308" t="str">
            <v>10.1002/pds.4857</v>
          </cell>
          <cell r="AB308" t="str">
            <v>https://www.scopus.com/inward/record.uri?eid=2-s2.0-85070501223&amp;doi=10.1002%2fpds.4857&amp;partnerID=40&amp;md5=8f52055d87db027e781425d80ae421d4</v>
          </cell>
          <cell r="AC308" t="str">
            <v>R&amp;D, Data2Life, Tel Aviv, Israel; Epidemiology and Benefit Risk Evaluation, Sanofi, Chilly-Mazarin, France; Epidemiology and Benefit Risk Evaluation, Sanofi, Bridgewater, NJ, United States; Information Technology and Solutions, R&amp;D CMO - SC Real World Evidence, Sanofi, Lyon, France; Global Pharmacovigilance, Sanofi, Bridgewater, NJ, United States; Medical Evidence Generation, Sanofi, Paris, France</v>
          </cell>
          <cell r="AD308" t="str">
            <v>Gavrielov-Yusim, N., R&amp;D, Data2Life, Tel Aviv, Israel; Kürzinger, M.-L., Epidemiology and Benefit Risk Evaluation, Sanofi, Chilly-Mazarin, France; Nishikawa, C., Epidemiology and Benefit Risk Evaluation, Sanofi, Chilly-Mazarin, France; Pan, C., Epidemiology and Benefit Risk Evaluation, Sanofi, Bridgewater, NJ, United States; Pouget, J., Information Technology and Solutions, R&amp;D CMO - SC Real World Evidence, Sanofi, Lyon, France; Epstein, L.B.H., R&amp;D, Data2Life, Tel Aviv, Israel; Golant, Y., R&amp;D, Data2Life, Tel Aviv, Israel; Tcherny-Lessenot, S., Epidemiology and Benefit Risk Evaluation, Sanofi, Chilly-Mazarin, France; Lin, S., Global Pharmacovigilance, Sanofi, Bridgewater, NJ, United States; Hamelin, B., Medical Evidence Generation, Sanofi, Paris, France; Juhaeri, J., Epidemiology and Benefit Risk Evaluation, Sanofi, Bridgewater, NJ, United States</v>
          </cell>
          <cell r="AI308" t="str">
            <v>The authors state that no ethical approval was needed. The authors thank Alexandra Dumitriu of Sanofi for reviewing the manuscript and providing valuable comments.</v>
          </cell>
          <cell r="AL308" t="str">
            <v>Golder, S., Norman, G., Loke, Y.K., Systematic review on the prevalence, frequency and comparative value of adverse events data in social media (2015) Br J Clin Pharmacol, 80 (4), pp. 878-888; Colilla, S., Tov, E.Y., Zhang, L., Validation of new signal detection methods for web query log data compared to signal detection algorithms used with FAERS (2017) Drug Saf, 40 (5), pp. 399-408; Kürzinger, M.L., Schuck, S., Texier, N., Web-based signal detection using medical forums data in France (2018) J Med Internet Res, 20 (11). , https://doi.org/10.2196/10466; Liu, J., Zhao, S., Zhang, X., An ensemble method for extracting adverse drug events from social media (2016) Artif Intell Med, 70, pp. 62-76; Bunescu, R., Mooney, R., Ramani, A., Marcotte, E., Integrating co-occurrence statistics with information extraction for robust retrieval of protein interactions from Medline (2006) Proceedings of the Workshop on Linking Natural Language Processing and Biology: Towards Deeper Biological Literature Analysis, pp. 49-56. , Karin Verspoor KBC, Goertzel B, Mani I, eds., New York, NY, ACL; Yang, C.C., Yang, H., Jiang, L., Zhang, M., (2012) Social media mining for drug safety signal detection, , http//www.drexel.edu/~hy95/publications/2012SHB.pdf, Accessed 12 September 2018; Webb, G.I., Efficient search for association rules (2000) Proceedings of the sixth ACM SIGKDD international conference on Knowledge discovery and data mining, pp. 99-107. , ACM., p; Zheng, Z., Kohavi, R., Mason, L., Real world performance of association rule algorithms (2001) Proceedings of the seventh ACM SIGKDD international conference on Knowledge discovery and data mining, pp. 401-406. , ACM., p; Apache Nutch web crawler, , http://nutch.apache.org, Accessed 24 January 2019; zVigiBase, UMC, , https://www.who-umc.org/vigibase/vigibase, Accessed 12 September 2018; RxNorm, Unified Medical Language System® (UMLS®), , https://www.nlm.nih.gov/research/umls/rxnorm/index.html, Accessed 12 September 2018; Lopez-Raton, M., Rodriguez-Alvarez, M.X., (2014) Computing optimal cutpoints in diagnostic tests. In: Package ‘OptimalCutpoints’ CRAN, , https://cran.r-project.org/web/packages/OptimalCutpoints/OptimalCutpoints.pdf, Accessed 12 September 2018; Alatawi, Y.M., Hansen, R.A., Empirical estimation of under-reporting in the U.S. Food and Drug Administration Adverse Event Reporting System (FAERS) (2017) Expert Opin Drug Saf, 16 (7), pp. 761-767; Hazell, L., Shakir, S.A., Under-reporting of adverse drug reactions: a systematic review (2006) Drug Saf, 29 (5), pp. 385-396; Almenoff, J.S., LaCroix, K.K., Yuen, N.A., Fram, D., DuMouchel, W., Comparative performance of two quantitative safety signalling methods: implications for use in a pharmacovigilance department (2006) Drug Saf, 29 (10), pp. 875-887; Gipson, G., A shrinkage-based comparative assessment of observed-to-expected disproportionality measures (2012) Pharmacoepidemiol Drug Saf, 21 (6), pp. 589-596; Pierce, C.E., Bouri, K., Pamer, C., Evaluation of Facebook and Twitter monitoring to detect safety signals for medical products: an analysis of recent FDA safety alerts (2017) Drug Saf, 40 (4), pp. 317-331; Powell, G.E., Seifert, H.A., Reblin, T., Social media listening for routine post-marketing safety surveillance (2016) Drug Saf, 39 (5), pp. 443-454; Caster, O., Dietrich, J., Kürzinger, M.L., Assessment of the utility of social media for broad-ranging statistical signal detection in pharmacovigilance: results from the WEB-RADR project (2018) Drug Saf, 41 (12), pp. 1355-1369. , https://doi.org/10.1007/s40264-018-0699-2; Duh, M.S., Cremieux, P., Audenrode, M.V., Can social media data lead to earlier detection of drug-related adverse events? (2016) Pharmacoepidemiol Drug Saf, 25 (12), pp. 1425-1433; Hauben, M., Aronson, J.K., Ferner, R.E., Evidence of misclassification of drug-event associations classified as gold standard 'negative controls' by the Observational Medical Outcomes Partnership (OMOP) (2016) Drug Saf, 39 (5), pp. 421-432</v>
          </cell>
          <cell r="AM308" t="str">
            <v>Gavrielov-Yusim, N.; R&amp;D, Israel; email: nataliegv@gmail.com</v>
          </cell>
          <cell r="AP308" t="str">
            <v>John Wiley and Sons Ltd</v>
          </cell>
          <cell r="AV308" t="str">
            <v>PDSAE</v>
          </cell>
          <cell r="AW308" t="str">
            <v>Pharmacoepidemiol. Drug Saf.</v>
          </cell>
          <cell r="AX308" t="str">
            <v>Final</v>
          </cell>
          <cell r="AY308" t="str">
            <v>2-s2.0-85070501223</v>
          </cell>
          <cell r="AZ308">
            <v>8</v>
          </cell>
          <cell r="BF308" t="str">
            <v>adverse event (AE); lift; machine learning (ML); natural language processing (NLP); pharmacoepidemiology; signal of disproportionate reporting (SDR); social media (SM)</v>
          </cell>
          <cell r="BG308" t="str">
            <v>accuracy; algorithm; Article; comparative study; data base; data processing; human; machine learning; natural language processing; pharmacovigilance; predictive value; priority journal; quality of life; retrospective study; sensitivity and specificity; social media; Unified Medical Language System; word processing; adverse drug reaction; drug surveillance program; false negative result; false positive result; feasibility study; information processing; natural language processing; procedures; social media; Adverse Drug Reaction Reporting Systems; Data Collection; Datasets as Topic; Drug-Related Side Effects and Adverse Reactions; False Negative Reactions; False Positive Reactions; Feasibility Studies; Natural Language Processing; Pharmacovigilance; Retrospective Studies; Sensitivity and Specificity; Social Media</v>
          </cell>
          <cell r="BH308" t="str">
            <v>twitter|metamap|nlp</v>
          </cell>
          <cell r="BI308" t="str">
            <v>twitter|metamap|nlp</v>
          </cell>
          <cell r="BJ308" t="str">
            <v>purpose: adverse event (ae) identification in social media (sm) can be performed using various types of natural language processing (nlp) and machine learning (ml). these methods can be categorized by complexity and precision level. co-occurrence-based ml methods are rather basic, as they identify simultaneous appearance of drugs and clinical events in a single post. in contrast, statistical learning methods involve more complex nlp and identify drugs, events, and associations between them. we aimed to compare the ability of co-occurrence and nlp to identify aes and signals of disproportionate reporting (sdr) in patient-generated sm. we also examined the performance of lift in sm-based signal detection (sd). methods: our examination was performed in a corpus of sm posts crawled from open online patient forums and communities, using the spontaneously reported vigibase data as reference data set. results: we found that co-occurrence and nlp produce aes, which are 57% and 93% consistent with vigibase aes, respectively. among the sdrs identified both in sm and in vigibase, up to 55.3% were identified earlier in co-occurrence, and up to 32.1% were identified earlier in nlp-processed sm. using lift in sm sd provided performance similar to frequentist methods, both in co-occurrence and in nlp-processed aes. conclusion: our results indicate that using sm as a data source complementary to traditional pharmacovigilance sources should be considered further. various levels of sm processing may be considered, depending on the preferred policies and tolerance for false-positive to false-negative balance in routine pharmacovigilance processes. © 2019 john wiley &amp; sons, ltd.</v>
          </cell>
          <cell r="BK308" t="str">
            <v>Objetivo: A identificação de eventos adversos (EA) em mídias sociais (SM) pode ser realizada usando vários tipos de processamento de linguagem natural (PNL) e aprendizado de máquina (ML). Esses métodos podem ser categorizados por nível de complexidade e precisão. Os métodos de ML baseados em co-ocorrência são bastante básicos, pois identificam o aparecimento simultâneo de medicamentos e eventos clínicos em um único posto. Em contraste, os métodos de aprendizagem estatística envolvem PNL mais complexa e identificam drogas, eventos e associações entre eles. Nosso objetivo foi comparar a capacidade de co-ocorrência e PNL para identificar EAs e sinais de relato desproporcional (SDR) em SM gerado pelo paciente. Também examinamos o desempenho de elevação na detecção de sinal baseada em SM (SD). Métodos: Nosso exame foi realizado em um corpus de postagens de SM rastreadas em comunidades e fóruns de pacientes online abertos, usando os dados VigiBase relatados espontaneamente como conjunto de dados de referência. Resultados: Descobrimos que a coocorrência e a PNL produzem AEs, que são 57% e 93% consistentes com os EAs VigiBase, respectivamente. Entre os SDRs identificados no SM e no VigiBase, até 55,3% foram identificados mais cedo na coocorrência e até 32,1% foram identificados mais cedo no SM processado por PNL. O uso de elevação no SM SD forneceu desempenho semelhante aos métodos frequentistas, tanto em co-ocorrência quanto em AEs processados ​​em PNL. Conclusão: Nossos resultados indicam que o uso de SM como fonte de dados complementar às fontes tradicionais de farmacovigilância deve ser considerado mais detalhadamente. Vários níveis de processamento de SM podem ser considerados, dependendo das políticas preferidas e da tolerância para saldo falso-positivo a falso-negativo nos processos de farmacovigilância de rotina. © 2019 John Wiley &amp; Sons, Ltd.</v>
          </cell>
          <cell r="BL308" t="str">
            <v xml:space="preserve">OBJETIVO: Identificação adversa do evento (AE) em mídia social (SM) pode ser realizada usando vários tipos de processamento de linguagem natural (PNL) e aprendizagem de máquina (ml). Esses métodos podem ser categorizados por nível de complexidade e precisão. Os métodos mL baseados em co-ocorrência são bastante básicos, pois identificam a aparência simultânea de drogas e eventos clínicos em um único post. Em contraste, os métodos de aprendizagem estatísticos envolvem NLP mais complexos e identificam drogas, eventos e associações entre eles. Nosso objetivo foi comparar a capacidade de co-ocorrência e PNL para identificar AES e sinais de relatórios desproporcionais (SDR) em SM gerado pelo paciente. Também examinamos o desempenho do elevador em detecção de sinal baseado em SM (SD). Métodos: Nosso exame foi realizado em um corpus de posts SM rastreados de fóruns de pacientes on-line abertos e comunidades, utilizando os dados VIGIBase relatados espontaneamente como conjunto de dados de referência. RESULTADOS: Descobrimos que a co-ocorrência e a NLP produzem AES, que são 57% e 93% consistentes com a Vigiberase AES, respectivamente. Entre os SDRs identificados tanto em SM como na Vigiberase, até 55,3% foram identificados anteriormente em co-ocorrência, e até 32,1% foram identificados anteriormente em SM processado por PNL. Usando o elevador no SM SD forneceu desempenho semelhante aos métodos freqüentistas, tanto em co-ocorrência quanto em AES processados ​​pela NLP. Conclusão: Nossos resultados indicam que o uso de SM como fonte de dados complementar às fontes tradicionais de farmacovigilância deve ser considerada mais. Vários níveis de processamento de SM podem ser considerados, dependendo das políticas e tolerância preferidas para o falso-positivo ao equilíbrio falso-negativo em processos de farmacovigilância de rotina. © 2019 John Wiley &amp; Sons, Ltd. </v>
          </cell>
          <cell r="BQ308">
            <v>0</v>
          </cell>
          <cell r="BR308">
            <v>1</v>
          </cell>
          <cell r="BS308">
            <v>0</v>
          </cell>
          <cell r="BV308">
            <v>0</v>
          </cell>
          <cell r="BW308">
            <v>0</v>
          </cell>
          <cell r="BX308">
            <v>0</v>
          </cell>
          <cell r="BY308">
            <v>0</v>
          </cell>
          <cell r="BZ308">
            <v>0</v>
          </cell>
          <cell r="CA308">
            <v>0</v>
          </cell>
          <cell r="CB308">
            <v>0</v>
          </cell>
          <cell r="CC308">
            <v>0</v>
          </cell>
          <cell r="CE308" t="str">
            <v>Entra ou ñ para leitura: não - análise da melhor forma de analisar texto</v>
          </cell>
          <cell r="CF308" t="str">
            <v>Ruim</v>
          </cell>
          <cell r="CG308">
            <v>44371</v>
          </cell>
          <cell r="CI308">
            <v>0</v>
          </cell>
          <cell r="CK308">
            <v>0</v>
          </cell>
          <cell r="CL308">
            <v>0</v>
          </cell>
        </row>
        <row r="309">
          <cell r="C309" t="str">
            <v>early detection of adverse drug reactions in social health networks a natural language processing pipeline for signal detection</v>
          </cell>
          <cell r="D309" t="str">
            <v>Early detection of adverse drug reactions in social health networks: A natural language processing pipeline for signal detection</v>
          </cell>
          <cell r="E309" t="str">
            <v xml:space="preserve">Detecção antecipada de reações adversas de medicamentos nas redes de saúde social: um pipeline de processamento de linguagem natural para detecção de sinal </v>
          </cell>
          <cell r="G309" t="str">
            <v xml:space="preserve">macho </v>
          </cell>
          <cell r="H309">
            <v>2019</v>
          </cell>
          <cell r="I309">
            <v>12</v>
          </cell>
          <cell r="J309">
            <v>0</v>
          </cell>
          <cell r="K309">
            <v>1</v>
          </cell>
          <cell r="L309" t="str">
            <v>Scopus</v>
          </cell>
          <cell r="P309" t="str">
            <v>English</v>
          </cell>
          <cell r="Q309" t="str">
            <v>Article</v>
          </cell>
          <cell r="R309">
            <v>0</v>
          </cell>
          <cell r="S309" t="str">
            <v>All Open Access, Gold, Green</v>
          </cell>
          <cell r="T309" t="str">
            <v>Nikfarjam A., Ransohoff J.D., Callahan A., Jones E., Loew B., Kwong B.Y., Sarin K.Y., Shah N.H.</v>
          </cell>
          <cell r="U309" t="str">
            <v>JMIR Public Health and Surveillance</v>
          </cell>
          <cell r="V309" t="str">
            <v>5</v>
          </cell>
          <cell r="W309" t="str">
            <v>2</v>
          </cell>
          <cell r="X309" t="str">
            <v xml:space="preserve"> e11264</v>
          </cell>
          <cell r="Y309" t="str">
            <v>10.2196/11264</v>
          </cell>
          <cell r="Z309" t="str">
            <v>10.2196/11264</v>
          </cell>
          <cell r="AB309" t="str">
            <v>https://www.scopus.com/inward/record.uri?eid=2-s2.0-85097129017&amp;doi=10.2196%2f11264&amp;partnerID=40&amp;md5=89be0e1747396253e51d6c761a410e5f</v>
          </cell>
          <cell r="AC309" t="str">
            <v>Stanford Center for Biomedical Informatics Research, Stanford Department of Medicine, Stanford, CA, United States; Inspire, Arlington, VA, United States; Department of Dermatology, Stanford University School of Medicine, Stanford, CA, United States</v>
          </cell>
          <cell r="AD309" t="str">
            <v>Nikfarjam, A., Stanford Center for Biomedical Informatics Research, Stanford Department of Medicine, Stanford, CA, United States; Ransohoff, J.D.; Callahan, A., Stanford Center for Biomedical Informatics Research, Stanford Department of Medicine, Stanford, CA, United States; Jones, E., Inspire, Arlington, VA, United States; Loew, B., Inspire, Arlington, VA, United States; Kwong, B.Y., Department of Dermatology, Stanford University School of Medicine, Stanford, CA, United States; Sarin, K.Y., Department of Dermatology, Stanford University School of Medicine, Stanford, CA, United States; Shah, N.H., Stanford Center for Biomedical Informatics Research, Stanford Department of Medicine, Stanford, CA, United States</v>
          </cell>
          <cell r="AL309" t="str">
            <v>(2006) Adverse Drug Reactions, , Numerous contributors Lee A, editor. 2nd edition. London, UK: Pharmaceutical Press; Giacomini, K, Krauss, R, Roden, D, Eichelbaum, M, Hayden, M, Nakamura, Y., When good drugs go bad (2007) Nature, 446 (7139), pp. 975-977. , Apr 26; [doi] [Medline: 17460642]; Lasser, K, Allen, PD, Woolhandler, SJ, Himmelstein, DU, Wolfe, SM, Bor, DH., Timing of new black box warnings and withdrawals for prescription medications (2002) JAMA, 287 (17), pp. 2215-2220. , May 01; [Medline: 11980521]; Rosen, A, Case, E, Dusza, S, Balagula, Y, Gordon, J, West, D, Impact of dermatologic adverse events on quality of life in 283 cancer patients: A questionnaire study in a dermatology referral clinic (2013) Am J Clin Dermatol, 14 (4), pp. 327-333. , Aug; [doi] [Medline: 23625802]; Sultana, J, Cutroneo, P, Trifirò, G., Clinical and economic burden of adverse drug reactions (2013) J Pharmacol Pharmacother, 4, pp. S73-S77. , Dec;(Suppl 1): [FREE Full text] [doi] [Medline: 24347988]; Pitrou, I, Boutron, I, Ahmad, N, Ravaud, P., Reporting of safety results in published reports of randomized controlled trials (2009) Arch Intern Med, 169 (19), pp. 1756-1761. , Oct 26; [doi] [Medline: 19858432]; Harpaz, R, DuMouchel, W, Schuemie, M, Bodenreider, O, Friedman, C, Horvitz, E, Toward multimodal signal detection of adverse drug reactions (2017) J Biomed Inform, 76, pp. 41-49. , Dec;: [FREE Full text] [doi] [Medline: 29081385]; Hazell, L, Shakir, S., Under-reporting of adverse drug reactions: A systematic review (2006) Drug Saf, 29 (5), pp. 385-396. , [doi] [Medline: 16689555]; Sarker, A, Ginn, R, Nikfarjam, A, O'Connor, K, Smith, K, Jayaraman, S, Utilizing social media data for pharmacovigilance: A review (2015) J Biomed Inform, 54, pp. 202-212. , Apr;: [FREE Full text] [doi] [Medline: 25720841]; Platt, R, Wilson, M, Chan, K, Benner, J, Marchibroda, J, McClellan, M., The new Sentinel Network: Improving the evidence of medical-product safety (2009) N Engl J Med, 361 (7), pp. 645-647. , Aug 13; [doi] [Medline: 19635947]; Stang, P, Ryan, P, Racoosin, J, Overhage, J, Hartzema, A, Reich, C, Advancing the science for active surveillance: Rationale and design for the Observational Medical Outcomes Partnership (2010) Ann Intern Med, 153 (9), pp. 600-606. , Nov 02; [doi] [Medline: 21041580]; Norén, G, Hopstadius, J, Bate, A, Star, K, Edwards, I., Temporal pattern discovery in longitudinal electronic patient records (2010) Data Min Knowl Discov, 20 (3), pp. 361-387. , May; [doi]; Wang, W, Haerian, K, Salmasian, H, Harpaz, R, Chase, H, Friedman, C., A drug-adverse event extraction algorithm to support pharmacovigilance knowledge mining from PubMed citations (2011) AMIA Annu Symp Proc, 2011, pp. 1464-1470. , [FREE Full text] [Medline: 22195210]; Gurulingappa, H, Mateen-Rajput, A, Toldo, L., Extraction of potential adverse drug events from medical case reports (2012) J Biomed Semantics, 3 (1), p. 15. , Dec 20; [FREE Full text] [doi] [Medline: 23256479]; White, R, Tatonetti, N, Shah, N, Altman, R, Horvitz, E., Web-scale pharmacovigilance: Listening to signals from the crowd (2013) J Am Med Inform Assoc, 20 (3), pp. 404-408. , May 01; [FREE Full text] [doi] [Medline: 23467469]; Leaman, R, Wojtulewicz, L, Sullivan, R, Skariah, A, Yang, J, Gonzalez, G., Towards Internet-age pharmacovigilance: Extracting adverse drug reactions from user posts to health-related social networks (2010) Proceedings of the 2010 Workshop on Biomedical Natural Language Processing, pp. 117-125. , https://www.aclweb.org/anthology/W10-1915, 2010 Presented at: 2010 Workshop on Biomedical Natural Language Processing; July 15, Uppsala, Sweden; Nikfarjam, A, Sarker, A, O'Connor, K, Ginn, R, Gonzalez, G., Pharmacovigilance from social media: Mining adverse drug reaction mentions using sequence labeling with word embedding cluster features (2015) J Am Med Inform Assoc, 22 (3), pp. 671-681. , May; [FREE Full text] [doi] [Medline: 25755127]; Berrewaerts, J, Delbecque, L, Orban, P, Desseilles, M., Patient participation and the use of eHealth tools for pharmacoviligance (2016) Front Pharmacol, 7, p. 90. , [FREE Full text] [doi] [Medline: 27148052]; Bernardo, T, Rajic, A, Young, I, Robiadek, K, Pham, M, Funk, J., Scoping review on search queries and social media for disease surveillance: A chronology of innovation (2013) J Med Internet Res, 15 (7), p. e147. , Jul 18; [FREE Full text] [doi] [Medline: 23896182]; Eysenbach, G., Infodemiology and infoveillance: Framework for an emerging set of public health informatics methods to analyze search, communication and publication behavior on the Internet (2009) J Med Internet Res, 11 (1), p. e11. , Mar 27; [FREE Full text] [doi] [Medline: 19329408]; Lampos, V, Cristianini, N., Tracking the flu pandemic by monitoring the social Web (2010) Proceedings of the 2nd International Workshop on Cognitive Information Processing, pp. 411-416. , Oct 14 Presented at: 2nd International Workshop on Cognitive Information Processing; June 14-16, 2010; Tuscany, Italy [doi]; Lamb, A, Paul, M, Dredze, M., Separating fact from fear?: Tracking flu infections on Twitter (2013) Proceedings of the 2013 Conference of the North American Chapter of the Association for Computational Linguistics: Human Language Technologies. 2013 Presented at: 2013 Conference of the North American Chapter of the Association for Computational Linguistics: Human Language Technologies, pp. 789-795. , June 9-14, Atlanta, GA; Dredze, M, Paul, M, Bergsma, S, Tran, H., Carmen: A Twitter geolocation system with applications to public health (2013) Proceedings of the Workshops at the Twenty-Seventh AAAI Conference on Artificial Intelligence, pp. 20-24. , Jul 14 Presented at: Workshops at the Twenty-Seventh AAAI Conference on Artificial Intelligence; July 14-15, 2013; Bellevue, WA; Merolli, M, Gray, K, Martin-Sanchez, F., Health outcomes and related effects of using social media in chronic disease management: A literature review and analysis of affordances (2013) J Biomed Inform, 46 (6), pp. 957-969. , Dec; [FREE Full text] [doi] [Medline: 23702104]; Naslund, J, Aschbrenner, K, Marsch, L, Bartels, S., The future of mental health care: Peer-to-peer support and social media (2016) Epidemiol Psychiatr Sci, 25 (2), pp. 113-122. , Apr; [FREE Full text] [doi] [Medline: 26744309]; Yang, C, Yang, H, Jiang, L, Zhang, M., Social media mining for drug safety signal detection (2012) Proceedings of the 2012 International Workshop on Smart Health and Well-Being, , Oct 29 Presented at: 2012 International Workshop on Smart Health and Well-Being; October 29, 2012; Maui, Hawaii. [doi]; https://www.inspire.com/, Inspire. [accessed 2019-04-21] [WebCite Cache ID 77nwNTHUe]; Balagula, Y, Rosen, S, Lacouture, M., The emergence of supportive oncodermatology: The study of dermatologic adverse events to cancer therapies (2011) J Am Acad Dermatol, 65 (3), pp. 624-635. , Sep; [doi] [Medline: 21777992]; Evans, SJW, Waller, PC, Davis, S., Use of proportional reporting ratios (PRRs) for signal generation from spontaneous adverse drug reaction reports (2001) Pharmacoepidemiol Drug Saf, 10, pp. 483-486. , [FREE Full text] [doi] [Medline: 11828828]; https://www.dailystrength.org/, DailyStrength. [accessed 2019-04-21] [WebCite Cache ID 77nwVn5WP]; Ginn, R, Pimpalkhute, P, Nikfarjam, A, Patki, A, Oconnor, K, Sarker, A, Mining Twitter for adverse drug reaction mentions: A corpus and classification benchmark Proceedings of the Fourth Workshop on Building and Evaluating Resources for Health and Biomedical Text Processing (BioTxtM). 2014 Presented at: Fourth Workshop on Building and Evaluating Resources for Health and Biomedical Text Processing (BioTxtM), pp. 1-8. , May 31, 2014; Reykjavik, Iceland; O'Connor, K, Pimpalkhute, P, Nikfarjam, A, Ginn, R, Smith, K, Gonzalez, G., Pharmacovigilance on Twitter? Mining tweets for adverse drug reactions (2014) Proceedings of the American Medical Informatics Association (AMIA) Annual Symposium, pp. 924-933. , Presented at: American Medical Informatics Association (AMIA) Annual Symposium; November 15-19, 2014; Washington, DC; Hripcsak, G, Rothschild, A., Agreement, the f-measure, and reliability in information retrieval (2005) J Am Med Inform Assoc, 12 (3), pp. 296-298. , [FREE Full text] [doi] [Medline: 15684123]; Lucene, , http://lucene.apache.org/, [accessed 2019-04-21] [WebCite Cache ID 77nwrx4hR]; Huang, M, Liu, J, Zhu, X., GeneTUKit: A software for document-level gene normalization (2011) Bioinformatics, 27 (7), pp. 1032-1033. , Apr 01; [FREE Full text] [doi] [Medline: 21303863]; Leaman, R, Islamaj Dogan, R, Lu, Z., DNorm: Disease name normalization with pairwise learning to rank (2013) Bioinformatics, 29 (22), pp. 2909-2917. , Nov 15; [FREE Full text] [doi] [Medline: 23969135]; van Puijenbroek, EP, Bate, A, Leufkens, H, Lindquist, M, Orre, R, Egberts, A., A comparison of measures of disproportionality for signal detection in spontaneous reporting systems for adverse drug reactions (2002) Pharmacoepidemiol Drug Saf, 11 (1), pp. 3-10. , [doi] [Medline: 11998548]; Schuemie, M, Ryan, P, DuMouchel, W, Suchard, M, Madigan, D., Interpreting observational studies: Why empirical calibration is needed to correct p-values (2014) Stat Med, 33 (2), pp. 209-218. , Jan 30; [FREE Full text] [doi] [Medline: 23900808]; Schuemie, M, Coloma, P, Straatman, H, Herings, R, Trifirò, G, Matthews, J, Using electronic health care records for drug safety signal detection: A comparative evaluation of statistical methods (2012) Med Care, 50 (10), pp. 890-897. , Oct; [doi] [Medline: 22929992]; Kuhn, M, Campillos, M, Letunic, I, Jensen, L, Bork, P., A side effect resource to capture phenotypic effects of drugs (2010) Mol Syst Biol, 6, p. 343. , [FREE Full text] [doi] [Medline: 20087340]; Martínez de Lagrán, Z, Ratón, JA, Lasa, O, Acebo, E, Díaz-Pérez, JL., Acneiform eruption from epidermal growth factor receptor inhibitors [Article in Spanish] (2005) Actas Dermosifiliogr, 96 (7), pp. 450-454. , Sep; [Medline: 16476273]; Roé, E, García Muret, MP, Marcuello, E, Capdevila, J, Pallarés, C, Alomar, A., Description and management of cutaneous side effects during cetuximab or erlotinib treatments: A prospective study of 30 patients (2006) J Am Acad Dermatol, 55 (3), pp. 429-437. , Sep; [doi] [Medline: 16908348]; Ohtsuka, M, Miura, T, Mori, T, Ishikawa, M, Yamamoto, T., Occurrence of psoriasiform eruption during nivolumab therapy for primary oral mucosal melanoma (2015) JAMA Dermatol, 151 (7), pp. 797-799. , Jul; [doi] [Medline: 25875052]; Totonchy, M, Ezaldein, H, Ko, C, Choi, J., Inverse psoriasiform eruption during pembrolizumab therapy for metastatic melanoma (2016) JAMA Dermatol, 152 (5), pp. 590-592. , Dec 01; [doi] [Medline: 26675815]; Carlos, G, Anforth, R, Chou, S, Clements, A, Fernandez-Peñas, P., A case of bullous pemphigoid in a patient with metastatic melanoma treated with pembrolizumab (2015) Melanoma Res, 25 (3), pp. 265-268. , Jun; [doi] [Medline: 25831416]; Naidoo, J, Schindler, K, Querfeld, C, Busam, K, Cunningham, J, Page, D, Autoimmune bullous skin disorders with immune checkpoint inhibitors targeting PD-1 and PD-L1 (2016) Cancer Immunol Res, 4 (5), pp. 383-389. , Dec; [FREE Full text] [doi] [Medline: 26928461]; Pérez-Soler, R., Can rash associated with HER1/EGFR inhibition be used as a marker of treatment outcome? (2003) Oncology (Williston Park), 17 (11), pp. 23-28. , Nov;(Suppl 12): [FREE Full text] [Medline: 14682120]; Lee, S, Khan, I, Upadhyay, S, Lewanski, C, Falk, S, Skailes, G, First-line erlotinib in patients with advanced non-small-cell lung cancer unsuitable for chemotherapy (TOPICAL): A double-blind, placebo-controlled, phase 3 trial (2012) Lancet Oncol, 13 (11), pp. 1161-1170. , Nov; [FREE Full text] [doi] [Medline: 23078958]; Hua, C, Boussemart, L, Mateus, C, Routier, E, Boutros, C, Cazenave, H, Association of vitiligo with tumor response in patients with metastatic melanoma treated with pembrolizumab (2016) JAMA Dermatol, 152 (1), pp. 45-51. , Jan; [doi] [Medline: 26501224]; Sanlorenzo, M, Vujic, I, Daud, A, Algazi, A, Gubens, M, Luna, S, Pembrolizumab cutaneous adverse events and their association with disease progression (2015) JAMA Dermatol, 151 (11), pp. 1206-1212. , Nov; [FREE Full text] [doi] [Medline: 26222619]; Saga, K, Jimbow, K., Immunohistochemical localization of activated EGF receptor in human eccrine and apocrine sweat glands (2001) J Histochem Cytochem, 49 (5), pp. 597-602. , May; [doi] [Medline: 11304797]; Albanell, J, Rojo, F, Averbuch, S, Feyereislova, A, Mascaro, J, Herbst, R, Pharmacodynamic studies of the epidermal growth factor receptor inhibitor ZD1839 in skin from cancer patients: Histopathologic and molecular consequences of receptor inhibition (2002) J Clin Oncol, 20 (1), pp. 110-124. , Jan 01; [doi] [Medline: 11773160]; Vargas, G, Fantino, E, George-Nascimento, C, Gargus, J, Haigler, H., Reduced epidermal growth factor receptor expression in hypohidrotic ectodermal dysplasia and Tabby mice (1996) J Clin Invest, 97 (11), pp. 2426-2432. , Jun 01; [FREE Full text] [doi] [Medline: 8647934]; Emadzadeh, E, Sarker, A, Nikfarjam, A, Gonzalez, G., Hybrid semantic analysis for mapping adverse drug reaction mentions in tweets to medical terminology (2017) AMIA Annu Symp Proc, 2017, pp. 679-688. , [FREE Full text] [Medline: 29854133]</v>
          </cell>
          <cell r="AM309" t="str">
            <v>Ransohoff, J.D.; Stanford Center for Biomedical Informatics Research, 300 Pasteur Drive, Lane L154, United States; email: ransohoff@stanford.edu</v>
          </cell>
          <cell r="AP309" t="str">
            <v>JMIR Publications Inc.</v>
          </cell>
          <cell r="AW309" t="str">
            <v>JMIR Publ. Heal. Surveil.</v>
          </cell>
          <cell r="AX309" t="str">
            <v>Final</v>
          </cell>
          <cell r="AY309" t="str">
            <v>2-s2.0-85097129017</v>
          </cell>
          <cell r="BF309" t="str">
            <v>Adverse drug reactions; Antineoplastic agents; Drug-related side effects; Machine learning; Medical oncology; Natural language processing; Signal detection; Social media</v>
          </cell>
          <cell r="BH309" t="str">
            <v>twitter|metamap|nlp</v>
          </cell>
          <cell r="BI309" t="str">
            <v>twitter|metamap|nlp</v>
          </cell>
          <cell r="BJ309" t="str">
            <v>background: adverse drug reactions (adrs) occur in nearly all patients on chemotherapy, causing morbidity and therapy disruptions. detection of such adrs is limited in clinical trials, which are underpowered to detect rare events. early recognition of adrs in the postmarketing phase could substantially reduce morbidity and decrease societal costs. internet community health forums provide a mechanism for individuals to discuss real-time health concerns and can enable computational detection of adrs. objective: the goal of this study is to identify cutaneous adr signals in social health networks and compare the frequency and timing of these adrs to clinical reports in the literature. methods: we present a natural language processing-based, adr signal-generation pipeline based on patient posts on internet social health networks. we identified user posts from the inspire health forums related to two chemotherapy classes: erlotinib, an epidermal growth factor receptor inhibitor, and nivolumab and pembrolizumab, immune checkpoint inhibitors. we extracted mentions of adrs from unstructured content of patient posts. we then performed population-level association analyses and time-to-detection analyses. results: our system detected cutaneous adrs from patient reports with high precision (0.90) and at frequencies comparable to those documented in the literature but an average of 7 months ahead of their literature reporting. known adrs were associated with higher proportional reporting ratios compared to negative controls, demonstrating the robustness of our analyses. our named entity recognition system achieved a 0.738 microaveraged f-measure in detecting adr entities, not limited to cutaneous adrs, in health forum posts. additionally, we discovered the novel adr of hypohidrosis reported by 23 patients in erlotinib-related posts; this adr was absent from 15 years of literature on this medication and we recently reported the finding in a clinical oncology journal. conclusions: several hundred million patients report health concerns in social health networks, yet this information is markedly underutilized for pharmacosurveillance. we demonstrated the ability of a natural language processing-based signal-generation pipeline to accurately detect patient reports of adrs months in advance of literature reporting and the robustness of statistical analyses to validate system detections. our findings suggest the important contributions that social health network data can play in contributing to more comprehensive and timely pharmacovigilance. © 2019 jmir publications inc. all rights reserved.</v>
          </cell>
          <cell r="BK309" t="str">
            <v xml:space="preserve">Antecedentes: As reações adversas a medicamentos (RAMs) ocorrem em quase todos os pacientes em quimioterapia, causando morbidade e interrupções na terapia. A detecção de tais ADRs é limitada em ensaios clínicos, que são insuficientes para detectar eventos raros. O reconhecimento precoce de RAMs na fase pós-comercialização pode reduzir substancialmente a morbidade e diminuir os custos sociais. Os fóruns de saúde da comunidade da Internet fornecem um mecanismo para os indivíduos discutirem questões de saúde em tempo real e podem permitir a detecção computacional de ADRs. Objetivo: o objetivo deste estudo é identificar sinais cutâneos de RAM em redes sociais de saúde e comparar a frequência e o tempo dessas RAMs com os relatos clínicos da literatura. Métodos: Apresentamos um pipeline de geração de sinal ADR baseado em processamento de linguagem natural baseado em postagens de pacientes em redes sociais de saúde na Internet. Identificamos postagens de usuários dos fóruns de saúde Inspire relacionadas a duas classes de quimioterapia: erlotinibe, um inibidor do receptor do fator de crescimento epidérmico, e nivolumabe e pembrolizumabe, inibidores do ponto de controle imunológico. Extraímos menções de ADRs de conteúdo não estruturado de postagens de pacientes. Em seguida, realizamos análises de associação em nível de população e análises de tempo para detecção. Resultados: Nosso sistema detectou RAMs cutâneas em relatórios de pacientes com alta precisão (0,90) e em frequências comparáveis ​​às documentadas na literatura, mas uma média de 7 meses antes de seus relatórios de literatura. ADRs conhecidos foram associados a taxas de notificação proporcionais mais altas em comparação com controles negativos, demonstrando a robustez de nossas análises. Nosso sistema de reconhecimento de entidade nomeada atingiu uma medida F micro média de 0,738 na detecção de entidades de ADR, não se limitando a ADRs cutâneos, em postagens de fóruns de saúde. Além disso, descobrimos a nova RAM de hipoidrose relatada por 23 pacientes em postos relacionados ao erlotinibe; este ADR estava ausente de 15 anos de literatura sobre este medicamento e recentemente relatamos o achado em um jornal de oncologia clínica. Conclusões: Várias centenas de milhões de pacientes relatam problemas de saúde nas redes sociais de saúde, mas essas informações são marcadamente subutilizadas para a farmacovigilância. Demonstramos a capacidade de um pipeline de geração de sinal baseado em processamento de linguagem natural para detectar com precisão os relatórios dos pacientes sobre ADRs, meses antes dos relatórios da literatura, e a robustez das análises estatísticas para validar as detecções do sistema. Nossos resultados sugerem as contribuições importantes que os dados da rede social de saúde podem desempenhar ao contribuir para uma farmacovigilância mais abrangente e oportuna. </v>
          </cell>
          <cell r="BL309" t="str">
            <v xml:space="preserve">Antecedentes: reações adversas (ADRs) ocorrem em quase todos os pacientes de quimioterapia, causando interrupções de morbidade e terapia. A detecção de tais ADRs é limitada em ensaios clínicos, que são envoltos para detectar eventos raros. O reconhecimento antecipado de ADRs na fase pós-farmacêutica poderia reduzir substancialmente a morbidade e diminuir os custos sociais. Os fóruns de saúde da comunidade da Internet fornecem um mecanismo para os indivíduos discutirem preocupações em saúde em tempo real e podem permitir a detecção computacional de ADRs. OBJETIVO: O objetivo deste estudo é identificar sinais de ADR cutâneos nas redes de saúde social e comparar a frequência e o tempo desses ADRs para relatórios clínicos na literatura. MÉTODOS: Apresentamos um pipelete de geração de sinalização de processamento de linguagem natural, com base em postos de pacientes nas redes de saúde social da Internet. Identificamos posts de usuários dos fóruns de saúde inspiradores relacionados a duas aulas de quimioterapia: Erlotinib, um inibidor do receptor de fator de crescimento epidérmico e nivolumab e pembrolizumab, inibidores do checkpoint imunológico. Extraguamos menções de ADRs de conteúdo não estruturado de postos de pacientes. Em seguida, realizamos análises de associação de nível populacional e análises de tempo a detecção. RESULTADOS: Nosso sistema detectou ADRs cutâneos de relatórios de pacientes com alta precisão (0,90) e em freqüências comparáveis ​​aos documentados na literatura, mas uma média de 7 meses à frente de sua reportagem de literatura. ADRs conhecidos foram associados a maiores índices de relatórios proporcionais em comparação com controles negativos, demonstrando a robustez de nossas análises. Nosso sistema de reconhecimento de entidade nomeado alcançou uma medida F-microaverada de 0,738 na detecção de entidades de ADR, não limitada a ADRs Cutâneos, em Postos do Fórum de Saúde. Além disso, descobrimos o novo ADR de hipoidrose informado em 23 pacientes em postos relacionados à Erlotinib; Este ADR estava ausente de 15 anos de literatura sobre esta medicação e recentemente relatamos a descoberta em um diário clínico de oncologia. CONCLUSÕES: Várias centenas de milhões de pacientes relatam preocupações de saúde nas redes de saúde social, mas esta informação é marcadamente subutilizada para farmacosurveillance. Demonstramos a capacidade de um gasoduto de sinalização de sinalização de processamento natural para detectar com precisão os relatórios de pacientes de ADRs meses antes do relatório da literatura e a robustez das análises estatísticas para validar as detecções do sistema. Nossas descobertas sugerem as importantes contribuições que os dados de rede de saúde social podem desempenhar para contribuir para uma farmacovigilância mais abrangente e oportuna. © 2019 JMIR Publications Inc. todos os direitos reservados. </v>
          </cell>
          <cell r="BQ309">
            <v>0</v>
          </cell>
          <cell r="BR309">
            <v>1</v>
          </cell>
          <cell r="BS309">
            <v>0</v>
          </cell>
          <cell r="BV309">
            <v>0</v>
          </cell>
          <cell r="BW309">
            <v>0</v>
          </cell>
          <cell r="BX309">
            <v>0</v>
          </cell>
          <cell r="BY309">
            <v>0</v>
          </cell>
          <cell r="BZ309">
            <v>0</v>
          </cell>
          <cell r="CA309">
            <v>0</v>
          </cell>
          <cell r="CB309">
            <v>0</v>
          </cell>
          <cell r="CC309">
            <v>0</v>
          </cell>
          <cell r="CE309" t="str">
            <v>Entra ou ñ para leitura: não - RAM em quimioterapia</v>
          </cell>
          <cell r="CF309" t="str">
            <v>Ruim</v>
          </cell>
          <cell r="CG309">
            <v>44371</v>
          </cell>
          <cell r="CI309">
            <v>1</v>
          </cell>
          <cell r="CK309">
            <v>0</v>
          </cell>
          <cell r="CL309">
            <v>0</v>
          </cell>
        </row>
        <row r="310">
          <cell r="C310" t="str">
            <v>initial experiments for pharmacovigilance analysis in social media using summaries of product characteristics</v>
          </cell>
          <cell r="D310" t="str">
            <v>Initial experiments for pharmacovigilance analysis in social media using summaries of product characteristics</v>
          </cell>
          <cell r="E310" t="str">
            <v xml:space="preserve">Experimentos iniciais para análise de farmacovigilância em mídias sociais usando resumos de características do produto </v>
          </cell>
          <cell r="G310" t="str">
            <v xml:space="preserve">macho </v>
          </cell>
          <cell r="H310">
            <v>2019</v>
          </cell>
          <cell r="I310">
            <v>1</v>
          </cell>
          <cell r="J310">
            <v>0</v>
          </cell>
          <cell r="K310">
            <v>1</v>
          </cell>
          <cell r="L310" t="str">
            <v>Scopus</v>
          </cell>
          <cell r="P310" t="str">
            <v>English</v>
          </cell>
          <cell r="Q310" t="str">
            <v>Conference Paper</v>
          </cell>
          <cell r="R310">
            <v>0</v>
          </cell>
          <cell r="T310" t="str">
            <v>Campillos-Llanos L., Grouin C., Louët A.L.-L., Zweigenbaum P.</v>
          </cell>
          <cell r="U310" t="str">
            <v>Studies in Health Technology and Informatics</v>
          </cell>
          <cell r="V310" t="str">
            <v>264</v>
          </cell>
          <cell r="Y310" t="str">
            <v>10.3233/shti190183</v>
          </cell>
          <cell r="Z310" t="str">
            <v>10.3233/SHTI190183</v>
          </cell>
          <cell r="AB310" t="str">
            <v>https://www.scopus.com/inward/record.uri?eid=2-s2.0-85071457856&amp;doi=10.3233%2fSHTI190183&amp;partnerID=40&amp;md5=1a38a6dce002ced71833cae5a22abc7e</v>
          </cell>
          <cell r="AC310" t="str">
            <v>LIMSI, CNRS, Université Paris-Saclay, Orsay, F-91405, France; CRPV Paris-HEGP, Hôpital Européen George Pompidou, 20 rue Leblanc, Paris, 75015, France</v>
          </cell>
          <cell r="AD310" t="str">
            <v>Campillos-Llanos, L., LIMSI, CNRS, Université Paris-Saclay, Orsay, F-91405, France; Grouin, C., LIMSI, CNRS, Université Paris-Saclay, Orsay, F-91405, France; Louët, A.L.-L., CRPV Paris-HEGP, Hôpital Européen George Pompidou, 20 rue Leblanc, Paris, 75015, France; Zweigenbaum, P., LIMSI, CNRS, Université Paris-Saclay, Orsay, F-91405, France</v>
          </cell>
          <cell r="AH310" t="str">
            <v>Agence Nationale de Sécurité du Médicament et des Produits de Santé, ANSM: ANSM-2016-S-076</v>
          </cell>
          <cell r="AI310" t="str">
            <v>The Agence Nationale de S?curit? du M?dicament funded this work (grant ANSM-2016-S-076, PHARES project). We greatly thank the LIMICS team (U. Paris 13) for the data, and the pharmacovigilance team for annotating those posts.</v>
          </cell>
          <cell r="AJ310" t="str">
            <v>The Agence Nationale de Sécurité du Médicament funded this work (grant ANSM-2016-S-076, PHARES project). We greatly thank the LIMICS team (U. Paris 13) for the data, and the pharmacovigilance team for annotating those posts.</v>
          </cell>
          <cell r="AL310" t="str">
            <v>Sarker, A., Ginn, R., Nikfarjam, A., Utilizing social media data form pharmacovigilance: A review (2015) J Biomed Inform, 54, pp. 202-212; Nikfarjam, A., Sarker, A., O' Connor, K., Pharmacovigilance from social media: Mining adverse drug reaction mentions using sequence labelling with word embedding cluster features (2015) J Am Med Inform Assoc, 22 (3), pp. 671-681; Cameron, D., Smith, G.A., Daniulaityte, R., Predose: A semantic web platform for drug abuse epidemiology using social media (2013) J Biomed Inform, 46, pp. 985-997; Guideline on Good Pharmacovigilance Practices (GVP) Module VI, , https://goo.gl/NuGcdi, Accessed March 2019; Morlane-Hondère, F., Grouin, C., Zweigenbaum, P., Identification of drug-related medical conditions in social media (2016) Proc of LREC, , Portoroz, Slovenia; Brown, E.G., Wood, L., Wood, S., The medical dictionary for regulatory activities (MedDrA) (1999) Drug Safety, 20, pp. 109-117; (2006) Anatomical Therapeutic Chemical (ATC) Classification Index, , World Health Organization WHO, WHO Collab. Centre for Drug Statistics Methodology; Kalyanam, J., Katsuki, T., Lanckriet, G.R., Exploring trends of nonmedical use of prescription drugs and polydrug abuse in the Twittersphere using unsupervised machine learning (2017) Addictive Behavior, 65, pp. 289-295; Bigeard, E., Grabar, N., Thiessard, F., Typology of drug misuse created from information available in health fora (2018) Stud Health Technol Inform, 247, pp. 351-355; Bigeard, E., Grabar, N., Thiessard, F., Detection and analysis of drug misuses. A study based on social media messages (2018) Frontiers in Pharmacology, 9, p. 791; Mintz, M., Bills, S., Snow, R., Jurafsky, D., Distant supervision for relation extraction without labeled data (2009) Proc. Of ACL; Poon, H., Toutanova, K., Quirk, C., Distant supervision for cancer pathway extraction from text (2014) Pacific Symposium on Biocomputing, pp. 120-131; Audeh, B., Beigbeder, M., Zimmermann, A., Vigi4Med scraper: A framework for web forum structured data extraction and semantic representation (2017) PloS One, 12 (1); Lavergne, T., Cappé, O., Yvon, F., Practical very large scale CRFs (2010) Proc. Of ACL, pp. 503-514; Stenetorp, P., Pyysalo, S., Topić, G., BRAT: A web-based tool for NLP-assisted text annotation (2012) Proc. Of the Demonstrations at EACL, pp. 102-107; Verspoor, K., Jimeno Yepes, A., Cavedon, L., Annotating the biomedical literature for the human variome (2013) Database; Pedregosa, F., Varoquaux, G., Gramfort, A., Scikitlearn: Machine learning in Python (2011) J Machine Learning Res, 12, pp. 2825-2830; Santiso, S., Casillas, A., Pérez, A., The class imbalance problem detecting adverse drug reactions in electronic health records (2018) Health Inform J; Bousquet, C., Sadou, É., Souvignet, J., Formalizing MedDRA to support semantic reasoning on adverse drug reaction terms (2014) J Biomed Inform, 49, pp. 282-291; Bodenreider, O., The Unified Medical Language System (UMLS): Integrating biomedical terminology (2004) Nucleic Acids Research, 32, pp. D267-D270</v>
          </cell>
          <cell r="AM310" t="str">
            <v>Campillos-Llanos, L.; LIMSI, France; email: leonardo.campillos@limsi.fr</v>
          </cell>
          <cell r="AN310" t="str">
            <v>Seroussi B.Ohno-Machado L.Ohno-Machado L.Seroussi B.</v>
          </cell>
          <cell r="AP310" t="str">
            <v>IOS Press</v>
          </cell>
          <cell r="AQ310" t="str">
            <v>17th World Congress on Medical and Health Informatics, MEDINFO 2019</v>
          </cell>
          <cell r="AR310" t="str">
            <v>25 August 2019 through 30 August 2019</v>
          </cell>
          <cell r="AT310">
            <v>150814</v>
          </cell>
          <cell r="AU310" t="str">
            <v>9781643680026</v>
          </cell>
          <cell r="AW310" t="str">
            <v>Stud. Health Technol. Informatics</v>
          </cell>
          <cell r="AX310" t="str">
            <v>Final</v>
          </cell>
          <cell r="AY310" t="str">
            <v>2-s2.0-85071457856</v>
          </cell>
          <cell r="AZ310">
            <v>4</v>
          </cell>
          <cell r="BF310" t="str">
            <v>Natural Language Processing; Pharmacovigilance; Social media</v>
          </cell>
          <cell r="BG310" t="str">
            <v>Health; Natural language processing systems; Social networking (online); Annotation tool; Baclofen; F-score; NAtural language processing; Pharmacovigilance; Product characteristics; Social media; Medical informatics; adverse drug reaction; drug surveillance program; human; information processing; social media; Data Collection; Drug-Related Side Effects and Adverse Reactions; Humans; Pharmacovigilance; Social Media</v>
          </cell>
          <cell r="BH310" t="str">
            <v>twitter|metamap|nlp</v>
          </cell>
          <cell r="BI310" t="str">
            <v>twitter|metamap|nlp</v>
          </cell>
          <cell r="BJ310" t="str">
            <v>we report initial experiments for analyzing social media through an nlp annotation tool on web posts about medications of current interests (baclofen, levothyroxine and vaccines) and summaries of product characteristics (spcs). we conducted supervised experiments on a subset of messages annotated by experts according to positive or negative misuse; results ranged from 0.62 to 0.91 of f-score. we also annotated both spcs and another set of posts to compare meddra annotations in each source. a pharmacovigilance expert checked the output and confirmed that entities not found in scps might express drug misuse or unknown adrs. © 2019 international medical informatics association (imia) and ios press. this article is published online with open access by ios press and distributed under the terms of the creative commons attribution non-commercial license 4.0 (cc by-nc 4.0).</v>
          </cell>
          <cell r="BK310" t="str">
            <v>Relatamos experimentos iniciais para análise de mídia social por meio de uma ferramenta de anotação de PNL em postagens da web sobre medicamentos de interesse atual (baclofeno, levotiroxina e vacinas) e resumos de características do produto (SPCs). Conduzimos experimentos supervisionados em um subconjunto de mensagens anotadas por especialistas de acordo com o uso indevido positivo ou negativo; os resultados variaram de 0,62 a 0,91 de F-score. Também anotamos os SPCs e outro conjunto de postagens para comparar as anotações MedDRA em cada fonte. Um especialista em farmacovigilância verificou o resultado e confirmou que entidades não encontradas em SCPs podem expressar uso indevido de drogas ou ADRs desconhecidos.</v>
          </cell>
          <cell r="BL310" t="str">
            <v xml:space="preserve">Relatamos experimentos iniciais para analisar as mídias sociais através de uma ferramenta de anotação de NLP em postos da web sobre medicamentos de interesses atuais (Baclofen, levothyroxina e vacinas) e resumos de características do produto (SPCS). Realizamos experimentos supervisionados em um subconjunto de mensagens anotadas por especialistas de acordo com uso indevido positivo ou negativo; Os resultados variaram de 0,62 a 0,91 da pontuação F. Também anotamos ambos os SPCs e outro conjunto de postagens para comparar anotações da Meddra em cada fonte. Um especialista de farmacovigilância verificou a saída e confirmou que as entidades não encontradas no SCPs poderiam expressar uso indevido de drogas ou adrs desconhecidos. © 2019 International Medical Informatics Association (IMIA) e IOS Press. Este artigo é publicado on-line com acesso aberto por iOS Pressione e distribuído sob os termos da Creative Commons Attribution License não comercial 4.0 (CC por-NC 4.0). </v>
          </cell>
          <cell r="BQ310">
            <v>0</v>
          </cell>
          <cell r="BR310">
            <v>1</v>
          </cell>
          <cell r="BS310">
            <v>0</v>
          </cell>
          <cell r="BV310">
            <v>0</v>
          </cell>
          <cell r="BW310">
            <v>0</v>
          </cell>
          <cell r="BX310">
            <v>0</v>
          </cell>
          <cell r="BY310">
            <v>0</v>
          </cell>
          <cell r="BZ310">
            <v>0</v>
          </cell>
          <cell r="CA310">
            <v>0</v>
          </cell>
          <cell r="CB310">
            <v>0</v>
          </cell>
          <cell r="CC310">
            <v>0</v>
          </cell>
          <cell r="CE310" t="str">
            <v>Entra ou ñ para leitura: não</v>
          </cell>
          <cell r="CF310" t="str">
            <v>Ruim</v>
          </cell>
          <cell r="CG310">
            <v>44371</v>
          </cell>
          <cell r="CI310">
            <v>0</v>
          </cell>
          <cell r="CK310">
            <v>0</v>
          </cell>
          <cell r="CL310">
            <v>0</v>
          </cell>
        </row>
        <row r="311">
          <cell r="C311" t="str">
            <v>medical sentiment analysis using social media towards building a patient assisted system</v>
          </cell>
          <cell r="D311" t="str">
            <v>Medical sentiment analysis using social media: Towards building a patient assisted system</v>
          </cell>
          <cell r="E311" t="str">
            <v xml:space="preserve">Análise de sentimentos médicos usando mídias sociais: para construir um sistema assistido ao paciente </v>
          </cell>
          <cell r="G311" t="str">
            <v xml:space="preserve">macho </v>
          </cell>
          <cell r="H311">
            <v>2019</v>
          </cell>
          <cell r="I311">
            <v>15</v>
          </cell>
          <cell r="J311">
            <v>0</v>
          </cell>
          <cell r="K311">
            <v>1</v>
          </cell>
          <cell r="L311" t="str">
            <v>Scopus</v>
          </cell>
          <cell r="P311" t="str">
            <v>English</v>
          </cell>
          <cell r="Q311" t="str">
            <v>Conference Paper</v>
          </cell>
          <cell r="R311">
            <v>0</v>
          </cell>
          <cell r="T311" t="str">
            <v>Yadav S., Ekbal A., Saha S., Bhattacharyya P.</v>
          </cell>
          <cell r="U311" t="str">
            <v>LREC 2018 - 11th International Conference on Language Resources and Evaluation</v>
          </cell>
          <cell r="AB311" t="str">
            <v>https://www.scopus.com/inward/record.uri?eid=2-s2.0-85059880500&amp;partnerID=40&amp;md5=1ba3fa1272e4dca98852a9bb4fff629a</v>
          </cell>
          <cell r="AC311" t="str">
            <v>Department of Computer Science and Engineering, Indian Institute of Technology Patna Patna, Bihar, India</v>
          </cell>
          <cell r="AD311" t="str">
            <v>Yadav, S., Department of Computer Science and Engineering, Indian Institute of Technology Patna Patna, Bihar, India; Ekbal, A., Department of Computer Science and Engineering, Indian Institute of Technology Patna Patna, Bihar, India; Saha, S., Department of Computer Science and Engineering, Indian Institute of Technology Patna Patna, Bihar, India; Bhattacharyya, P., Department of Computer Science and Engineering, Indian Institute of Technology Patna Patna, Bihar, India</v>
          </cell>
          <cell r="AH311" t="str">
            <v>Ministry of Electronics and Information technology, Meity</v>
          </cell>
          <cell r="AI311" t="str">
            <v>Asif Ekbal greatfully acknowledges the Young Faculty Research Fellowship (YFRF) Award, supported by Visves-varaya PhD scheme for Electronics and IT, Ministry of Electronics and Information Technology (MeitY), Government of India, being implemented by Digital India Corporation (formerly Media Lab Asia).</v>
          </cell>
          <cell r="AL311" t="str">
            <v>Biyani, P., Caragea, C., Mitra, P., Zhou, C., Yen, J., Greer, G.E., Portier, K., Co-training over domain-independent and domain-dependent features for sentiment analysis of an online cancer support community (2013) Proceedings of the 2013 IEEE/ACM International Conference on Advances in Social Networks Analysis and Mining, pp. 413-417. , ACM; Breiman, L., Random forests (2001) Machine Learning, 45 (1), pp. 5-32. , Oct; Cohen, J., A coefficient of agreement for nominal scales (1960) Educational and Psychological Measurement, 20 (1), pp. 37-46; Collobert, R., Bengio, S., Links between perceptrons, mlps and svms (2004) Proceedings of the Twenty-First International Conference on Machine Learning, p. 23. , ACM; Cortes, C., Vapnik, V., Support vector machine (1995) Machine Learning, 20 (3), pp. 273-297; Denecke, K., Deng, Y., Sentiment analysis in medical settings: New opportunities and challenges (2015) Artificial Intelligence in Medicine, 64, pp. 17-27; Hinton, G.E., Srivastava, N., Krizhevsky, A., Sutskever, I., Salakhutdinov, R.R., (2012) Improving Neural Networks by Preventing Co-Adaptation of Feature Detectors, , arXiv preprint; Hollingshead, K., (2017) Proceedings of the Fourth Workshop on Computational Linguistics and Clinical Psychology - from Linguistic Signal to Clinical Reality, , editors Association for Computational Linguistics, Vancouver, BC, August; Kim, Y., Convolutional neural networks for sentence classification (2014) Proceedings of the 2014 Conference on Empirical Methods in Natural Language Processing, EMNLP 2014, pp. 1746-1751. , October 25-29, 2014, Doha, Qatar, A meeting of SIGDAT, a Special Interest Group of the ACL; Kingma, D.P., Ba, J., ADaM: A method for stochastic optimization (2014) CoRR, , abs/1412.6980; Kuhn, M., Campillos, M., Letunic, I., Jensen, L.J., Bork, P., A side effect resource to capture phe-notypic effects of drugs (2010) Molecular Systems Biology, 6 (1), p. 343; Leaman, R., Wojtulewicz, L., Sullivan, R., Skariah, A., Yang, J., Gonzalez, G., Towards internet-age pharmacovigilance: Extracting adverse drug reactions from user posts to health-related social networks (2010) Proceedings of the 2010 Workshop on Biomedical Natural Language Processing, pp. 117-125. , Association for Computational Linguistics; Liu, X., Chen, H., AzdrugMiner: An information extraction system for mining patient-reported adverse drug events in online patient forums (2013) International Conference on Smart Health, pp. 134-150. , Springer; Losada, D.E., Crestani, F., Parapar, J., (2017) CLEF 2017 Erisk Overview: Early Risk Prediction on the Internet: Experimental Foundations; Melzi, S., Abdaoui, A., Azé, J., Bringay, S., Poncelet, P., Galtier, F., Patient's rationale: Patient knowledge retrieval from health forums (2014) ETELEMED: eHealth, Telemedicine, and Social Medicine, 2014, p. 140; Mozzicato, P., Meddra (2009) Pharmaceutical Medicine, 23 (2), pp. 65-75; Na, J.-C., Kyaing, W.Y.M., Khoo, C.S., Foo, S., Chang, Y.-K., Theng, Y.-L., Sentiment classification of drug reviews using a rule-based linguistic approach (2012) International Conference on Asian Digital Libraries, pp. 189-198. , Springer; Nikfarjam, A., Gonzalez, G.H., Pattern mining for extraction of mentions of adverse drug reactions from user comments (2011) AMIA Annu Symp Proc, 2011, pp. 1019-1026; Nikfarjam, A., Sarker, A., O'Connor, K., Ginn, R., Gonzalez, G., Pharmacovigilance from social media: Mining adverse drug reaction mentions using sequence labeling with word embedding cluster features (2015) Journal of the American Medical Informatics Association, p. ocu041; Sharif, H., Abbasi, A., Zafar, F., Zimbra, D., Detecting adverse drug reactions using a sentiment classification framework (2014) Proceedings of the Sixth ASE International Conference on Social Computing (Social-Com); Sokolova, M., Bobicev, V., Sentiments and opinions in health-related web messages (2011) RANLP, pp. 132-139; Sokolova, M., Bobicev, V., What sentiments can be found in medical forums? (2013) RANLP, 2013, pp. 633-639; Wicks, P., Vaughan, T.E., Massagli, M.P., Heywood, J., Accelerated clinical discovery using self-reported patient data collected online and a patient-matching algorithm (2011) Nature Biotechnology, 29 (5), pp. 411-414; Xia, L., Gentile, A.L., Munro, J., Iria, J., Improving patient opinion mining through multi-step classification (2009) International Conference on Text, Speech and Dialogue, pp. 70-76. , Springer; Yang, C.C., Yang, H., Jiang, L., Zhang, M., Social media mining for drug safety signal detection (2012) Proceedings of the 2012 International Workshop on Smart Health and Wellbeing, pp. 33-40. , ACM; Yates, A., Goharian, N., AdrTrace: Detecting expected and unexpected adverse drug reactions from user reviews on social media sites (2013) European Conference on Information Retrieval, pp. 816-819. , Springer; Zeiler, M.D., (2012) Adadelta: An Adaptive Learning Rate Method, , arXiv preprint; Zeng-Treitler, Q., Goryachev, S., Tse, T., Keselman, A., Boxwala, A., Estimating consumer familiarity with health terminology: A context-based approach (2008) Journal of the American Medical Informatics Association, 15 (3), pp. 349-356</v>
          </cell>
          <cell r="AN311" t="str">
            <v>Isahara H.Maegaard B.Piperidis S.Cieri C.Declerck T.Hasida K.Mazo H.Choukri K.Goggi S.Mariani J.Moreno A.Calzolari N.Odijk J.Tokunaga T.</v>
          </cell>
          <cell r="AP311" t="str">
            <v>European Language Resources Association (ELRA)</v>
          </cell>
          <cell r="AQ311" t="str">
            <v>11th International Conference on Language Resources and Evaluation, LREC 2018</v>
          </cell>
          <cell r="AR311" t="str">
            <v>7 May 2018 through 12 May 2018</v>
          </cell>
          <cell r="AT311">
            <v>143414</v>
          </cell>
          <cell r="AU311" t="str">
            <v>9791095546009</v>
          </cell>
          <cell r="AW311" t="str">
            <v>LREC - Int. Conf. Lang. Resour. Evaluation</v>
          </cell>
          <cell r="AX311" t="str">
            <v>Final</v>
          </cell>
          <cell r="AY311" t="str">
            <v>2-s2.0-85059880500</v>
          </cell>
          <cell r="AZ311">
            <v>7</v>
          </cell>
          <cell r="BF311" t="str">
            <v>Convolutional Neural Network; Deep learning; Machine learning; Medical blog; Medical sentiment</v>
          </cell>
          <cell r="BG311" t="str">
            <v>Convolution; Data mining; Deep learning; Deep neural networks; Learning algorithms; Learning systems; Natural language processing systems; Neural networks; Sentiment analysis; Social networking (online); Adverse drug reactions; Convolutional neural network; Deep convolutional neural networks; Health related informations; Medical blog; Medical conditions; Medical sentiment; Social media platforms; Diagnosis</v>
          </cell>
          <cell r="BH311" t="str">
            <v>twitter|metamap|nlp</v>
          </cell>
          <cell r="BI311" t="str">
            <v>twitter|metamap|nlp</v>
          </cell>
          <cell r="BJ311" t="str">
            <v>with the enormous growth of internet, more users have engaged in health communities such as medical forums to gather health-related information, to share experiences about drugs, treatments, diagnosis or to interact with other users with similar condition in communities. monitoring social media platforms has recently fascinated medical natural language processing researchers to detect various medical abnormalities such as adverse drug reaction. in this paper, we present a benchmark setup for analyzing the sentiment with respect to users' medical condition considering the information, available in social media in particular. to this end, we have crawled the medical forum website 'patient.info' with opinions about medical condition self narrated by the users. we constrained ourselves to some of the popular domains such as depression, anxiety, asthma, and allergy. the focus is given on the identification of multiple forms of medical sentiments which can be inferred from users' medical condition, treatment, and medication. thereafter, a deep convolutional neural network (cnn) based medical sentiment analysis system is developed for the purpose of evaluation. the resources are made available to the community through lre map for further research. © lrec 2018 - 11th international conference on language resources and evaluation. all rights reserved.</v>
          </cell>
          <cell r="BK311" t="str">
            <v xml:space="preserve">Com o enorme crescimento da Internet, mais usuários se engajaram em comunidades de saúde, como fóruns médicos, para reunir informações relacionadas à saúde, para compartilhar experiências sobre medicamentos, tratamentos, diagnósticos ou para interagir com outros usuários com condições semelhantes nas comunidades. O monitoramento de plataformas de mídia social recentemente fascinou pesquisadores de processamento de linguagem natural médica para detectar várias anormalidades médicas, como reações adversas a medicamentos. Neste artigo, apresentamos uma configuração de benchmark para analisar o sentimento a respeito da condição médica dos usuários a partir das informações, disponibilizadas principalmente nas redes sociais. Para esse fim, rastreamos o site do fórum médico 'patient.info' com opiniões sobre condições médicas narradas pelos próprios usuários. Limitamo-nos a alguns dos domínios populares, como depressão, ansiedade, asma e alergia. O foco é dado à identificação de múltiplas formas de sentimentos médicos que podem ser inferidos a partir da condição médica, do tratamento e da medicação dos usuários. Posteriormente, um sistema de análise de sentimento médico baseado em Rede Neural Convolucional (CNN) profundo é desenvolvido para o propósito de avaliação. Os recursos são disponibilizados à comunidade por meio do mapa LRE para futuras pesquisas. </v>
          </cell>
          <cell r="BL311" t="str">
            <v xml:space="preserve">Com o enorme crescimento da Internet, mais usuários se envolveram em comunidades de saúde, como fóruns médicos para coletar informações relacionadas à saúde, compartilhar experiências sobre drogas, tratamentos, diagnóstico ou interagir com outros usuários com condições semelhantes em comunidades. O monitoramento de plataformas de mídia social fascinou recentemente pesquisadores de processamento de linguagem natural médica para detectar várias anormalidades médicas, como reação adversa. Neste artigo, apresentamos uma configuração de referência para analisar o sentimento em relação à condição médica dos usuários, considerando as informações, disponíveis nas mídias sociais em particular. Para este fim, nós rastejamos o site do fórum médico 'paciente.info' com opiniões sobre a condição médica auto narrada pelos usuários. Nós nos limitamos a alguns dos domínios populares, como depressão, ansiedade, asma e alergia. O foco é dado na identificação de múltiplas formas de sentimentos médicos que podem ser inferidos a partir da condição médica dos usuários, tratamento e medicação. Depois disso, é desenvolvido um sistema de análise de sentimentos médicos de rede neural convolutional (CNN), é desenvolvido para fins de avaliação. Os recursos são disponibilizados para a comunidade através do Mapa LRE para mais pesquisas. © LREC 2018 - 11ª Conferência Internacional sobre Recursos e Avaliação de Línguas. todos os direitos reservados. </v>
          </cell>
          <cell r="BQ311">
            <v>0</v>
          </cell>
          <cell r="BR311">
            <v>1</v>
          </cell>
          <cell r="BS311">
            <v>0</v>
          </cell>
          <cell r="BV311">
            <v>0</v>
          </cell>
          <cell r="BW311">
            <v>0</v>
          </cell>
          <cell r="BX311">
            <v>0</v>
          </cell>
          <cell r="BY311">
            <v>0</v>
          </cell>
          <cell r="BZ311">
            <v>0</v>
          </cell>
          <cell r="CA311">
            <v>0</v>
          </cell>
          <cell r="CB311">
            <v>0</v>
          </cell>
          <cell r="CC311">
            <v>0</v>
          </cell>
          <cell r="CE311" t="str">
            <v>Entra ou ñ para leitura: não</v>
          </cell>
          <cell r="CF311" t="str">
            <v>Ruim</v>
          </cell>
          <cell r="CG311">
            <v>44371</v>
          </cell>
          <cell r="CI311">
            <v>0</v>
          </cell>
          <cell r="CK311">
            <v>0</v>
          </cell>
          <cell r="CL311">
            <v>0</v>
          </cell>
        </row>
        <row r="312">
          <cell r="C312" t="str">
            <v>ongoing challenges in pharmacovigilance</v>
          </cell>
          <cell r="D312" t="str">
            <v>Ongoing challenges in pharmacovigilance</v>
          </cell>
          <cell r="E312" t="str">
            <v xml:space="preserve">Desafios contínuos em farmacovigilância </v>
          </cell>
          <cell r="G312" t="str">
            <v xml:space="preserve">macho </v>
          </cell>
          <cell r="H312">
            <v>2014</v>
          </cell>
          <cell r="I312">
            <v>25</v>
          </cell>
          <cell r="J312">
            <v>0</v>
          </cell>
          <cell r="K312">
            <v>0</v>
          </cell>
          <cell r="L312" t="str">
            <v>Scopus</v>
          </cell>
          <cell r="P312" t="str">
            <v>English</v>
          </cell>
          <cell r="Q312" t="str">
            <v>Article</v>
          </cell>
          <cell r="R312">
            <v>0</v>
          </cell>
          <cell r="S312" t="str">
            <v>All Open Access, Bronze, Green</v>
          </cell>
          <cell r="T312" t="str">
            <v>Dal Pan G.J.</v>
          </cell>
          <cell r="U312" t="str">
            <v>Drug Safety</v>
          </cell>
          <cell r="V312" t="str">
            <v>37</v>
          </cell>
          <cell r="W312" t="str">
            <v>1</v>
          </cell>
          <cell r="Y312" t="str">
            <v>10.1007/s40264-013-0123-x</v>
          </cell>
          <cell r="Z312" t="str">
            <v>10.1007/s40264-013-0123-x</v>
          </cell>
          <cell r="AB312" t="str">
            <v>https://www.scopus.com/inward/record.uri?eid=2-s2.0-84896691054&amp;doi=10.1007%2fs40264-013-0123-x&amp;partnerID=40&amp;md5=a7e68285356fd2e03beeda1644be2617</v>
          </cell>
          <cell r="AC312" t="str">
            <v>US Food and Drug Administration, Building 22, 10903 New Hampshire Ave., Silver Spring, MD, United States</v>
          </cell>
          <cell r="AD312" t="str">
            <v>Dal Pan, G.J., US Food and Drug Administration, Building 22, 10903 New Hampshire Ave., Silver Spring, MD, United States</v>
          </cell>
          <cell r="AG312" t="str">
            <v>cerivastatin, 143201-11-0; efalizumab, 214745-43-4; felbamate, 25451-15-4; methylprednisolone, 6923-42-8, 83-43-2; natalizumab, 189261-10-7; troglitazone, 97322-87-7</v>
          </cell>
          <cell r="AL312" t="str">
            <v>The importance of pharmacovigilance (2002) Safety Monitoring of Medicinal Product, , World Health Organization, Geneva; Moore, N., Biour, M., Paux, G., Adverse drug reaction monitoring: Doing it the French way (1985) Lancet, 2 (8463), pp. 1056-1058; Managing the risks from medical product use (1999) Creating a Risk Management Framework, , US Food and Drug Administration, Rockville, MD; Nightingale, S.L., Recommendation to immediately withdraw patients from treatment with felbamate (1994) Journal of the American Medical Association, 272 (13), p. 995. , DOI 10.1001/jama.272.13.995; Kohlroser, J., Mathai, J., Reichheld, J., Banner, B.F., Bonkovsky, H.L., Hepatotoxicity due to troglitazone: Report of two cases and review of adverse events reported to the United States food and drug administration (2000) American Journal of Gastroenterology, 95 (1), pp. 272-276. , DOI 10.1016/S0002-9270(99)00766-2, PII S0002927099007662; Staffa, J.A., Chang, J., Green, L., Cerivastatin and reports of fatal rhabdomyolysis (2002) N Engl J Med., 346, pp. 539-540; Kleinschmidt-DeMasters, B.K., Tyler, K.L., Progressive multifocal leukoencephalopathy complicating treatment with natalizumab and interferon beta-1a for multiple sclerosis (2005) New England Journal of Medicine, 353 (4), pp. 369-374. , http://content.nejm.org/cgi/reprint/353/4/369.pdf, DOI 10.1056/NEJMoa051782; Kothary, N., Diak, I.L., Brinker, A., Bezabeh, S., Avigan, M., Dal Pan, G., Progressive multifocal leukoencephalopathy associated with Efalizumab use in psoriasis patients (2011) J Am Acad Dermatol., 65, pp. 546-551; Paludetto, M.N., Olivier-Abbal, P., Montastruc, J.L., Is spontaneous reporting always the most important information supporting drug withdrawals for pharmacovigilance reasons in France? (2012) Pharmacoepidemiol Drug Saf., 21, pp. 1289-1294; Lester, J., Neyarapally, G.A., Lipowski, E., Graham, C.F., Hall, M., Dal Pan, G., Evaluation of FDA safety-related drug label changes in 2010 (2013) Pharmacoepidemiol Drug Saf., 22, pp. 302-305; Meyboom, R.H.B., Lindquist, M., Egberts, A.C.G., Edwards, I.R., Signal selection and follow-up in pharmacovigilance (2002) Drug Safety, 25 (6), pp. 459-465; Woodcock, J., Behrman, R.E., Dal Pan, G.J., Role of postmarketing surveillance in contemporary medicine (2011) Annu Rev Med., 62, pp. 1-10; Rogers, A., Israel, E., Smith, C., Physician knowledge, attitudes, and behavior related to reporting adverse drug events (1988) Arch Int Med., 148, pp. 1596-1600; Scott, H., Rosenbaum, S., Waters, W., Rhode Island physicians' recognition and reporting of adverse drug events (1987) R I Med J., 70, pp. 311-316; MacAdams, M., Staffa, J., Dal Pan, G., Estimating the extent of reporting to FDA: A case study of statin-associated rhabdomyolysis (2008) Pharmacoepidemiology and Drug Safety, 17 (3), pp. 229-239. , DOI 10.1002/pds.1535; Aagaard, L., Hansen, E.H., Adverse drug reactions reported by consumers for nervous system medications in Europe 2007 to 2011 (2013) BMC Pharmacol Toxicol., 14, p. 30. , doi:10.1186/2050-6511-14-30; Hazell, L., Cornelius, V., Hannaford, P., Shakir, S., Avery, A.J., Yellow Card Study Collaboration. How do patients contribute to signal detection? A retrospective analysis of spontaneous reporting of adverse drug reactions in the UK's Yellow Card Scheme (2013) Drug Saf., 36, pp. 199-206; Basch, E., Jia, X., Heller, G., Barz, A., Sit, L., Fruscione, M., Appawu, M., Schrag, D., Adverse symptom event reporting by patients vs clinicians: Relationships with clinical outcomes (2009) J Natl Cancer Inst., 101, pp. 1624-1632; Lortmer, S., Cox, A., Langford, N.J., A patient's perspective: The impact of adverse drug reactions on patients and their views on reporting (2012) J Clin Pharm Ther., 37, pp. 148-152; Nundy, S., Adverse events: Learning the science behind the art (2008) Acad Med., 83, p. 1164; Alper, E., Rosenberg, E.I., O'Brien, K.E., Fischer, M., Durning, S.J., Patient safety education at U. S. and Canadian medical schools: Results from the 2006 Clerkship Directors in Internal Medicine survey (2009) Acad Med., 84, pp. 1672-1676; Gwee, M.C., Teaching of medical pharmacology: The need to nurture the early development of desired attitudes for safe and rational drug prescribing (2009) Med Teach., 31, pp. 847-854; Maeda, S., Kamishiraki, E., Starkey, J., Patient safety education at Japanese medical schools: Results of a nationwide survey (2012) BMC Res Notes., 10, p. 226; Nie, Y., Li, L., Duan, Y., Chen, P., Barraclough, B.H., Zhang, M., Li, J., Patient safety education for undergraduate medical students: A systematic review (2011) BMC Med Educ., 14 (11), p. 33; Pedrós, C., Vallano, A., Cereza, G., Mendoza-Aran, G., Agustí, A., Aguilera, C., Danés, I., Arnau, J.M., An intervention to improve spontaneous adverse drug reaction reporting by hospital physicians: A time series analysis in Spain (2009) Drug Saf., 32, pp. 77-83; Lionetti, G., Kimura, Y., Schanberg, L.E., Beukelman, T., Wallace, C.A., Ilowite, N.T., Winsor, J., Sandborg, C.I., Using registries to identify adverse events in rheumatic diseases (2013) Pediatrics, 132, pp. e1384-e1394; Fontana, R.J., Watkins, P.B., Bonkovsky, H.L., Chalasani, N., Davern, T., Serrano, J., Rochon, J., Drug-Induced Liver Injury Network (DILIN) prospective study: Rationale, design and conduct (2009) Drug Saf., 32, pp. 55-68. , for the DILIN Study Group; Udezi, W.A., Oparah, A.C., Enyi, K.U., An investigation of drug information needs of Nigerian pharmacists (2007) Drug Information Journal, 41 (4), pp. 471-479; Svarstad, B.L., Mount, J.K., Tabak, E.R., Expert and consumer evaluation of patient medication leaflets provided in U.S pharmacies (2005) Journal of the American Pharmacists Association, 45 (4), pp. 443-451; Winterstein, A.G., Linden, S., Lee, A.E., Fernandez, E.M., Kimberlin, C.L., Evaluation of consumer medication information dispensed in retail pharmacies (2010) Arch Intern Med., 170, pp. 1317-1324; Enger, C., Younus, M., Petronis, K.R., Mo, J., Gately, R., Seeger, J.D., The effectiveness of varenicline medication guide for conveying safety information to patients: A REMS assessment survey (2013) Pharmacoepidemiol Drug Saf., 22, pp. 705-715; Wolf, M.S., Davis, T.C., Shrank, W.H., Neuberger, M., Parker, R.M., A critical review of FDA-approved Medication Guides (2006) Patient Education and Counseling, 62 (3), pp. 316-322. , DOI 10.1016/j.pec.2006.06.010, PII S0738399106001923; Wolf, M.S., King, J., Wilson, E.A., Curtis, L.M., Bailey, S.C., Duhig, J., Russell, A., Lambert, B., Usability of FDA-approved medication guides (2012) J Gen Intern Med., 27, pp. 1714-1720; Dusetzina, S.B., Higashi, A.S., Dorsey, E.R., Conti, R., Huskamp, H.A., Zhu, S., Garfield, C.F., Alexander, G.C., Impact of FDA drug risk communications on health care utilization and health behaviors: A systematic review (2012) Med Care, 50, pp. 466-478; Gostin, L.O., Buckley, G.K., Kelley, P.W., Stemming the global trade in falsified and substandard medicines (2013) JAMA, 309, pp. 1693-1694; Bencheikh, R.S., Benabdallah, G., Medication errors: Pharmacovigilance centres in detection and prevention (2009) Br J Clin Pharmacol., 67, pp. 687-690; Aagaard, L., Meyer, U., Schaefer, M., Hansen, E.H., Pharmaceutical production problems detected by adverse drug reactions reports: A documentary study from the German Democratic Republic, 1982-1990 (2012) J Clinic Toxicol., 2, p. 120; Blossom, D.B., Kallen, A.J., Patel, P.R., Elward, A., Robinson, L., Gao, G., Langer, R., Sasisekharan, R., Outbreak of adverse reactions associated with contaminated heparin (2008) N Engl J Med., 359, pp. 2674-2684; Kishimoto, T.K., Viswanathan, K., Ganguly, T., Elankumaran, S., Smith, S., Pelzer, K., Lansing, J.C., Sasisekharan, R., Contaminated heparin associated with adverse clinical events and activation of the contact system (2008) New England Journal of Medicine, 358 (23), pp. 2457-2467. , http://content.nejm.org/cgi/reprint/358/23/2457.pdf, DOI 10.1056/NEJMoa0803200; McMahon, A.W., Pratt, R.G., Hammad, T.A., Kozlowski, S., Zhou, E., Lu, S., Kulick, C.G., Dal Pan, G., Description of hypersensitivity adverse events following administration of heparin that was potentially contaminated with oversulfated chondroitin sulfate in early 2008 (2010) Pharmacoepidemiol Drug Saf., 19, pp. 921-933; Kainer, M.A., Reagan, D.R., Nguyen, D.B., Wiese, A.D., Wise, M.E., Ward, J., Park, B.J., Jones, T.F., Tennessee Fungal Meningitis Investigation Team. Fungal infections associated with contaminated methylprednisolone in Tennessee (2012) N Engl J Med., 367, pp. 2194-2203; Mehta, U., Durrheim, D., Mabuza, A., Blumberg, L., Allen, E., Barnes, K.I., Malaria pharmacovigilance in Africa: Lessons from a pilot project in Mpumalanga Province, South Africa (2007) Drug Safety, 30 (10), pp. 899-910. , http://drugsafety.adisonline.com/pt/re/drs/pdfhandler. 00002018-200730100-00008.pdf;jsessionid= G58Jq1hQy1TBY1gWDGb4bm8XzL3PjfP1p9QmKLLGLrk7W3bbQGKB!1330140564!181195629!8091!- 1; De Sousa, A., Rabarijaona, L.P., Tenkorang, O., Inkoom, E., Ravelomanantena, H.V., Njarasoa, S., Whang, J.N., Dodoo, A., Pharmacovigilance of malaria intermittent preventive treatment in infants coupled with routine immunizations in 6 African countries (2012) J Infect Dis., 205 (SUPPL. 1), pp. S82-S90; Sorbello, A., Jones, S.C., Carter, W., Struble, K., Boucher, R., Truffa, M., Birnkrant, D., Dal Pan, G., Emergency use authorization for intravenous peramivir: Evaluation of safety in the treatment of hospitalized patients infected with 2009 H1N1 influenza A virus (2012) Clin Infect Dis., 55, pp. 1-7; Stergachis, A., Bartlein, R.J., Dodoo, A., Nwokike, J., Kachur, S.P., A situational analysis of pharmacovigilance plans in the Global Fund Malaria and US President's Malaria Initiative proposals (2010) Malar J., 9, p. 148; Bakare, N., Edwards, I.R., Stergachis, A., Pal, S., Holmes, C.B., Lindquist, M., Duncombe, C., Strobos, J., Global pharmacovigilance for antiretroviral drugs: Overcoming contrasting priorities (2011) PLoS Med., 8 (7), pp. e1001054. , doi:10.1371/journal. pmed.1001054 Epub 2011 Jul. 5; Introduction to the WHO Programme for International Drug Monitoring, , http://www.whoumc.org/DynPage.aspx?id=98080&amp;mn1=7347&amp;mn2= 7252&amp;mn3=7322&amp;mn4=7324, Accessed 11 Nov. 2013; Almenoff, J., Tonning, J.M., Gould, A.L., Szarfman, A., Hauben, M., Ouellet-Hellstrom, R., Ball, R., LaCroix, K., Perspectives on the use of data mining in pharmacovigilance (2005) Drug Safety, 28 (11), pp. 981-1007. , http://saturn.bids.ac.uk/cgi-bin/ds_deliver/1/u/d/ISIS/22508341.1/adis/ dsf/2005/00000028/00000011/art00002/FAB05F06D68FAF51112978101501F7E779207D2463. pdf?link=http://www.ingentaconnect.com/error/delivery&amp;format=pdf, DOI 10.2165/00002018-200528110-00002; Warrer, P., Hansen, E.H., Juhl-Jensen, L., Aagaard, L., Using textmining techniques in electronic health patient records to identify ADRs from medicine use (2011) Br J Clin Pharmacol., 75, pp. 674-684; Le Pendu, P., Iyer, S.V., Bauer-Mehren, A., Harpaz, R., Mortensen, J.M., Podchiyska, T., Pharmacovigilance using clinical notes (2013) Clin Pharmacol Ther., 93, pp. 547-555; Kuehn, B.M., Scientists mine web search data to identify epidemics and adverse events (2013) JAMA, 209, pp. 1883-1884; Linder, J.A., Haas, J.S., Iyer, A., Labuzetta, M.A., Ibara, M., Celeste, M., Getty, G., Bates, D.W., Secondary use of electronic health record data: Spontaneous triggered adverse drug event reporting (2010) Pharmacoepidemiol Drug Saf., 19, pp. 1211-1215; Brajovic, S., Piazza-Hepp, T., Swartz, L., Dal Pan, G., Quality assessment of spontaneous triggered adverse event reports received by the Food and Drug Administration (2012) Pharmacoepidemiol Drug Saf., 21, pp. 565-570; Frost, J., Okun, S., Vaughan, T., Heywood, J., Wicks, P., Patient-reported outcomes as a source of evidence in off-label prescribing: Analysis of data from PatientsLikeMe (2011) J Med Internet Res., 13, pp. e6; White, R.W., Tatonetti, N.P., Shah, N.H., Altman, R.B., Horvitz, E., Webscale pharmacovigilance: Listening to signals from the crowd (2013) J Am Med Inform Assoc., 20, pp. 404-408; Dal Pan, G.J., Monitoring the safety of medicines used off-label (2012) Clin Pharmacol Ther., 91, pp. 787-795; Vermeer, N.S., Straus, S.M., Mantel-Teeuwise, A.K., Domergue, F., Egberts, T.C., Leufkens, H.G., Traceability of biopharmaceuticals in spontaneous reporting systems: A cross-sectional study in FDA Adverse Event Reporting System (FAERS) and Eudra-Vigilance databases (2013) Drug Saf., 36, pp. 617-625; Schneeweiss, S., Avorn, J., A review of uses of health care utilization databases for epidemiologic research on therapeutics (2005) Journal of Clinical Epidemiology, 58 (4), pp. 323-337. , DOI 10.1016/j.jclinepi.2004.10.012; Brown, J.S., Holmes, J.H., Shah, K., Hall, K., Lazarus, R., Platt, R., Distributed health data networks: A practical and preferred approach to multi-institutional evaluations of comparative effectiveness, safety, and quality of care (2010) Med Care, 48 (6 SUPPL.), pp. S45-S51; Behrman, R.E., Benner, J.S., Brown, J.S., McClellan, M., Woodcock, J., Platt, R., Developing the Sentinel System-a national resource for evidence development (2011) N Engl J Med., 364, pp. 498-499; Southworth, M.R., Reichman, M.E., Unger, E.F., Dabigatran and postmarketing reports of bleeding (2013) N Engl J Med., 368, pp. 1272-1274; Trifiro, G., Fourrier-Reglat, A., Sturkenboom, M.C., Díaz Acedo, C., Van Der Lei, J., EU-ADR Group. The EU-ADR project: Preliminary results and perspective (2009) Stud Health Technol Inform., 148, pp. 43-49; Lawrenson, R., Williams, T., Farmer, R., Clinical information for research; the use of general practice databases (1999) Journal of Public Health Medicine, 21 (3), pp. 299-304. , DOI 10.1093/pubmed/21.3.299; Ryan, P.B., Madigan, D., Stang, P.E., Overhage, J.M., Racoosin, J.A., Hartzema, A.G., Empirical assessment of methods for risk identification in healthcare data: Results from the experiments of the Observational Medical Outcomes Partnership (2012) Stat Med., 31 (30), pp. 4401-4415. , doi:10.1002/sim.5620 Epub 2012 Sep. 27; Alvarez, Y., Hidalgo, A., Maignen, F., Slattery, J., Validation of statistical signal detection procedures in EudraVigilance postauthorization data: A retrospective evaluation of the potential for earlier signalling (2010) Drug Saf., 33, pp. 475-487; Lindquist, M., Use of triage strategies in the WHO signal-detection process (2007) Drug Safety, 30 (7), pp. 635-637. , http://drugsafety.adisonline.com/pt/re/drs/pdfhandler. 00002018-200730070-00014.pdf;jsessionid= GPGpqSt4bbP4S3JmrLvvMS1kwpMbwdDs1NPNvYD3XF3dvGmzvdY2!185509786!181195628!8091!-1, DOI 10.2165/00002018-200730070-00014; Harpaz, R., Du Mouchel, W., Le Pendu, P., Bauer-Mehren, A., Ryan, P., Shah, N.H., Performance of pharmacovigilance signal-detection algorithms for the FDA adverse event reporting system (2013) Clin Pharmacol Ther., 93, pp. 539-546; Zhou, X., Murugesan, S., Bhullar, H., Liu, Q., Cai, B., Wentworth, C., Bate, A., An evaluation of the THIN database in the OMOP Common Data Model for active drug safety surveillance (2013) Drug Saf., 36, pp. 119-134; Adedeji, A.A., Sanusi, B., Tella, A., Akinsanya, M., Ojo, O., Akinwunmi, M.O., Tikare, O.A., Ogundahunsi, O.A., Exposure to anti-malarial drugs and monitoring of adverse drug reactions using toll-free mobile phone calls in private retail sector in Sagamu, Nigeria: Implications for pharmacovigilance (2011) Malar J., 9 (10), p. 230; Aljadhey, H., Alyabsi, M., Alrwisan, A., Alqahtani, N., Almutairi, R., Al Tawil, E., Adam, M., Murray, M.D., The safety of H1N1 vaccine in children in Saudi Arabia: A cohort study using modern technology in a developing country (2012) Drug Saf., 35, pp. 555-561; Kahn, J.G., Yang, J.S., Kahn, J.S., 'Mobile' health needs and opportunities in developing countries (2010) Health Aff., 29, pp. 252-258; Olsson, S., Pal, S.N., Stergachis, A., Couper, M., Pharmacovigilance activities in 55 low- and middle-income countries: A questionnaire-based analysis (2010) Drug Saf., 33, pp. 689-703; Aagaard, L., Strandell, J., Melskens, L., Petersen, P.S.G., Hansen, E.H., Global patterns of adverse drug reactions over a decade: Analyses of spontaneous reports to VigibaseTM (2012) Drug Saf., 35, pp. 1171-1182; Kuemmerle, A., Dodoo, A.N.O., Olsson, S., Van Erp, J., Burri, C., Lalvani, P.S., Assessment of global reporting of adverse drug reactions for anti-malarials, including artemisinin-based combination therapy, to the WHO Programme for International Drug Monitoring (2011) Malar J., 10, p. 57; Bouvy, J.C., Ebbers, H.C., Schellekens, H., Koopmanschap, M.A., The cost-effectiveness of periodic safety update reports for biologicals in Europe (2013) Clin Pharmacol Ther., 93, p. 43342</v>
          </cell>
          <cell r="AM312" t="str">
            <v>Dal Pan, G.J.; US Food and Drug Administration, 10903 New Hampshire Ave., Silver Spring, MD, United States; email: gerald.dalpan@fda.hhs.gov</v>
          </cell>
          <cell r="AP312" t="str">
            <v>Springer International Publishing</v>
          </cell>
          <cell r="AV312" t="str">
            <v>DRSAE</v>
          </cell>
          <cell r="AW312" t="str">
            <v>Drug Saf.</v>
          </cell>
          <cell r="AX312" t="str">
            <v>Final</v>
          </cell>
          <cell r="AY312" t="str">
            <v>2-s2.0-84896691054</v>
          </cell>
          <cell r="AZ312">
            <v>7</v>
          </cell>
          <cell r="BG312" t="str">
            <v>cerivastatin; efalizumab; felbamate; influenza vaccine; methylprednisolone; natalizumab; troglitazone; adverse outcome; article; cohort analysis; cross-sectional study; drug induced disease; drug information; drug safety; drug surveillance program; electronic medical record; evidence based practice; France; fungal contamination; fungal meningitis; health care personnel; health care system; health practitioner; health status; human; Human immunodeficiency virus infection; hypotension; malaria; medical information; mobile phone; natural language processing; off label drug use; patient safety; priority journal; rare disease; renal replacement therapy; Spain; structured interview; tertiary health care; toxic hepatitis; United States; world health organization; Adverse Drug Reaction Reporting Systems; Cooperative Behavior; Drug-Related Side Effects and Adverse Reactions; Humans; Informatics; Pharmacovigilance</v>
          </cell>
          <cell r="BJ312" t="str">
            <v>while pharmacovigilance systems have made substantial progress in the past several decades, all pharmacovigilance systems face a common set of ongoing challenges in drug safety surveillance in five principal interrelated areas: engaging the public, collaboration and partnerships, incorporating informatics, adopting a global approach, and assessing the impact of efforts. in broad terms, these challenges are not new. rather, advances in science and technology, along with more demanding societal expectations, have changed the nature of these challenges and provided new opportunities to move the field forward. differences in organization and levels of development, as well as regional differences, necessarily imply that a single approach is not suitable for all regions, though sharing of best practices can help each region. © springer international publishing switzerland (outside the usa) 2013.</v>
          </cell>
          <cell r="BL312" t="str">
            <v xml:space="preserve">Embora os sistemas de farmacovigilância fizessem progressos substanciais nas últimas décadas, todos os sistemas de farmacovigilância enfrentam um conjunto comum de desafios contínuos na vigilância de segurança de medicamentos em cinco principais áreas inter-relacionadas: envolver o público, a colaboração e as parcerias, incorporando uma abordagem global, e avaliar o impacto dos esforços. Em termos amplos, esses desafios não são novos. Em vez disso, avança em ciência e tecnologia, juntamente com as expectativas sociais mais exigentes, mudaram a natureza desses desafios e forneceu novas oportunidades para mover o campo para frente. Diferenças na organização e níveis de desenvolvimento, bem como diferenças regionais, implicam necessariamente que uma única abordagem não é adequada para todas as regiões, embora o compartilhamento de melhores práticas possa ajudar a cada região. © Springer International Publishing Suíça (fora dos EUA) 2013. </v>
          </cell>
          <cell r="BQ312">
            <v>0</v>
          </cell>
          <cell r="BR312">
            <v>0</v>
          </cell>
          <cell r="BS312">
            <v>0</v>
          </cell>
          <cell r="BV312">
            <v>0</v>
          </cell>
          <cell r="BW312">
            <v>0</v>
          </cell>
          <cell r="BX312">
            <v>0</v>
          </cell>
          <cell r="BY312">
            <v>0</v>
          </cell>
          <cell r="BZ312">
            <v>0</v>
          </cell>
          <cell r="CA312">
            <v>0</v>
          </cell>
          <cell r="CB312">
            <v>0</v>
          </cell>
          <cell r="CC312">
            <v>0</v>
          </cell>
          <cell r="CK312">
            <v>0</v>
          </cell>
          <cell r="CL312">
            <v>0</v>
          </cell>
        </row>
        <row r="313">
          <cell r="C313" t="str">
            <v>online information seeking for cardiovascular diseases a case study from mayo clinic</v>
          </cell>
          <cell r="D313" t="str">
            <v>Online Information Seeking for Cardiovascular Diseases: A Case Study from Mayo Clinic</v>
          </cell>
          <cell r="E313" t="str">
            <v xml:space="preserve">Informações on-line Procurando por doenças cardiovasculares: um estudo de caso da Mayo Clinic </v>
          </cell>
          <cell r="G313" t="str">
            <v xml:space="preserve">macho </v>
          </cell>
          <cell r="H313">
            <v>2014</v>
          </cell>
          <cell r="I313">
            <v>3</v>
          </cell>
          <cell r="J313">
            <v>0</v>
          </cell>
          <cell r="K313">
            <v>0</v>
          </cell>
          <cell r="L313" t="str">
            <v>Scopus</v>
          </cell>
          <cell r="P313" t="str">
            <v>English</v>
          </cell>
          <cell r="Q313" t="str">
            <v>Conference Paper</v>
          </cell>
          <cell r="R313">
            <v>0</v>
          </cell>
          <cell r="T313" t="str">
            <v>Jadhav A., Wu S., Sheth A., Pathak J.</v>
          </cell>
          <cell r="U313" t="str">
            <v>Studies in Health Technology and Informatics</v>
          </cell>
          <cell r="V313" t="str">
            <v>205</v>
          </cell>
          <cell r="Y313" t="str">
            <v>10.3233/978-1-61499-432-9-702</v>
          </cell>
          <cell r="Z313" t="str">
            <v>10.3233/978-1-61499-432-9-702</v>
          </cell>
          <cell r="AB313" t="str">
            <v>https://www.scopus.com/inward/record.uri?eid=2-s2.0-84929508492&amp;doi=10.3233%2f978-1-61499-432-9-702&amp;partnerID=40&amp;md5=be90df90df468b48088111bbd583e58c</v>
          </cell>
          <cell r="AC313" t="str">
            <v>Knoesis Center, Wright State University, Dayton, OH, United States; Mayo Clinic, Rochester, MN, United States</v>
          </cell>
          <cell r="AD313" t="str">
            <v>Jadhav, A., Knoesis Center, Wright State University, Dayton, OH, United States; Wu, S., Mayo Clinic, Rochester, MN, United States; Sheth, A., Knoesis Center, Wright State University, Dayton, OH, United States; Pathak, J., Mayo Clinic, Rochester, MN, United States</v>
          </cell>
          <cell r="AH313" t="str">
            <v>National Center for Advancing Translational Sciences, NCATS: UL1TR000135</v>
          </cell>
          <cell r="AL313" t="str">
            <v>Tustin, N., The role of patient satisfaction in online health information seeking (2010) Journal of Health Communication, 15 (1), pp. 3-17; Fox, S., Duggan, M., (2013) Health Online, , Pew internet &amp; American Life Project 2013; (2011) 2010 with Special Feature on Death and Dying, , National Center for Health Statistics. Health, United States Hyattsville MD; Cartright, M.-A., White, R.W., Horvitz, E., Intentions and attention in exploratory health search (2011) SIGIR; Spink, A., Wolfram, D., Jansen, M.B., Saracevic, T., Searching the web: The public and their queries (2001) Journal of the American Society for Information Science and Technology, 52 (3), pp. 226-234; Dogan, R.I., Murray, G.C., Néveól, A., Lu, Z., (2009) Understanding PubMed® User Search Behavior Through Log Analysis, , Database: The journal of biological databases and curation; Mayo Clinic Health Information Portal, , http://www.mayoclinic.com, Accessed on Feb 3 2014; Aronson, A.R., Effective mapping of biomedical text to the UMLS Metathesaurus: The MetaMap program (2001) Proceedings of the AMIA Symposium</v>
          </cell>
          <cell r="AM313" t="str">
            <v>Jadhav, A.; Knoesis Center, United States</v>
          </cell>
          <cell r="AN313" t="str">
            <v>Pape-Haugaard L.Seroussi Brigitte B.Saka O.Lovis C.Hasman A.Andersen S.K.</v>
          </cell>
          <cell r="AP313" t="str">
            <v>IOS Press</v>
          </cell>
          <cell r="AQ313" t="str">
            <v>25th European Medical Informatics Conference, MIE 2014</v>
          </cell>
          <cell r="AR313" t="str">
            <v>31 August 2014 through 3 September 2014</v>
          </cell>
          <cell r="AT313">
            <v>116944</v>
          </cell>
          <cell r="AU313" t="str">
            <v>9781614994312</v>
          </cell>
          <cell r="AW313" t="str">
            <v>Stud. Health Technol. Informatics</v>
          </cell>
          <cell r="AX313" t="str">
            <v>Final</v>
          </cell>
          <cell r="AY313" t="str">
            <v>2-s2.0-84929508492</v>
          </cell>
          <cell r="AZ313">
            <v>4</v>
          </cell>
          <cell r="BF313" t="str">
            <v>Health Information Seeking; Search Log analysis; UMLS Metamap</v>
          </cell>
          <cell r="BG313" t="str">
            <v>Cardiology; Information use; Semantics; Cardio-vascular disease; Health informations; Log analysis; On-line information; Search queries; Semantic types; UMLS Metamap; Diseases; cardiovascular disease; case control study; consumer health information; controlled vocabulary; information seeking; Internet; natural language processing; search engine; semantics; United States; utilization; Cardiovascular Diseases; Case-Control Studies; Consumer Health Information; Information Seeking Behavior; Internet; Minnesota; Natural Language Processing; Search Engine; Semantics; Vocabulary, Controlled</v>
          </cell>
          <cell r="BI313" t="str">
            <v>twitter|metamap|nlp</v>
          </cell>
          <cell r="BJ313" t="str">
            <v>the objective of this study is to understand the types of health information (health topics) that users search online for cardiovascular diseases, by performing categorization of health search queries (from mayoclinic.com) using umls metamap based on umls concepts and semantic types. © 2014 european federation for medical informatics and ios press.</v>
          </cell>
          <cell r="BL313" t="str">
            <v xml:space="preserve">O objetivo deste estudo é entender os tipos de informações de saúde (tópicos de saúde) que os usuários buscam on-line para doenças cardiovasculares, realizando categorização de consultas de pesquisa de saúde (de mayoclinic.com) usando o Metamap UMLS com base em conceitos de UMLs e tipos semânticos. © 2014 European Federation for Medical Informatics e iOS Pressione. </v>
          </cell>
          <cell r="BQ313">
            <v>0</v>
          </cell>
          <cell r="BR313">
            <v>0</v>
          </cell>
          <cell r="BS313">
            <v>0</v>
          </cell>
          <cell r="BV313">
            <v>0</v>
          </cell>
          <cell r="BW313">
            <v>0</v>
          </cell>
          <cell r="BX313">
            <v>0</v>
          </cell>
          <cell r="BY313">
            <v>0</v>
          </cell>
          <cell r="BZ313">
            <v>0</v>
          </cell>
          <cell r="CA313">
            <v>0</v>
          </cell>
          <cell r="CB313">
            <v>0</v>
          </cell>
          <cell r="CC313">
            <v>0</v>
          </cell>
          <cell r="CK313">
            <v>0</v>
          </cell>
          <cell r="CL313">
            <v>0</v>
          </cell>
        </row>
        <row r="314">
          <cell r="C314" t="str">
            <v>normalizing spontaneous reports into meddra some experiments with magicoder</v>
          </cell>
          <cell r="D314" t="str">
            <v>Normalizing spontaneous reports into MedDRA: Some experiments with MagiCoder</v>
          </cell>
          <cell r="E314" t="str">
            <v xml:space="preserve">Normalizando relatórios espontâneos em Meddra: algumas experiências com magicoder </v>
          </cell>
          <cell r="G314" t="str">
            <v xml:space="preserve">macho </v>
          </cell>
          <cell r="H314">
            <v>2019</v>
          </cell>
          <cell r="I314">
            <v>4</v>
          </cell>
          <cell r="J314">
            <v>0</v>
          </cell>
          <cell r="K314">
            <v>1</v>
          </cell>
          <cell r="L314" t="str">
            <v>Scopus</v>
          </cell>
          <cell r="P314" t="str">
            <v>English</v>
          </cell>
          <cell r="Q314" t="str">
            <v>Article</v>
          </cell>
          <cell r="R314">
            <v>0</v>
          </cell>
          <cell r="T314" t="str">
            <v>Combi C., Zorzi M., Pozzani G., Arzenton E., Moretti U.</v>
          </cell>
          <cell r="U314" t="str">
            <v>IEEE Journal of Biomedical and Health Informatics</v>
          </cell>
          <cell r="V314" t="str">
            <v>23</v>
          </cell>
          <cell r="W314" t="str">
            <v>1</v>
          </cell>
          <cell r="X314" t="str">
            <v xml:space="preserve"> 8423064</v>
          </cell>
          <cell r="Y314" t="str">
            <v>10.1109/jbhi.2018.2861213</v>
          </cell>
          <cell r="Z314" t="str">
            <v>10.1109/JBHI.2018.2861213</v>
          </cell>
          <cell r="AB314" t="str">
            <v>https://www.scopus.com/inward/record.uri?eid=2-s2.0-85050764452&amp;doi=10.1109%2fJBHI.2018.2861213&amp;partnerID=40&amp;md5=2255b19fc2080ab7a67782d1367da2f0</v>
          </cell>
          <cell r="AC314" t="str">
            <v>Department of Computer Science, University of Verona, Verona, 37129, Italy; Department of Diagnostics and Public Health, University of Verona, Verona, 37129, Italy</v>
          </cell>
          <cell r="AD314" t="str">
            <v>Combi, C., Department of Computer Science, University of Verona, Verona, 37129, Italy; Zorzi, M., Department of Computer Science, University of Verona, Verona, 37129, Italy; Pozzani, G., Department of Diagnostics and Public Health, University of Verona, Verona, 37129, Italy; Arzenton, E., Department of Diagnostics and Public Health, University of Verona, Verona, 37129, Italy; Moretti, U., Department of Diagnostics and Public Health, University of Verona, Verona, 37129, Italy</v>
          </cell>
          <cell r="AL314" t="str">
            <v>Meystre, S., Haug, P.J., Natural language processing to extract medical problems from electronic clinical documents: Performance evaluation (2006) J. Biomed. Inform, 39 (6), pp. 589-599; (2017) MedDRA Data Retrieval and Presentation: Points to Consider, , International Council for Harmonisation of Technical Requirements for Pharmaceuticals for Human Use; Zorzi, M., Combi, C., Lora, R., Pagliarini, M., Moretti, U., Automagically encoding adverse drug reactions in MedDRA (2015) Proc. IEEE Int. Conf. Healthcare Inform, pp. 90-99; Combi, C., Zorzi, M., Pozzani, G., Moretti, U., Arzenton, E., From narrative descriptions to MedDRA: Automagically encoding adverse drug reactions (2018) J. Biomed. Inform, 84, pp. 184-199; Zorzi, M., Combi, C., Pozzani, G., Moretti, U., Mapping free text into MedDRA by natural language processing: A modular approach in designing and evaluating software extensions (2017) Proc. 8th ACM Int. Conf. Bioinf., Comput. Biol., Health Inform, pp. 27-35; Sarker, A., Utilizing social media data for pharmacovigilance: A review (2015) J. Biomed. Inform, 54, pp. 202-212; Porter, M.F., An algorithm for suffix stripping (1980) Program, 14 (3), pp. 130-137; Savoy, J., Report on CLEF-2001 experiments (2001) Information Retrieval and Evaluation (LNCS 2069), pp. 27-43. , Berlin,Germany: Springer; Zorzi, M., Combi, C., Pozzani, G., Arzenton, E., Moretti, U., A cooccurrence based MedDRA terminology generation: Some preliminary results (2017) Proc. 16th Conf. Artif. Intell. Med, pp. 215-220. , in Lecture Notes in Computer Science, Vienna, Austria: Springer, Jun. 21-24; Manning, C.D., Raghavan, P., Schutze, H., (2008) Introduction to Information Retrieval. New York, , NY, USA: Cambridge Univ. Press; Lora, R., Sabaini, A., Combi, C., Moretti, U., Designing the reconciled schema for a pharmacovigilance data warehouse through a temporallyenhanced ER model (2012) Proc. Int. Workshop Smart Health Wellbeing, pp. 17-24; Karimi, S., Metke-Jimenez, A., Kemp, M., Wang, C., CADEC:Acorpus of adverse drug event annotations (2015) J. Biomed. Inform, 55, pp. 73-81; Baroni, M., Bisi, S., Using cooccurrence statistics and the web to discover synonyms in a technical language (2004) Proc. 10th Int. Conf. Lang. Resour. Eval, pp. 1725-1728; Wang, X., Hripcsak, G., Markatou, M., Friedman, C., Active computerized pharmacovigilance using natural language processing, statistics, and electronic health records: A feasibility study (2009) J. Amer. Med. Inform. Assoc, 16 (3), pp. 328-337; Friedman, C., Discovering novel adverse drug events using natural language processing andmining of the electronic health record (2009) Proc. 12th Conf. Artif. Intell. Med., in Lecture Notes in Computer Science, Springer, 5651, pp. 1-5; Coffman, A., Wharton, N., Clinical natural language processing: Autoassigning ICD-9 codes (2007) Overview Comput. Med. Center's2007 Med. Natural Lang. Process. Challenge; Ribeiro-Neto, B., Laender, A.H., De Lima, L.R., An experimental study in automatically categorizing medical documents (2001) J. Amer. Soc. Inform. Sci. Technol, 52 (5), pp. 391-401; Hahn, U., Romacker, M., Schulz, S., MEDSYNDIKATE natural language system for the extraction of medical information from findings reports (2002) Int. J. Med. Inform, 67 (1), pp. 63-74; Yang, C.C., Yang, H., Jiang, L., Zhang, M., Social media mining for drug safety signal detection (2012) Proc. Int. Workshop Smart Health Wellbeing, pp. 33-40; Metke-Jimenez, A., Karimi, S., (2015) Concept Extraction to Identify Adverse Drug Reactions in Medical Forums: A Comparison of Algorithms, , http://arxiv.org/abs/1504.06936; Metke-Jimenez, A., Karimi, S., Concept identification and normalisation for adverse drug event discovery in medical forums (2016) Proc. 1st Int. Workshop Biomed. Data Integration Discovery, pp. 18-24. , Oct; Sutton, C., McCallum, A., An introduction to conditional random fields (2012) Found. Trends Mach. Learn, 4 (4), pp. 267-373; Attardi, G., Cozza, V., Sartiano, D., Annotation and extraction of relations from Italian medical records (2015) Proc. 6th Italian Inf. Retrieval Workshop, , May 25/26; Gurulingappa, H., Mateen-Rajput, A., Toldo, L., Extraction of potential adverse drug events from medical case reports (2012) J. Biomed. Semantics, 3 (15), pp. 1-10; Sarker, A., Gonzalez, G., Portable automatic text classification for adverse drug reaction detection via multi-corpus training (2015) J. Biomed. Inform, 53, pp. 196-207; Harpaz, R., Chase, H.S., Friedman, C., Mining multi-item drug adverse effect associations in spontaneous reporting systems (2010) BMC Bioinf, 11 (S9), p. S7; Nissim, N., An active learning framework for efficient condition severity classification (2015) Proc. Artif. Intell. Med., in Lecture Notes in Computer Science, 9105, pp. 13-24; Perez, A., Gojenola, K., Casillas, A., Oronoz, M., Delarraza, A.D., Computer aided classification of diagnostic terms in Spanish (2015) Expert Syst. Appl, 42 (6), pp. 2949-2958; Ramesh, B.P., Belknap, S., Li, Z., Frid, N., West, D., Yu, H., Automatically recognizing medication and adverse event information from food and drug administration's adverse event reporting system narratives (2014) JMIR Med. Inform, 2 (1), p. e10; Liu, L., Shorstein, N., Amsden, L., Herrinton, L., Natural language processing to ascertain two key variables from operative reports in ophthalmology (2014) Drug Safety, 26 (4), pp. 378-385; Fushman, D.D., Chapman, W.W., McDonald, C.J., What can natural language processing do for clinical decision support? (2009) J. Biomed. Inform, 42 (5), pp. 760-772; Van Der Zwaan, J., Tjong Kim Sang, E., De Rijke, M., (2007) An Experiment in Automatic Classification of Pathological Reports. Berlin, pp. 207-216. , Germany: Springer</v>
          </cell>
          <cell r="AM314" t="str">
            <v>Pozzani, G.; Department of Diagnostics and Public Health, Italy; email: gabriele.pozzani@univr.it</v>
          </cell>
          <cell r="AP314" t="str">
            <v>Institute of Electrical and Electronics Engineers Inc.</v>
          </cell>
          <cell r="AV314" t="str">
            <v>ITIBF</v>
          </cell>
          <cell r="AW314" t="str">
            <v>IEEE J. Biomedical Health Informat.</v>
          </cell>
          <cell r="AX314" t="str">
            <v>Final</v>
          </cell>
          <cell r="AY314" t="str">
            <v>2-s2.0-85050764452</v>
          </cell>
          <cell r="AZ314">
            <v>7</v>
          </cell>
          <cell r="BF314" t="str">
            <v>adverse drug reactions; healthcare informatics; Natural language processing; pharmacovigilance; term identification</v>
          </cell>
          <cell r="BG314" t="str">
            <v>Computer software; Diagnosis; Encoding (symbols); Glossaries; Job analysis; Medical imaging; Pharmacodynamics; Signal encoding; Adverse drug reactions; Drugs; Health care informatics; Informatics; Medical diagnostic imaging; Pharmacovigilance; Task analysis; Natural language processing systems; accuracy; algorithm; anaphylaxis; Article; book; English (language); grammar; human; hypotension; knowledge; language; machine learning; mathematical model; Medical Dictionary for Regulatory Activities; natural language processing; physician; side effect; social media; adverse drug reaction; data mining; drug surveillance program; medical informatics; procedures; Data Mining; Drug-Related Side Effects and Adverse Reactions; Humans; Medical Informatics; Natural Language Processing; Pharmacovigilance</v>
          </cell>
          <cell r="BI314" t="str">
            <v>twitter|metamap|nlp</v>
          </cell>
          <cell r="BJ314" t="str">
            <v>text normalization into medical dictionaries is useful to support clinical tasks. a typical setting is pharmacovigilance (pv). the manual detection of suspected adverse drug reactions (adrs) in narrative reports is time consuming and natural language processing (nlp) provides a concrete help to pv experts. in this paper, we carry out experiments for testing performances of magicoder, an nlp application designed to extract meddra terms from narrative clinical text. given a narrative description, magicoder proposes an automatic encoding. the pharmacologist reviews, (possibly) corrects, and then, validates the solution. this drastically reduces the time needed for the validation of reports with respect to a completely manual encoding. in previous work, we mainly tested magicoder performances on italian written spontaneous reports. in this paper, we include some new features, change the experiment design, and carry on more tests about magicoder. moreover, we do a change of language, moving to english documents. in particular, we tested magicoder on the cadec dataset, a corpus of manually annotated posts about adrs collected from the social media. © 2013 ieee.</v>
          </cell>
          <cell r="BK314" t="str">
            <v>A normalização de texto em dicionários médicos é útil para dar suporte a tarefas clínicas. Um cenário típico é a farmacovigilância (PV). A detecção manual de suspeitas de reações adversas a medicamentos (RAMs) em relatórios narrativos é demorada e o processamento de linguagem natural (PNL) fornece uma ajuda concreta aos especialistas em PV. Neste artigo, realizamos experimentos para testar o desempenho do MagiCoder, um aplicativo PNL desenvolvido para extrair termos MedDRA de um texto clínico narrativo. Dada uma descrição narrativa, MagiCoder propõe uma codificação automática. O farmacologista revisa, (possivelmente) corrige e, em seguida, valida a solução. Isso reduz drasticamente o tempo necessário para a validação de relatórios em relação a uma codificação totalmente manual. Em trabalhos anteriores, testamos principalmente o desempenho do MagiCoder em relatórios espontâneos escritos em italiano. Neste artigo, incluímos alguns novos recursos, alteramos o design do experimento e realizamos mais testes sobre o MagiCoder. Além disso, fazemos uma mudança de idioma, passando para documentos em inglês. Em particular, testamos o MagiCoder no conjunto de dados CADEC, um corpus de postagens anotadas manualmente sobre ADRs coletadas nas redes sociais.</v>
          </cell>
          <cell r="BL314" t="str">
            <v xml:space="preserve">A normalização de texto em dicionários médicos é útil para suportar tarefas clínicas. Uma configuração típica é farmacovigilância (PV). A detecção manual de suspeita de reações adversas (ADRs) em relatórios narrativos é demorado e o processamento de linguagem natural (NLP) fornece uma ajuda concreta para especialistas em PV. Neste artigo, realizamos experimentos para testar performances do MagacoDer, um aplicativo NLP projetado para extrair os termos da MedDRA do texto clínico narrativo. Dada uma descrição narrativa, a magicoder propõe uma codificação automática. As avaliações de farmacologistas, (possivelmente) corrige e, em seguida, validam a solução. Isso reduz drasticamente o tempo necessário para a validação de relatórios em relação a uma codificação completamente manual. No trabalho anterior, testamos principalmente os desempenhos de magicoder em relatórios espontâneos escritos italianos. Neste artigo, incluímos alguns novos recursos, alteramos o desenho do experimento e continuam mais testes sobre Magacoder. Além disso, fazemos uma mudança de linguagem, movendo-se para documentos em inglês. Em particular, testamos a magicoder no conjunto de dados CADEC, um corpus de postos anotados manualmente sobre ADRs coletados das mídias sociais. © 2013 IEEE. </v>
          </cell>
          <cell r="BQ314">
            <v>0</v>
          </cell>
          <cell r="BR314">
            <v>1</v>
          </cell>
          <cell r="BS314">
            <v>0</v>
          </cell>
          <cell r="BV314">
            <v>0</v>
          </cell>
          <cell r="BW314">
            <v>0</v>
          </cell>
          <cell r="BX314">
            <v>0</v>
          </cell>
          <cell r="BY314">
            <v>0</v>
          </cell>
          <cell r="BZ314">
            <v>0</v>
          </cell>
          <cell r="CA314">
            <v>0</v>
          </cell>
          <cell r="CB314">
            <v>0</v>
          </cell>
          <cell r="CC314">
            <v>0</v>
          </cell>
          <cell r="CE314" t="str">
            <v>Entra ou ñ para leitura: talvez - Usado o Magicoder em Italiano</v>
          </cell>
          <cell r="CF314" t="str">
            <v>Razoavel</v>
          </cell>
          <cell r="CG314">
            <v>44371</v>
          </cell>
          <cell r="CI314">
            <v>0</v>
          </cell>
          <cell r="CK314">
            <v>0</v>
          </cell>
          <cell r="CL314">
            <v>0</v>
          </cell>
        </row>
        <row r="315">
          <cell r="C315" t="str">
            <v>ontology based semantic recommendations for discharge summary medication information for patients</v>
          </cell>
          <cell r="D315" t="str">
            <v>Ontology based semantic recommendations for discharge summary medication information for patients</v>
          </cell>
          <cell r="E315" t="str">
            <v xml:space="preserve">Recomendações semântias baseadas em ontologia para informações de medicação resumidas de descarga para pacientes </v>
          </cell>
          <cell r="G315" t="str">
            <v xml:space="preserve">macho </v>
          </cell>
          <cell r="H315">
            <v>2010</v>
          </cell>
          <cell r="I315">
            <v>10</v>
          </cell>
          <cell r="J315">
            <v>0</v>
          </cell>
          <cell r="K315">
            <v>0</v>
          </cell>
          <cell r="L315" t="str">
            <v>Scopus</v>
          </cell>
          <cell r="P315" t="str">
            <v>English</v>
          </cell>
          <cell r="Q315" t="str">
            <v>Conference Paper</v>
          </cell>
          <cell r="R315">
            <v>0</v>
          </cell>
          <cell r="T315" t="str">
            <v>Adnan M., Warren J., Orr M.</v>
          </cell>
          <cell r="U315" t="str">
            <v>Proceedings - IEEE Symposium on Computer-Based Medical Systems</v>
          </cell>
          <cell r="X315" t="str">
            <v xml:space="preserve"> 6042688</v>
          </cell>
          <cell r="Y315" t="str">
            <v>10.1109/cbms.2010.6042688</v>
          </cell>
          <cell r="Z315" t="str">
            <v>10.1109/CBMS.2010.6042688</v>
          </cell>
          <cell r="AB315" t="str">
            <v>https://www.scopus.com/inward/record.uri?eid=2-s2.0-80055085550&amp;doi=10.1109%2fCBMS.2010.6042688&amp;partnerID=40&amp;md5=e82112b917891bec92e220c794972bbe</v>
          </cell>
          <cell r="AC315" t="str">
            <v>Department of Computer Science, National Institute for Health Innovation, University of Auckland, Auckland, New Zealand</v>
          </cell>
          <cell r="AD315" t="str">
            <v>Adnan, M., Department of Computer Science, National Institute for Health Innovation, University of Auckland, Auckland, New Zealand; Warren, J., Department of Computer Science, National Institute for Health Innovation, University of Auckland, Auckland, New Zealand; Orr, M., Department of Computer Science, National Institute for Health Innovation, University of Auckland, Auckland, New Zealand</v>
          </cell>
          <cell r="AL315" t="str">
            <v>Forster, A.J., Murff, H.J., Peterson, J.F., Gandhi, T.K., Bates, D.W., Adverse drug events occurring following hospital discharge (2005) Journal of General Internal Medicine, 20, pp. 317-23. , Apr; Maniaci, M.J., Heckman, M.G., Dawson, N.L., Functional health literacy and understanding of medications at discharge (2008) Mayo Clinic Proceedings, 83, pp. 554-8. , May; Walraven, C., What is necessary for high-quality discharge summaries? (1999) American Journal of Medical Quality, 14, p. 10; Maloney, L.R., Weiss, M.E., Patients' perceptions of hospital discharge informational content (2008) Clinical Nursing Research, 17, pp. 200-19. , Aug; Adnan, M., Warren, J., Orr, M., Assessing Text Characteristics of Electronic Discharge Summaries and their Implications for Patient Readability (2010) Second Australasian Workshop on Health Data and Knowledge Management; Adnan, M., Warren, J., Orr, M., Quality of electronic discharge summaries for post-discharge care: A hospital panel assessment (2010) Health Informatics New Zealand (HINZ), , Wellington [submitted for review]; Adnan, M., Warren, J., Orr, M., Enhancing patient readability of discharge summaries with automatically generated hyperlinks (2009) Health Care and Informatics Review Online, , December; Keselman, A., Tse, T., Crowell, J., Browne, A., Ngo, L., Zeng, Q., Assessing consumer health vocabulary familiarity: An exploratory study (2007) Journal of Medical Internet Research, 9, pp. e5; Cunningham, H., Maynard, D., Bontcheva, K., Tablan, V., GATE: A framework and graphical development environment for robust NLP tools and applications (2002) 40th Anniversary Meeting of the Association for Computational Linguistics (ACL'02), , Philadelphia, July; George, A.M., WordNet: A lexical database for English (1995) Commun. ACM, 38, pp. 39-41; Chapman, W.W., Bridewell, W., Hanbury, P., Cooper, G.F., Buchanan, B.G., A simple algorithm for identifying negated findings and diseases in discharge summaries (2001) Journal of Biomedical Informatics, 34, pp. 301-310; Rodriguez, A., Jimenez, E., Fernandez, J., Eccius, M., Gomez, J.M., Alor-Hernandez, G., Posada-Gomez, R., Laufer, C., SemMed: Applying semantic web to medical recommendation system (2009) Intensive Applications and Services, 2009, , INTENSIVE '09 Valencia; Hussain, S., Abidi, S.R., Abidi, S.S.R., Semantic web framework for knowledge-centric clinical decision support systems (2007) Lecture Notes in Computer Science, 4594, p. 5; Van Der Sijs, H., Aarts, J., Vulto, A., Berg, M., Overriding of drug safety alerts in computerized physician order entry (2006) Journal of the American Medical Informatics Association, 13, pp. 138-147; Shah, N.R., Seger, A.C., Seger, D.L., Fiskio, J.M., Kuperman, G.J., Blumenfeld, B., Recklet, E.G., Gandhi, T.K., Improving acceptance of computerized prescribing alerts in ambulatory care (2006) Journal of the American Medical Informatics Association, 13, pp. 5-11. , Jan-Feb</v>
          </cell>
          <cell r="AM315" t="str">
            <v>Adnan, M.; Department of Computer Science, , Auckland, New Zealand; email: madn002@aucklanduni.ac.nz</v>
          </cell>
          <cell r="AO315" t="str">
            <v>IEEE Comput. Soc. Tech. Comm. Comput. Med.;Digital Ecosystems and Business;Intelligence Institute (DEBII), Curtin University</v>
          </cell>
          <cell r="AQ315" t="str">
            <v>23rd IEEE International Symposium on Computer-Based Medical Systems, CBMS 2010</v>
          </cell>
          <cell r="AR315" t="str">
            <v>12 October 2010 through 15 October 2010</v>
          </cell>
          <cell r="AS315" t="str">
            <v>Perth</v>
          </cell>
          <cell r="AT315">
            <v>87110</v>
          </cell>
          <cell r="AU315" t="str">
            <v>9781424491667</v>
          </cell>
          <cell r="AW315" t="str">
            <v>Proc. IEEE Symp. Comput.-Based Med. Syst.</v>
          </cell>
          <cell r="AX315" t="str">
            <v>Final</v>
          </cell>
          <cell r="AY315" t="str">
            <v>2-s2.0-80055085550</v>
          </cell>
          <cell r="AZ315">
            <v>5</v>
          </cell>
          <cell r="BG315" t="str">
            <v>Clinical decision support systems; Discharge summary; Information ontologies; Key factors; Knowledge sources; NAtural language processing; Ontology-based; Post-discharge; Prototype system; Self-care; Semantic annotations; Artificial intelligence; Computational linguistics; Decision making; Decision support systems; Medical computing; Natural language processing systems; Semantics; Ontology</v>
          </cell>
          <cell r="BI315" t="str">
            <v>twitter|metamap|nlp</v>
          </cell>
          <cell r="BJ315" t="str">
            <v>patients' limited knowledge about medications is a key factor in post-discharge adverse drug events. this can be improved by providing optimal advice to patients in discharge summaries for managing their post-discharge care. this paper presents a prototype system, medication information decision support system (mi-dss), which brings together natural language processing and ontology based semantic annotations to develop a clinical decision support system to assist electronic discharge summary (eds) authors in providing medication advice to patients in edss. our approach involved the selection and modeling of high risk discharge medications and their consumer related advice. we present our medication information ontology which models the medication knowledge necessary for consumers to manage their post-discharge self care. this ontology serves as the knowledge source to semantically annotate the eds text and determine the medication-specific recommendations in the mi-dss. © 2010 ieee.</v>
          </cell>
          <cell r="BL315" t="str">
            <v xml:space="preserve">O conhecimento limitado dos pacientes sobre medicamentos é um fator chave nos eventos adversos do pós-descarregamento. Isso pode ser melhorado, fornecendo aconselhamento ideal para os pacientes em resumos de descarga para gerenciar seu cuidado pós-descarga. Este artigo apresenta um sistema de protótipo, sistema de suporte à decisão de informações de medicação (MI-DSS), que reúne anotação semântica de processamento e ontologia de linguagem natural para desenvolver um sistema de apoio à decisão clínica para auxiliar os autores de resumo de descarga eletrônica (EDS) para fornecer conselhos de medicação para pacientes em edss. Nossa abordagem envolveu a seleção e modelagem de medicamentos de alta redução de alto risco e seus conselhos relacionados ao consumidor. Apresentamos nossa ontologia de informação de medicação que modelam o conhecimento de medicamentos necessários para os consumidores gerenciarem seu autocuidado pós-descarga. Esta ontologia serve como a fonte de conhecimento para anular semanticamente o texto da EDS e determinar as recomendações específicas de medicação no MI-DSS. © 2010 IEEE. </v>
          </cell>
          <cell r="BQ315">
            <v>0</v>
          </cell>
          <cell r="BR315">
            <v>0</v>
          </cell>
          <cell r="BS315">
            <v>0</v>
          </cell>
          <cell r="BV315">
            <v>0</v>
          </cell>
          <cell r="BW315">
            <v>0</v>
          </cell>
          <cell r="BX315">
            <v>0</v>
          </cell>
          <cell r="BY315">
            <v>0</v>
          </cell>
          <cell r="BZ315">
            <v>0</v>
          </cell>
          <cell r="CA315">
            <v>0</v>
          </cell>
          <cell r="CB315">
            <v>0</v>
          </cell>
          <cell r="CC315">
            <v>0</v>
          </cell>
          <cell r="CK315">
            <v>0</v>
          </cell>
          <cell r="CL315">
            <v>0</v>
          </cell>
        </row>
        <row r="316">
          <cell r="C316" t="str">
            <v>outpatient adverse drug events identified by screening electronic health records</v>
          </cell>
          <cell r="D316" t="str">
            <v>Outpatient adverse drug events identified by screening electronic health records</v>
          </cell>
          <cell r="E316" t="str">
            <v xml:space="preserve">Eventos de drogas adversos externos identificados pela triagem de registros eletrônicos de saúde </v>
          </cell>
          <cell r="G316" t="str">
            <v xml:space="preserve">macho </v>
          </cell>
          <cell r="H316">
            <v>2010</v>
          </cell>
          <cell r="I316">
            <v>20</v>
          </cell>
          <cell r="J316">
            <v>0</v>
          </cell>
          <cell r="K316">
            <v>0</v>
          </cell>
          <cell r="L316" t="str">
            <v>Scopus</v>
          </cell>
          <cell r="P316" t="str">
            <v>English</v>
          </cell>
          <cell r="Q316" t="str">
            <v>Article</v>
          </cell>
          <cell r="R316">
            <v>0</v>
          </cell>
          <cell r="T316" t="str">
            <v>Gandhi T.K., Seger A.C., Overhage J.M., Murray M.D., Hope C., Fiskio J., Teal E., Bates D.W.</v>
          </cell>
          <cell r="U316" t="str">
            <v>Journal of Patient Safety</v>
          </cell>
          <cell r="V316" t="str">
            <v>6</v>
          </cell>
          <cell r="W316" t="str">
            <v>2</v>
          </cell>
          <cell r="Y316" t="str">
            <v>10.1097/pts.0b013e3181dcae06</v>
          </cell>
          <cell r="Z316" t="str">
            <v>10.1097/PTS.0b013e3181dcae06</v>
          </cell>
          <cell r="AB316" t="str">
            <v>https://www.scopus.com/inward/record.uri?eid=2-s2.0-77953175437&amp;doi=10.1097%2fPTS.0b013e3181dcae06&amp;partnerID=40&amp;md5=f84acaef373ffabbb8c154c696f761a1</v>
          </cell>
          <cell r="AC316" t="str">
            <v>Division of General Medicine, Brigham and Women's Hospital, 1620 Tremont St., One Brigham Circle, Boston, MA 02120-1613, United States; Regenstrief Institute, Indiana University, School of Medicine, Indianapolis, IN, United States; Division of Pharmaceutical Outcomes and Policy, University of North Carolina, Chapel Hill, NC, United States; Veterans Affairs Salt Lake City Informatics Decision Enhancement and Surveillance Center, Salt Lake City, UT, United States</v>
          </cell>
          <cell r="AD316" t="str">
            <v>Gandhi, T.K., Division of General Medicine, Brigham and Women's Hospital, 1620 Tremont St., One Brigham Circle, Boston, MA 02120-1613, United States; Seger, A.C., Division of General Medicine, Brigham and Women's Hospital, 1620 Tremont St., One Brigham Circle, Boston, MA 02120-1613, United States; Overhage, J.M., Regenstrief Institute, Indiana University, School of Medicine, Indianapolis, IN, United States; Murray, M.D., Division of Pharmaceutical Outcomes and Policy, University of North Carolina, Chapel Hill, NC, United States; Hope, C., Veterans Affairs Salt Lake City Informatics Decision Enhancement and Surveillance Center, Salt Lake City, UT, United States; Fiskio, J., Division of General Medicine, Brigham and Women's Hospital, 1620 Tremont St., One Brigham Circle, Boston, MA 02120-1613, United States; Teal, E., Regenstrief Institute, Indiana University, School of Medicine, Indianapolis, IN, United States; Bates, D.W., Division of General Medicine, Brigham and Women's Hospital, 1620 Tremont St., One Brigham Circle, Boston, MA 02120-1613, United States</v>
          </cell>
          <cell r="AL316" t="str">
            <v>Gandhi, T.K., Burstin, H.R., Cook, E.F., Drug complications in outpatients (2000) J Gen Intern Med, 15, pp. 149-154; Gandhi, T.K., Weingart, S.N., Borus, J., Adverse drug events in ambulatory care (2003) N Engl J Med, 348, pp. 1556-1564; Hanlon, J.T., Schmader, K.E., Koronkowski, M.J., Adverse drug events in high risk older outpatients (1997) J Am Geriatr Soc, 45, pp. 945-948; Gurwitz, J.H., Field, T.S., Harrold, L.R., Incidence and preventability of adverse drug events among older persons in the ambulatory setting (2003) JAMA, 289, pp. 1107-1116; Iskander, J., Pool, V., Zhou, W., Data mining in the US using the vaccine adverse event reporting system (2006) Drug Saf, 29, pp. 375-384; Budnitz, D.S., Pollock, D.A., Weidenbach, K.N., National surveillance of emergency department visits for outpatient adverse drug events (2006) JAMA, 296, pp. 1858-1866; Zhan, C., Arispe, I., Kelley, E., Ambulatory care visits for treating adverse drug effects in the United States, 1995-2001 (2005) Jt Comm J Qual Patient Saf., 31, pp. 372-378; Hazell, L., Shakir, S.A.W., Under-reporting of adverse drug reactions: A systematic review (2006) Drug Saf, 29, pp. 385-396; Bates, D.W., Cullen, D.J., Laird, N., Incidence of adverse drug events and potential adverse drug events: Implications for prevention (1995) JAMA, 274, pp. 29-34; Jha, A.K., Kuperman, G.J., Teich, J.M., Identifying adverse drug events: Development of a computer-based monitor and comparison with chart review and simulated voluntary report (1998) J Am Med Inform Assoc, 5, pp. 305-314; Raschke, R.A., Gollihare, B., Wunderlich, T.A., A computer alert system to prevent injury from adverse drug events: Development and evaluation in a community teaching hospital (1998) JAMA, 80, pp. 1317-1320; Kilbridge, P.M., Campbell, U.C., Cozart, H.B., Automated surveillance for adverse drug events at a community hospital and an academic medical center (2006) J Am Med Inform Assoc, 13, pp. 372-377; Classen, D.C., Pestotnik, S.L., Evans, R.S., Description of a computerized adverse drug event monitor using a hospital information system (1992) Hosp Pharm, 27, p. 744. , 746-749; Honigman, B., Light, P., Pulling, R.M., A computerized method for identifying incidents associated with adverse drug events in outpatients (2001) Int J Med Inform, 61, pp. 21-32; McDonald, C.J., Overhage, J.M., Tierney, W.M., The Regenstrief medical record system: A quarter century of experience (1999) Int J Med Inform, 54, pp. 225-253; Seger, A.C., Gandhi, T.K., Hope, C., Development of a computerized adverse drug event (ADE) monitor in the outpatient setting using electronic medical record data. Advances in patient safety: From research to implementation (2005) AHRQ, 2, pp. 173-183; Burton, M.M., Hope, C., Murray, M.D., The cost of adverse drug events in ambulatory care (2007) AMIA Annu Symp Proc, 11, pp. 90-93; Hurley, J.S., Roberts, M., Solberg, L.I., Laboratory safety monitoring of chronic medications in ambulatory care settings (2005) J Gen Intern Med, 20, pp. 331-333; Raebel, M.A., Lyons, E.E., Andrade, S.E., Laboratory monitoring of drugs at initiation of therapy in ambulatory care (2005) J Gen Intern Med, 20, pp. 1120-1126; Howard, R.L., Avery, A.J., Howard, P.D., Investigation into the reasons for preventable drug related admissions to a medical admissions unit: Observational study (2003) Qual Saf Health Care, 12, pp. 280-285; Hoch, I., Heymann, A.D., Kurman, I., Countrywide computer alerts to community physicians improve potassium testing in patients receiving diuretics (2003) J Am Med Inform Assoc, 10, pp. 541-546; Schiff, G.D., Klass, D., Peterson, J., Linking laboratory and pharmacy: Opportunities for reducing errors and improving care (2003) Arch Intern Med, 163, pp. 893-900; http://www.imshealth.com/ims/portal/front/articleC/0,2777, 6599_42720951_43750649,00.html, Available at. Accessed April 21, 2004; Jha, A.K., Laguette, J., Seger, A., Can surveillance systems identify and avert adverse drug events? A prospective evaluation of a commercial application (2008) J Am Med Inform Assoc, 15, pp. 647-653; Silverman, J.B., Stapinski, C.B., Churchill, W.W., Multifaceted approach to reducing preventable adverse drug events (2003) Am J Health Syst Pharm, 60, pp. 582-586; Wachter, R.M., Is ambulatory patient safety just like hospital safety, only without the Bstat? (2006) Ann Intern Med, 145, pp. 547-549; Jha, A.K., Orav, E.J., Li, Z., The inverse relationship between mortality rates and performance in the Hospital Quality Alliance measures (2007) Health Aff, 26, pp. 1104-1110</v>
          </cell>
          <cell r="AM316" t="str">
            <v>Gandhi, T. K.; Division of General Medicine, 1620 Tremont St., One Brigham Circle, Boston, MA 02120-1613, United States; email: tgandhi@partners.org</v>
          </cell>
          <cell r="AW316" t="str">
            <v>J. Patient Saf.</v>
          </cell>
          <cell r="AX316" t="str">
            <v>Final</v>
          </cell>
          <cell r="AY316" t="str">
            <v>2-s2.0-77953175437</v>
          </cell>
          <cell r="AZ316">
            <v>5</v>
          </cell>
          <cell r="BF316" t="str">
            <v>Adverse drug event; Ambulatory care; Computerized adverse drug event monitor; Natural language processing; Patient safety</v>
          </cell>
          <cell r="BG316" t="str">
            <v>ambulatory care; article; drug toxicity; electronic medical record; female; human; male; mass screening; middle aged; outpatient; safety; statistics; United States; Ambulatory Care; Drug Toxicity; Electronic Health Records; Female; Humans; Male; Mass Screening; Middle Aged; Outpatients; Safety Management; Utah</v>
          </cell>
          <cell r="BJ316" t="str">
            <v>objectives:: relatively little is known about rates of outpatient adverse drug events (ades), and most health systems do not routinely identify them. we developed a computerized ade measurement process and used it to detect ades from electronic health records and then categorized them according to type, preventability, and severity. methods:: the rules used represent combinations of variables including coded medication names, laboratory results, diagnoses, and specific items such as symptoms from free text clinician notes, all obtained from electronic health records. rules targeted various diagnostic and laboratory abnormalities potentially caused by a broad range of outpatient medications commonly used in primary care. the rules were run on 4 months of data on primary care patients seen in the outpatient setting in 2 large health systems; possible incidents were identified by chart review and validated as ades by clinician reviewers, then rated by severity and preventability. results:: the rates of ades were 75 ades/1000 person-years and 198/1000 person-years at the 2 sites, respectively. the overall rate was 138 ades/1000 person-years across the 2 sites. eleven percent of ades were preventable, with a rate of 15 preventable ades/1000 person-years across sites. approximately one-fourth of ades were serious or life threatening at both sites. the highest yield rules for identifying preventable ades included rules based on drug classes and symptoms, and drug-laboratory rules. conclusions:: adverse drug events occurred frequently in routine outpatient care, and many were serious and preventable. computerized monitoring represents an efficacious approach for identifying ambulatory ades, although it needs additional refinement. in addition, site-specific variations need further exploration. copyright © 2010 by lippincott williams &amp; wilkins.</v>
          </cell>
          <cell r="BL316" t="str">
            <v xml:space="preserve">Objetivos :: relativamente pouco se sabe sobre taxas de eventos de drogas adversos ambulatoriais (ADES), e a maioria dos sistemas de saúde não os identificam rotineiramente. Desenvolvemos um processo de medição ADE computadorizado e usei para detectar os ADES de registros eletrônicos de saúde e, em seguida, categorizá-los de acordo com o tipo, preventibilidade e gravidade. Métodos :: As regras usadas representam combinações de variáveis, incluindo nomes de medicação codificada, resultados laboratoriais, diagnósticos e itens específicos, como sintomas de notas clínicas de texto gratuitas, todas obtidas de registros eletrônicos de saúde. Regras direcionadas várias anormalidades diagnósticas e laboratoriais potencialmente causadas por uma ampla gama de medicamentos ambulatoriais comumente usados ​​na atenção primária. As regras foram executadas em 4 meses de dados sobre pacientes de atenção primária observados na configuração ambulatorial em 2 grandes sistemas de saúde; Incidentes possíveis foram identificados por revisão do gráfico e validados como ADES por revisores clínicos, depois classificados pela gravidade e preventibilidade. RESULTADOS :: As taxas de ades foram 75 anos / 1000 anos-anos e 198/1000 anos de idade nos 2 locais, respectivamente. A taxa geral foi de 138 ADES / 1000 pessoas em todos os 2 locais. Onze por cento dos ades foram evitáveis, com uma taxa de 15 ades evitáveis ​​/ 1000 anos em sites. Aproximadamente um quarto de ades foram sérios ou ameaçando a vida em ambos os sites. As regras de maior rendimento para identificar ades evitáveis ​​incluíram regras baseadas em classes e sintomas de medicamentos e regras de laboratório de drogas. CONCLUSÕES :: Eventos adversos do medicamento ocorreram freqüentemente no atendimento ambulatorial de rotina, e muitos eram sérios e evitáveis. O monitoramento informatizado representa uma abordagem eficaz para identificar os ades ambulatoriais, embora seja necessário refinamento adicional. Além disso, as variações específicas do local precisam de mais exploração. Copyright © 2010 por Lippincott Williams &amp; Wilkins. </v>
          </cell>
          <cell r="BQ316">
            <v>0</v>
          </cell>
          <cell r="BR316">
            <v>0</v>
          </cell>
          <cell r="BS316">
            <v>0</v>
          </cell>
          <cell r="BV316">
            <v>0</v>
          </cell>
          <cell r="BW316">
            <v>0</v>
          </cell>
          <cell r="BX316">
            <v>0</v>
          </cell>
          <cell r="BY316">
            <v>0</v>
          </cell>
          <cell r="BZ316">
            <v>0</v>
          </cell>
          <cell r="CA316">
            <v>0</v>
          </cell>
          <cell r="CB316">
            <v>0</v>
          </cell>
          <cell r="CC316">
            <v>0</v>
          </cell>
          <cell r="CK316">
            <v>0</v>
          </cell>
          <cell r="CL316">
            <v>0</v>
          </cell>
        </row>
        <row r="317">
          <cell r="C317" t="str">
            <v>redmed extending drug lexicons for social media applications</v>
          </cell>
          <cell r="D317" t="str">
            <v>RedMed: Extending drug lexicons for social media applications</v>
          </cell>
          <cell r="E317" t="str">
            <v xml:space="preserve">REDMED: estendendo os léxicos de drogas para aplicações de mídia social </v>
          </cell>
          <cell r="G317" t="str">
            <v xml:space="preserve">macho </v>
          </cell>
          <cell r="H317">
            <v>2019</v>
          </cell>
          <cell r="I317">
            <v>1</v>
          </cell>
          <cell r="J317">
            <v>0</v>
          </cell>
          <cell r="K317">
            <v>1</v>
          </cell>
          <cell r="L317" t="str">
            <v>Scopus</v>
          </cell>
          <cell r="P317" t="str">
            <v>English</v>
          </cell>
          <cell r="Q317" t="str">
            <v>Article</v>
          </cell>
          <cell r="R317">
            <v>0</v>
          </cell>
          <cell r="S317" t="str">
            <v>All Open Access, Bronze, Green</v>
          </cell>
          <cell r="T317" t="str">
            <v>Lavertu A., Altman R.B.</v>
          </cell>
          <cell r="U317" t="str">
            <v>Journal of Biomedical Informatics</v>
          </cell>
          <cell r="V317" t="str">
            <v>99</v>
          </cell>
          <cell r="X317" t="str">
            <v xml:space="preserve"> 103307</v>
          </cell>
          <cell r="Y317" t="str">
            <v>10.1016/j.jbi.2019.103307</v>
          </cell>
          <cell r="Z317" t="str">
            <v>10.1016/j.jbi.2019.103307</v>
          </cell>
          <cell r="AB317" t="str">
            <v>https://www.scopus.com/inward/record.uri?eid=2-s2.0-85073678126&amp;doi=10.1016%2fj.jbi.2019.103307&amp;partnerID=40&amp;md5=be3c503c6566b49b46f13c4cca962f84</v>
          </cell>
          <cell r="AC317" t="str">
            <v>Biomedical Informatics Training Program, Stanford University, Stanford, CA  94305, United States; Department of Bioengineering, Stanford University, Stanford, CA  94305, United States</v>
          </cell>
          <cell r="AD317" t="str">
            <v>Lavertu, A., Biomedical Informatics Training Program, Stanford University, Stanford, CA  94305, United States; Altman, R.B., Department of Bioengineering, Stanford University, Stanford, CA  94305, United States</v>
          </cell>
          <cell r="AG317" t="str">
            <v>Pharmaceutical Preparations</v>
          </cell>
          <cell r="AH317" t="str">
            <v>National Science Foundation, NSF: DGE - 1656518
National Institutes of Health, NIH
National Institute of General Medical Sciences, NIGMS: R01GM102365, R24GM061374, R24GM115264
U.S. National Library of Medicine, NLM: R01LM005652, T32LM012409
Food and Drug Administration, FDA: U01FD004979</v>
          </cell>
          <cell r="AI317" t="str">
            <v>We’d like to thank the editorial staff and the reviewers for their excellent feedback during the publishing process. This work was supported by the National Science Foundation [ DGE - 1656518 ], National Institutes of Health [ R24GM61374 , R24GM115264 , GM102365 , LM05652 ] and the Food and Drug Administration [U01FD004979]. Appendix A</v>
          </cell>
          <cell r="AL317" t="str">
            <v>Sarker, A., Ginn, R., Nikfarjam, A., O'Connor, K., Smith, K., Jayaraman, S., Upadhaya, T., Gonzalez, G., Utilizing social media data for pharmacovigilance: a review (2015) J. Biomed. Inform., 54, pp. 202-212; Gottlieb, S., (2018), &lt;http://www.webcitation.org/78skbUCXr&gt;, FDA statement; &lt;https://www.radars.org/&gt;, RADARS System; (2019), &lt;https://www.drugabuse.gov/related-topics/trends-statistics/national-drug-early-warning-system-ndews&gt;, National Institute on Drug Abuse, National Drug Early Warning System (NDEWS); (2018), &lt;https://www.pewinternet.org/fact-sheet/social-media/&gt;, Pew Research Center, Social Media Fact Sheet URL; Hanson, C.L., Cannon, B., Burton, S., Giraud-Carrier, C., An exploration of social circles and prescription drug abuse through twitter (2013) J. Med. Internet Res., 15 (9), p. e189. , http://www.ncbi.nlm.nih.gov/pubmed/24014109; Freifeld, C.C., Brownstein, J.S., Menone, C.M., Bao, W., Filice, R., Kass-Hout, T., Dasgupta, N., Digital drug safety surveillance: monitoring pharmaceutical products in twitter (2014) Drug safety, 37 (5), pp. 343-350; Nikfarjam, A., Sarker, A., O'Connor, K., Ginn, R., Gonzalez, G., Pharmacovigilance from social media: mining adverse drug reaction mentions using sequence labeling with word embedding cluster features (2015) J. Am. Med. Inform. Assoc.: JAMIA, 22 (3), pp. 671-681. , https://www.ncbi.nlm.nih.gov/pubmed/25755127; Carbonell, P., Mayer, M.A., Bravo, A., Exploring brand-name drug mentions on Twitter for pharmacovigilance (2015) Stud. Health Technol. Inform., 210, pp. 55-59; Kalyanam, J., Katsuki, T., Lanckriet, G.R., Mackey, T.K., Exploring trends of nonmedical use of prescription drugs and polydrug abuse in the twittersphere using unsupervised machine learning (2017) Addict. Behav., 65, pp. 289-295. , http://www.sciencedirect.com/science/article/pii/S0306460316302994; Park, A., Conway, M., Tracking Health Related Discussions on Reddit for Public Health Applications, AMIA (2018) Annu. Symp. Proc. AMIA Symp., 2017, pp. 1362-1371. , https://www.ncbi.nlm.nih.gov/pubmed/29854205; Nikfarjam, A., Gonzalez, G.H., Pattern mining for extraction of mentions of Adverse Drug Reactions from user comments, AMIA (2011) Annu. Symp. Proc. AMIA Symp., 2011, pp. 1019-1026. , https://www.ncbi.nlm.nih.gov/pubmed/22195162; Simpson, S.S., Adams, N., Brugman, C.M., Conners, T.J., Detecting novel and emerging drug terms using natural language processing: a social media corpus study (2018) JMIR Public Health Surveill., 4 (1), p. e2; Adams, N., Artigiani, E.E., Wish, E.D., Choosing your platform for social media drug research and improving your keyword filter list (2019) J. Drug Issues, , 0022042619833911; Jiang, K., Chen, T., Huang, L., Calix, R.A., Bernard, G.R., A data-driven method of discovering misspellings of medication names on Twitter (2018) Stud. Health Technol. Inform., 247, pp. 136-140. , https://www.ncbi.nlm.nih.gov/pubmed/29677938; Baldwin, T., Cook, P., Lui, M., MacKinlay, A., Wang, L., How Noisy Social Media Text, How Diffrnt Social Media Sources? (2013), pp. 356-364. , &lt;https://www.aclweb.org/anthology/I13-1041&gt;, Proceedings of the Sixth International Joint Conference on Natural Language Processing, Asian Federation of Natural Language Processing, Nagoya, Japan URL; Pimpalkhute, P., Patki, A., Nikfarjam, A., Gonzalez, G., Phonetic spelling filter for keyword selection in drug mention mining from social media (2014) AMIA Summits Transl. Sci. Proc., 2014, p. 90; Sarker, A., Gonzalez-Hernandez, G., An unsupervised and customizable misspelling generator for mining noisy health-related text sources (2018) J. Biomed. Inform., 88, pp. 98-107. , http://www.sciencedirect.com/science/article/pii/S1532046418302168; Sarker, A., Gonzalez, G., A corpus for mining drug-related knowledge from Twitter chatter: language models and their utilities (2017) Data in Brief, 10, pp. 122-131. , http://www.sciencedirect.com/science/article/pii/S2352340916307168; Mikolov, T., Chen, K., Corrado, G., Dean, J., Efficient estimation of word representations in vector space, arXiv preprint arXiv:1301.3781; Firth, J.R., A synopsis of linguistic theory 1930–55 (1957) Stud. Linguistic Anal. (special volume of the Philol. Soc.) 1952–59, pp. 1-32; (2019), &lt;http://www.webcitation.org/78slF14Po&gt;, Alexa, reddit.com Traffic Statistics URL; &lt;http://www.webcitation.org/78slKkggX&gt;, Reddit Inc., Press; Rosen, A., &lt;http://www.webcitation.org/78slQ2VNd&gt;, Tweeting Made Easier; Magge, A., Sarker, A., Nikfarjam, A., Gonzalez-Hernandez, G., Comment on: “Deep learning for pharmacovigilance: recurrent neural network architectures for labeling adverse drug reactions in Twitter posts” (2019) J. Am. Med. Inform. Assoc., 26 (6), pp. 577-579; Baumgarten, J., &lt;https://files.pushshift.io/reddit/&gt;, Reddit data dump; Wishart, D.S., Feunang, Y.D., Guo, A.C., Lo, E.J., Marcu, A., Grant, J.R., Sajed, T., Wilson, M., DrugBank 5.0: a major update to the DrugBank database for 2018 (2018) Nucl. Acids Res., 46 (D1), pp. D1074-D1082; Kuhn, M., Letunic, I., Jensen, L.J., Bork, P., The SIDER database of drugs and side effects (2016) Nucl. acids Res., 44 (D1), pp. D1075-9; Brown, E.G., Wood, L., Wood, S., The medical dictionary for regulatory activities (MedDRA) (1999) Drug Saf., 20 (2), pp. 109-117; Shang, J., Liu, J., Jiang, M., Ren, X., Voss, C.R., Han, J., Automated phrase mining from massive text corpora (2018) IEEE Trans. Knowl. Data Eng., 30 (10), pp. 1825-1837; Liu, J., Shang, J., Wang, C., Ren, X., Han, J., Mining Quality Phrases from Massive Text Corpora (2015) Proceedings of the 2015 ACM SIGMOD International Conference on Management of Data, SIGMOD ’15, New York, NY, USA, pp. 1729-1744; Zeng, Q.T., Tse, T., Divita, G., Keselman, A., Crowell, J., Browne, A.C., Goryachev, S., Ngo, L., Term identification methods for consumer health vocabulary development (2007) J. Med. Internet Res., 9 (1), p. e4; (2010), pp. 45-50. , &lt;http://is.muni.cz/publication/884893/en&gt;, R. Řehůřek, P. Sojka, Software Framework for Topic Modelling with Large Corpora, in: Proceedings of the LREC 2010 Workshop on New Challenges for NLP Frameworks, ELRA, Valletta, Malta; Caselles-Dupré, H., Lesaint, F., Royo-Letelier, J., Word2Vec Applied to Recommendation: Hyperparameters Matter (2018), pp. 352-356. , Proceedings of the 12th ACM Conference on Recommender Systems, RecSys ’18, ACM, New York, NY, USA doi:10.1145/3240323.3240377; Pakhomov, S., McInnes, B., Adam, T., Liu, Y., Pedersen, T., Melton, G.B., Semantic similarity and relatedness between clinical terms: an experimental study, AMIA (2010) Annual Symp. Proc. AMIA Symp., 2010, pp. 572-576. , https://www.ncbi.nlm.nih.gov/pubmed/21347043; Pedersen, T., Pakhomov, S.V.S., Patwardhan, S., Chute, C.G., Measures of semantic similarity and relatedness in the biomedical domain (2007) J. Biomed. Inform., 40 (3), pp. 288-299; Winkler, W.E., String Comparator Metrics and Enhanced Decision Rules in the Fellegi-Sunter Model of Record Linkage; Philips, L., Hanging on the metaphone, Computer Language 7; Fleiss, J.L., Measuring nominal scale agreement among many raters (1971) Psychol. Bull., 76 (5), pp. 378-382; Conger, A.J., Integration and generalization of kappas for multiple raters (1980) Psychol. Bull., 88 (2), pp. 322-328; Fleiss, J.L., Levin, B., Paik, M.C., Statistical Methods for Rates and Proportions (2013), John Wiley &amp; Sons; Chen, Q., Peng, Y., Lu, Z., (1810), BioSentVec: creating sentence embeddings for biomedical texts, arXiv preprint arXiv09302; Moen, S., Ananiadou, T.S.S., Distributional semantics resources for biomedical text processing (2013) Proc. LBM, pp. 39-44; Pennington, J., Socher, R., Manning, C., Glove: Global vectors for word representation (2014) Proceedings of the 2014 conference on empirical methods in natural language processing (EMNLP), pp. 1532-1543; (2013), &lt;https://code.google.com/archive/p/word2vec/&gt;, Google, word2vec; van der Maaten, L., Hinton, G., Visualizing data using t-SNE (2008) J. Mach. Learn. Res., 9 (Nov), pp. 2579-2605; Pakhomov, S.V.S., Finley, G., McEwan, R., Wang, Y., Melton, G.B., Corpus domain effects on distributional semantic modeling of medical terms (2016) Bioinformatics (Oxford, England), 32 (23), pp. 3635-3644; Wang, Y., Liu, S., Afzal, N., Rastegar-Mojarad, M., Wang, L., Shen, F., Kingsbury, P., Liu, H., A comparison of word embeddings for the biomedical natural language processing (2018) J. Biomed. Inform., 87, pp. 12-20; Food, U.S., (2019), &lt;http://www.webcitation.org/78su4HgDl&gt;, Drug Administration, FDA and Kratom</v>
          </cell>
          <cell r="AM317" t="str">
            <v>Altman, R.B.; Department of Bioengineering, United States; email: rbaltman@stanford.edu</v>
          </cell>
          <cell r="AP317" t="str">
            <v>Academic Press Inc.</v>
          </cell>
          <cell r="AV317" t="str">
            <v>JBIOB</v>
          </cell>
          <cell r="AW317" t="str">
            <v>J. Biomed. Informatics</v>
          </cell>
          <cell r="AX317" t="str">
            <v>Final</v>
          </cell>
          <cell r="AY317" t="str">
            <v>2-s2.0-85073678126</v>
          </cell>
          <cell r="BF317" t="str">
            <v>Drug Surveillance; Lexicon; Natural Language Processing; Pharmacovigilance; Social Media</v>
          </cell>
          <cell r="BG317" t="str">
            <v>Embeddings; Errors; Linguistics; Natural language processing systems; Automated classification; Lexicon; NAtural language processing; Pharmacovigilance; Potential sources; Social media; Social media datum; String match; Social networking (online); Article; automation; classification algorithm; data accuracy; drug classification; drug information; information retrieval; mobile application; natural language processing; performance; pharmacovigilance; priority journal; social media; classification; data mining; drug database; drug surveillance program; human; information dissemination; natural language processing; procedures; drug; Data Mining; Databases, Pharmaceutical; Humans; Information Dissemination; Natural Language Processing; Pharmaceutical Preparations; Pharmacovigilance; Social Media</v>
          </cell>
          <cell r="BH317" t="str">
            <v>twitter|metamap|nlp</v>
          </cell>
          <cell r="BI317" t="str">
            <v>twitter|metamap|nlp</v>
          </cell>
          <cell r="BJ317" t="str">
            <v>social media has been identified as a promising potential source of information for pharmacovigilance. the adoption of social media data has been hindered by the massive and noisy nature of the data. initial attempts to use social media data have relied on exact text matches to drugs of interest, and therefore suffer from the gap between formal drug lexicons and the informal nature of social media. the reddit comment archive represents an ideal corpus for bridging this gap. we trained a word embedding model, redmed, to facilitate the identification and retrieval of health entities from reddit data. we compare the performance of our model trained on a consumer-generated corpus against publicly available models trained on expert-generated corpora. our automated classification pipeline achieves an accuracy of 0.88 and a specificity of &gt;0.9 across four different term classes. of all drug mentions, an average of 79% (±0.5%) were exact matches to a generic or trademark drug name, 14% (±0.5%) were misspellings, 6.4% (±0.3%) were synonyms, and 0.13% (±0.05%) were pill marks. we find that our system captures an additional 20% of mentions; these would have been missed by approaches that rely solely on exact string matches. we provide a lexicon of misspellings and synonyms for 2978 drugs and a word embedding model trained on a health-oriented subset of reddit. © 2019 elsevier inc.</v>
          </cell>
          <cell r="BK317" t="str">
            <v>A mídia social foi identificada como uma fonte potencial promissora de informações para farmacovigilância. A adoção de dados de mídia social foi prejudicada pela natureza massiva e barulhenta dos dados. As tentativas iniciais de usar dados de mídia social basearam-se em correspondências exatas de texto com drogas de interesse e, portanto, sofrem com a lacuna entre os léxicos de drogas formais e a natureza informal da mídia social. O arquivo de comentários do Reddit representa um corpus ideal para preencher essa lacuna. Treinamos um modelo de incorporação de palavras, RedMed, para facilitar a identificação e recuperação de entidades de saúde dos dados do Reddit. Comparamos o desempenho de nosso modelo treinado em um corpus gerado pelo consumidor com os modelos disponíveis publicamente treinados em corpora gerados por especialistas. Nosso pipeline de classificação automatizado atinge uma precisão de 0,88 e uma especificidade de&gt; 0,9 em quatro classes de termos diferentes. De todas as menções de medicamentos, uma média de 79% (± 0,5%) eram correspondências exatas com um nome de medicamento genérico ou de marca comercial, 14% (± 0,5%) eram erros ortográficos, 6,4% (± 0,3%) eram sinônimos e 0,13% ( ± 0,05%) eram marcas de comprimidos. Descobrimos que nosso sistema captura um adicional de 20% das menções; estes teriam sido perdidos por abordagens que dependem exclusivamente de correspondências exatas de strings. Fornecemos um léxico de erros ortográficos e sinônimos para 2978 medicamentos e um modelo de incorporação de palavras treinado em um subconjunto do Reddit voltado para a saúde.</v>
          </cell>
          <cell r="BL317" t="str">
            <v xml:space="preserve">As mídias sociais foram identificadas como uma fonte potencial promissora de informações para a farmacovigilância. A adoção de dados de mídia social foi prejudicada pela natureza massiva e barulhenta dos dados. As tentativas iniciais de usar dados de mídia social confiaram em correspondências de texto exatas em drogas de interesse e, portanto, sofrem com a lacuna entre os léxicos formais de medicamentos e a natureza informal das mídias sociais. O arquivo Reddit Comment representa um corpus ideal para preencher esta lacuna. Nós treinamos uma palavra incorporando modelo, Redmed, para facilitar a identificação e recuperação de entidades de saúde dos dados de Reddit. Comparamos o desempenho do nosso modelo treinado em um corpus gerado pelo consumidor contra modelos publicamente disponíveis treinados em corpora geradas por especialistas. Nosso gasoduto de classificação automatizado atinge uma precisão de 0,88 e uma especificidade de&gt; 0,9 em quatro classes de prazo diferentes. de todas as menções de drogas, uma média de 79% (± 0,5%) eram correspondências exatas a um nome de drogas genérico ou de marca registrada, 14% (± 0,5%) foram ortográficas, 6,4% (± 0,3%) eram sinônimos e 0,13% ( ± 0,05%) eram marcas de pílulas. Descobrimos que nosso sistema captura mais de 20% das menções; Estes teriam sido perdidos por abordagens que dependem exclusivamente de correspondências exatas de string. Nós fornecemos um léxico de ortográficos e sinônimos para 2978 drogas e um modelo de incorporação de palavras treinados em um subconjunto orientado para a saúde de Reddit. © 2019 Elsevier Inc. </v>
          </cell>
          <cell r="BQ317">
            <v>0</v>
          </cell>
          <cell r="BR317">
            <v>1</v>
          </cell>
          <cell r="BS317">
            <v>0</v>
          </cell>
          <cell r="BV317">
            <v>0</v>
          </cell>
          <cell r="BW317">
            <v>0</v>
          </cell>
          <cell r="BX317">
            <v>0</v>
          </cell>
          <cell r="BY317">
            <v>0</v>
          </cell>
          <cell r="BZ317">
            <v>0</v>
          </cell>
          <cell r="CA317">
            <v>0</v>
          </cell>
          <cell r="CB317">
            <v>0</v>
          </cell>
          <cell r="CC317">
            <v>0</v>
          </cell>
          <cell r="CE317" t="str">
            <v>Entra ou ñ para leitura: não - rede Reddit com RedMed</v>
          </cell>
          <cell r="CF317" t="str">
            <v>Ruim</v>
          </cell>
          <cell r="CG317">
            <v>44371</v>
          </cell>
          <cell r="CI317">
            <v>0</v>
          </cell>
          <cell r="CK317">
            <v>0</v>
          </cell>
          <cell r="CL317">
            <v>0</v>
          </cell>
        </row>
        <row r="318">
          <cell r="C318" t="str">
            <v>the adverse drug reactions from patient reports in social media project protocol for an evaluation against a gold standard</v>
          </cell>
          <cell r="D318" t="str">
            <v>The adverse drug reactions from patient reports in social media project: Protocol for an evaluation against a gold standard</v>
          </cell>
          <cell r="E318" t="str">
            <v xml:space="preserve">As reações adversas do medicamento dos relatórios do paciente no projeto de mídia social: Protocolo para uma avaliação contra um padrão de ouro </v>
          </cell>
          <cell r="G318" t="str">
            <v xml:space="preserve">macho </v>
          </cell>
          <cell r="H318">
            <v>2019</v>
          </cell>
          <cell r="J318">
            <v>0</v>
          </cell>
          <cell r="K318">
            <v>1</v>
          </cell>
          <cell r="L318" t="str">
            <v>Scopus</v>
          </cell>
          <cell r="P318" t="str">
            <v>English</v>
          </cell>
          <cell r="Q318" t="str">
            <v>Article</v>
          </cell>
          <cell r="R318">
            <v>0</v>
          </cell>
          <cell r="S318" t="str">
            <v>All Open Access, Gold, Green</v>
          </cell>
          <cell r="T318" t="str">
            <v>Arnoux-Guenegou A., Girardeau Y., Chen X., Deldossi M., Aboukhamis R., Faviez C., Dahamna B., Karapetiantz P., Guillemin-Lanne S., Louët A.L.-L., Texier N., Burgun A., Katsahian S.</v>
          </cell>
          <cell r="U318" t="str">
            <v>JMIR Research Protocols</v>
          </cell>
          <cell r="V318" t="str">
            <v>8</v>
          </cell>
          <cell r="W318" t="str">
            <v>5</v>
          </cell>
          <cell r="X318" t="str">
            <v xml:space="preserve"> e11448</v>
          </cell>
          <cell r="Y318" t="str">
            <v>10.2196/11448</v>
          </cell>
          <cell r="Z318" t="str">
            <v>10.2196/11448</v>
          </cell>
          <cell r="AB318" t="str">
            <v>https://www.scopus.com/inward/record.uri?eid=2-s2.0-85067379631&amp;doi=10.2196%2f11448&amp;partnerID=40&amp;md5=548166357b9e907fee62485d3fa84362</v>
          </cell>
          <cell r="AC318" t="str">
            <v>INSERM U1138, Team 22 Information Sciences to Support Personalized Medicine, Centre de Recherche des Cordeliers, 15 Rue de l'école de Médecine, Paris, 75006, France; Département d'Informatique Médicale, Hôpital Européen Georges-Pompidou, Assistance Publique-Hôpitaux de Paris, Paris, France; Innovative Projects, Text Mining Expert System, Paris, France; Centre Régional de Pharmacovigilance, Hôpital Européen Georges-Pompidou, Assistance Publique-Hôpitaux de Paris, Paris, France; Kappa Santé, Paris, France; Service d'Informatique Biomédicale, D2IM, Centre Hospitalier Universitaire de Rouen, Rouen, France; INSERM U1138, Team 22 Information Sciences to Support Personalized Medicine, Paris Descartes University, Sorbonne Paris Cité, Paris, France; Clinical Research Unit Hôpitaux Universitaires Paris Ouest, Hôpital Européen Georges-Pompidou, Assistance Publique-Hôpitaux de Paris, Paris, France; INSERM CIC1418, Clinical Epidemiology, Hôpital Européen Georges-Pompidou, Paris, France</v>
          </cell>
          <cell r="AD318" t="str">
            <v>Arnoux-Guenegou, A., INSERM U1138, Team 22 Information Sciences to Support Personalized Medicine, Centre de Recherche des Cordeliers, 15 Rue de l'école de Médecine, Paris, 75006, France; Girardeau, Y., INSERM U1138, Team 22 Information Sciences to Support Personalized Medicine, Centre de Recherche des Cordeliers, 15 Rue de l'école de Médecine, Paris, 75006, France, Département d'Informatique Médicale, Hôpital Européen Georges-Pompidou, Assistance Publique-Hôpitaux de Paris, Paris, France; Chen, X., INSERM U1138, Team 22 Information Sciences to Support Personalized Medicine, Centre de Recherche des Cordeliers, 15 Rue de l'école de Médecine, Paris, 75006, France; Deldossi, M., Innovative Projects, Text Mining Expert System, Paris, France; Aboukhamis, R., Centre Régional de Pharmacovigilance, Hôpital Européen Georges-Pompidou, Assistance Publique-Hôpitaux de Paris, Paris, France; Faviez, C., Kappa Santé, Paris, France; Dahamna, B., Service d'Informatique Biomédicale, D2IM, Centre Hospitalier Universitaire de Rouen, Rouen, France; Karapetiantz, P., INSERM U1138, Team 22 Information Sciences to Support Personalized Medicine, Centre de Recherche des Cordeliers, 15 Rue de l'école de Médecine, Paris, 75006, France; Guillemin-Lanne, S., Innovative Projects, Text Mining Expert System, Paris, France; Louët, A.L.-L., Centre Régional de Pharmacovigilance, Hôpital Européen Georges-Pompidou, Assistance Publique-Hôpitaux de Paris, Paris, France; Texier, N., Kappa Santé, Paris, France; Burgun, A., INSERM U1138, Team 22 Information Sciences to Support Personalized Medicine, Centre de Recherche des Cordeliers, 15 Rue de l'école de Médecine, Paris, 75006, France, Département d'Informatique Médicale, Hôpital Européen Georges-Pompidou, Assistance Publique-Hôpitaux de Paris, Paris, France, INSERM U1138, Team 22 Information Sciences to Support Personalized Medicine, Paris Descartes University, Sorbonne Paris Cité, Paris, France; Katsahian, S., INSERM U1138, Team 22 Information Sciences to Support Personalized Medicine, Centre de Recherche des Cordeliers, 15 Rue de l'école de Médecine, Paris, 75006, France, INSERM U1138, Team 22 Information Sciences to Support Personalized Medicine, Paris Descartes University, Sorbonne Paris Cité, Paris, France, Clinical Research Unit Hôpitaux Universitaires Paris Ouest, Hôpital Européen Georges-Pompidou, Assistance Publique-Hôpitaux de Paris, Paris, France, INSERM CIC1418, Clinical Epidemiology, Hôpital Européen Georges-Pompidou, Paris, France</v>
          </cell>
          <cell r="AH318" t="str">
            <v>Cap Digital
Conseil Régional de Haute Normandie
Cancéropôle Ile de France</v>
          </cell>
          <cell r="AI318" t="str">
            <v>This work was labeled in 2013 by the competitiveness cluster Cap Digital and funded by the French General Direction for Enterprises (Direction Générale des Entreprises) and territorial collectivities (Ile de France and Haute Normandie) under the 16th French Unique Interministerial Fund request for proposal through the ADR-PRISM project.</v>
          </cell>
          <cell r="AL318" t="str">
            <v>Bates, D.W., Evans, R.S., Murff, H., Stetson, P.D., Pizziferri, L., Hripcsak, G., Detecting adverse events using information technology (2003) J Am Med Inform Assoc, 10 (2), pp. 115-128. , [FREE Full text] [Medline: 12595401]; Golomb, B.A., McGraw, J.J., Evans, M.A., Dimsdale, J.E., Physician response to patient reports of adverse drug effects: Implications for patient-targeted adverse effect surveillance (2007) Drug Saf, 30 (8), pp. 669-675. , [Medline: 17696579]; Hazell, L., Shakir, S.A., Under-reporting of adverse drug reactions: A systematic review (2006) Drug Saf, 29 (5), pp. 385-396. , [Medline: 16689555]; Sarker, A., Ginn, R., Nikfarjam, A., O'Connor, K., Smith, K., Jayaraman, S., Utilizing social media data for pharmacovigilance: A review (2015) J Biomed Inform, 54, pp. 202-212. , Apr, [FREE Full text] [Medline: 25720841]; Bate, A., Lindquist, M., Edwards, I.R., Olsson, S., Orre, R., Lansner, A., A Bayesian neural network method for adverse drug reaction signal generation (1998) Eur J Clin Pharmacol, 54 (4), pp. 315-321. , Jun, [Medline: 9696956]; DuMouchel, W., Bayesian data mining in large frequency tables, with an application to the FDA spontaneous reporting system (1999) The American Statistician, 53 (3), p. 177. , Aug; Szarfman, A., MacHado, S.G., O'Neill, R.T., Use of screening algorithms and computer systems to efficiently signal higher-than-expected combinations of drugs and events in the US FDA's spontaneous reports database (2002) Drug Saf, 25 (6), pp. 381-392. , [Medline: 12071774]; Van Puijenbroek, E.P., Bate, A., Leufkens, H.G., Lindquist, M., Orre, R., Egberts, A.C., A comparison of measures of disproportionality for signal detection in spontaneous reporting systems for adverse drug reactions (2002) Pharmacoepidemiol Drug Saf, 11 (1), pp. 3-10. , [Medline: 11998548]; Katsahian, S., Simond, M.E., Leprovost, D., Lardon, J., Bousquet, C., Kerdelhué, G., Evaluation of internet social networks using net scoring tool: A case study in adverse drug reaction mining (2015) Stud Health Technol Inform, 210, pp. 526-530. , [Medline: 25991203]; (2005) ISDB EU: Berlin Declaration on Pharmacovigilance, , https://www.akdae.de/Arzneimittelsicherheit/Weitere/Archiv/2005/85_200501252.pdf, ISDB. International Society of Drug Bulletins.: ISDB EU, Jan, [accessed 2018-06-29] [WebCite Cache ID 70UZb66y8]; Ho, T., Le, L., Thai, D.T., Taewijit, S., Data-driven approach to detect and predict adverse drug reactions (2016) Curr Pharm des, 22 (23), pp. 3498-3526. , [Medline: 27157416]; Wong, A., Plasek, J.M., Montecalvo, S.P., Zhou, L., Natural language processing and its implications for the future of medication safety: A narrative review of recent advances and challenges (2018) Pharmacotherapy, 38 (8), pp. 822-841. , Jun 09, [Medline: 29884988]; Tricco, A.C., Zarin, W., Lillie, E., Pham, B., Straus, S.E., Utility of social media and crowd-sourced data for pharmacovigilance: A scoping review protocol (2017) BMJ Open, 7 (1), p. e013474. , Dec 19, [FREE Full text] [Medline: 28104709]; Bossuyt, P.M., Reitsma, J.B., Bruns, D.E., Gatsonis, C.A., Glasziou, P.P., Irwig, L., STARD 2015: An updated list of essential items for reporting diagnostic accuracy studies (2015) BMJ, 351, p. h5527. , Oct 28, [FREE Full text] [Medline: 26511519]; Bousquet, C., Dahamna, B., Guillemin-Lanne, S., Darmoni, S.J., Faviez, C., Huot, C., The adverse drug reactions from patient reports in social media project: Five major challenges to overcome to operationalize analysis and efficiently support pharmacovigilance process (2017) JMIR Res Protoc, 6 (9), p. e179. , Sep 21, [FREE Full text] [Medline: 28935617]; Board, I., Medical Dictionary for Regulatory Activities, , https://www.meddra.org/, [accessed 2018-06-27] [WebCite Cache ID 70Ua4UBNo]; http://www.chu-rouen.fr/cismef/outils/outils-et-services/, Catalog and Index of Medical Sites French-language. URL, [accessed 2018-06-27] [WebCite Cache ID 70UYyaz1Q]; https://www.whocc.no/atc_ddd_index/, World Health Organization. ATC/DDD Index 2017, [accessed 2018-06-27] [WebCite Cache ID 70UXT3c84]; https://www.kappasante.com/, Kappa Santé. Pharmaco-epidemiology Interventions in public and numeric health URL, [accessed 2018-06-27] [WebCite Cache ID 70UZvaGf0]; Kostadinov, F., GitHub. TEMIS LUXID 7.0.1 SKILL CARTRIDGE DEVELOPMENT CYCLE, , http://fabian-kostadinov.github.io/2015/10/04/temis-luxid701-skill-cartridge-development-cycle/, [accessed 2018-06-27] [WebCite Cache ID 70UXfPs4L]; Chen, X., Deldossi, M., Aboukhamis, R., Faviez, C., Dahamna, B., Karapetiantz, P., Mining adverse drug reactions in social media with named entity recognition and semantic methods (2017) Stud Health Technol Inform, 245, pp. 322-326. , [Medline: 29295108]; Cavalié, P., Djeraba, A., ANSM [National Agency for the Safety of Medicines and Health Products]. Analysis of Drug Sales in France in 2013, 2014. , https://ansm.sante.fr/var/ansm_site/storage/original/application/3df7b99f8f4c9ee634a6a9b094624341.pdf, [accessed 2018-06-27] [WebCite Cache ID 70UXyC8tD]; Kiritchenko, S., Matwin, S., Nock, R., Famili, A., Learning Evaluation in the Presence of Class Hierarchies: Application to Text Categorization (2006) 19th Conference of the Canadian Society for Computational Studies of Intelligence, pp. 395-406. , https://www.svkir.com/papers/Kiritchenko-et-al-hierarchical-AI-2006.pdf, Presented At: Berlin Heidelberg: Springer, June 7-9, 2006; Québec City, Québec, Canada; (2016) R: A Language and Environment for Statistical Computing, , https://www.r-project.org/, Vienna Austria: R Foundation for Statistical Computing, [WebCite Cache ID 77aU4dSIp]; Ginn, R., Pimpalkhute, P., Nikfarjam, A., Patki, A., O'Connor, K., Sarker, A., (2014) Mining Twitter for Adverse Drug Reaction Mentions: a Corpus and Classification Benchmark, , http://www.nactem.ac.uk/biotxtm2014/papers/Ginnetal.pdf, Arizona State University., [accessed 2019-04-01] [WebCite Cache ID 77K671ICh]; Hadzi-Puric, J., Grmusa, J., Automatic Drug Adverse Reaction Discovery from Parenting Websites Using Disproportionality Methods. (2012) IEEE/ACM International Conference on Advances in Social Networks Analysis and Mining, pp. 792-797. , Presented At: August 26-29, 2012; Istanbul, Turkey; Leaman, R., Wojtulewicz, L., Sullivan, R., Skariah, A., Yang, J., Gonzalez, G., Towards internet-age pharmacovigilance: Extracting adverse drug reactions from user posts to health-related social networks (2010) Workshop on Biomedical Natural Language Processing (BioNLP 2010) ACL 2010, pp. 117-125. , https://www.aclweb.org/anthology/W10-1915, Presented At: July 15, 2010; Uppsala, Sweden; Liu, X., Chen, H., AZDrugMiner: An information extraction system for mining patient-reported adverse drug events in online patient forums. (2013) International Conference on Smart Health, pp. 134-150. , Presented At: August 3-4, 2013; Beijing, China; Nikfarjam, A., Gonzalez, G.H., Pattern mining for extraction of mentions of adverse drug reactions from user comments (2011) AMIA Annu Symp Proc, 2011, pp. 1019-1026. , [FREE Full text] [Medline: 22195162]; Nikfarjam, A., Sarker, A., O'Connor, K., Ginn, R., Gonzalez, G., Pharmacovigilance from social media: Mining adverse drug reaction mentions using sequence labeling with word embedding cluster features (2015) J Am Med Inform Assoc, 22 (3), pp. 671-681. , May, [FREE Full text] [Medline: 25755127]; O'Connor, K., Pimpalkhute, P., Nikfarjam, A., Ginn, R., Smith, K.L., Gonzalez, G., Pharmacovigilance on Twitter? Mining tweets for adverse drug reactions (2014) AMIA Annu Symp Proc, 2014, pp. 924-933. , [FREE Full text] [Medline: 25954400]; Patki, A., Sarker, A., Pimpalkhute, P., Nikfarjam, A., Ginn, R., Oconnor, K., (2014) Mining Adverse Drug Reaction Signals from Social Media: Going beyond Extraction, , https://tinyurl.com/y4xwmjco, Arizona State University., [accessed 2019-04-01] [WebCite Cache ID 77K6WFaat]; Sampathkumar, H., Chen, X., Luo, B., Mining adverse drug reactions from online healthcare forums using hidden Markov model (2014) BMC Med Inform Decis Mak, 14, p. 91. , [FREE Full text] [Medline: 25341686]; Sarker, A., Gonzalez, G., Portable automatic text classification for adverse drug reaction detection via multi-corpus training (2015) J Biomed Inform, 53, pp. 196-207. , Feb, [FREE Full text] [Medline: 25451103]; Segura-Bedmar, I., Revert, R., Martínez, P., Detecting drugs and adverse events from Spanish social media streams (2014) Proceedings of the 5th International Workshop on Health Text Mining and Information Analysis (Louhi)., pp. 106-115. , https://www.aclweb.org/anthology/W14-1117, Presented at: 5th International Workshop on Health Text Mining and Information Analysis (Louhi); April 26-30, 2014; Gothenburg, Sweden; Yang, M., Wang, X., Kiang, M., Identification of Consumer Adverse Drug Reaction Messages on Social Media PACIS 2013 Proceedings. 2013 Presented At: The Pacific Asia Conference on Information Systems, , https://aisel.aisnet.org/pacis2013/193, June 18-22, 2013; Jeju Island, Korea URL; Yates, A., Goharian, N., ADRTrace: Detecting expected and unexpected adverse drug reactions from user reviews on social media sites 2013 Presented At: European Conference on Information Retrieval, , https://link.springer.com/chapter/10.1007/978-3-642-36973-5_92, March 24-27, 2013; Moscow, Russia URL, [10.1007/978-3-642-36973-5_92]; Benton, A., Ungar, L., Hill, S., Hennessy, S., Mao, J., Chung, A., Identifying potential adverse effects using the web: A new approach to medical hypothesis generation (2011) J Biomed Inform, 44 (6), pp. 989-996. , Dec, [FREE Full text] [Medline: 21820083]; Bian, J., Topaloglu, U., Yu, F., Towards large-scale Twitter mining for drug-related adverse events (2012) SHB12 (2012), 2012, pp. 25-32. , Oct 29, [FREE Full text] [Medline: 28967001]; Chee, B.W., Berlin, R., Schatz, B., Predicting adverse drug events from personal health messages (2011) AMIA Annu Symp Proc, 2011, pp. 217-226. , [FREE Full text] [Medline: 22195073]; Freifeld, C.C., Brownstein, J.S., Menone, C.M., Bao, W., Filice, R., Kass-Hout, T., Digital drug safety surveillance: Monitoring pharmaceutical products in Twitter (2014) Drug Saf, 37 (5), pp. 343-350. , May, [FREE Full text] [Medline: 24777653]; Jiang, K., Zheng, Y., Mining Twitter Data for Potential Drug Effects (2013) 2013 Presented At: The 9th International Conference on Advanced Data Mining and Applications (ADMA), , Hangzhou, China; Yang, C.C., Yang, H., Jiang, L., Postmarketing drug safety surveillance using publicly available health-consumer-contributed content in social media (2014) ACM Trans Manage Inf Syst, 5 (1), pp. 1-21. , Apr 01; Yang, C., Yang, H., Jiang, L., Zhang, M., Social media mining for drug safety signal detection. (2012) Proceedings of the International Workshop on Smart Healthwellbeing, , http://www.pages.drexel.edu/~hy95/publications/2012SHB.pdf, Presented At: Octiber 29, 2012; Maui, Hawaii, USA URL; Yeleswarapu, S., Rao, A., Joseph, T., Saipradeep, V.G., Srinivasan, R., A pipeline to extract drug-adverse event pairs from multiple data sources (2014) BMC Med Inform Decis Mak, 14, p. 13. , [FREE Full text] [Medline: 24559132]; Bollegala, D., Maskell, S., Sloane, R., Hajne, J., Pirmohamed, M., Causality patterns for detecting adverse drug reactions from social media: Text mining approach (2018) JMIR Public Health Surveill, 4 (2), p. e51. , May 09, [FREE Full text] [Medline: 29743155]; Saeed, M., Villarroel, M., Reisner, A.T., Clifford, G., Lehman, L., Moody, G., Multiparameter intelligent monitoring in intensive care II: A public-access intensive care unit database (2011) Crit Care Med, 39 (5), pp. 952-960. , May, [FREE Full text] [Medline: 21283005]; Zhu, X., Cherry, C., Kiritchenko, S., Martin, J., De Bruijn, B., Detecting concept relations in clinical text: Insights from a state-of-the-art model (2013) J Biomed Inform, 46 (2), pp. 275-285. , Apr, [FREE Full text] [Medline: 23380683]</v>
          </cell>
          <cell r="AM318" t="str">
            <v>Chen, X.; INSERM U1138, 15 Rue de l'école de Médecine, France; email: chenxiaoyi619@gmail.com</v>
          </cell>
          <cell r="AW318" t="str">
            <v>JMIR Res. Prot.</v>
          </cell>
          <cell r="AX318" t="str">
            <v>Final</v>
          </cell>
          <cell r="AY318" t="str">
            <v>2-s2.0-85067379631</v>
          </cell>
          <cell r="BF318" t="str">
            <v>Data mining; Drug-related side effects and adverse reactions; MedDRA; Natural language processing; Racine Pharma; Social media</v>
          </cell>
          <cell r="BH318" t="str">
            <v>twitter|metamap|nlp</v>
          </cell>
          <cell r="BI318" t="str">
            <v>twitter|metamap|nlp</v>
          </cell>
          <cell r="BJ318" t="str">
            <v>background: social media is a potential source of information on postmarketing drug safety surveillance that still remains unexploited nowadays. information technology solutions aiming at extracting adverse reactions (adrs) from posts on health forums require a rigorous evaluation methodology if their results are to be used to make decisions. first, a gold standard, consisting of manual annotations of the adr by human experts from the corpus extracted from social media, must be implemented and its quality must be assessed. second, as for clinical research protocols, the sample size must rely on statistical arguments. finally, the extraction methods must target the relation between the drug and the disease (which might be either treated or caused by the drug) rather than simple co-occurrences in the posts. objective: we propose a standardized protocol for the evaluation of a software extracting adrs from the messages on health forums. the study is conducted as part of the adverse drug reactions from patient reports in social media project. methods: messages from french health forums were extracted. entity recognition was based on racine pharma lexicon for drugs and medical dictionary for regulatory activities terminology for potential adverse events (aes). natural language processing-based techniques automated the adr information extraction (relation between the drug and ae entities). the corpus of evaluation was a random sample of the messages containing drugs and/or ae concepts corresponding to recent pharmacovigilance alerts. a total of 2 persons experienced in medical terminology manually annotated the corpus, thus creating the gold standard, according to an annotator guideline. we will evaluate our tool against the gold standard with recall, precision, and f-measure. interannotator agreement, reflecting gold standard quality, will be evaluated with hierarchical kappa. granularities in the terminologies will be further explored. results: necessary and sufficient sample size was calculated to ensure statistical confidence in the assessed results. as we expected a global recall of 0.5, we needed at least 384 identified adr concepts to obtain a 95% ci with a total width of 0.10 around 0.5. the automated adr information extraction in the corpus for evaluation is already finished. the 2 annotators already completed the annotation process. the analysis of the performance of the adr information extraction module as compared with gold standard is ongoing. conclusions: this protocol is based on the standardized statistical methods from clinical research to create the corpus, thus ensuring the necessary statistical power of the assessed results. such evaluation methodology is required to make the adr information extraction software useful for postmarketing drug safety surveillance. © armelle arnoux-guenegou, yannick girardeau, xiaoyi chen, myrtille deldossi, rim aboukhamis, carole faviez, badisse dahamna, pierre karapetiantz, sylvie guillemin-lanne, agnès lillo-le louët, nathalie texier, anita burgun, sandrine katsahian.</v>
          </cell>
          <cell r="BK318" t="str">
            <v>Contexto: A mídia social é uma fonte potencial de informações sobre a vigilância da segurança de medicamentos pós-comercialização que ainda permanece inexplorada nos dias de hoje. As soluções de tecnologia da informação que visam extrair reações adversas (RAMs) de postagens em fóruns de saúde requerem uma metodologia de avaliação rigorosa para que seus resultados sejam usados ​​para a tomada de decisões. Em primeiro lugar, um padrão ouro, consistindo em anotações manuais do ADR por especialistas humanos do corpus extraído das redes sociais, deve ser implementado e sua qualidade deve ser avaliada. Em segundo lugar, quanto aos protocolos de pesquisa clínica, o tamanho da amostra deve se basear em argumentos estatísticos. Finalmente, os métodos de extração devem visar a relação entre o medicamento e a doença (que pode ser tratada ou causada pelo medicamento), em vez de simples co-ocorrências nos postos. Objetivo: Propomos um protocolo padronizado para avaliação de um software de extração de RAMs de mensagens em fóruns de saúde. O estudo é conduzido como parte do projeto Reações Adversas a Medicamentos de Relatos de Pacientes nas Redes Sociais. Métodos: Mensagens de fóruns de saúde franceses foram extraídas. O reconhecimento da entidade foi baseado no léxico da Racine Pharma para medicamentos e na terminologia do Dicionário Médico para Atividades Regulatórias para eventos adversos em potencial (AEs). Técnicas baseadas em processamento de linguagem natural automatizaram a extração de informações de ADR (relação entre a droga e as entidades de EA). O corpus de avaliação foi uma amostra aleatória das mensagens contendo medicamentos e / ou conceitos de EA correspondentes a alertas recentes de farmacovigilância. Um total de 2 pessoas com experiência em terminologia médica anotaram manualmente o corpus, criando assim o padrão ouro, de acordo com uma diretriz do anotador. Avaliaremos nossa ferramenta em relação ao padrão ouro com recall, precisão e medida f. A concordância entre anotadores, refletindo a qualidade do padrão ouro, será avaliada com kappa hierárquico. Granularidades nas terminologias serão exploradas posteriormente. Resultados: O tamanho amostral necessário e suficiente foi calculado para garantir a confiança estatística nos resultados avaliados. Como esperávamos um recall global de 0,5, precisávamos de pelo menos 384 conceitos de ADR identificados para obter um IC de 95% com uma largura total de 0,10 em torno de 0,5. A extração automatizada de informações de ADR no corpus para avaliação já foi concluída. Os 2 anotadores já concluíram o processo de anotação. A análise do desempenho do módulo de extração de informações ADR em comparação com o padrão ouro está em andamento. Conclusões: Este protocolo baseia-se nos métodos estatísticos padronizados de pesquisa clínica para a construção do corpus, garantindo assim o poder estatístico necessário dos resultados avaliados. Essa metodologia de avaliação é necessária para tornar o software de extração de informações de ADR útil para a vigilância de segurança de medicamentos pós-comercialização.</v>
          </cell>
          <cell r="BL318" t="str">
            <v xml:space="preserve">Antecedentes: A mídia social é uma fonte potencial de informações sobre a vigilância de segurança de drogas pós-comercialização que ainda permanece inexplorada hoje em dia. As soluções de tecnologia da informação visam extrair reações adversas (ADRs) de posts em fóruns de saúde exigem uma rigorosa metodologia de avaliação, se seus resultados forem usados ​​para tomar decisões. Primeiro, um padrão de ouro, consistindo de anotações manuais do ADR por especialistas humanos do corpus extraído das mídias sociais, deve ser implementado e sua qualidade deve ser avaliada. Em segundo lugar, como para protocolos de pesquisa clínica, o tamanho da amostra deve confiar em argumentos estatísticos. Finalmente, os métodos de extração devem atingir a relação entre o medicamento e a doença (que podem ser tratados ou causados ​​pelo medicamento) em vez de co-ocorrências simples nos postos. OBJETIVO: Propomos um protocolo padronizado para a avaliação de um software extraindo ADRs das mensagens em fóruns de saúde. O estudo é realizado como parte das reações adversas do medicamento dos relatórios do paciente no projeto de mídia social. Métodos: As mensagens dos fóruns de saúde francesa foram extraídas. O reconhecimento da entidade foi baseado em Racine Pharma Lexicon para drogas e dicionário médico para a terminologia de atividades regulatórias para possíveis eventos adversos (AES). As técnicas de processamento de linguagem natural automatizaram a extração de informações ADR (relação entre as entidades de drogas e AE). O corpus da avaliação foi uma amostra aleatória das mensagens que contêm drogas e / ou conceitos AE correspondentes aos recentes alertas de farmacovigilância. Um total de 2 pessoas experimentadas na terminologia médica anotou manualmente o corpus, criando assim o padrão ouro, de acordo com uma diretriz de anotomatização. Vamos avaliar nossa ferramenta contra o padrão de ouro com recordação, precisão e f-medida. Acordo Interaninotador, refletindo a qualidade padrão do ouro, será avaliado com kappa hierárquico. Granularidades nas terminologias serão mais exploradas. RESULTADOS: O tamanho da amostra necessária e suficiente foi calculado para garantir a confiança estatística nos resultados avaliados. Como esperávamos uma recordação global de 0,5, precisávamos de pelo menos 384 conceitos de ADR identificados para obter um IC de 95% com uma largura total de 0,10 por volta de 0,5. A extração automatizada de informações ADR no corpus para avaliação já foi concluída. Os 2 anotadores já completaram o processo de anotação. A análise do desempenho do módulo de extração de informações ADR em comparação com o padrão ouro está em andamento. CONCLUSÕES: Este Protocolo é baseado nos métodos estatísticos padronizados da pesquisa clínica para criar o corpus, garantindo assim o poder estatístico necessário dos resultados avaliados. Essa metodologia de avaliação é necessária para tornar o software de extração de informação ADR útil para a vigilância de segurança de drogas postmarketing. © Armelle Arnoux-Guenegou, Yannick Girardeau, Xiaoyi Chen, Myrtille Deldossi, Rim Aboukhamis, Carole Faviez, Badisse Dahamna, Pierre Karapetiantz, Sylvie Guillemin-Lanne, Agnès Lillo-le Louët, Nathalie Texier, Anita Burgun, Sandrine Katsahian. </v>
          </cell>
          <cell r="BQ318">
            <v>0</v>
          </cell>
          <cell r="BR318">
            <v>1</v>
          </cell>
          <cell r="BS318">
            <v>0</v>
          </cell>
          <cell r="BV318">
            <v>0</v>
          </cell>
          <cell r="BW318">
            <v>0</v>
          </cell>
          <cell r="BX318">
            <v>0</v>
          </cell>
          <cell r="BY318">
            <v>0</v>
          </cell>
          <cell r="BZ318">
            <v>0</v>
          </cell>
          <cell r="CA318">
            <v>0</v>
          </cell>
          <cell r="CB318">
            <v>0</v>
          </cell>
          <cell r="CC318">
            <v>0</v>
          </cell>
          <cell r="CE318" t="str">
            <v>Entra ou ñ para leitura: não - baseado no léxico da Racine Pharma e MEDRA, foruns frances</v>
          </cell>
          <cell r="CF318" t="str">
            <v>Ruim</v>
          </cell>
          <cell r="CG318">
            <v>44371</v>
          </cell>
          <cell r="CI318">
            <v>0</v>
          </cell>
          <cell r="CK318">
            <v>0</v>
          </cell>
          <cell r="CL318">
            <v>0</v>
          </cell>
        </row>
        <row r="319">
          <cell r="C319" t="str">
            <v>use of sentiment analysis techniques in healthcare domain</v>
          </cell>
          <cell r="D319" t="str">
            <v>Use of sentiment analysis techniques in healthcare domain</v>
          </cell>
          <cell r="E319" t="str">
            <v xml:space="preserve">Uso de técnicas de análise de sentimento no domínio da saúde </v>
          </cell>
          <cell r="G319" t="str">
            <v xml:space="preserve">macho </v>
          </cell>
          <cell r="H319">
            <v>2019</v>
          </cell>
          <cell r="I319">
            <v>4</v>
          </cell>
          <cell r="J319">
            <v>0</v>
          </cell>
          <cell r="K319">
            <v>1</v>
          </cell>
          <cell r="L319" t="str">
            <v>Scopus</v>
          </cell>
          <cell r="P319" t="str">
            <v>English</v>
          </cell>
          <cell r="Q319" t="str">
            <v>Book Chapter</v>
          </cell>
          <cell r="R319">
            <v>0</v>
          </cell>
          <cell r="T319" t="str">
            <v>Ramírez-Tinoco F.J., Alor-Hernández G., Sánchez-Cervantes J.L., Salas-Zárate M.P., Valencia-García R.</v>
          </cell>
          <cell r="U319" t="str">
            <v>Studies in Computational Intelligence</v>
          </cell>
          <cell r="V319" t="str">
            <v>815</v>
          </cell>
          <cell r="Y319" t="str">
            <v>10.1007/978-3-030-06149-4_8</v>
          </cell>
          <cell r="Z319" t="str">
            <v>10.1007/978-3-030-06149-4_8</v>
          </cell>
          <cell r="AB319" t="str">
            <v>https://www.scopus.com/inward/record.uri?eid=2-s2.0-85061090937&amp;doi=10.1007%2f978-3-030-06149-4_8&amp;partnerID=40&amp;md5=1ccc001865b58f0f97ee964cd6563175</v>
          </cell>
          <cell r="AC319" t="str">
            <v>Tecnológico Nacional de México/I.T. Orizaba, Av. Oriente 9 no. 852 Col. E. Zapata, Orizaba, Veracruz  CP 94320, Mexico; Division of Research and Postgraduate Studies, CONACYT-Instituto Tecnológico de Orizaba, Av. Oriente 9 no. 852 Col. E. Zapata, Orizaba, Veracruz  CP 94320, Mexico; Department of Computing and Systems, University of Murcia, Murcia, 30100, Spain</v>
          </cell>
          <cell r="AD319" t="str">
            <v>Ramírez-Tinoco, F.J., Tecnológico Nacional de México/I.T. Orizaba, Av. Oriente 9 no. 852 Col. E. Zapata, Orizaba, Veracruz  CP 94320, Mexico; Alor-Hernández, G., Tecnológico Nacional de México/I.T. Orizaba, Av. Oriente 9 no. 852 Col. E. Zapata, Orizaba, Veracruz  CP 94320, Mexico; Sánchez-Cervantes, J.L., Division of Research and Postgraduate Studies, CONACYT-Instituto Tecnológico de Orizaba, Av. Oriente 9 no. 852 Col. E. Zapata, Orizaba, Veracruz  CP 94320, Mexico; Salas-Zárate, M.P., Tecnológico Nacional de México/I.T. Orizaba, Av. Oriente 9 no. 852 Col. E. Zapata, Orizaba, Veracruz  CP 94320, Mexico; Valencia-García, R., Department of Computing and Systems, University of Murcia, Murcia, 30100, Spain</v>
          </cell>
          <cell r="AH319" t="str">
            <v>Secretaría de Educación Pública, SEP
Consejo Nacional de Ciencia y Tecnología, CONACYT</v>
          </cell>
          <cell r="AI319" t="str">
            <v>Acknowledgements The authors are grateful to the National Technological Institute of Mexico for supporting this work. This research paper was also supported by the Mexico’s National Council of Science and Technology (CONACYT), as well as by the Secretariat of Public Education (SEP) through the PRODEP program.</v>
          </cell>
          <cell r="AL319" t="str">
            <v>Ravi, K., Ravi, V., A survey on opinion mining and sentiment analysis: Tasks, approaches and applications (2015) Knowl. Syst., 89, pp. 14-46. , https://doi.org/10.1016/j.knosys.2015.06.015; Serrano-Guerrero, J., Olivas, J.A., Romero, F.P., Herrera-Viedma, E., Sentiment analysis: A review and comparative analysis of web services (2015) Inf. Sci. (Ny), 311, pp. 18-38. , https://doi.org/10.1016/j.ins.2015.03.040; Medhat, W., Hassan, A., Korashy, H., Sentiment analysis algorithms and applications: A survey (2014) Ain Shams Eng. J., 5, pp. 1093-1113. , https://doi.org/10.1016/j.asej.2014.04.011; Fernández-Gavilanes, M., Álvarez-López, T., Juncal-Martínez, J., Costa-Montenegro, E., Javier González-Castaño, F., Unsupervised method for sentiment analysis in online texts (2016) Expert Syst. Appl., 58, pp. 57-75. , https://doi.org/10.1016/j.eswa.2016.03.031; Bucur, C., Using opinion mining techniques in tourism (2015) Proc. Econ. Financ., 23, pp. 1666-1673. , https://doi.org/10.1016/S2212-5671(15)00471-2; Gull, R., Shoaib, U., Rasheed, S., Abid, W., Zahoor, B., Pre processing of twitter’s data for opinion mining in political context (2016) Proc. Comput. Sci., 96, pp. 1560-1570. , https://doi.org/10.1016/j.procs.2016.08.203; Crannell, W.C., Clark, E., Jones, C., James, T.A., Moore, J., A pattern-matched twitter analysis of US cancer-patient sentiments (2018) J. Surg. Res., 206, pp. 536-542. , https://doi.org/10.1016/j.jss.2016.06.050; Rodrigues, R.G., Das Dores, R.M., Camilo-Junior, C.G., Rosa, T.C., SentiHealth-Cancer: A sentiment analysis tool to help detecting mood of patients in online social networks (2016) Int. J. Med. Inform., 85, pp. 80-95. , https://doi.org/10.1016/j.ijmedinf.2015.09.007; Bui, N., Yen, J., Honavar, V., Temporal causality analysis of sentiment change in a cancer survivor network (2016) IEEE Trans. Comput. Soc. Syst., 3, pp. 75-87. , https://doi.org/10.1109/TCSS.2016.2591880; Korkontzelos, I., Nikfarjam, A., Shardlow, M., Sarker, A., Ananiadou, S., Gonzalez, G.H., Analysis of the effect of sentiment analysis on extracting adverse drug reactions from tweets and forum posts (2016) J. Biomed. Inform., 62, pp. 148-158. , https://doi.org/10.1016/j.jbi.2016.06.007; Wu, L., Moh, T.S., Khuri, N., Twitter opinion mining for adverse drug reactions (2015) 2015 IEEE International Conference on Big Data (Big Data), pp. 1570-1574; Gopalakrishnan, V., Ramaswamy, C., Patient opinion mining to analyze drugs satisfaction using supervised learning (2017) J. Appl. Res. Technol., 15, pp. 311-319. , https://doi.org/10.1016/j.jart.2017.02.005; Asghar, M.Z., Ahmad, S., Qasim, M., Zahra, S.R., Kundi, F.M., SentiHealth: Creating health-related sentiment lexicon using hybrid approach (2016) Springerplus, 5 (1139). , https://doi.org/10.1186/s40064-016-2809-x; Du, J., Xu, J., Song, H.-Y., Tao, C., Leveraging machine learning-based approaches to assess human papillomavirus vaccination sentiment trends with Twitter data (2017) BMC Med. Inform. Decis. Mak., 17, p. 69. , https://doi.org/10.1186/s12911-017-0469-6; Zhou, X., Coiera, E.W., Tsafnat, G., Arachi, D., Ong, M.-S., Dunn, A.G., Using social connection information to improve opinion mining: Identifying negative sentiment about HPV vaccines on twitter (2015) Stud. Health Technol. Inform, 216, pp. 761-765; Birjali, M., Beni-Hssane, A., Erritali, M., Machine learning and semantic sentiment analysis based algorithms for suicide sentiment prediction in social networks (2017) Proc. Comput. Sci., 113, pp. 65-72. , https://doi.org/10.1016/j.procs.2017.08.290; Sabra, S., Malik, K.M., Alobaidi, M., Prediction of venous thromboembolism using semantic and sentiment analyses of clinical narratives (2018) Comput. Biol. Med., 94, pp. 1-10. , https://doi.org/10.1016/j.compbiomed.2017.12.026; Salas-Zárate, M.P., Medina-Moreira, J., Lagos-Ortíz, K., Luna-Aveiga, H., Rodríguez-García, M.Á., Valencia-García, R., Sentiment analysis on tweets about diabetes: An aspect-level approach (2017) Comput. Math. Methods Med., 9. , https://doi.org/10.1155/2017/5140631; Ji, X., Chun, S.A., Geller, J., Monitoring public health concerns using twitter sentiment classifications (2013) 2013 IEEE International Conference on Healthcare Informatics, pp. 335-344; Yang, F.-C., Lee, A.J.T., Kuo, S.-C., Mining health social media with sentiment analysis (2016) J. Med. Syst., 40, p. 236. , https://doi.org/10.1007/s10916-016-0604-4; Izzo, J.A., Maloy, K., 86 sentiment analysis demonstrates variability in medical student grading (2017) Ann. Emerg. Med., 70, pp. S35-S36. , https://doi.org/10.1016/j.annemergmed.2017.07.111; Alayba, A.M., Palade, V., England, M., Iqbal, R., Arabic language sentiment analysis on health services (2017) Corr; https://developers.facebook.com/docs/graph-api; Williams, A., Twitteroauth, , https://twitteroauth.com/; https://www.ibm.com/watson/services/natural-language-understanding/, Natural language understanding; Plotly: Plotly.Js, , https://plot.ly/javascript/</v>
          </cell>
          <cell r="AM319" t="str">
            <v>Ramírez-Tinoco, F.J.; Tecnológico Nacional de México/I.T. Orizaba, Av. Oriente 9 no. 852 Col. E. Zapata, Mexico; email: javier.rtinoco@hotmail.com</v>
          </cell>
          <cell r="AP319" t="str">
            <v>Springer Verlag</v>
          </cell>
          <cell r="AW319" t="str">
            <v>Stud. Comput. Intell.</v>
          </cell>
          <cell r="AX319" t="str">
            <v>Final</v>
          </cell>
          <cell r="AY319" t="str">
            <v>2-s2.0-85061090937</v>
          </cell>
          <cell r="AZ319">
            <v>23</v>
          </cell>
          <cell r="BI319" t="str">
            <v>twitter|metamap|nlp</v>
          </cell>
          <cell r="BJ319" t="str">
            <v>every day a large amount of subjective information is generated through social networks such as facebook® and twitter®. the subjective information implies the opinions, beliefs, feelings and attitudes that people express towards different topics of interest. moreover, this type of information is of great importance for companies, organizations or individuals, because it allows them to carry out actions that benefit them. besides, sentiment analysis is the field that studies subjective information through natural language processing, computational linguistics, information retrieval and data mining techniques. sentiment analysis is very useful in various domains, such as politics, marketing, tourism, among others. actually, healthcare domain implies a large area of opportunity to obtain benefits using sentiment analysis, such as obtaining information about the patients’ mood, diseases, adverse drug reactions, epidemics, among others. however, healthcare domain has been very little explored. therefore, in this chapter we propose a module based on sentiment analysis to obtain sentiments and emotions at the comment and entity levels from texts related to the healthcare domain. also, different case studies are presented to validate the proposed module. © 2019, springer nature switzerland ag.</v>
          </cell>
          <cell r="BK319" t="str">
            <v>Todos os dias, uma grande quantidade de informações subjetivas é gerada por meio de redes sociais como Facebook® e Twitter®. A informação subjetiva implica as opiniões, crenças, sentimentos e atitudes que as pessoas expressam em relação a diferentes temas de interesse. Além disso, este tipo de informação é de grande importância para empresas, organizações ou indivíduos, pois lhes permite realizar ações que os beneficiem. Além disso, a análise de sentimento é o campo que estuda a informação subjetiva através do processamento de linguagem natural, linguística computacional, recuperação de informação e técnicas de mineração de dados. A análise de sentimento é muito útil em vários domínios, como política, marketing, turismo, entre outros. Na verdade, o domínio da saúde implica em uma grande área de oportunidade para obter benefícios por meio da análise de sentimento, como a obtenção de informações sobre o humor dos pacientes, doenças, reações adversas a medicamentos, epidemias, entre outros. No entanto, o domínio da saúde tem sido muito pouco explorado. Portanto, neste capítulo, propomos um módulo baseado em análise de sentimento para obter sentimentos e emoções nos níveis de comentário e entidade de textos relacionados ao domínio da saúde. Além disso, diferentes estudos de caso são apresentados para validar o módulo proposto.</v>
          </cell>
          <cell r="BL319" t="str">
            <v xml:space="preserve">Todos os dias, uma grande quantidade de informações subjetivas é gerada por meio de redes sociais, como o Facebook® e o Twitter®. A informação subjetiva implica as opiniões, crenças, sentimentos e atitudes que as pessoas expressam para diferentes tópicos de interesse. Além disso, este tipo de informação é de grande importância para empresas, organizações ou indivíduos, porque lhes permite realizar ações que os beneficiem. Além disso, a análise do sentimento é o campo que estuda informações subjetivas por meio de processamento de linguagem natural, lingüística computacional, recuperação de informações e técnicas de mineração de dados. A análise do sentimento é muito útil em vários domínios, como política, marketing, turismo, entre outros. Na verdade, o domínio de saúde implica uma grande área de oportunidade para obter benefícios usando análise de sentimentos, como obter informações sobre o humor dos pacientes, doenças, reações adversas, epidemias, entre outros. No entanto, o domínio da saúde tem sido muito pouco explorado. Portanto, neste capítulo, propomos um módulo com base na análise de sentimentos para obter sentimentos e emoções nos níveis de comentários e entidades de textos relacionados ao domínio de saúde. Além disso, diferentes estudos de caso são apresentados para validar o módulo proposto. © 2019, Springer Nature Switzerland AG. </v>
          </cell>
          <cell r="BQ319">
            <v>0</v>
          </cell>
          <cell r="BR319">
            <v>1</v>
          </cell>
          <cell r="BS319">
            <v>0</v>
          </cell>
          <cell r="BV319">
            <v>0</v>
          </cell>
          <cell r="BW319">
            <v>0</v>
          </cell>
          <cell r="BX319">
            <v>0</v>
          </cell>
          <cell r="BY319">
            <v>0</v>
          </cell>
          <cell r="BZ319">
            <v>0</v>
          </cell>
          <cell r="CA319">
            <v>0</v>
          </cell>
          <cell r="CB319">
            <v>0</v>
          </cell>
          <cell r="CC319">
            <v>0</v>
          </cell>
          <cell r="CE319" t="str">
            <v>Entra ou ñ para leitura: não - analise de sentimentos</v>
          </cell>
          <cell r="CF319" t="str">
            <v>Ruim</v>
          </cell>
          <cell r="CG319">
            <v>44371</v>
          </cell>
          <cell r="CI319">
            <v>0</v>
          </cell>
          <cell r="CK319">
            <v>0</v>
          </cell>
          <cell r="CL319">
            <v>0</v>
          </cell>
        </row>
        <row r="320">
          <cell r="C320" t="str">
            <v>patient clustering with uncoded text in electronic medical records</v>
          </cell>
          <cell r="D320" t="str">
            <v>Patient clustering with uncoded text in electronic medical records.</v>
          </cell>
          <cell r="E320" t="str">
            <v xml:space="preserve">Agrupamento do paciente com texto não codificado em registros médicos eletrônicos. </v>
          </cell>
          <cell r="G320" t="str">
            <v xml:space="preserve">macho </v>
          </cell>
          <cell r="H320">
            <v>2013</v>
          </cell>
          <cell r="I320">
            <v>6</v>
          </cell>
          <cell r="J320">
            <v>0</v>
          </cell>
          <cell r="K320">
            <v>0</v>
          </cell>
          <cell r="L320" t="str">
            <v>Scopus</v>
          </cell>
          <cell r="P320" t="str">
            <v>English</v>
          </cell>
          <cell r="Q320" t="str">
            <v>Article</v>
          </cell>
          <cell r="R320">
            <v>0</v>
          </cell>
          <cell r="T320" t="str">
            <v>Henao R., Murray J., Ginsburg G., Carin L., Lucas J.E.</v>
          </cell>
          <cell r="U320" t="str">
            <v>AMIA ... Annual Symposium proceedings / AMIA Symposium. AMIA Symposium</v>
          </cell>
          <cell r="V320" t="str">
            <v>2013</v>
          </cell>
          <cell r="AB320" t="str">
            <v>https://www.scopus.com/inward/record.uri?eid=2-s2.0-84901271926&amp;partnerID=40&amp;md5=df019caa93513d980a85f6e8d59edddb</v>
          </cell>
          <cell r="AC320" t="str">
            <v>Quintiles, Durham, NC, United States; Quintiles, Durham, NC, United States</v>
          </cell>
          <cell r="AD320" t="str">
            <v>Henao, R., Quintiles, Durham, NC, United States; Murray, J., Quintiles, Durham, NC, United States; Ginsburg, G., Quintiles, Durham, NC, United States; Carin, L., Quintiles, Durham, NC, United States; Lucas, J.E., Quintiles, Durham, NC, United States</v>
          </cell>
          <cell r="AM320" t="str">
            <v>Henao, R.</v>
          </cell>
          <cell r="AW320" t="str">
            <v>AMIA Annu Symp Proc</v>
          </cell>
          <cell r="AX320" t="str">
            <v>Final</v>
          </cell>
          <cell r="AY320" t="str">
            <v>2-s2.0-84901271926</v>
          </cell>
          <cell r="AZ320">
            <v>7</v>
          </cell>
          <cell r="BG320" t="str">
            <v>adverse drug reaction; algorithm; article; cluster analysis; comparative study; drug surveillance program; electronic medical record; emergency health service; human; natural language processing; organization and management; statistical model; Algorithms; Cluster Analysis; Drug-Related Side Effects and Adverse Reactions; Electronic Health Records; Emergency Service, Hospital; Humans; Models, Statistical; Natural Language Processing; Pharmacovigilance</v>
          </cell>
          <cell r="BJ320" t="str">
            <v>we propose a mixture model for text data designed to capture underlying structure in the history of present illness section of electronic medical records data. additionally, we propose a method to induce bias that leads to more homogeneous sets of diagnoses for patients in each cluster. we apply our model to a collection of electronic records from an emergency department and compare our results to three other relevant models in order to assess performance. results using standard metrics demonstrate that patient clusters from our model are more homogeneous when compared to others, and qualitative analyses suggest that our approach leads to interpretable patient sub-populations when applied to real data. finally, we demonstrate an example of our patient clustering model to identify adverse drug events.</v>
          </cell>
          <cell r="BL320" t="str">
            <v xml:space="preserve">Propomos um modelo de mistura para dados de texto projetados para capturar estrutura subjacente no histórico da seção Atual Doença de dados de registros médicos eletrônicos. Além disso, propomos um método para induzir viés que leva a conjuntos mais homogêneos de diagnósticos para pacientes em cada cluster. Aplicamos nosso modelo a uma coleção de registros eletrônicos de um departamento de emergência e compare nossos resultados para outros três modelos relevantes, a fim de avaliar o desempenho. Os resultados utilizando métricas padrão demonstram que os clusters de pacientes do nosso modelo são mais homogêneos quando comparados aos outros, e análises qualitativas sugerem que nossa abordagem leva a subpuções de pacientes interpretáveis quando aplicadas a dados reais. Finalmente, demonstramos um exemplo do nosso modelo de agrupamento de pacientes para identificar eventos adversos. </v>
          </cell>
          <cell r="BQ320">
            <v>0</v>
          </cell>
          <cell r="BR320">
            <v>0</v>
          </cell>
          <cell r="BS320">
            <v>0</v>
          </cell>
          <cell r="BV320">
            <v>0</v>
          </cell>
          <cell r="BW320">
            <v>0</v>
          </cell>
          <cell r="BX320">
            <v>0</v>
          </cell>
          <cell r="BY320">
            <v>0</v>
          </cell>
          <cell r="BZ320">
            <v>0</v>
          </cell>
          <cell r="CA320">
            <v>0</v>
          </cell>
          <cell r="CB320">
            <v>0</v>
          </cell>
          <cell r="CC320">
            <v>0</v>
          </cell>
          <cell r="CK320">
            <v>0</v>
          </cell>
          <cell r="CL320">
            <v>0</v>
          </cell>
        </row>
        <row r="321">
          <cell r="C321" t="str">
            <v>a systematic review of text mining approaches applied to various application areas in the biomedical domain</v>
          </cell>
          <cell r="D321" t="str">
            <v>A systematic review of text mining approaches applied to various application areas in the biomedical domain</v>
          </cell>
          <cell r="E321" t="str">
            <v xml:space="preserve">Uma revisão sistemática das abordagens de mineração de texto aplicadas a várias áreas de aplicação no domínio biomédico </v>
          </cell>
          <cell r="G321" t="str">
            <v xml:space="preserve">macho </v>
          </cell>
          <cell r="H321">
            <v>2020</v>
          </cell>
          <cell r="J321">
            <v>1</v>
          </cell>
          <cell r="K321">
            <v>1</v>
          </cell>
          <cell r="L321" t="str">
            <v>Scopus</v>
          </cell>
          <cell r="P321" t="str">
            <v>English</v>
          </cell>
          <cell r="Q321" t="str">
            <v>Review</v>
          </cell>
          <cell r="R321">
            <v>0</v>
          </cell>
          <cell r="T321" t="str">
            <v>Cheerkoot-Jalim S., Khedo K.K.</v>
          </cell>
          <cell r="U321" t="str">
            <v>Journal of Knowledge Management</v>
          </cell>
          <cell r="V321" t="str">
            <v>25</v>
          </cell>
          <cell r="W321" t="str">
            <v>3</v>
          </cell>
          <cell r="Y321" t="str">
            <v>10.1108/jkm-09-2019-0524</v>
          </cell>
          <cell r="Z321" t="str">
            <v>10.1108/JKM-09-2019-0524</v>
          </cell>
          <cell r="AB321" t="str">
            <v>https://www.scopus.com/inward/record.uri?eid=2-s2.0-85097937497&amp;doi=10.1108%2fJKM-09-2019-0524&amp;partnerID=40&amp;md5=3b9a8f3bdabf222d92acf5e84064ff72</v>
          </cell>
          <cell r="AC321" t="str">
            <v>Department of Information and Communication Technologies, University of Mauritius, Reduit, Mauritius; Department of Digital Technologies, University of Mauritius, Reduit, Mauritius</v>
          </cell>
          <cell r="AD321" t="str">
            <v>Cheerkoot-Jalim, S., Department of Information and Communication Technologies, University of Mauritius, Reduit, Mauritius; Khedo, K.K., Department of Digital Technologies, University of Mauritius, Reduit, Mauritius</v>
          </cell>
          <cell r="AL321" t="str">
            <v>Abulaish, M., Parwez, M.A., DiseaSE: a biomedical text analytics system for disease symptom extraction and characterization (2019) Journal of Biomedical Informatics, 100, p. 103324; Agarwal, V., Zhang, L., Zhu, J., Fang, S., Cheng, T., Hong, C., Shah, N.H., Impact of predicting health care utilization via web search behavior: a data-driven analysis (2016) Journal of Medical Internet Research, 18 (9); Alex, B., Grover, C., Tobin, R., Sudlow, C., Mair, G., Whiteley, W., Text mining brain imaging reports (2019) Journal of Biomedical Semantics, 10 (S1), p. 23; Allahyari, M., Pouriyeh, S., Assefi, M., Safaei, S., Trippe, E.D., Gutierrez, J.B., Kochut, K., (2017) A brief survey of text mining: classification, clustering and extraction techniques, , arXiv preprint; Amrit, C., Paauw, T., Aly, R., Lavric, M., (2016) Using text mining and machine learning for detection of child abuse, , arXiv preprint; Anholt, R.M., Berezowski, J., Jamal, I., Ribble, C., Stephen, C., Mining free-text medical records for companion animal enteric syndrome surveillance (2014) Preventive Veterinary Medicine, 113 (4), pp. 417-422; Arnold, P., Rahm, E., (2015) SemRep: a repository for semantic mapping. Datenbanksysteme für business, , Technologie und Web (BTW 2015; Bendig, R.B., Chemical information in scirus and BASE (bielefeld academic search engine) (2009) Issues in Science and Technology Librarianship, pp. 1092-1206; Berndt, D.J., McCart, J.A., Finch, D.K., Luther, S.L., A case study of data quality in text mining clinical progress notes (2015) ACM Transactions on Management Information Systems (Systems), 6 (1), p. 1; Blair, M., Getting evidence into practice – implementation science for paediatricians (2014) Archives of Disease in Childhood, 99 (4), pp. 307-309; Bukhari, A.C., Kim, Y.G., Ontology-assisted automatic precise information extractor for visually impaired inhabitants (2012) Artificial Intelligence Review, 38 (1), pp. 9-24; Byrd, R.J., Steinhubl, S.R., Sun, J., Ebadollahi, S., Stewart, W.F., Automatic identification of heart failure diagnostic criteria, using text analysis of clinical notes from electronic health records (2014) International Journal of Medical Informatics, 83 (12), pp. 983-992; Chaurasia, V., Pal, S., A novel approach for breast cancer detection using data mining techniques (2017) International Journal of Innovative Research in Computer and Communication Engineering (an ISO 3297: 2007 Certified Organization), 2 (1); Chen, H., Fuller, S.S., Friedman, C., Hersh, W., Knowledge management, data mining, and text mining in medical informatics (2005) Medical Informatics, pp. 3-33. , Springer, Boston, MA; Cohen, A.M., Hersh, W.R., A survey of current work in biomedical text mining (2005) Briefings in Bioinformatics, 6 (1), pp. 57-71; Cormack, J., Nath, C., Milward, D., Raja, K., Jonnalagadda, S.R., Agile text mining for the 2014 i2b2/UTHealth cardiac risk factors challenge (2015) Journal of Biomedical Informatics, 58, pp. S120-S127; Cunningham, H., Tablan, V., Roberts, A., Bontcheva, K., Getting more out of biomedical documents with GATE's full lifecycle open source text analytics (2013) PLoS Computational Biology, 9 (2), p. e1002854; Erhardt, R.A., Schneider, R., Blaschke, C., Status of text-mining techniques applied to biomedical text (2006) Drug Discovery Today, 11 (7-8), pp. 315-325; Fagan, J.C., An evidence-based review of academic web search engines, 2014-2016: implications for librarians’ practice and research agenda (2017) Information Technology and Libraries, 36 (2), pp. 7-47; Fleuren, W.W., Alkema, W., Application of text mining in the biomedical domain (2015) Methods, 74, pp. 97-106; Garla, V., Taylor, C., Brandt, C., Semi-supervised clinical text classification with laplacian SVMs: an application to cancer case management (2013) Journal of Biomedical Informatics, 46 (5), pp. 869-875; Gong, L., Yan, R., Liu, Q., Yang, H., Yang, G., Jiang, K., Extraction of biomedical information related to breast cancer using text mining (2016) 2016 IEEE 12th International Conference on Natural Computation, Fuzzy Systems and Knowledge Doscovery (ICNC-FSKD), pp. 801-805. , IEEE; Grammer, A.C., Ryals, M.M., Heuer, S.E., Robl, R.D., Madamanchi, S., Davis, L.S., Lauwerys, B., Lipsky, P.E., Drug repositioning in SLE: crowd-sourcing, literature-mining and big data analysis (2016) Lupus, 25 (10), pp. 1150-1170; Gupta, V., Lehal, G.S., A survey of text mining techniques and applications (2009) Journal of Emerging Technologies in Web Intelligence, 1 (1), pp. 60-76; Gurulingappa, H., Toldo, L., Rajput, A.M., Kors, J.A., Taweel, A., Tayrouz, Y., Automatic detection of adverse events to predict drug label changes using text and data mining techniques (2013) Pharmacoepidemiology and Drug Safety, 22 (11), pp. 1189-1194; Gusenbauer, M., Google scholar to overshadow them all? Comparing the sizes of 12 academic search engines and bibliographic databases (2019) Scientometrics, 118 (1), pp. 177-214; Hashimi, H., Hafez, A., Mathkour, H., Selection criteria for text mining approaches (2015) Computers in Human Behavior, 51, pp. 729-733; Holzinger, A., Schantl, J., Schroettner, M., Seifert, C., Verspoor, K., Biomedical text mining: state-of-the-art, open problems and future challenges (2014) Interactive Knowledge Discovery and Data Mining in Biomedical Informatics, pp. 271-300. , Springer, Berlin, Heidelberg; Jessop, D.M., Adams, S.E., Willighagen, E.L., Hawizy, L., Murray-Rust, P., OSCAR4: a flexible architecture for chemical text-mining (2011) Journal of Cheminformatics, 3 (1), p. 41; Jonnagaddala, J., Liaw, S.T., Ray, P., Kumar, M., Chang, N.W., Dai, H.J., Coronary artery disease risk assessment from unstructured electronic health records using text mining (2015) Journal of Biomedical Informatics, 58, pp. S203-S210; Joseph, T., Saipradeep, V.G., Raghavan, G.S.V., Srinivasan, R., Rao, A., Kotte, S., Sivadasan, N., TPX: biomedical literature search made easy (2012) Bioinformation, 8 (12), p. 578; Kang, N., Singh, B., Bui, C., Afzal, Z., van Mulligen, E.M., Kors, J.A., Knowledge-based extraction of adverse drug events from biomedical text (2014) BMC Bioinformatics, 15 (1), p. 64; Karimi, S., Wang, C., Metke-Jimenez, A., Gaire, R., Paris, C., Text and data mining techniques in adverse drug reaction detection (2015) ACM Computing Surveys, 47 (4), p. 56; Kavakiotis, I., Tsave, O., Salifoglou, A., Maglaveras, N., Vlahavas, I., Chouvarda, I., Machine learning and data mining methods in diabetes research (2017) Computational and Structural Biotechnology Journal, 15, pp. 104-116; Kitchenham, B., Charters, S., (2007) Guidelines for performing systematic literature reviews in software engineering; Kolchinsky, A., Lourenço, A., Wu, H.Y., Li, L., Rocha, L.M., Extraction of pharmacokinetic evidence of drug–drug interactions from the literature (2015) PloS One, 10 (5), p. e0122199; Lee, K., Agrawal, A., Choudhary, A., Mining social media streams to improve public health allergy surveillance (2015) 2015 IEEE/ACM International Conference on Advances in Social Networks Analysis and Mining (ASONAM), pp. 815-822. , IEEE; Leeper, N.J., Bauer-Mehren, A., Iyer, S.V., LePendu, P., Olson, C., Shah, N.H., Practice-based evidence: profiling the safety of cilostazol by text-mining of clinical notes (2013) PloS One, 8 (5), p. e63499; Liu, X., Chen, H., Identifying adverse drug events from patient social media: a case study for diabetes (2015) IEEE Intelligent Systems, 30 (3), pp. 44-51; Mehta, J., Dharamsey, J., Domal, P., Pai, V.V., Clinical text mining of electronic health records to classify leprosy patients cases (2020) International Journal of Innovative Technology and Exploring Engineering (IJITEE), 9 (3), pp. 2278-3075; Meier, J.J., Conkling, T.W., Google scholar’s coverage of the engineering literature: an empirical study (2008) The Journal of Academic Librarianship, 34 (3), pp. 196-201; Moher, D., Liberati, A., Tetzlaff, J., Altman, D.G., Preferred reporting items for systematic reviews and Meta-analyses: the PRISMA statement (2009) Annals of Internal Medicine, 151 (4), pp. 264-269; Neustein, A., Imambi, S.S., Rodrigues, M., Teixeira, A., Ferreira, L., Application of text mining to biomedical knowledge extraction: analyzing clinical narratives and medical literature (2014) Text Mining of Web-Based Medical Content, p. 50. , De Gruyter, Berlin; Nguyen, A.N., Moore, J., O'Dwyer, J., Philpot, S., Automated cancer registry notifications: validation of a medical text analytics system for identifying patients with cancer from a state-wide pathology repository (2016) AMIA Annual Symposium Proceedings, American Medical Informatics Association, p. 964; Nikfarjam, A., Sarker, A., O’connor, K., Ginn, R., Gonzalez, G., Pharmacovigilance from social media: mining adverse drug reaction mentions using sequence labeling with word embedding cluster features (2015) Journal of the American Medical Informatics Association, 22 (3), pp. 671-681; Paul, M.J., Sarker, A., Brownstein, J.S., Nikfarjam, A., Scotch, M., Smith, K.L., Gonzalez, G., Social media mining for public health monitoring and surveillance (2016) Biocomputing 2016: Proceedings of the Pacific Symposium, pp. 468-479; Peek, N., Holmes, J.H., Sun, J., Technical challenges for big data in biomedicine and health: data sources, infrastructure, and analytics (2014) Yearbook of Medical Informatics, 23 (1), pp. 42-47; Peng, Y., Wang, X., Lu, L., Bagheri, M., Summers, R., Lu, Z., NegBio: a high-performance tool for negation and uncertainty detection in radiology reports (2018) AMIA Summits on Translational Science Proceedings, 2017, p. 188; Pereira, L., Rijo, R., Silva, C., Agostinho, M., Using text mining to diagnose and classify epilepsy in children (2013) 2013 IEEE 15th International Conference on e-Health Networking, Applications and Services (Healthcom 2013), pp. 345-349. , IEEE; Reátegui, R., Ratté, S., Comparison of MetaMap and cTAKES for entity extraction in clinical notes (2018) BMC Medical Informatics and Decision Making, 18 (S3), p. 74; Rebholz-Schuhmann, D., Oellrich, A., Hoehndorf, R., Text-mining solutions for biomedical research: enabling integrative biology (2012) Nature Reviews Genetics, 13 (12), pp. 829-839; Rodriguez-Esteban, R., Biomedical text mining and its applications (2009) PLoS Computational Biology, 5 (12), p. e1000597; Sadeque, F., Xu, D., Bethard, S., Uarizona at the CLEF erisk 2017 pilot task: linear and recurrent models for early depression detection (2017) CEUR workshop proceedings, 1866. , NIH Public Access; Sampathkumar, H., Chen, X.W., Luo, B., Mining adverse drug reactions from online healthcare forums using hidden markov model (2014) BMC Medical Informatics and Decision Making, 14 (1), p. 91; Sang, S., Yang, Z., Liu, X., Wang, L., Lin, H., Wang, J., Dumontier, M., GrEDeL: a knowledge graph embedding based method for drug discovery from biomedical literatures (2019) IEEE Access, 7, pp. 8404-8415; Sedghi, E., Weber, J.H., Thomo, A., Bibok, M., Penn, A.M., Mining clinical text for stroke prediction (2015) Network Modeling Analysis in Health Informatics and Bioinformatics, 4 (1), p. 16; Settles, B., ABNER: an open source tool for automatically tagging genes, proteins and other entity names in text (2005) Bioinformatics, 21 (14), pp. 3191-3192; Shah, S., Luo, X., Kanakasabai, S., Tuason, R., Klopper, G., Neural networks for mining the associations between diseases and symptoms in clinical notes (2019) Health Information Science and Systems, 7 (1), p. 1; Su, E.W., Sanger, T.M., Systematic drug repositioning through mining adverse event data in ClinicalTrials (2017) PeerJ, 5, p. e3154; Suominen, H., Salanterä, S., Velupillai, S., Chapman, W.W., Savova, G., Elhadad, N., Pradhan, S., Leveling, J., Overview of the ShARe/CLEF eHealth evaluation lab 2013 (2013) International Conference of the Cross-Language Evaluation Forum for European Languages, pp. 212-231. , Springer; Torii, M., Fan, J.W., Yang, W.L., Lee, T., Wiley, M.T., Zisook, D.S., Huang, Y., Risk factor detection for heart disease by applying text analytics in electronic medical records (2015) Journal of Biomedical Informatics, 58, pp. S164-S170; Vijayakrishnan, R., Steinhubl, S.R., Ng, K., Sun, J., Byrd, R.J., Daar, Z., Williams, B.A., Stewart, W.F., Prevalence of heart failure signs and symptoms in a large primary care population identified through the use of text and data mining of the electronic health record (2014) Journal of Cardiac Failure, 20 (7), pp. 459-464; Vilar, S., Uriarte, E., Santana, L., Lorberbaum, T., Hripcsak, G., Friedman, C., Tatonetti, N.P., Similarity-based modeling in large-scale prediction of drug-drug interactions (2014) Nature Protocols, 9 (9), p. 2147; Walters, W.H., Google scholar coverage of a multidisciplinary field (2007) Information Processing &amp; Management, 43 (4), pp. 1121-1132; Wang, G., Jung, K., Winnenburg, R., Shah, N.H., A method for systematic discovery of adverse drug events from clinical notes (2015) Journal of the American Medical Informatics Association, 22 (6), pp. 1196-1204; Wang, Y., Wang, L., Rastegar-Mojarad, M., Moon, S., Shen, F., Afzal, N., Liu, S., Liu, H., Clinical information extraction applications: a literature review (2018) Journal of Biomedical Informatics, 77, pp. 34-49; White, R.W., Harpaz, R., Shah, N.H., DuMouchel, W., Horvitz, E., Toward enhanced pharmacovigilance using patient‐generated data on the internet (2014) Clinical Pharmacology and Therapeutics, 96 (2), pp. 239-246; Wu, C.S., Kuo, C.J., Su, C.H., Wang, S.H., Dai, H.J., Using text mining to extract depressive symptoms and to validate the diagnosis of major depressive disorder from electronic health records (2020) Journal of Affective Disorders, 260, pp. 617-623; Xu, H., Stenner, S.P., Doan, S., Johnson, K.B., Waitman, L.R., Denny, J.C., MedEx: a medication information extraction system for clinical narratives (2010) Journal of the American Medical Informatics Association, 17 (1), pp. 19-24; Xu, R., Wang, Q., Large-scale combining signals from both biomedical literature and the FDA adverse event reporting system (FAERS) to improve post-marketing drug safety signal detection (2014) BMC Bioinformatics, 15 (1), p. 17; Yeleswarapu, S., Rao, A., Joseph, T., Saipradeep, V.G., Srinivasan, R., A pipeline to extract drug-adverse event pairs from multiple data sources (2014) BMC Medical Informatics and Decision Making, 14 (1), p. 13; Zakir, J., Seymour, T., Berg, K., Big data analytics (2015) Issues in Information Systems, 16 (2); Zweigenbaum, P., Demner-Fushman, D., Yu, H., Cohen, K.B., Frontiers of biomedical text mining: current progress (2007) Briefings in Bioinformatics, 8 (5), pp. 358-375</v>
          </cell>
          <cell r="AM321" t="str">
            <v>Cheerkoot-Jalim, S.; Department of Information and Communication Technologies, Mauritius; email: s.cheerkoot@uom.ac.mu</v>
          </cell>
          <cell r="AP321" t="str">
            <v>Emerald Group Holdings Ltd.</v>
          </cell>
          <cell r="AW321" t="str">
            <v>J. Knowl. Manag.</v>
          </cell>
          <cell r="AX321" t="str">
            <v>Final</v>
          </cell>
          <cell r="AY321" t="str">
            <v>2-s2.0-85097937497</v>
          </cell>
          <cell r="AZ321">
            <v>26</v>
          </cell>
          <cell r="BF321" t="str">
            <v>Biomedical literature; Biomedical text mining; Kitchenham methodology; Text mining Techniques; Text mining tools</v>
          </cell>
          <cell r="BI321" t="str">
            <v>twitter|metamap|nlp</v>
          </cell>
          <cell r="BJ321" t="str">
            <v>purpose: this work shows the results of a systematic literature review on biomedical text mining. the purpose of this study is to identify the different text mining approaches used in different application areas of the biomedical domain, the common tools used and the challenges of biomedical text mining as compared to generic text mining algorithms. this study will be of value to biomedical researchers by allowing them to correlate text mining approaches to specific biomedical application areas. implications for future research are also discussed. design/methodology/approach: the review was conducted following the principles of the kitchenham method. a number of research questions were first formulated, followed by the definition of the search strategy. the papers were then selected based on a list of assessment criteria. each of the papers were analyzed and information relevant to the research questions were extracted. findings: it was found that researchers have mostly harnessed data sources such as electronic health records, biomedical literature, social media and health-related forums. the most common text mining technique was natural language processing using tools such as metamap and unstructured information management architecture, alongside the use of medical terminologies such as unified medical language system. the main application area was the detection of adverse drug events. challenges identified included the need to deal with huge amounts of text, the heterogeneity of the different data sources, the duality of meaning of words in biomedical text and the amount of noise introduced mainly from social media and health-related forums. originality/value: to the best of the authors’ knowledge, other reviews in this area have focused on either specific techniques, specific application areas or specific data sources. the results of this review will help researchers to correlate most relevant and recent advances in text mining approaches to specific biomedical application areas by providing an up-to-date and holistic view of work done in this research area. the use of emerging text mining techniques has great potential to spur the development of innovative applications, thus considerably impacting on the advancement of biomedical research. © 2020, emerald publishing limited.</v>
          </cell>
          <cell r="BK321" t="str">
            <v>Objetivo: Este trabalho apresenta os resultados de uma revisão sistemática da literatura sobre mineração de texto biomédica. O objetivo deste estudo é identificar as diferentes abordagens de mineração de texto utilizadas em diferentes áreas de aplicação do domínio biomédico, as ferramentas comuns utilizadas e os desafios da mineração de texto biomédica em comparação com algoritmos genéricos de mineração de texto. Este estudo será valioso para pesquisadores biomédicos, permitindo-lhes correlacionar abordagens de mineração de texto a áreas de aplicação biomédicas específicas.</v>
          </cell>
          <cell r="BL321" t="str">
            <v xml:space="preserve">Objetivo: Este trabalho mostra os resultados de uma revisão sistemática da literatura sobre a mineração de texto biomédica. O objetivo deste estudo é identificar as diferentes abordagens de mineração de texto usadas em diferentes áreas de aplicação do domínio biomédico, as ferramentas comuns utilizadas e os desafios da mineração de texto biomédico em comparação com algoritmos de mineração de texto genérico. Este estudo será de valor para pesquisadores biomédicos, permitindo-lhes correlacionar abordagens de mineração de texto para áreas de aplicação biomédicas específicas. Implicações para pesquisas futuras também são discutidas. Projeto / Metodologia / Abordagem: A revisão foi realizada seguindo os princípios do método Kitchenham. Várias questões de pesquisa foram formuladas pela primeira vez, seguida pela definição da estratégia de pesquisa. Os papéis foram então selecionados com base em uma lista de critérios de avaliação. Cada um dos papéis foi analisado e as informações relevantes para as questões de pesquisa foram extraídas. Descobertas: Verificou-se que os pesquisadores têm principalmente fontes de dados aproveitadas, como registros eletrônicos de saúde, literatura biomédica, mídias sociais e fóruns relacionados à saúde. A técnica de mineração de texto mais comum foi o processamento de linguagem natural usando ferramentas como metamap e arquitetura de gerenciamento de informações não estruturadas, juntamente com o uso de terminologias médicas, como sistema de idioma médico unificado. A principal área de aplicação foi a detecção de eventos adversos de drogas. Os desafios identificados incluíram a necessidade de lidar com grandes quantidades de texto, a heterogeneidade das diferentes fontes de dados, a dualidade de significado de palavras em texto biomédico e a quantidade de ruído introduzida principalmente a partir de fóruns sociais e relacionados à saúde. Originalidade / Valor: Para o melhor do conhecimento dos autores, outros comentários nesta área se concentraram em técnicas específicas, áreas de aplicação específicas ou fontes específicas de dados. Os resultados desta revisão ajudarão os pesquisadores a correlacionar os avanços mais relevantes e recentes em abordagens de mineração de texto para áreas de aplicação biomédicas específicas, fornecendo uma visão atualizada e holística do trabalho realizado nesta área de pesquisa. O uso de técnicas de mineração de texto emergente tem um grande potencial para estimular o desenvolvimento de aplicações inovadoras, afetando consideravelmente no avanço da pesquisa biomédica. © 2020, Esmeralda Publishing Limited. </v>
          </cell>
          <cell r="BO321" t="str">
            <v>não encontrado PDF - difícil, tem q pedir autor e ou pagar</v>
          </cell>
          <cell r="BQ321">
            <v>0</v>
          </cell>
          <cell r="BR321">
            <v>1</v>
          </cell>
          <cell r="BS321">
            <v>0</v>
          </cell>
          <cell r="BV321">
            <v>0</v>
          </cell>
          <cell r="BW321">
            <v>0</v>
          </cell>
          <cell r="BX321">
            <v>0</v>
          </cell>
          <cell r="BY321">
            <v>0</v>
          </cell>
          <cell r="BZ321">
            <v>0</v>
          </cell>
          <cell r="CA321">
            <v>0</v>
          </cell>
          <cell r="CB321">
            <v>0</v>
          </cell>
          <cell r="CC321">
            <v>1</v>
          </cell>
          <cell r="CE321" t="str">
            <v>Entra ou ñ para leitura: sim</v>
          </cell>
          <cell r="CF321" t="str">
            <v>Bom</v>
          </cell>
          <cell r="CI321">
            <v>1</v>
          </cell>
          <cell r="CK321">
            <v>0</v>
          </cell>
          <cell r="CL321">
            <v>0</v>
          </cell>
        </row>
        <row r="322">
          <cell r="C322" t="str">
            <v>a disease inference method based on symptom extraction and bidirectional long short term memory networks</v>
          </cell>
          <cell r="D322" t="str">
            <v>A disease inference method based on symptom extraction and bidirectional Long Short Term Memory networks</v>
          </cell>
          <cell r="E322" t="str">
            <v xml:space="preserve">Um método de inferência de doença com base na extração de sintomas e redes de memória de longo prazo bidirecional </v>
          </cell>
          <cell r="G322" t="str">
            <v xml:space="preserve">macho </v>
          </cell>
          <cell r="H322">
            <v>2020</v>
          </cell>
          <cell r="I322">
            <v>7</v>
          </cell>
          <cell r="J322">
            <v>0</v>
          </cell>
          <cell r="K322">
            <v>0</v>
          </cell>
          <cell r="L322" t="str">
            <v>Scopus</v>
          </cell>
          <cell r="P322" t="str">
            <v>English</v>
          </cell>
          <cell r="Q322" t="str">
            <v>Article</v>
          </cell>
          <cell r="R322">
            <v>1</v>
          </cell>
          <cell r="T322" t="str">
            <v>Guo D., Duan G., Yu Y., Li Y., Wu F.-X., Li M.</v>
          </cell>
          <cell r="U322" t="str">
            <v>Methods</v>
          </cell>
          <cell r="V322" t="str">
            <v>173</v>
          </cell>
          <cell r="Y322" t="str">
            <v>10.1016/j.ymeth.2019.07.009</v>
          </cell>
          <cell r="Z322" t="str">
            <v>10.1016/j.ymeth.2019.07.009</v>
          </cell>
          <cell r="AB322" t="str">
            <v>https://www.scopus.com/inward/record.uri?eid=2-s2.0-85069570513&amp;doi=10.1016%2fj.ymeth.2019.07.009&amp;partnerID=40&amp;md5=080a89cfe729639a4487147c181f11ec</v>
          </cell>
          <cell r="AC322" t="str">
            <v>School of Computer Science and Engineering, Central South University, Changsha, China; Department of Computer Science, Old Dominion University, Norfolk, United States; Department of Mechanical Engineering and Division of Biomedical Engineering, University of Saskatchewan, Saskatoon, SK  S7N 5A9, Canada</v>
          </cell>
          <cell r="AD322" t="str">
            <v>Guo, D., School of Computer Science and Engineering, Central South University, Changsha, China; Duan, G., School of Computer Science and Engineering, Central South University, Changsha, China; Yu, Y., School of Computer Science and Engineering, Central South University, Changsha, China; Li, Y., Department of Computer Science, Old Dominion University, Norfolk, United States; Wu, F.-X., Department of Mechanical Engineering and Division of Biomedical Engineering, University of Saskatchewan, Saskatoon, SK  S7N 5A9, Canada; Li, M., School of Computer Science and Engineering, Central South University, Changsha, China</v>
          </cell>
          <cell r="AH322" t="str">
            <v>National Natural Science Foundation of China, NSFC: 61420106009, 61622213
Hunan Provincial Science and Technology Department, HSTD: 2018WK4001, BIBM2018
Higher Education Discipline Innovation Project: B18059</v>
          </cell>
          <cell r="AI322" t="str">
            <v>This work was supported in part by the National Natural Science Foundation of China under Grants (No. 61622213 and No. 61420106009), the 111 Project (No. B18059), and the Hunan Provincial Science and Technology Program (2018WK4001). Parts of this paper appeared at the 2018 IEEE International Conference on Bioinformatics and Biomedicine (BIBM2018) [51].</v>
          </cell>
          <cell r="AJ322" t="str">
            <v>This work was supported in part by the National Natural Science Foundation of China under Grants (No. 61622213 and No. 61420106009 ), the 111 Project (No. B18059), and the Hunan Provincial Science and Technology Program (2018WK4001). Parts of this paper appeared at the 2018 IEEE International Conference on Bioinformatics and Biomedicine (BIBM2018) [51] .</v>
          </cell>
          <cell r="AL322" t="str">
            <v>Birkhead, G.S., Klompas, M., Shah, N.R., Uses of electronic health records for public health surveillance to advance public health (2015) Annu. Rev. Public Health, 36, pp. 345-359; Yu, Y., Li, M., Liu, L., Li, Y., Wang, J., Clinical big data and deep learning: applications, challenges and future outlooks (2019) Big Data Min. Anal.; Fakoor, R., Ladhak, F., Nazi, A., Huber, M., (2013), Using deep learning to enhance cancer diagnosis and classification, Proceedings of the International Conference on Machine Learning, ACM New York, USA, 28; Shouman, M., Turner, T., Stocker, R., Using decision tree for diagnosing heart disease patients (2011) Proceedings of the Ninth Australasian Data Mining Conference, pp. 23-30. , Australian Computer Society, Inc; Afif, M.H., Hedar, A.-R., Hamid, T.H.A., Mahdy, Y.B., SS-SVM (3SVM): a new classification method for hepatitis disease diagnosis (2013) Int. J. Adv. Comput. Sci. Appl, 4, pp. 53-58; Ghumbre, S., Patil, C., Ghatol, A., (2011), pp. 84-88. , Heart disease diagnosis using support vector machine, International conference on computer science and information technology (ICCSIT’) Pattaya; Ma, F., Chitta, R., Zhou, J., You, Q., Sun, T., Gao, J., Dipole: Diagnosis prediction in healthcare via attention-based bidirectional recurrent neural networks (2017) Proceedings of the 23rd ACM SIGKDD International Conference on Knowledge Discovery and Data Mining, pp. 1903-1911. , ACM; Choi, E., Bahadori, M.T., Schuetz, A., Stewart, W.F., Sun, J., Doctor ai: Predicting clinical events via recurrent neural networks (2016) Mach. Learn. Healthcare Conf., pp. 301-318; Lipton, Z.C., Kale, D.C., Elkan, C., Wetzel, R., Learning to diagnose with LSTM recurrent neural networks (2015) International Conference on Learning Representations, San Diego, CA, USA, pp. 1-18; Miotto, R., Li, L., Kidd, B.A., Dudley, J.T., Deep patient: an unsupervised representation to predict the future of patients from the electronic health records (2016) Sci. Rep., 6, p. 26094; Prakash, A., Zhao, S., Hasan, S.A., Datla, V.V., Lee, K., Qadir, A., Liu, J., Farri, O., Condensed memory networks for clinical diagnostic inferencing (2017) AAA, 1, pp. 3274-3280; Li, M., Fei, Z., Zeng, M., Wu, F., Li, Y., Pan, Y., Wang, J., Automated ICD-9 coding via a deep learning approach (2018) IEEE/ACM Trans. Comput. Biol. Bioinf., 99, p. 1; Zeng, M., Li, M., Fei, Z., Yu, Y., Pan, Y., Wang, J., Automatic ICD-9 coding via deep transfer learning (2019) Neurocomputing, 324, pp. 43-50; Yu, Y., Li, M., Liu, L., Fei, Z., Wu, F., Wang, J., Automatic ICD code Assignment of Chinese Clinical Notes based on Multilayer Attention BiRNN (2019) J. Biomed. Inform., 91; Liu, C., Sun, H., Du, N., Tan, S., Fei, H., Fan, W., Yang, T., Augmented, L.S.T.M., (2016), pp. 251-260. , Framework to Construct Medical Self-diagnosis Android, Data Mining (ICDM), 2016 IEEE 16th International Conference on, IEEE; Nie, L., Wang, M., Zhang, L., Yan, S., Zhang, B., Chua, T.-S., Disease inference from health-related questions via sparse deep learning (2015) IEEE Trans. Knowl. Data Eng., 27 (8), pp. 2107-2119; Salton, G., Wong, A., Yang, C.-S., A vector space model for automatic indexing (1975) Commun. ACM, 18 (11), pp. 613-620; Mikolov, T., Chen, K., Corrado, G., Dean, J., (2013), Efficient estimation of word representations in vector space, arXiv preprint arXiv:1301.3781; Johnson, A.E., Pollard, T.J., Shen, L., Li-wei, H.L., Feng, M., Ghassemi, M., Moody, B., Mark, R.G., MIMIC-III, a freely accessible critical care database (2016) Sci. Data, 3; Aronson, A.R., Metamap: Mapping text to the umls metathesaurus, Bethesda, MD: NLM (2006), pp. 1-26. , DHHS NIH; Martin, L., Battistelli, D., Charnois, T., (2014), pp. 107-111. , Symptom recognition issue, 13th workshop on Biomedical Natural Language Processing (BioNLP 2014); Liu, H., Bielinski, S.J., Sohn, S., Murphy, S., Wagholikar, K.B., Jonnalagadda, S.R., Ravikumar, K., Chute, C.G., An information extraction framework for cohort identification using electronic health records (2013) AMIA Summits on Transl. Sci. Proc., pp. 149-153; Savova, G.K., Masanz, J.J., Ogren, P.V., Zheng, J., Sohn, S., Kipper-Schuler, K.C., Chute, C.G., Mayo clinical Text Analysis and Knowledge Extraction System (cTAKES): architecture, component evaluation and applications (2010) J. Am. Med. Inform. Assoc., 17 (5), pp. 507-513; Bodenreider, O., The unified medical language system (UMLS): integrating biomedical terminology (2004) Nucleic Acids Res., 32, pp. D267-D270; Bird, S., Loper, E., (2004), NLTK: the natural language toolkit, Proceedings of the ACL 2004 on Interactive poster and demonstration sessions, Association for Computational Linguistics, 31; Sondhi, P., Sun, J., Tong, H., Zhai, C., SympGraph: a framework for mining clinical notes through symptom relation graphs (2012) Proceedings of the 18th ACM SIGKDD international conference on Knowledge discovery and data mining, pp. 1167-1175. , ACM; Zhou, X., Menche, J., Barabási, A.-L., Sharma, A., Human symptoms–disease network (2014) Nat. Commun., 5, p. 4212; Van Driel, M.A., Bruggeman, J., Vriend, G., Brunner, H.G., Leunissen, J.A., A text-mining analysis of the human phenome (2006) Eur. J. Hum. Genet., 14 (5), p. 535; LeCun, Y., Bengio, Y., Hinton, G., Deep learning (2015) Nature, 521 (7553), p. 436; Zeng, M., Li, M., Fei, Z., Wu, F., Li, Y., Pan, Y., Wang, J., A deep learning framework for identifying essential proteins by integrating multiple sources of biological information (2019) IEEE/ACM Trans. Comput. Biol. Bioinf.; Zhang, F., Song, H., Zeng, M., Li, Y., Kurgan, L., Li, M., DeepFunc: a deep learning framework for accurate prediction of protein functions from protein sequences and interactions (2019) Proteomics, , 1900019; Wang, Y., Li, M., Zheng, R., Shi, X., Li, Y., Wu, F., Wang, J., Using deep neural network to predict drug sensitivity of cancer cell lines, ICIC 2018 (2018) LNCS, 10955, pp. 223-226; Shickel, B., Tighe, P.J., Bihorac, A., Rashidi, P., Deep EHR: A survey of recent advances in deep learning techniques for electronic health record (EHR) analysis (2018) IEEE J. Biomed. Health. Inf., 22 (5), pp. 1589-1604; Liu, J., Pan, Y., Li, M., Chen, Z., Tang, L., Lu, C., Wang, J., Applications of deep learning to MRI images: a survey (2018) Big Data Min. Anal., 1 (1), pp. 1-18; Choi, E., Schuetz, A., Stewart, W.F., Sun, J., Using recurrent neural network models for early detection of heart failure onset (2016) J. Am. Med. Inform. Assoc., 24 (2), pp. 361-370; Donahue, J., Anne Hendricks, L., Guadarrama, S., Rohrbach, M., Venugopalan, S., Saenko, K., Darrell, T., Long-term recurrent convolutional networks for visual recognition and description (2015) Proceedings of the IEEE conference on computer vision and pattern recognition, pp. 2625-2634; Graves, A., Jaitly, N., Towards end-to-end speech recognition with recurrent neural networks (2014) Int. Conf. Mach. Learn., pp. 1764-1772; Lawrence, S., Giles, C.L., Fong, S., Natural language grammatical inference with recurrent neural networks (2000) IEEE Trans. Knowl. Data Eng., 12 (1), pp. 126-140; Luo, Y., Recurrent neural networks for classifying relations in clinical notes (2017) J. Biomed. Inform., 72, pp. 85-95; Hochreiter, S., The vanishing gradient problem during learning recurrent neural nets and problem solutions (1998) Int. J. Uncertainty Fuzziness Knowledge Based Syst., 6 (2), pp. 107-116; Hochreiter, S., Schmidhuber, J., Long short-term memory (1997) Neural Comput., 9 (8), pp. 1735-1780; Schuster, M., Paliwal, K.K., Bidirectional recurrent neural networks (1997) IEEE Trans. Signal Process., 45 (11), pp. 2673-2681; Kosmopoulos, A., Partalas, I., Gaussier, E., Paliouras, G., Androutsopoulos, I., Evaluation measures for hierarchical classification: a unified view and novel approaches (2015) Data Min. Knowl. Disc., 29 (3), pp. 820-865; Pedregosa, F., Varoquaux, G., Gramfort, A., Michel, V., Thirion, B., Grisel, O., Blondel, M., Dubourg, V., Scikit-learn: machine learning in Python (2011) J. Mach. Learn. Res., 12 (Oct), pp. 2825-2830; Mikolov, T., Sutskever, I., Chen, K., Corrado, G.S., Dean, J., Distributed representations of words and phrases and their compositionality (2013) Adv. Neural Inf. Process. Syst., pp. 3111-3119; Le, Q., Mikolov, T., Distributed representations of sentences and documents (2014) Int. Conf. Mach. Learn., pp. 1188-1196; Van Asch, V., Macro-and Micro-averaged Evaluation Measures (2013), pp. 1-27. , CLiPS Belgium; Luo, J., Xiao, Q., A novel approach for predicting microRNA-disease associations by unbalanced bi-random walk on heterogeneous network (2017) J. Biomed. Inform., 66, pp. 194-203; Ding, P., Luo, J., Liang, C., Xiao, Q., Cao, B., Human disease MiRNA inference by combining target information based on heterogeneous manifolds (2018) J. Biomed. Inform., 80, pp. 26-36; Lu, C., Yang, M., Luo, F., Wu, F.-X., Li, M., Pan, Y., Li, Y., Wang, J., Prediction of lncRNA–disease associations based on inductive matrix completion (2018) Bioinformatics, 34 (19), pp. 3357-3364; Guo, D., Li, M., Yu, Y., Li, Y., Duan, G., Wu, F.-X., Wang, J., Disease Inference with Symptom Extraction and Bidirectional Recurrent Neural Network (2018) 2018 IEEE International Conference on Bioinformatics and Biomedicine (BIBM), pp. 864-868. , IEEE</v>
          </cell>
          <cell r="AM322" t="str">
            <v>Li, M.; School of Computer Science and Engineering, China; email: limin@csu.edu.cn</v>
          </cell>
          <cell r="AP322" t="str">
            <v>Academic Press Inc.</v>
          </cell>
          <cell r="AV322" t="str">
            <v>MTHDE</v>
          </cell>
          <cell r="AW322" t="str">
            <v>Methods</v>
          </cell>
          <cell r="AX322" t="str">
            <v>Final</v>
          </cell>
          <cell r="AY322" t="str">
            <v>2-s2.0-85069570513</v>
          </cell>
          <cell r="AZ322">
            <v>7</v>
          </cell>
          <cell r="BF322" t="str">
            <v>BiLSTMs; Clinical notes; Disease inference; Symptoms</v>
          </cell>
          <cell r="BG322" t="str">
            <v>Article; artificial neural network; asthma; bidirectional long short term memory network; bronchitis; classifier; controlled study; coughing; disease inference method; dyspnea; electronic medical record; language processing; limit of quantitation; long short term memory network; mathematical model; measurement accuracy; pneumonia; prediction; priority journal; statistical analysis; symptom assessment; term frequency inverse document frequency; visual disorder; algorithm; electronic health record; human; natural language processing; physiology; semantics; short term memory; Algorithms; Electronic Health Records; Humans; Memory, Short-Term; Natural Language Processing; Neural Networks, Computer; Semantics</v>
          </cell>
          <cell r="BI322" t="str">
            <v>twitter|metamap|nlp</v>
          </cell>
          <cell r="BJ322" t="str">
            <v>the wide applications of automatic disease inference in many medical fields improve the efficiency of medical treatments. many efforts have been made to predict patients’ future health conditions according to their full clinical texts, clinical measurements or medical codes. symptoms reflect the onset of diseases and can provide credible information for disease diagnosis. in this study, we propose a new disease inference method by extracting symptoms and integrating two symptom representation approaches. to reduce the uncertainty and irregularity of symptom descriptions in electronic medical records (emr), a comprehensive clinical knowledge database consisting of massive amount of data about diseases, symptoms, and their relationships, we extract symptoms with existing nature language process tool metamap which is designed for biomedical texts. to take advantages of the complex relationship between symptoms and diseases to enhance the accuracy of disease inference, we present two symptom representation models: term frequency-inverse document frequency (tf-idf) model for the representation of the relationship between symptoms and diseases and word2vec for the expression of the semantic relationship between symptoms. based on these two symptom representations, we employ the bidirectional long short term memory networks (bilstms) to model symptom sequences in emr. our proposed model shows a significant improvement in term of auc (0.895) and f1 (0.572) for 50 diseases in mimic-iii dataset. the results illustrate that the model with the combination of the two symptom representations perform better than the one with only one of them. © 2019</v>
          </cell>
          <cell r="BL322" t="str">
            <v xml:space="preserve">As amplas aplicações da inferência automática da doença em muitos campos médicos melhoram a eficiência dos tratamentos médicos. Muitos esforços foram feitos para prever as futuras condições de saúde dos pacientes de acordo com seus textos clínicos completos, medições clínicas ou códigos médicos. Os sintomas refletem o aparecimento de doenças e podem fornecer informações confiáveis ​​para o diagnóstico da doença. Neste estudo, propomos um novo método de inferência de doença extraindo sintomas e integrando duas abordagens de representação de sintomas. Para reduzir a incerteza e a irregularidade das descrições dos sintomas em registros médicos eletrônicos (EMR), um banco de dados abrangente do conhecimento clínico que consiste em uma enorme quantidade de dados sobre doenças, sintomas e seus relacionamentos, extraímos sintomas com o Metamap de ferramenta de processo de língua natural que é projetado para textos biomédicos. Para obter vantagens da complexa relação entre sintomas e doenças para melhorar a precisão da inferência de doenças, apresentamos dois modelos de representação de sintomas: modelo de frequência de documento inverso de frequência de termo (IDF TF-IDF) para a representação da relação entre sintomas e doenças e word2vec para a expressão da relação semântica entre os sintomas. Com base nessas duas representações dos sintomas, empregamos as redes de memória compridas bidirecionais (Bilstms) para modelar seqüências de sintomas na EMR. Nosso modelo proposto mostra uma melhoria significativa no prazo de AUC (0,895) e F1 (0,572) para 50 doenças no conjunto de dados Mimic-III. Os resultados ilustram que o modelo com a combinação das duas representações de sintomas funciona melhor do que aquele com apenas um deles. © 2019. </v>
          </cell>
          <cell r="BO322" t="str">
            <v>Leitura completa: talvez - usa metamap, mas faz trabalhos de algoritmos de nlp, parece de texto escrito em EMR</v>
          </cell>
          <cell r="BP322">
            <v>1</v>
          </cell>
          <cell r="BQ322">
            <v>0</v>
          </cell>
          <cell r="BR322">
            <v>1</v>
          </cell>
          <cell r="BS322">
            <v>0</v>
          </cell>
          <cell r="BU322">
            <v>0</v>
          </cell>
          <cell r="BV322">
            <v>0</v>
          </cell>
          <cell r="BW322">
            <v>0</v>
          </cell>
          <cell r="BZ322">
            <v>0</v>
          </cell>
          <cell r="CA322">
            <v>0</v>
          </cell>
          <cell r="CB322">
            <v>0</v>
          </cell>
          <cell r="CC322">
            <v>0</v>
          </cell>
          <cell r="CE322" t="str">
            <v>Entra ou ñ para leitura: sim</v>
          </cell>
          <cell r="CF322" t="str">
            <v>Excelente</v>
          </cell>
          <cell r="CG322">
            <v>44374</v>
          </cell>
          <cell r="CK322">
            <v>0</v>
          </cell>
          <cell r="CL322">
            <v>0</v>
          </cell>
        </row>
        <row r="323">
          <cell r="C323" t="str">
            <v>electronic medical record search engine (emerse) an information retrieval tool for supporting cancer research</v>
          </cell>
          <cell r="D323" t="str">
            <v>Electronic medical record search engine (EMERSE): An information retrieval tool for supporting cancer research</v>
          </cell>
          <cell r="E323" t="str">
            <v xml:space="preserve">Engine de pesquisa de registro médico eletrônico (Emse): uma ferramenta de recuperação de informações para apoiar a pesquisa de câncer </v>
          </cell>
          <cell r="G323" t="str">
            <v xml:space="preserve">macho </v>
          </cell>
          <cell r="H323">
            <v>2020</v>
          </cell>
          <cell r="I323">
            <v>2</v>
          </cell>
          <cell r="J323">
            <v>0</v>
          </cell>
          <cell r="K323">
            <v>0</v>
          </cell>
          <cell r="L323" t="str">
            <v>Scopus</v>
          </cell>
          <cell r="P323" t="str">
            <v>English</v>
          </cell>
          <cell r="Q323" t="str">
            <v>Review</v>
          </cell>
          <cell r="R323">
            <v>1</v>
          </cell>
          <cell r="S323" t="str">
            <v>All Open Access, Hybrid Gold, Green</v>
          </cell>
          <cell r="T323" t="str">
            <v>Hanauer D.A., Barnholtz-Sloan J.S., Beno M.F., Del Fiol G., Durbin E.B., Gologorskaya O., Harris D., Harnett B., Kawamoto K., May B., Meeks E., Pfaff E., Weiss J., Zheng K.</v>
          </cell>
          <cell r="U323" t="str">
            <v>JCO Clinical Cancer Informatics</v>
          </cell>
          <cell r="V323" t="str">
            <v>4</v>
          </cell>
          <cell r="Y323" t="str">
            <v>10.1200/cci.19.00134</v>
          </cell>
          <cell r="Z323" t="str">
            <v>10.1200/CCI.19.00134</v>
          </cell>
          <cell r="AB323" t="str">
            <v>https://www.scopus.com/inward/record.uri?eid=2-s2.0-85084787998&amp;doi=10.1200%2fCCI.19.00134&amp;partnerID=40&amp;md5=090cc30510f1c916128194938ce57efb</v>
          </cell>
          <cell r="AC323" t="str">
            <v>Department of Pediatrics, University of Michigan, Medical School, Ann Arbor, MI, United States; Case Western Reserve University, School of Medicine, Cleveland, OH, United States; University Hospitals of Cleveland, Cleveland, OH, United States; Cleveland Institute for Computational Biology, Cleveland, OH, United States; Department of Biomedical Informatics, University of Utah, Salt Lake City, UT, United States; Markey Cancer Center, UK HealthCare, Lexington, KY, United States; Division of Biomedical Informatics, University of Kentucky, Lexington, KY, United States; Clinical and Translational Science Institute, University of California San Francisco, San Francisco, CA, United States; Department of Biomedical Informatics, University of Cincinnati College of Medicine, Cincinnati, OH, United States; Herbert Irving Comprehensive Cancer Center, Columbia University, New York, NY, United States; North Carolina Translational and Clinical Sciences Institute, University of North Carolina, School of Medicine, Chapel Hill, NC, United States; Department of Informatics, University of California, Irvine, CA, United States</v>
          </cell>
          <cell r="AD323" t="str">
            <v>Hanauer, D.A., Department of Pediatrics, University of Michigan, Medical School, Ann Arbor, MI, United States; Barnholtz-Sloan, J.S., Case Western Reserve University, School of Medicine, Cleveland, OH, United States, University Hospitals of Cleveland, Cleveland, OH, United States, Cleveland Institute for Computational Biology, Cleveland, OH, United States; Beno, M.F., Case Western Reserve University, School of Medicine, Cleveland, OH, United States, Cleveland Institute for Computational Biology, Cleveland, OH, United States; Del Fiol, G., Department of Biomedical Informatics, University of Utah, Salt Lake City, UT, United States; Durbin, E.B., Markey Cancer Center, UK HealthCare, Lexington, KY, United States, Division of Biomedical Informatics, University of Kentucky, Lexington, KY, United States; Gologorskaya, O., Clinical and Translational Science Institute, University of California San Francisco, San Francisco, CA, United States; Harris, D., Markey Cancer Center, UK HealthCare, Lexington, KY, United States, Division of Biomedical Informatics, University of Kentucky, Lexington, KY, United States; Harnett, B., Department of Biomedical Informatics, University of Cincinnati College of Medicine, Cincinnati, OH, United States; Kawamoto, K., Department of Biomedical Informatics, University of Utah, Salt Lake City, UT, United States; May, B., Herbert Irving Comprehensive Cancer Center, Columbia University, New York, NY, United States; Meeks, E., Clinical and Translational Science Institute, University of California San Francisco, San Francisco, CA, United States; Pfaff, E., North Carolina Translational and Clinical Sciences Institute, University of North Carolina, School of Medicine, Chapel Hill, NC, United States; Weiss, J., Herbert Irving Comprehensive Cancer Center, Columbia University, New York, NY, United States; Zheng, K., Department of Informatics, University of California, Irvine, CA, United States</v>
          </cell>
          <cell r="AH323" t="str">
            <v>UL1TR002240
National Institutes of Health, NIH: 1U24CA204863-01A1
National Cancer Institute, NCI
National Center for Advancing Translational Sciences, NCATS: UL1TR002548
North Carolina Translational and Clinical Sciences Institute, University of North Carolina at Chapel Hill, NC Tracs</v>
          </cell>
          <cell r="AI323" t="str">
            <v>Supported in part by National Cancer Institute (NCI) Informatics Technology for Cancer Research, National Institutes of Health (NIH), Grant No. 1U24CA204863-01A1 and Clinical and Translational Science Award (CTSA)–supported Michigan Institute for Clinical and Translational Research Grant No. UL1TR002240; by the Cleveland Institute for Computational Biology and the Clinical and Translational Science Collaborative (CTSC) of Cleveland, funded by NIH National Center for Advancing Translational Science (NCATS) CTSA Grant No. UL1TR002548; by the North Carolina Translational and Clinical Sciences Institute, funded by NIH NCATS Grant No. UL1TR002489; and by the Markey Cancer Center Cancer Research Informatics Shared</v>
          </cell>
          <cell r="AL323" t="str">
            <v>Murdoch, TB, Detsky, AS, The inevitable application of big data to health care (2013) JAMA, 309, pp. 1351-1352; Polnaszek, B, Gilmore-Bykovskyi, A, Hovanes, M, Overcoming the challenges of unstructured data in multisite, electronic medical record-based abstraction (2016) Med Care, 54, pp. e65-e72; Kharrazi, H, Anzaldi, LJ, Hernandez, L, The value of unstructured electronic health record data in geriatric syndrome case identification (2018) J Am Geriatr Soc, 66, pp. 1499-1507; Hernandez-Boussard, T, Tamang, S, Blayney, D, New paradigms for patient-centered outcomes research in electronic medical records: An example of detecting urinary incontinence following prostatectomy (2016) EGEMS (Wash DC), 4, p. 1231; Raghavan, P, Chen, JL, Fosler-Lussier, E, How essential are unstructured clinical narratives and information fusion to clinical trial recruitment? (2014) AMIA Jt Summits Transl Sci Proc, 2014, pp. 218-223; Sholle, E, Krichevsky, S, Scandura, J, Lessons learned in the development of a computable phenotype for response in myeloproliferative neoplasms (2018) IEEE Int Conf Healthc Inform, 2018, pp. 328-331; Chang, L, Frame, D, Braun, T, Engraftment syndrome after allogeneic hematopoietic cell transplantation predicts poor outcomes (2014) Biol Blood Marrow Transplant, 20, pp. 1407-1417; Birman-Deych, E, Waterman, AD, Yan, Y, Accuracy of ICD-9-CM codes for identifying cardiovascular and stroke risk factors (2005) Med Care, 43, pp. 480-485; Walsh, KE, Marsolo, KA, Davis, C, Accuracy of the medication list in the electronic health record-implications for care, research, and improvement (2018) J Am Med Inform Assoc, 25, pp. 909-912; Warner, JL, Levy, MA, Neuss, MN, ReCAP: Feasibility and accuracy of extracting cancer stage information from narrative electronic health record data (2016) J Oncol Pract, 12, pp. 157-158. , e169-e7; Savova, GK, Danciu, I, Alamudun, F, Use of natural language processing to extract clinical cancer phenotypes from electronic medical records (2019) Cancer Res, 79, pp. 5463-5470; Carrell, DS, Schoen, RE, Leffler, DA, Challenges in adapting existing clinical natural language processing systems to multiple, diverse health care settings (2017) J Am Med Inform Assoc, 24, pp. 986-991; Kreimeyer, K, Foster, M, Pandey, A, Natural language processing systems for capturing and standardizing unstructured clinical information: A systematic review (2017) J Biomed Inform, 73, pp. 14-29; Gorski, D, IBM Watson: Not living up to hype as a tool to fight cancer?, , https://scienceblogs.com/insolence/2017/09/18/ibm-watson-not-living-up-to-hype-as-atool-to-fight-cancer; Hanauer, DA, Mei, Q, Law, J, Supporting information retrieval from electronic health records: A report of University of Michigan's nine-year experience in developing and using the Electronic Medical Record Search Engine (EMERSE) (2015) J Biomed Inform, 55, pp. 290-300; Electronic Medical Record Search Engine, , http://project-emerse.org, EMERSE; Johnson, AEW, Pollard, TJ, Shen, L, MIMIC-III, a freely accessible critical care database (2016) Sci Data, 3, p. 160035; MetaMap: A tool for recognizing UMLS concepts in text, , https://metamap.nlm.nih.gov; Reátegui, R, Ratté, S, Comparison of MetaMap and cTAKES for entity extraction in clinical notes (2018) BMC Med Inform Decis Mak, 18, p. 74. , (suppl 3); Wu, ST, Liu, H, Li, D, Unified Medical Language System term occurrences in clinical notes: A large-scale corpus analysis (2012) J Am Med Inform Assoc, 19 (e1), pp. e149-e156; Mauri, M, Elli, T, Caviglia, G, RAWGraphs: A visualisation platform to create open outputs (2017) the 12 Biannual Conference of the Italian SIGCHI Chapter, , Presented at Cagliari, Italy, September 18-20; Choueiri, TK, Escudier, B, Powles, T, Cabozantinib versus everolimus in advanced renal-cell carcinoma (2015) N Engl J Med, 373, pp. 1814-1823; Hussain, M, Daignault-Newton, S, Twardowski, PW, Targeting androgen receptor and DNA repair in metastatic castration-resistant prostate cancer: Results from NCI 9012 (2018) J Clin Oncol, 36, pp. 991-999; Mascarenhas, JO, Talpaz, M, Gupta, V, Primary analysis of a phase II open-label trial of INCB039110, a selective JAK1 inhibitor, in patients with myelofibrosis (2017) Haematologica, 102, pp. 327-335; Ernecoff, NC, Wessell, KL, Hanson, LC, Electronic health record phenotypes for identifying patients with late-stage disease: A method for research and clinical application (2019) J Gen Intern Med, 34, pp. 2818-2823; Bender, D, Sartipi, K, HL7 FHIR: An Agile and RESTful approach to healthcare information exchange (2013) Presented at the 26 IEEE International Symposium on Computer-Based Medical Systems, , Porto, Portugal, June 20-22; Fast Healthcare Interoperability Resources (FHIR) standard, , https://datascience.nih.gov/foa/fasthealthcare-interoperability-resources-fhir-standard, National Institutes of Health Office of Data Science Strategy; Visweswaran, S, Becich, MJ, D'Itri, VS, Accrual to Clinical Trials (ACT): A Clinical and Translational Science Award Consortium Network (2018) JAMIA Open, 1, pp. 147-152; Fleurence, RL, Curtis, LH, Califf, RM, Launching PCORnet, a national patient-centered clinical research network (2014) J Am Med Inform Assoc, 21, pp. 578-582; Zhang, Y, Staley, SA, Tucker, K, Malignant Brenner tumor of the ovary: Case series and review of treatment strategies (2019) Gynecol Oncol Rep, 28, pp. 29-32; Tsao, PA, Estes, JP, Griggs, JJ, Cardiovascular and metabolic toxicity of abiraterone in castration-resistant prostate cancer: Post-marketing experience (2019) Clin Genitourin Cancer, 17, pp. e592-e601; Siontis, BL, Zhao, L, Leja, M, Primary cardiac sarcoma: A rare, aggressive malignancy with a high propensity for brain metastases (2019) Sarcoma, 2019, p. 1960593; Lazo de la Vega, L, Samaha, MC, Hu, K, Multiclonality and marked branched evolution of low-grade endometrioid endometrial carcinoma (2019) Mol Cancer Res, 17, pp. 731-740; Shankar, PR, Barkmeier, D, Hadjiiski, L, A pictorial review of bladder cancer nodal metastases (2018) Transl Androl Urol, 7, pp. 804-813; Hertz, DL, Glatz, A, Pasternak, AL, Integration of germline pharmacogenetics into a tumor sequencing program JCO Precis Oncol; Morag, Y, Yablon, C, Brigido, MK, Imaging appearance of well-differentiated liposarcomas with myxoid stroma (2018) Skeletal Radiol, 47, pp. 1371-1382; Aslam, A, Mendiratta-Lala, M, Curci, ME, Role of pelvic CT during surveillance of patients with resected biliary tract cancer (2020) Abdom Radiol (NY), 45, pp. 116-122; Chappell, G, Geer, M, Gatza, E, Maintenance sorafenib in FLT3-ITD AML following allogeneic HCT favorably impacts relapse and overall survival (2019) Bone Marrow Transplant, 54, pp. 1518-1520; Manohar, PM, Beesley, LJ, Bellile, EL, Prognostic value of FDG-PET/CT metabolic parameters in metastatic radioiodine-refractory differentiated thyroid cancer (2018) Clin Nucl Med, 43, pp. 641-647; MetaMap: List of semantic types, , https://metamap.nlm.nih.gov/Docs/SemanticTypes_2018AB.txt</v>
          </cell>
          <cell r="AM323" t="str">
            <v>Hanauer, D.A.100-134 NCRC, 2800 Plymouth Rd, United States; email: hanauer@umich.edu</v>
          </cell>
          <cell r="AP323" t="str">
            <v>American Society of Clinical Oncology</v>
          </cell>
          <cell r="AW323" t="str">
            <v>JCO Clin. Cancer Inform.</v>
          </cell>
          <cell r="AX323" t="str">
            <v>Final</v>
          </cell>
          <cell r="AY323" t="str">
            <v>2-s2.0-85084787998</v>
          </cell>
          <cell r="AZ323">
            <v>9</v>
          </cell>
          <cell r="BG323" t="str">
            <v>cancer research; electronic medical record; human; information retrieval; medical terminology; natural language processing; peer review; priority journal; Review; search engine; semantics</v>
          </cell>
          <cell r="BI323" t="str">
            <v>twitter|metamap|nlp</v>
          </cell>
          <cell r="BJ323" t="str">
            <v>purpose the electronic medical record search engine (emerse) is a software tool built to aid research spanning cohort discovery, population health, and data abstraction for clinical trials. emerse is now live at three academic medical centers, with additional sites currently working on implementation. in this report, we describe how emerse has been used to support cancer research based on a variety of metrics. methods we identified peer-reviewed publications that used emerse through online searches as well as through direct e-mails to users based on audit logs. these logs were also used to summarize use at each of the three sites. search terms for two of the sites were characterized using the natural language processing tool metamap to determine to which semantic types the terms could be mapped. results we identified a total of 326 peer-reviewed publications that used emerse through august 2019, although this is likely an underestimation of the true total based on the use log analysis. oncology-related research comprised nearly one third (n = 105; 32.2%) of all research output. the use logs showed that emerse had been used by multiple people at each site (nearly 3,500 across all three) who had collectively logged into the system. 100,000 times. many user-entered search queries could not be mapped to a semantic type, but the most common semantic type for terms that did match was “disease or syndrome,” followed by “pharmacologic substance.” conclusion emerse has been shown to be a valuable tool for supporting cancer research. it has been successfully deployed at other sites, despite some implementation challenges unique to each deployment environment. © 2020 by american society of clinical oncology</v>
          </cell>
          <cell r="BL323" t="str">
            <v xml:space="preserve">Propósito O mecanismo de pesquisa de registros médicos eletrônicos (Emse) é uma ferramenta de software construída para ajudar a pesquisa a descoberta de coorte, a saúde da população e a abstração de dados para ensaios clínicos. O Emse agora está ao vivo em três centros médicos acadêmicos, com locais adicionais atualmente trabalhando na implementação. Neste relatório, descrevemos como o Emterse foi usado para apoiar a pesquisa sobre o câncer com base em uma variedade de métricas. Métodos Identificamos publicações revisadas por pares que usavam emse através de pesquisas on-line, bem como através de e-mails diretos para usuários com base em logs de auditoria. Esses logs também foram usados ​​para resumir o uso em cada um dos três sites. Os termos de pesquisa para dois dos sites foram caracterizados pelo metamap da ferramenta de processamento de linguagem natural para determinar quais tipos semânticos os termos podem ser mapeados. Resultados Identificamos um total de 326 publicações revisadas por pares que usavam em seguida em relação a agosto de 2019, embora seja provável que seja uma subestimação do verdadeiro total com base na análise de log de uso. A pesquisa relacionada à oncologia compreendeu quase um terço (n = 105; 32,2%) de toda a produção de pesquisa. Os logs de uso mostraram que o Emterse foi usado por várias pessoas em cada site (quase 3.500 em todos os três) que haviam logado coletivamente no sistema. 100.000 vezes. Muitas consultas de pesquisa inseridas pelo usuário não poderiam ser mapeadas para um tipo semântico, mas o tipo semântico mais comum para os termos que correspondiam era "doença ou síndrome", seguido por "substância farmacológica". Conclusão O Emse foi mostrado uma ferramenta valiosa para apoiar a pesquisa sobre o câncer. Ele foi implantado com sucesso em outros sites, apesar de alguns desafios de implementação exclusivos para cada ambiente de implantação. © 2020 pela Sociedade Americana de Oncologia Clínica </v>
          </cell>
          <cell r="BN323">
            <v>0</v>
          </cell>
          <cell r="BO323" t="str">
            <v>Leitura completa: não</v>
          </cell>
          <cell r="BP323">
            <v>1</v>
          </cell>
          <cell r="BQ323">
            <v>0</v>
          </cell>
          <cell r="BR323">
            <v>1</v>
          </cell>
          <cell r="BS323">
            <v>0</v>
          </cell>
          <cell r="BV323">
            <v>0</v>
          </cell>
          <cell r="BW323">
            <v>0</v>
          </cell>
          <cell r="BX323">
            <v>0</v>
          </cell>
          <cell r="BY323">
            <v>0</v>
          </cell>
          <cell r="BZ323">
            <v>0</v>
          </cell>
          <cell r="CA323">
            <v>0</v>
          </cell>
          <cell r="CB323">
            <v>0</v>
          </cell>
          <cell r="CC323">
            <v>0</v>
          </cell>
          <cell r="CE323" t="str">
            <v>Entra ou ñ para leitura: sim - bom</v>
          </cell>
          <cell r="CF323" t="str">
            <v>Bom</v>
          </cell>
          <cell r="CG323">
            <v>44374</v>
          </cell>
          <cell r="CK323">
            <v>0</v>
          </cell>
          <cell r="CL323">
            <v>0</v>
          </cell>
        </row>
        <row r="324">
          <cell r="C324" t="str">
            <v>2018 n2c2 shared task on adverse drug events and medication extraction in electronic health records</v>
          </cell>
          <cell r="D324" t="str">
            <v>2018 n2c2 shared task on adverse drug events and medication extraction in electronic health records</v>
          </cell>
          <cell r="E324" t="str">
            <v xml:space="preserve">2018 N2C2 Tarefa compartilhada em eventos de medicamentos adversos e extração de medicação em registros de saúde eletrônica </v>
          </cell>
          <cell r="G324" t="str">
            <v xml:space="preserve">macho </v>
          </cell>
          <cell r="H324">
            <v>2020</v>
          </cell>
          <cell r="I324">
            <v>14</v>
          </cell>
          <cell r="J324">
            <v>0</v>
          </cell>
          <cell r="K324">
            <v>0</v>
          </cell>
          <cell r="L324" t="str">
            <v>Scopus</v>
          </cell>
          <cell r="P324" t="str">
            <v>English</v>
          </cell>
          <cell r="Q324" t="str">
            <v>Article</v>
          </cell>
          <cell r="R324">
            <v>0</v>
          </cell>
          <cell r="S324" t="str">
            <v>All Open Access, Green</v>
          </cell>
          <cell r="T324" t="str">
            <v>Henry S., Buchan K., Filannino M., Stubbs A., Uzuner O.</v>
          </cell>
          <cell r="U324" t="str">
            <v>Journal of the American Medical Informatics Association</v>
          </cell>
          <cell r="V324" t="str">
            <v>27</v>
          </cell>
          <cell r="W324" t="str">
            <v>1</v>
          </cell>
          <cell r="Y324" t="str">
            <v>10.1093/jamia/ocz166</v>
          </cell>
          <cell r="Z324" t="str">
            <v>10.1093/jamia/ocz166</v>
          </cell>
          <cell r="AB324" t="str">
            <v>https://www.scopus.com/inward/record.uri?eid=2-s2.0-85076585439&amp;doi=10.1093%2fjamia%2focz166&amp;partnerID=40&amp;md5=f6cd54bac03df425c955af62cef03ea8</v>
          </cell>
          <cell r="AC324" t="str">
            <v>Department is Information Sciences and Technology, George Mason University, Fairfax, VA, United States; Department of Information Science, University at Albany, State University of New York, Albany, NY, United States; Computer Science and Artificial Intelligence Laboratory, Massachusetts Institute of Technology, Cambridge, MA, United States; Department is Mathematics and Computer Science, Simmons University, Boston, MA, United States; Department of Biomedical Informatics, Harvard Medical School, Boston, MA, United States</v>
          </cell>
          <cell r="AD324" t="str">
            <v>Henry, S., Department is Information Sciences and Technology, George Mason University, Fairfax, VA, United States; Buchan, K., Department of Information Science, University at Albany, State University of New York, Albany, NY, United States; Filannino, M., Department is Information Sciences and Technology, George Mason University, Fairfax, VA, United States, Computer Science and Artificial Intelligence Laboratory, Massachusetts Institute of Technology, Cambridge, MA, United States; Stubbs, A., Department is Mathematics and Computer Science, Simmons University, Boston, MA, United States; Uzuner, O., Department is Information Sciences and Technology, George Mason University, Fairfax, VA, United States, Computer Science and Artificial Intelligence Laboratory, Massachusetts Institute of Technology, Cambridge, MA, United States, Department of Biomedical Informatics, Harvard Medical School, Boston, MA, United States</v>
          </cell>
          <cell r="AH324" t="str">
            <v>R13LM011411, R13LM013127</v>
          </cell>
          <cell r="AI324" t="str">
            <v>This work was supported by the National Library of Medicine of the National Institutes of Health grant numbers R13LM013127 (OU) and R13LM011411 (OU).</v>
          </cell>
          <cell r="AL324" t="str">
            <v>Stubbs, A., Filannino, M., Uzuner, O., De-identification of psychiatric intake records: Overview of 2016 cegs n-grid shared tasks track 1 (2017) J Biomed Inform, 75, pp. S4-S18; Filannino, M., Stubbs, A., Uzuner, O., Symptom severity prediction from neuropsychiatric clinical records: Overview of 2016 cegs n-grid shared tasks track 2 (2017) J Biomed Inform, 75, pp. S62-S70; Stubbs, A., Kotfila, C., Xu, H., Uzuner, O., Identifying risk factors for heart disease over time: Overview of 2014 i2b2/uthealth shared task track 2 (2015) J Biomed Inform, 58, pp. S67-S77; Stubbs, A., Kotfila, C., Uzuner, O., Automated systems for the deidentification of longitudinal clinical narratives: Overview of 2014 i2b2/ uthealth shared task track 1 (2015) J Biomed Inform, 58, pp. S11-S19; Stubbs, A., Uzuner, O., Annotating risk factors for heart disease in clinical narratives for diabetic patients (2015) J Biomed Inform, 58, pp. S78-S91; Sun, W., Rumshisky, A., Uzuner, O., Evaluating temporal relations in clinical text: 2012 i2b2 challenge (2013) J Am Med Inform Assoc, 20 (5), pp. 806-813; Uzuner, O., Bodnari, A., Shen, S., Forbush, T., Pestian, J., South, B.R., Evaluating the state of the art in coreference resolution for electronic medical records (2012) J Am Med Inform Assoc, 19 (5), pp. 786-791; Uzuner, O., South, B.R., Shen, S., DuVall, S.L., 2010 I2b2/va challenge on concepts, assertions, and relations in clinical text (2011) J Am Med Inform Assoc, 18 (5), pp. 552-556; Uzuner, O., Solti, I., Cadag, E., Extracting medication information from clinical text (2010) J Am Med Inform Assoc, 17 (5), pp. 514-518; Uzuner, O., Recognizing obesity and comorbidities in sparse data (2009) J Am Med Inform Assoc, 16 (4), pp. 561-570; Uzuner, O., Goldstein, I., Luo, Y., Kohane, I., Identifying patient smoking status from medical discharge records (2008) J Am Med Inform Assoc, 15 (1), pp. 14-24; Uzuner, O., Luo, Y., Szolovits, P., Evaluating the state-of-The-Art in automatic de-identification (2007) J Am Med Inform Assoc, 14 (5), pp. 550-563; Donaldson, M.S., Corrigan, J.M., Kohn, L.T., (2000) To Err Is Human: Building a Safer Health System, 6. , Washington, DC: National Academies Press; Jagannatha, A., Liu, F., Liu, W., Yu, H., Overview of the first natural language processing challenge for extracting medication, indication, and adverse drug events from electronic health record notes (made 1.0) (2019) Drug Saf, 42 (1), pp. 99-111; Filannino, M., Uzuner, O., Advancing the state of the art in clinical natural language processing through shared tasks (2018) Yearb Med Inform, 27 (1), pp. 184-192; Elhadad, N., Pradhan, S., Gorman, S., Manandhar, S., Chapman, W., Savova, G., Semeval-2015 task 14: Analysis of clinical text (2015) Proceedings of the 9th International Workshop on Semantic Evaluation (SemEval 2015), pp. 303-310; Roberts, K., Demner-Fushman, D., Voorhees, E., Hersh, W., Overview of the TREC 2016 clinical decision support track (2016) Proceedings of the Twenty-Five Text REtrieval Conference (TREC 2016), pp. 1-14; Mowery, D.L., Velupillai, S., South, B.R., (2014) Task 2: ShARe/CLEF eHealth Evaluation Lab, , http://doras.dcu.ie/20112/1/invited_paper_10.pdf, Accessed August 01, 2019; Bethard, S., Derczynski, L., Savova, G., Pustejovsky, J., Verhagen, M., Semeval- 2015 task 6: Clinical tempeval (2015) Proceedings of the 9th International Workshop on Semantic Evaluation (SemEval 2015), pp. 806-814; Bethard, S., Savova, G., Chen, W.T., Derczynski, L., Pustejovsky, J., Verhagen, M., Semeval-2016 task 12: Clinical tempeval (2016) Proceedings of the 10th International Workshop on Semantic Evaluation (SemEval-2016), pp. 1052-1062; Bethard, S., Savova, G., Palmer, M., Pustejovsky, J., Semeval-2017 task 12: Clinical tempeval (2017) Proceedings of the 11th International Workshop on Semantic Evaluation (SemEval-2017); Goeuriot, L., Kelly, L., Suominen, H., CLEF 2017 ehealth evaluation lab overview (2017) International Conference of the Cross-Language Evaluation Forume for European Languages, pp. 291-303. , Berlin: Springer; Suominen, H., Kelly, L., Goeuriot, L., Overview of the CLEF ehealth evaluation lab 2018 (2018) International Conference of the Cross-Language Evaluation Forum for European Languages, pp. 286-301. , Springer; Roberts, K., Demner-Fushman, D., Tonning, J.M., Overview of the tac 2017 adverse reaction extraction from drug labels track (2017) Proceedings of the Text Analysis Conference (TAC 2017); Demner-Fushman, D., Fung, K.W., Do, P., Boyce, R.D., Goodwin, T.R., Overview of the tac 2018 drug-drug interaction extraction from drug labels track (2018) Proceedings of the Text Analysis Conference (TAC 2018); Goeuriot, L., Kelly, L., Suominen, H., Overview of the CLEF ehealth evaluation lab 2015 (2015) International Conference of the Cross-Language Evaluation Forum for European Languages, pp. 429-443. , Berlin: Springer; Kelly, L., Goeuriot, L., Suominen, H., Névéol, A., Palotti, J., Zuccon, G., Overview of the CLEF ehealth evaluation lab 2016 (2016) International Conference of the Cross-Language Evaluation Forum for European Languages, pp. 255-266. , Berlin: Springer; Simpson, M.S., Voorhees, E.M., Hersh, W., Overview of the TREC 2014 clinical decision support track (2014) Proceedings of the 2014 Text Retrieval Conference; Suominen, H., Zhou, L., Goeuriot, L., Kelly, L., Task 1 of the CLEF ehealth evaluation lab 2016: Handover information extraction (2016) CLEF Evaluation Labs andWorkshop: OnlineWorking Notes; Melton, G.B., Hripcsak, G., Automated detection of adverse events using natural language processing of discharge summaries (2005) J Am Med Inform Assoc, 12 (4), pp. 448-457; Sarker, A., Gonzalez-Hernandez, G., Overview of the second social media mining for health (smm4h) shared tasks at amia 2017 (2017) Training, 1 (1822), p. 1239; Weissenbacher, D., Sarker, A., Paul, M.J., Gonzalez-Hernandez, G., Overview of the third social media mining for health (smm4h) shared tasks at emnlp 2018 (2018) Proceedings of the 2018 EMNLPWorkshop SMM4H: The 3rd Social MediaMining for Health Applications Workshop&amp;Shared Task, pp. 13-16. , Brussels, Belgium: Association for Computational Linguistics; Johnson, A.E., Pollard, T.J., Shen, L., Feng, M., Ghassemi, M., Mimic-III, a freely accessible critical care database (2016) Sci Data, 3 (1), p. 160035. , L-W. HL; Noreen, E.W., (1989) Computer-Intensive Methods for Testing Hypotheses, , New York: Wiley; Yeh, A., More accurate tests for the statistical significance of result differences (2000) Proceedings of the 18th Conference on Computational Linguistics, 2, pp. 947-953. , Stroudsburg, PA: Association for Computational Linguistics; Peters, M.E., Neumann, M., Iyyer, M., (2018) Deep contextualized word representations, , arXiv Mar 22 [E-pub ahead of print]; Xu, J., Lee, H.J., Ji, Z., Wang, J., Wei, Q., Xu, H., UTH-CCB system for adverse drug reaction extraction from drug labels at tac-adr 2017 (2017) Proceedings of the Text Analysis Conference (TAC 2017); Lafferty, J., McCallum, A., Pereira, F.C., Conditional random fields: Probabilistic models for segmenting and labeling sequence data (2001) Proceedings of the Eighteenth International Conference on Machine Learning, pp. 282-289. , San Francisco: Morgan Kaufmann; Wolpert, D.H., Stacked generalization (1992) Neural Netw, 5 (2), pp. 241-259; Christopoulou, F., Tran, T.T., Sahu, S.K., Miwa, M., Ananiadou, S., Adverse drug events and medication relation extraction in electronic health records with ensemble deep learning methods (2020) J Am Med Inform Assoc, 27 (1), pp. 39-46; Ju, M., Nguyen, N.T., Miwa, M., Ananiadou, S., An ensemble of neural models for nested adverse drug events and medication extraction with subwords (2020) J Am Med Inform Assoc, 27 (1), pp. 22-30; Dai, H.-J., Su, C.-H., Wu, C.-S., Adverse drug event and medication extraction in electronic health records via a cascading architecture with different sequence labeling models and word embeddings (2020) J Am Med Inform Assoc, 27 (1), pp. 47-55; Huang, Z., Xu, W., Yu, K., (2015) Bidirectional LSTM-CRF models for sequence tagging, , arXiv Aug 9 [E-pub ahead of print]; Kim, Y., Meystre, S.M., Ensemble method-based extraction of medication and related information from clinical texts (2020) J Am Med Inform Assoc, 27 (1), pp. 31-38; Lample, G., Ballesteros, M., Subramanian, S., Kawakami, K., Dyer, C., (2016) Neural architectures for named entity recognition, , arXiv Apr 7 [E-pub ahead of print]; Mikolov, T., Sutskever, I., Chen, K., Corrado, G.S., Dean, J., Distributed representations of words and phrases and their compositionality (2013) NIPS'13 Proceedings of the 26th International Conference on Neural Information Processing Systems, 2, pp. 3111-3119. , Red Hook, NY: Curran Associates; Pennington, J., Socher, R., Manning, C., Glove: Global vectors for word representation (2014) Proceedings of the 2014 Conference on Empirical Methods in Natural Language Processing (EMNLP), pp. 1532-1543; Ling, W., Lus, T., Marujo, L., (2016) Finding Function in Form: Compositional Character Models for Open Vocabulary Word Representation, , arXiv May 23 [E-pub ahead of print]; Guo, J., Che, W., Wang, H., Liu, T., Revisiting embedding features for simple semi-supervised learning (2014) Proceedings of the 2014 Conference on Empirical Methods in Natural Language Processing (EMNLP), pp. 110-120; Chapman, A.B., Peterson, K.S., Alba, P.R., DuVall, S.L., Patterson, O.V., Hybrid system for adverse drug event detection (2018) International Workshop on Medication and Adverse Drug Event Detection, pp. 16-24; Zeng, D., Liu, K., Chen, Y., Zhao, J., Distant supervision for relation extraction via piecewise convolutional neural networks (2015) Proceedings of the 2015 Conference on Empirical Methods in Natural Language Processing, pp. 1753-1762; Sorokin, D., Gurevych, I., Context-aware representations for knowledge base relation extraction (2017) Proceedings of the 2017 Conference on Empirical Methods in Natural Language Processing, pp. 1784-1789; Miller, T., Geva, A., Dligach, D., Extracting adverse drug event information with minimal engineering (2019) Proceedings of the 2nd Clinical Natural Language Processing Workshop, pp. 22-27. , Minneapolis MN: Association for Computational Linguistics; Li, Q., Spooner, S.A., Kaiser, M., An end-to-end hybrid algorithm for automated medication discrepancy detection (2015) BMC Med Inform Decis Mak, 15 (1), p. 37; Chen, T., Guestrin, C., Xgboost: A scalable tree boosting system (2016) Proceedings of the 22nd ACM SIGKDD International Conference on Knowledge Discovery and Data Mining, pp. 785-794</v>
          </cell>
          <cell r="AM324" t="str">
            <v>Henry, S.; Department is Information Sciences and Technology, United States; email: henryst@vcu.edu</v>
          </cell>
          <cell r="AP324" t="str">
            <v>Oxford University Press</v>
          </cell>
          <cell r="AV324" t="str">
            <v>JAMAF</v>
          </cell>
          <cell r="AW324" t="str">
            <v>J. Am. Med. Informatics Assoc.</v>
          </cell>
          <cell r="AX324" t="str">
            <v>Final</v>
          </cell>
          <cell r="AY324" t="str">
            <v>2-s2.0-85076585439</v>
          </cell>
          <cell r="AZ324">
            <v>9</v>
          </cell>
          <cell r="BG324" t="str">
            <v>accuracy; adverse drug reaction; Article; classification; data extraction; deep learning; electronic health record; human; natural language processing; short term memory; support vector machine; treatment duration; information processing; information retrieval; medical record; natural language processing; procedures; support vector machine; extraction; prediction; recall; Datasets as Topic; Deep Learning; Drug-Related Side Effects and Adverse Reactions; Electronic Health Records; Humans; Information Storage and Retrieval; Natural Language Processing; Patient Discharge Summaries; Support Vector Machine</v>
          </cell>
          <cell r="BJ324" t="str">
            <v>objective: this article summarizes the preparation, organization, evaluation, and results of track 2 of the 2018 national nlp clinical challenges shared task. track 2 focused on extraction of adverse drug events (ades) from clinical records and evaluated 3 tasks: concept extraction, relation classification, and end-to-end systems. we perform an analysis of the results to identify the state of the art in these tasks, learn from it, and build on it. materials and methods: for all tasks, teams were given raw text of narrative discharge summaries, and in all the tasks, participants proposed deep learning-based methods with hand-designed features. in the concept extraction task, participants used sequence labelling models (bidirectional long short-term memory being the most popular), whereas in the relation classification task, they also experimented with instance-based classifiers (namely support vector machines and rules). ensemble methods were also popular. results: a total of 28 teams participated in task 1, with 21 teams in tasks 2 and 3. the best performing systems set a high performance bar with f1 scores of 0.9418 for concept extraction, 0.9630 for relation classification, and 0.8905 for end-to-end. however, the results were much lower for concepts and relations of reasons and ades. these were often missed because local context is insufficient to identify them. conclusions: this challenge shows that clinical concept extraction and relation classification systems have a high performance for many concept types, but significant improvement is still required for ades and reasons. incorporating the larger context or outside knowledge will likely improve the performance of future systems. © 2019 the author(s) 2019.</v>
          </cell>
          <cell r="BK324" t="str">
            <v>O sistema aplicou a mineração de regras de associação em um conjunto de comentários anotados para extrair os padrões subjacentes de expressões coloquiais sobre efeitos adversos. Os padrões foram testados em um conjunto de comentários invisíveis para avaliar seu desempenho. Alcançamos precisão de 70</v>
          </cell>
          <cell r="BL324" t="str">
            <v xml:space="preserve">Objetivo: Este artigo resume a preparação, organização, avaliação e resultados da faixa 2 do 2018 National NLP Clinical Desafios compartilhados. A faixa 2 focada na extração de eventos de medicamentos adversos (ADES) de registros clínicos e avaliou 3 tarefas: Extração de conceito, Classificação de relação e sistemas de ponta a ponta. Realizamos uma análise dos resultados para identificar o estado da arte nessas tarefas, aprender com isso e construí-lo. Materiais e métodos: Para todas as tarefas, as equipes receberam texto bruto de resumos de descarga narrativa e, em todas as tarefas, os participantes propuseram métodos baseados em aprendizado profundo com características desenhadas à mão. Na tarefa de extração do conceito, os participantes usavam modelos de rotulagem de sequência (memória de curto prazo bidirecional sendo a mais popular), enquanto na tarefa de classificação de relação, eles também experimentaram os classificadores baseados em instância (nomeadamente máquinas e regras vectores de apoio). Os métodos do ensemble também eram populares. RESULTADOS: Um total de 28 equipes participou da Tarefa 1, com 21 equipes nas tarefas 2 e 3. Os melhores sistemas de desempenho definem uma barra de alto desempenho com pontuações F1 de 0,9418 para extração de conceito, 0,8905 para a classificação de relação e 0,8905 para -fim. No entanto, os resultados foram muito mais baixos para conceitos e relações de motivos e ades. Estes eram frequentemente perdidos porque o contexto local é insuficiente para identificá-los. CONCLUSÕES: Este desafio mostra que os sistemas de classificação de extração e relação de conceito clínico têm um alto desempenho para muitos tipos de conceitos, mas ainda é necessária melhora significativa para os ades e motivos. Incorporando o contexto maior ou o conhecimento externo provavelmente melhorará o desempenho de sistemas futuros. © 2019 o autor (s) 2019. </v>
          </cell>
          <cell r="BQ324">
            <v>0</v>
          </cell>
          <cell r="BR324">
            <v>1</v>
          </cell>
          <cell r="BS324">
            <v>0</v>
          </cell>
          <cell r="BT324" t="str">
            <v>01% e recall de 66</v>
          </cell>
          <cell r="BU324" t="str">
            <v>32% e medida F de 67</v>
          </cell>
          <cell r="BV324" t="str">
            <v>96%.</v>
          </cell>
          <cell r="BW324">
            <v>0</v>
          </cell>
          <cell r="BX324">
            <v>0</v>
          </cell>
          <cell r="BY324">
            <v>0</v>
          </cell>
          <cell r="BZ324">
            <v>0</v>
          </cell>
          <cell r="CA324">
            <v>0</v>
          </cell>
          <cell r="CB324">
            <v>0</v>
          </cell>
          <cell r="CC324">
            <v>0</v>
          </cell>
          <cell r="CE324" t="str">
            <v>Entra ou ñ para leitura: não</v>
          </cell>
          <cell r="CF324" t="str">
            <v>Ruim</v>
          </cell>
          <cell r="CG324">
            <v>44374</v>
          </cell>
          <cell r="CK324">
            <v>0</v>
          </cell>
          <cell r="CL324">
            <v>0</v>
          </cell>
        </row>
        <row r="325">
          <cell r="C325" t="str">
            <v>a dynamic reaction picklist for improving allergy reaction documentation in the electronic health record</v>
          </cell>
          <cell r="D325" t="str">
            <v>A dynamic reaction picklist for improving allergy reaction documentation in the electronic health record</v>
          </cell>
          <cell r="E325" t="str">
            <v xml:space="preserve">Uma lista de reação dinâmica para melhorar a documentação da reação de alergia no registro de saúde eletrônica </v>
          </cell>
          <cell r="G325" t="str">
            <v xml:space="preserve">macho </v>
          </cell>
          <cell r="H325">
            <v>2020</v>
          </cell>
          <cell r="I325">
            <v>1</v>
          </cell>
          <cell r="J325">
            <v>0</v>
          </cell>
          <cell r="K325">
            <v>0</v>
          </cell>
          <cell r="L325" t="str">
            <v>Scopus</v>
          </cell>
          <cell r="P325" t="str">
            <v>English</v>
          </cell>
          <cell r="Q325" t="str">
            <v>Article</v>
          </cell>
          <cell r="R325">
            <v>0</v>
          </cell>
          <cell r="T325" t="str">
            <v>Wang L., Blackley S.V., Blumenthal K.G., Yerneni S., Goss F.R., Lo Y.-C., Shah S.N., Ortega C.A., Korach Z.T., Seger D.L., Zhou L.</v>
          </cell>
          <cell r="U325" t="str">
            <v>Journal of the American Medical Informatics Association</v>
          </cell>
          <cell r="V325" t="str">
            <v>27</v>
          </cell>
          <cell r="W325" t="str">
            <v>6</v>
          </cell>
          <cell r="Y325" t="str">
            <v>10.1093/jamia/ocaa042</v>
          </cell>
          <cell r="Z325" t="str">
            <v>10.1093/jamia/ocaa042</v>
          </cell>
          <cell r="AB325" t="str">
            <v>https://www.scopus.com/inward/record.uri?eid=2-s2.0-85086051327&amp;doi=10.1093%2fjamia%2focaa042&amp;partnerID=40&amp;md5=36ee3a1fae738b7fdda260a08079fbd7</v>
          </cell>
          <cell r="AC325" t="str">
            <v>Division of General Internal Medicine and Primary Care, Brigham and Women's Hospital, 399 Revolution Drive, AR01-13-E58, Boston, MA  02145, United States; Harvard Medical School, Harvard University, Boston, MA, United States; Partners HealthCare, Boston, MA, United States; Division of Rheumatology Allergy, and Immunology, Department of Medicine, Massachusetts General Hospital, Boston, MA, United States; Department of Emergency Medicine, School of Medicine, University of Colorado, Aurora, CO, United States; Division of Nephrology, Department of Medicine, Taichung Veterans General Hospital, Taichung, Taiwan; Department of Data Science and Big Data Analytics, Providence University, Taichung, Taiwan; Massachusetts College of Pharmacy and Health Sciences, Boston, Massachusetts, United States</v>
          </cell>
          <cell r="AD325" t="str">
            <v>Wang, L., Division of General Internal Medicine and Primary Care, Brigham and Women's Hospital, 399 Revolution Drive, AR01-13-E58, Boston, MA  02145, United States, Harvard Medical School, Harvard University, Boston, MA, United States; Blackley, S.V., Partners HealthCare, Boston, MA, United States; Blumenthal, K.G., Harvard Medical School, Harvard University, Boston, MA, United States, Division of Rheumatology Allergy, and Immunology, Department of Medicine, Massachusetts General Hospital, Boston, MA, United States; Yerneni, S., Division of General Internal Medicine and Primary Care, Brigham and Women's Hospital, 399 Revolution Drive, AR01-13-E58, Boston, MA  02145, United States; Goss, F.R., Department of Emergency Medicine, School of Medicine, University of Colorado, Aurora, CO, United States; Lo, Y.-C., Division of General Internal Medicine and Primary Care, Brigham and Women's Hospital, 399 Revolution Drive, AR01-13-E58, Boston, MA  02145, United States, Harvard Medical School, Harvard University, Boston, MA, United States, Division of Nephrology, Department of Medicine, Taichung Veterans General Hospital, Taichung, Taiwan, Department of Data Science and Big Data Analytics, Providence University, Taichung, Taiwan; Shah, S.N., Division of General Internal Medicine and Primary Care, Brigham and Women's Hospital, 399 Revolution Drive, AR01-13-E58, Boston, MA  02145, United States, Harvard Medical School, Harvard University, Boston, MA, United States, Massachusetts College of Pharmacy and Health Sciences, Boston, Massachusetts, United States; Ortega, C.A., Division of General Internal Medicine and Primary Care, Brigham and Women's Hospital, 399 Revolution Drive, AR01-13-E58, Boston, MA  02145, United States; Korach, Z.T., Division of General Internal Medicine and Primary Care, Brigham and Women's Hospital, 399 Revolution Drive, AR01-13-E58, Boston, MA  02145, United States, Harvard Medical School, Harvard University, Boston, MA, United States; Seger, D.L., Division of General Internal Medicine and Primary Care, Brigham and Women's Hospital, 399 Revolution Drive, AR01-13-E58, Boston, MA  02145, United States, Partners HealthCare, Boston, MA, United States; Zhou, L., Division of General Internal Medicine and Primary Care, Brigham and Women's Hospital, 399 Revolution Drive, AR01-13-E58, Boston, MA  02145, United States, Harvard Medical School, Harvard University, Boston, MA, United States</v>
          </cell>
          <cell r="AG325" t="str">
            <v>amoxicillin, 26787-78-0, 34642-77-8, 61336-70-7; codeine, 76-57-3; ibuprofen, 15687-27-1, 79261-49-7, 31121-93-4, 527688-20-6; Allergens</v>
          </cell>
          <cell r="AH325" t="str">
            <v>National Institutes of Health, NIH: 1R01AI150295
National Institute of Allergy and Infectious Diseases, NIAID
Agency for Healthcare Research and Quality, AHRQ: R01HS025375</v>
          </cell>
          <cell r="AI325" t="str">
            <v>This research was supported with funding from the Agency for HealthCare Research and Quality (AHRQ) grant R01HS025375 and the National Institute of Allergy and Infectious Diseases (NIAID) of National Institute of Health (NIH) grant 1R01AI150295.</v>
          </cell>
          <cell r="AL325" t="str">
            <v>Gandhi, TK, Weingart, SN, Borus, J, Adverse drug events in ambulatory care (2003) N Engl J Med, 348 (16), pp. 1556-1564; Zhou, L, Dhopeshwarkar, N, Blumenthal, KG, Drug allergies documented in electronic health records of a large healthcare system (2016) Allergy, 71 (9), pp. 1305-1313; Ariosto, D., Factors contributing to CPOE opiate allergy alert overrides (2014) AMIA Annu Symp Proc, 2014, pp. 256-265; Bryant, AD, Fletcher, GS, Payne, TH., Drug interaction alert override rates in the Meaningful Use era: no evidence of progress (2014) Appl Clin Inform, pp. 802-813. , 05 (03); Isaac, T, Weissman, JS, Davis, RB, Overrides of medication alerts in ambulatory care (2009) Arch Intern Med, 169 (3), pp. 305-311; Jani, YH, Barber, N, Wong, IC., Characteristics of clinical decision support alert overrides in an electronic prescribing system at a tertiary care paediatric hospital (2011) Int J Pharm Pract, 19 (5), pp. 363-366; McCoy, AB, Thomas, EJ, Krousel-Wood, M, Sittig, DF., Clinical decision support alert appropriateness: a review and proposal for improvement (2014) Ochsner J, 14 (2), pp. 195-202; Slight, SP, Beeler, PE, Seger, DL, A cross-sectional observational study of high override rates of drug allergy alerts in inpatient and outpatient settings, and opportunities for improvement (2017) BMJ Qual Saf, 26 (3), pp. 217-225; Topaz, M, Seger, DL, Lai, K, High override rate for opioid drugallergy interaction alerts: current trends and recommendations for future (2015) Stud Health Technol Inform, 216, pp. 242-246; Topaz, M, Seger, DL, Slight, SP, Goss, F, Rising drug allergy alert overrides in electronic health records: an observational retrospective study of a decade of experience (2016) J Am Med Inform Assoc, 23 (3), pp. 601-608; Blumenthal, KG, Wickner, PG, Lau, JJ, Zhou, L., Stevens-Johnson syndrome and toxic epidermal necrolysis: a cross-sectional analysis of patients in an integrated allergy repository of a large health care system (2015) J Allergy Clin Immunol Pract, 3 (2), pp. 277-280. , e1; Goss, FR, Lai, KH, Topaz, M, A value set for documenting adverse reactions in electronic health records (2018) J Am Med Informatics Association, 25 (6), pp. 661-669; Liu, S, Ma, W, Moore, R, Ganesan, V, Nelson, S., RxNorm: prescription for electronic drug information exchange (2005) IT Prof, 7 (5), pp. 17-23; Donnelly, K., SNOMED-CT: the advanced terminology and coding system for eHealth (2006) Stud Health Technol Inform, 121, pp. 279-290; Zhou, L, Plasek, JM, Mahoney, LM, Using medical text extraction, reasoning and mapping system (MTERMS) to process medication information in outpatient clinical notes (2011) AMIA Annu Symp Proc, 2011, pp. 1639-1648; Goss, FR, Plasek, JM, Lau, JJ, Seger, DL, Chang, FY, Zhou, L., An evaluation of a natural language processing tool for identifying and encoding allergy information in emergency department clinical notes (2014) AMIA Annu Symp Proc, 2014, pp. 580-588; Wang, L, Del Fiol, G, Bray, BE, Haug, PJ., Generating disease-pertinent treatment vocabularies from MEDLINE citations (2017) J Biomed Inform, 65, pp. 46-57; Wright, A, Chen, ES, Maloney, FL., An automated technique for identifying associations between medications, laboratory results and problems (2010) J Biomed Inform, 43 (6), pp. 891-901; Dem-sar, J., Statistical comparisons of classifiers over multiple data sets (2006) J Mach Learn Res, 7, pp. 1-30</v>
          </cell>
          <cell r="AM325" t="str">
            <v>Wang, L.; Division of General Internal Medicine and Primary Care, 399 Revolution Drive, AR01-13-E58, United States; email: lwang@bwh.harvard.edu</v>
          </cell>
          <cell r="AP325" t="str">
            <v>Oxford University Press</v>
          </cell>
          <cell r="AV325" t="str">
            <v>JAMAF</v>
          </cell>
          <cell r="AW325" t="str">
            <v>J. Am. Med. Informatics Assoc.</v>
          </cell>
          <cell r="AX325" t="str">
            <v>Final</v>
          </cell>
          <cell r="AY325" t="str">
            <v>2-s2.0-85086051327</v>
          </cell>
          <cell r="AZ325">
            <v>6</v>
          </cell>
          <cell r="BG325" t="str">
            <v>allergen; amoxicillin; codeine; ibuprofen; penicillin derivative; sulfonamide; anaphylaxis; angioneurotic edema; arthralgia; Article; bleeding; bronchospasm; data base; data mining; decision support system; diarrhea; drug hypersensitivity; dyspnea; electronic health record; erythema; erythema multiforme; eye swelling; face edema; fever; gastritis; gastrointestinal hemorrhage; gastrointestinal symptom; human; lip disease; maculopapular rash; measles like rash; medical documentation; natural language processing; nausea and vomiting; nephrotoxicity; peptic ulcer; pruritus; rash; swelling; urticaria; vaginitis; wheezing; adverse drug reaction; clinical decision support system; documentation; drug hypersensitivity; hypersensitivity; theoretical model; Allergens; Decision Support Systems, Clinical; Documentation; Drug Hypersensitivity; Drug-Related Side Effects and Adverse Reactions; Electronic Health Records; Humans; Hypersensitivity; Models, Theoretical</v>
          </cell>
          <cell r="BI325" t="str">
            <v>twitter|metamap|nlp</v>
          </cell>
          <cell r="BJ325" t="str">
            <v>incomplete and static reaction picklists in the allergy module led to free-text and missing entries that inhibit the clinical decision support intended to prevent adverse drug reactions. we developed a novel, data-driven, "dynamic" reaction picklist to improve allergy documentation in the electronic health record (ehr). materials and methods: we split 3 decades of allergy entries in the ehr of a large massachusetts healthcare system into development and validation datasets. we consolidated duplicate allergens and those with the same ingredients or allergen groups. we created a reaction value set via expert review of a previously developed value set and then applied natural language processing to reconcile reactions from structured and free-text entries. three association rule-mining measures were used to develop a comprehensive reaction picklist dynamically ranked by allergen. the dynamic picklist was assessed using recall at top k suggested reactions, comparing performance to the static picklist. results: the modified reaction value set contained 490 reaction concepts. among 4 234 327 allergy entries collected, 7463 unique consolidated allergens and 469 unique reactions were identified. of the 3 dynamic reaction picklists developed, the 1 with the optimal ranking achieved recalls of 0.632, 0.763, and 0.822 at the top 5, 10, and 15, respectively, significantly outperforming the static reaction picklist ranked by reaction frequency. conclusion: the dynamic reaction picklist developed using ehr data and a statistical measure was superior to the static picklist and suggested proper reactions for allergy documentation. further studies might evaluate the usability and impact on allergy documentation in the ehr. © 2020 the author(s) 2020. published by oxford university press on behalf of the american medical informatics association. all rights reserved.</v>
          </cell>
          <cell r="BK325" t="str">
            <v>A crescente popularidade de plataformas de mídia social como o Twitter nos apresenta uma nova fonte de informação para encontrar potenciais eventos adversos. Dada a alta frequência de atualizações do usuário</v>
          </cell>
          <cell r="BL325" t="str">
            <v xml:space="preserve">Picklists de reação incompleta e estática no módulo de alergia levou a entradas de texto livre e faltantes que inibem o apoio da decisão clínica destinados a prevenir reações adversas de medicamentos. Desenvolvemos uma nova lista de reações "dinâmicas" de dados para melhorar a documentação da alergia no registro eletrônico de saúde (EHR). Materiais e Métodos: Nós dividimos 3 décadas de entradas de alergia no EHR de um grande sistema de saúde de Massachusetts em conjuntos de dados de desenvolvimento e validação. Consolidamos alérgenos duplicados e aqueles com os mesmos ingredientes ou grupos alérgenos. Criamos um valor de reação definido via revisão especializada de um valor previamente desenvolvido e, em seguida, aplicado o processamento de linguagem natural para reconciliar as reações de entradas estruturadas e de texto livre. Três medidas de regras de associação foram usadas para desenvolver uma lista de reação abrangente dinamicamente classificada pelo alérgeno. A lista de opções dinâmicas foi avaliada usando recall no topo K sugeriu reações, comparando o desempenho para a lista de opções estáticas. Resultados: O conjunto de valor de reação modificado continha 490 conceitos de reação. Entre 434 327 entradas de alergia coletadas, 7463 alérgenos consolidados únicos e 469 reações únicas foram identificadas. Dos 3 picklists de reação dinâmica desenvolvidos, o 1 com o ranking ideal alcançado recalls de 0,632, 0,763 e 0,822 no top 5, 10 e 15, respectivamente, superando significativamente a liberação de reação estática classificada por frequência de reação. Conclusão: A lista de picareta de reação dinâmica desenvolvida usando dados do EHR e uma medida estatística foi superior à lista de opções estáticas e sugeriu reações adequadas para a documentação da alergia. Outros estudos podem avaliar a usabilidade e impacto na documentação da alergia no EHR. © 2020 O autor (es) 2020. Publicado pela Universidade de Oxford Press em nome da American Medical Informatics Association. todos os direitos reservados. </v>
          </cell>
          <cell r="BQ325">
            <v>0</v>
          </cell>
          <cell r="BR325">
            <v>1</v>
          </cell>
          <cell r="BS325">
            <v>0</v>
          </cell>
          <cell r="BT325" t="str">
            <v xml:space="preserve"> a mineração de mensagens do Twitter pode nos levar à farmacovigilância em tempo real. Neste artigo</v>
          </cell>
          <cell r="BU325" t="str">
            <v xml:space="preserve"> descrevemos uma abordagem para encontrar usuários de drogas e eventos adversos em potencial</v>
          </cell>
          <cell r="BV325" t="str">
            <v xml:space="preserve"> analisando o conteúdo das mensagens do Twitter utilizando Processamento de Linguagem Natural (PNL) e para construir classificadores Support Vector Machine (SVM). Devido à natureza do tamanho do conjunto de dados (ou seja</v>
          </cell>
          <cell r="BW325" t="str">
            <v xml:space="preserve"> 2 bilhões de tweets)</v>
          </cell>
          <cell r="BX325" t="str">
            <v xml:space="preserve"> os experimentos foram conduzidos em uma plataforma de computação de alto desempenho (HPC) usando MapReduce</v>
          </cell>
          <cell r="BY325" t="str">
            <v xml:space="preserve"> que exibe a tendência de análises de big data. Os resultados sugerem que os dados das redes sociais da vida diária podem ajudar na detecção precoce de questões importantes para a segurança do paciente.</v>
          </cell>
          <cell r="BZ325">
            <v>0</v>
          </cell>
          <cell r="CA325">
            <v>0</v>
          </cell>
          <cell r="CB325">
            <v>0</v>
          </cell>
          <cell r="CC325">
            <v>0</v>
          </cell>
          <cell r="CE325" t="str">
            <v>Entra ou ñ para leitura: não</v>
          </cell>
          <cell r="CF325" t="str">
            <v>Ruim</v>
          </cell>
          <cell r="CG325">
            <v>44374</v>
          </cell>
          <cell r="CK325">
            <v>0</v>
          </cell>
          <cell r="CL325">
            <v>0</v>
          </cell>
        </row>
        <row r="326">
          <cell r="C326" t="str">
            <v>a feasibility study of drug drug interaction signal detection in regular pharmacovigilance</v>
          </cell>
          <cell r="D326" t="str">
            <v>A Feasibility Study of Drug–Drug Interaction Signal Detection in Regular Pharmacovigilance</v>
          </cell>
          <cell r="E326" t="str">
            <v xml:space="preserve">Um estudo de viabilidade da detecção de sinal de interação medicamentosa em farmacovigilância regular </v>
          </cell>
          <cell r="G326" t="str">
            <v xml:space="preserve">macho </v>
          </cell>
          <cell r="H326">
            <v>2020</v>
          </cell>
          <cell r="I326">
            <v>3</v>
          </cell>
          <cell r="J326">
            <v>0</v>
          </cell>
          <cell r="K326">
            <v>0</v>
          </cell>
          <cell r="L326" t="str">
            <v>Scopus</v>
          </cell>
          <cell r="P326" t="str">
            <v>English</v>
          </cell>
          <cell r="Q326" t="str">
            <v>Article</v>
          </cell>
          <cell r="R326">
            <v>0</v>
          </cell>
          <cell r="S326" t="str">
            <v>All Open Access, Hybrid Gold, Green</v>
          </cell>
          <cell r="T326" t="str">
            <v>Hult S., Sartori D., Bergvall T., Hedfors Vidlin S., Grundmark B., Ellenius J., Norén G.N.</v>
          </cell>
          <cell r="U326" t="str">
            <v>Drug Safety</v>
          </cell>
          <cell r="V326" t="str">
            <v>43</v>
          </cell>
          <cell r="W326" t="str">
            <v>8</v>
          </cell>
          <cell r="Y326" t="str">
            <v>10.1007/s40264-020-00939-y</v>
          </cell>
          <cell r="Z326" t="str">
            <v>10.1007/s40264-020-00939-y</v>
          </cell>
          <cell r="AB326" t="str">
            <v>https://www.scopus.com/inward/record.uri?eid=2-s2.0-85088089634&amp;doi=10.1007%2fs40264-020-00939-y&amp;partnerID=40&amp;md5=d6466cbf90376bbf1fabcbfe1e93de95</v>
          </cell>
          <cell r="AC326" t="str">
            <v>Uppsala Monitoring Centre, Uppsala, Sweden</v>
          </cell>
          <cell r="AD326" t="str">
            <v>Hult, S., Uppsala Monitoring Centre, Uppsala, Sweden; Sartori, D., Uppsala Monitoring Centre, Uppsala, Sweden; Bergvall, T., Uppsala Monitoring Centre, Uppsala, Sweden; Hedfors Vidlin, S., Uppsala Monitoring Centre, Uppsala, Sweden; Grundmark, B., Uppsala Monitoring Centre, Uppsala, Sweden; Ellenius, J., Uppsala Monitoring Centre, Uppsala, Sweden; Norén, G.N., Uppsala Monitoring Centre, Uppsala, Sweden</v>
          </cell>
          <cell r="AG326" t="str">
            <v>acetylsalicylic acid, 493-53-8, 50-78-2, 53663-74-4, 53664-49-6, 63781-77-1; amiodarone, 1951-25-3, 19774-82-4, 62067-87-2; atorvastatin, 134523-00-5, 134523-03-8; ciprofloxacin, 85721-33-1; clozapine, 5786-21-0; cytochrome P450, 9035-51-2; enalapril, 75847-73-3; esomeprazole, 119141-88-7, 202742-32-3, 217087-09-7, 217087-10-0, 161796-84-5; ethinylestradiol, 57-63-6; fentanyl, 437-38-7, 1443-54-5; furosemide, 54-31-9; lamotrigine, 84057-84-1; levonorgestrel, 797-63-7; metformin, 1115-70-4, 657-24-9; omeprazole, 73590-58-6, 95510-70-6; pantoprazole, 102625-70-7; pregabalin, 148553-50-8; quetiapine, 111974-72-2; rivaroxaban, 366789-02-8; rosuvastatin, 147098-18-8, 147098-20-2; ticagrelor, 274693-27-5; valproic acid, 1069-66-5, 99-66-1</v>
          </cell>
          <cell r="AH326" t="str">
            <v>World Health Organization, WHO</v>
          </cell>
          <cell r="AI326" t="str">
            <v>The authors are indebted to the national centres that make up the WHO Programme for International Drug Monitoring and provide reports to VigiBase. However, the opinions and conclusions of this study are not necessarily those of the various centres or of the WHO. Ola Caster, Pia Caduff-Janosa and Thomas Bradley provided valuable comments on the design and implementation of this study.</v>
          </cell>
          <cell r="AL326" t="str">
            <v>Pirmohamed, M., James, S., Meakin, S., Green, C., Scott, A.K., Walley, T.J., Adverse drug reactions as cause of admission to hospital: prospective analysis of 18 820 patients (2004) BMJ, 329 (7456), pp. 15-19; Montane, E., Arellano, A.L., Sanz, Y., Roca, J., Farre, M., Drug-related deaths in hospital inpatients: a retrospective cohort study (2018) Br J Clin Pharmacol, 84 (3), pp. 542-552. , COI: 1:CAS:528:DC%2BC1cXis12mtLk%3D; Becker, M.L., Kallewaard, M., Caspers, P.W., Visser, L.E., Leufkens, H.G., Stricker, B.H., Hospitalisations and emergency department visits due to drug-drug interactions: a literature review (2007) Pharmacoepidemiol Drug Saf, 16 (6), pp. 641-651; van Puijenbroek, E.P., Egberts, A.C.G., Heerdink, E.R., Leufkens, H.G.M., Detecting drug–drug interactions using a database for spontaneous adverse drug reactions: an example with diuretics and non-steroidal anti-inflammatory drugs (2000) Eur J Clin Pharmacol, 56 (9), pp. 733-738; Van Puijenbroek, E.P., Egberts, A.C.G., Meyboom, R.H.B., Leufkens, H.G.M., Signalling possible drug–drug interactions in a spontaneous reporting system: delay of withdrawal bleeding during concomitant use of oral contraceptives and itraconazole (1999) Br J Clin Pharmacol, 47 (6), pp. 689-693; Strandell, J., Bate, A., Hagg, S., Edwards, I.R., Rhabdomyolysis a result of azithromycin and statins: an unrecognized interaction (2009) Br J Clin Pharmacol, 68 (3), pp. 427-434. , COI: 1:CAS:528:DC%2BD1MXht1ylsLrM; Tatonetti, N., Denny, J., Murphy, S., Fernald, G., Krishnan, G., Castro, V., Detecting drug interactions from adverse-event reports: interaction between paroxetine and pravastatin increases blood glucose levels (2011) Clin Pharmacol Ther, 90 (1), pp. 133-142. , COI: 1:CAS:528:DC%2BC3MXnvVaksLY%3D; Norén, G.N., Sundberg, R., Bate, A., Edwards, I.R., A statistical methodology for drug–drug interaction surveillance (2008) Stat Med, 27 (16), pp. 3057-3070; Thakrar, B.T., Grundschober, S.B., Doessegger, L., Detecting signals of drug-drug interactions in a spontaneous reports database (2007) Br J Clin Pharmacol, 64 (4), pp. 489-495. , COI: 1:CAS:528:DC%2BD2sXht1Srt7rN; Harpaz, R., Chase, H.S., Friedman, C., Mining multi-item drug adverse effect associations in spontaneous reporting systems (2010) BMC Bioinform, 11, p. S7; Ibrahim, H., Saad, A., Abdo, A., Sharaf, E.A., Mining association patterns of drug-interactions using post marketing FDA's spontaneous reporting data (2016) J Biomed Inform, 60, pp. 294-308; Lorberbaum, T., Sampson, K.J., Woosley, R.L., Kass, R.S., Tatonetti, N.P., An integrative data science pipeline to identify novel drug interactions that prolong the QT interval (2016) Drug Saf, 39 (5), pp. 433-441. , COI: 1:CAS:528:DC%2BC28XivVeqsLo%3D; Strandell, J., Caster, O., Hopstadius, J., Edwards, I.R., Norén, G.N., The development and evaluation of triage algorithms for early discovery of adverse drug interactions (2013) Drug Saf, 36 (5), pp. 371-388. , COI: 1:CAS:528:DC%2BC3sXhsl2nsLrE; Noguchi, Y., Tachi, T., Teramachi, H., Review of statistical methodologies for detecting drug–drug interactions using spontaneous reporting systems (2019) Front Pharmacol, 10, p. 1319; Vilar, S., Friedman, C., Hripcsak, G., Detection of drug–drug interactions through data mining studies using clinical sources, scientific literature and social media (2018) Brief Bioinform, 19 (5), pp. 863-877. , COI: 1:CAS:528:DC%2BC1MXhslaiu7vF; Lindquist, M., VigiBase, the WHO global ICSR database system: basic facts (2008) Drug Inform J, 42 (5), pp. 409-419; Norén, G.N., Orre, R., Bate, A., Edwards, I.R., Duplicate detection in adverse drug reaction surveillance (2007) Data Min Knowl Disc, 14 (3), pp. 305-328; DataPharm (2019) Electronic Medicines Compendium., , https://www.medicines.org.uk/emc, [cited 2019]; (2019) Drugs@Fda: FDA Approved Drug Products., , https://www.accessdata.fda.gov/scripts/cder/daf/, [cited 2019]; (2019) Dailymed., , https://dailymed.nlm.nih.gov/dailymed/, [cited 2019]; (2019), https://www.micromedexsolutions.com/home/dispatch/ssl/true, IBM® Watson Health™. Micromedex® Pharmaceutical Knowledge, DRUGDEX®, [cited 2019]. Available at; Bottiger, Y., Laine, K., Andersson, M.L., Korhonen, T., Molin, B., Ovesjo, M.L., SFINX-a drug–drug interaction database designed for clinical decision support systems (2009) Eur J Clin Pharmacol, 65 (6), pp. 627-633; (2011) Reference Dataset of Adverse Drug Reactions up to 12–2011., , https://www.imi-protect.eu/methodsRep.shtml, [cited 2019]; Baxter, K., (2014) Stockley’s Drug Interactions, up to 03–2014., , https://www.new.medicinescomplete.com/, [cited 2019]; Dahlberg, G., (2010) Implementation and Evaluation of a Text Extraction Tool for Adverse Drug Reaction Information [Thesis], , Uppsala University; Lagerlund, O., Strese, S., Fladvad, M., Lindquist, M., WHODrug: a global, validated and updated dictionary for medicinal information (2020) Ther Innov Regul Sci.; (2019), https://www.medicines.org.uk/emc/product/2672/smpc, Electronic Medicines Compendium (EMC). Summary of Product Characteristics (SmPC). Enalapril Maleate Tablets, 10 mg, [cited 2019]. Available at; (2019) Summary of Product Characteristics (SmPC). Ciprofloxacin, 250mg film-coated tablets, , https://www.medicines.org.uk/emc/product/7256/smpc, cited 2019]. Available at; Savage, R., Ciprofloxacin, enalapril and acute kidney injury: strengthening of a drug interaction signal (2018) WHO Pharmaceut Newsl, 1, pp. 16-21; (2019) Summary of Product Characteristics (SmPC). Crestor, 10mg film-coated tablets, , https://www.medicines.org.uk/emc/product/7559/smpc, cited 2019]. Available at; Macolić, Š.V., Interaction between rosuvastatin and ticagrelor resulting in rhabdomyolysis (2018) WHO Pharmaceut Newsl, 3, pp. 10-14; (2019) Summary of Product Characteristics (SmPC). SEROQUEL, 300 mg film-coated tablets, , https://www.medicines.org.uk/emc/product/7547/smpc, cited 2019]. Available at; Juhlin, K., Star, K., Norén, G.N., A method for data-driven exploration to pinpoint key features in medical data and facilitate expert review (2017) Pharmacoepidemiol Drug Saf, 26 (10), pp. 1256-1265; Sartori, D., Quetiapine and valproic acid interactions: signal strengthening (2018) WHO Pharmaceut Newsl, 2, pp. 19-25; Caster, O., Sandberg, L., Bergvall, T., Watson, S., Norén, G.N., vigiRank for statistical signal detection in pharmacovigilance: first results from prospective real-world use (2017) Pharmacoepidemiol Drug Saf, 26 (8), pp. 1006-1010. , COI: 1:CAS:528:DC%2BC2sXhtlSrsr3O; Strandell, J., Norén, G.N., Hägg, S., Key elements in adverse drug interaction safety signals (2013) Drug Saf, 36 (1), pp. 63-70; Caster, O., Juhlin, K., Watson, S., Norén, G.N., Improved statistical signal detection in pharmacovigilance by combining multiple strength-of-evidence aspects in vigiRank (2014) Drug Saf, 37 (8), pp. 617-628. , COI: 1:CAS:528:DC%2BC2cXht1SlurjK</v>
          </cell>
          <cell r="AM326" t="str">
            <v>Hult, S.; Uppsala Monitoring CentreSweden; email: sara.hult@who-umc.org</v>
          </cell>
          <cell r="AP326" t="str">
            <v>Adis</v>
          </cell>
          <cell r="AV326" t="str">
            <v>DRSAE</v>
          </cell>
          <cell r="AW326" t="str">
            <v>Drug Saf.</v>
          </cell>
          <cell r="AX326" t="str">
            <v>Final</v>
          </cell>
          <cell r="AY326" t="str">
            <v>2-s2.0-85088089634</v>
          </cell>
          <cell r="AZ326">
            <v>10</v>
          </cell>
          <cell r="BG326" t="str">
            <v>acetylsalicylic acid; amiodarone; atorvastatin; ciprofloxacin; clozapine; cytochrome P450; enalapril; esomeprazole; ethinylestradiol; fentanyl; furosemide; lamotrigine; levonorgestrel; metformin; omeprazole; pantoprazole; pregabalin; quetiapine; rivaroxaban; rosuvastatin; ticagrelor; valproic acid; acute kidney failure; adverse drug reaction; Article; bipolar disorder; clinical assessment; clinical evaluation; drug information; drug interaction; drug safety; emergency health service; feasibility study; human; mental disease; musculoskeletal disease; natural language processing; outcome assessment; pharmacodynamics; pharmacokinetic parameters; pharmacovigilance; priority journal; rhabdomyolysis; signal detection; therapy effect; treatment response</v>
          </cell>
          <cell r="BJ326" t="str">
            <v>introduction: adverse drug reactions related to drug–drug interactions cause harm to patients. there is a body of research on signal detection for drug interactions in collections of individual case reports, but limited use in regular pharmacovigilance. objective: the aim of this study was to evaluate the feasibility of signal detection of drug–drug interactions in collections of individual case reports of suspected adverse drug reactions. methods: this study was conducted in vigibase, the who global database of individual case safety reports. the data lock point was 31 august 2016, which provided 13.6 million reports for analysis after deduplication. statistical signal detection was performed using a previously developed predictive model for possible drug interactions. the model accounts for an interaction disproportionality measure, expressed suspicion of an interaction by the reporter, potential for interaction through cytochrome p450 activity of drugs, and reported information indicative of unexpected therapeutic response or altered therapeutic effect. triage filters focused the preliminary signal assessment on combinations relating to serious adverse events with case series of no more than 30 reports from at least two countries, with at least one report during the previous 2 years. additional filters sought to eliminate already known drug interactions through text mining of standard literature sources. preliminary signal assessment was performed by a multidisciplinary group of pharmacovigilance professionals from uppsala monitoring centre and collaborating organizations, whereas in-depth signal assessment was performed by experienced pharmacovigilance assessors. results: we performed preliminary signal assessment for 407 unique drug pairs. of these, 157 drug pairs were considered already known to interact, whereas 232 were closed after preliminary assessment for other reasons. ten drug pairs were subjected to in-depth signal assessment and an additional eight were decided to be kept under review awaiting additional reports. the triage filters had a major impact in focusing our preliminary signal assessment on just 14% of the statistical signals generated by the predictive model for drug interactions. in-depth assessment led to three signals communicated with the broader pharmacovigilance community, six closed signals and one to be kept under review. conclusion: this study shows that signals of adverse drug interactions can be detected through broad statistical screening of individual case reports. it further shows that signal assessment related to possible drug interactions requires more detailed information on the temporal relationship between different drugs and the adverse event. future research may consider whether interaction signal detection should be performed not for individual adverse event terms but for pairs of drugs across a spectrum of adverse events. © 2020, the author(s).</v>
          </cell>
          <cell r="BL326" t="str">
            <v xml:space="preserve">Introdução: Reações adversas de medicamentos relacionadas a interações medicamentosas causam danos aos pacientes. Há um corpo de pesquisa sobre detecção de sinais para interações medicamentosas em coleções de relatórios de casos individuais, mas uso limitado em farmacovigilância regular. OBJETIVO: O objetivo deste estudo foi avaliar a viabilidade da detecção de sinal de interações medicamentosas em coleções de relatos de casos individuais de suspeita de reações adversas de medicamentos. MÉTODOS: Este estudo foi realizado em vigiBase, o banco de dados global da OMS de relatórios individuais de segurança do caso. O ponto de bloqueio de dados foi de 31 de agosto de 2016, que forneceu 13,6 milhões de relatórios para análise após desduplicação. A detecção de sinal estatística foi realizada usando um modelo preditivo previamente desenvolvido para possíveis interações medicamentosas. O modelo representa uma medida de desproporcionalização de interação, expressou suspeita de uma interação pelo repórter, potencial de interação através da atividade de drogas p450 citocométricas e relatou informações indicativas de resposta terapêutica inesperada ou efeito terapêutico alterado. Os filtros de triagem concentraram a avaliação preliminar do sinal em combinações relacionadas a eventos adversos graves com séries de casos de não mais de 30 relatórios de pelo menos dois países, com pelo menos um relatório durante os 2 anos anteriores. Filtros adicionais buscavam eliminar as interações medicamentosas já conhecidas através da mineração de texto das fontes padrão da literatura. A avaliação preliminar do sinal foi realizada por um grupo multidisciplinar de profissionais de farmacovigilância do Centro de Monitoramento de Uppsala e organizações colaborantes, enquanto a avaliação de sinal aprofundada foi realizada por avaliadores de farmacovigilância experientes. Resultados: Realizamos avaliação de sinal preliminar para 407 pares de medicamentos únicos. Destes, 157 pares de drogas foram considerados já conhecidos por interagir, enquanto 232 foram fechados após a avaliação preliminar por outras razões. Dez pares de drogas foram submetidos a uma avaliação de sinal aprofundada e um adicional de oito foram decididos em revisão aguardando relatórios adicionais. Os filtros da triagem tinham um grande impacto na concentração de nossa avaliação de sinal preliminar em apenas 14% dos sinais estatísticos gerados pelo modelo preditivo para interações medicamentosas. A avaliação aprofundada levou a três sinais comunicados com a comunidade de farmacovigilância mais ampla, seis sinais fechados e um a ser mantido em revisão. Conclusão: Este estudo mostra que os sinais de interações adversas podem ser detectados através da ampla triagem estatística de relatórios individuais de casos. Além disso, mostra que a avaliação do sinal relacionada a possíveis interações medicamentosas requer informações mais detalhadas sobre a relação temporal entre diferentes drogas e o evento adverso. A pesquisa futura pode considerar se a detecção de sinal de interação deve ser realizada não para termos individuais de eventos adversos, mas para pares de drogas em um espectro de eventos adversos. © 2020, o (s) autor (es). </v>
          </cell>
          <cell r="BQ326">
            <v>0</v>
          </cell>
          <cell r="BR326">
            <v>1</v>
          </cell>
          <cell r="BS326">
            <v>0</v>
          </cell>
          <cell r="BV326">
            <v>0</v>
          </cell>
          <cell r="BW326">
            <v>0</v>
          </cell>
          <cell r="BX326">
            <v>0</v>
          </cell>
          <cell r="BY326">
            <v>0</v>
          </cell>
          <cell r="BZ326">
            <v>0</v>
          </cell>
          <cell r="CA326">
            <v>0</v>
          </cell>
          <cell r="CB326">
            <v>0</v>
          </cell>
          <cell r="CC326">
            <v>0</v>
          </cell>
          <cell r="CE326" t="str">
            <v>Entra ou ñ para leitura: não</v>
          </cell>
          <cell r="CF326" t="str">
            <v>Ruim</v>
          </cell>
          <cell r="CG326">
            <v>44374</v>
          </cell>
          <cell r="CK326">
            <v>0</v>
          </cell>
          <cell r="CL326">
            <v>0</v>
          </cell>
        </row>
        <row r="327">
          <cell r="C327" t="str">
            <v>a lstm based method with attention mechanism for adverse drug reaction sentences detection</v>
          </cell>
          <cell r="D327" t="str">
            <v>A LSTM-based method with attention mechanism for adverse drug reaction sentences detection</v>
          </cell>
          <cell r="E327" t="str">
            <v xml:space="preserve">Um método baseado em LSTM com mecanismo de atenção para detecção de frases reaccionais adversos </v>
          </cell>
          <cell r="G327" t="str">
            <v xml:space="preserve">macho </v>
          </cell>
          <cell r="H327">
            <v>2020</v>
          </cell>
          <cell r="I327">
            <v>2</v>
          </cell>
          <cell r="J327">
            <v>0</v>
          </cell>
          <cell r="K327">
            <v>0</v>
          </cell>
          <cell r="L327" t="str">
            <v>Scopus</v>
          </cell>
          <cell r="P327" t="str">
            <v>English</v>
          </cell>
          <cell r="Q327" t="str">
            <v>Conference Paper</v>
          </cell>
          <cell r="R327">
            <v>0</v>
          </cell>
          <cell r="T327" t="str">
            <v>El-Allaly E.-D., Sarrouti M., En-Nahnahi N., Alaoui S.O.E.</v>
          </cell>
          <cell r="U327" t="str">
            <v>Advances in Intelligent Systems and Computing</v>
          </cell>
          <cell r="V327" t="str">
            <v>1103 AISC</v>
          </cell>
          <cell r="Y327" t="str">
            <v>10.1007/978-3-030-36664-3_3</v>
          </cell>
          <cell r="Z327" t="str">
            <v>10.1007/978-3-030-36664-3_3</v>
          </cell>
          <cell r="AB327" t="str">
            <v>https://www.scopus.com/inward/record.uri?eid=2-s2.0-85080896507&amp;doi=10.1007%2f978-3-030-36664-3_3&amp;partnerID=40&amp;md5=fc8e1c466a6d5531a0f34c6949bd154f</v>
          </cell>
          <cell r="AC327" t="str">
            <v>Laboratory of Informatics and Modeling, FSDM, Sidi Mohamed Ben Abdellah University, Fez, Morocco</v>
          </cell>
          <cell r="AD327" t="str">
            <v>El-Allaly, E.-D., Laboratory of Informatics and Modeling, FSDM, Sidi Mohamed Ben Abdellah University, Fez, Morocco; Sarrouti, M., Laboratory of Informatics and Modeling, FSDM, Sidi Mohamed Ben Abdellah University, Fez, Morocco; En-Nahnahi, N., Laboratory of Informatics and Modeling, FSDM, Sidi Mohamed Ben Abdellah University, Fez, Morocco; Alaoui, S.O.E., Laboratory of Informatics and Modeling, FSDM, Sidi Mohamed Ben Abdellah University, Fez, Morocco</v>
          </cell>
          <cell r="AL327" t="str">
            <v>Ji, Y., Ying, H., Dews, P., Mansour, A., Tran, J., Miller, R.E., Massanari, R.M., A potential causal association mining algorithm for screening adverse drug reactions in postmarketing surveillance (2011) IEEE Trans. Inf. Technol. Biomed., 15 (3), pp. 428-437. , https://doi.org/10.1109/titb.2011.2131669; Harpaz, R., Callahan, A., Tamang, S., Low, Y., Odgers, D., Finlayson, S., Jung, K., Shah, N.H., Text mining for adverse drug events: The promise, challenges, and state of the art (2014) Drug Saf, 37 (10), pp. 777-790. , https://doi.org/10.1007/s40264-014-0218-z; Segura-Bedmar, I., Martínez, P., Pharmacovigilance through the development of text mining and natural language processing techniques (2015) J. Biomed. Inf., 58, pp. 288-291. , https://doi.org/10.1016/j.jbi.2015.11.001; Demner-Fushman, D., Shooshan, S.E., Rodriguez, L., Aronson, A.R., Lang, F., Rogers, W., Roberts, K., Tonning, J., A dataset of 200 structured product labels annotated for adverse drug reactions (2018) Sci. Data, 5 (180), p. 001. , https://doi.org/10.1038/sdata.2018.1; Gurulingappa, H., Rajput, A.M., Roberts, A., Fluck, J., Hofmann-Apitius, M., Toldo, L., Development of a benchmark corpus to support the automatic extraction of drug-related adverse effects from medical case reports (2012) J. Biomed. Inf., 45, pp. 885-892. , https://doi.org/10.1016/j.jbi.2012.04.008; Stanovsky, G., Gruhl, D., Mendes, P., Recognizing mentions of adverse drug reaction in social media using knowledge-infused recurrent models (2017) Proceedings of the 15Th Conference of the European Chapter of the Association for Computational Linguistics, Vol. 1, Long Papers. Association for Computational Linguistics, , https://doi.org/10.18653/v1/e17-1014; El-Allaly, E., Sarrouti, M., En-Nahnahi, N., Alaoui, S.O.E., Adverse drug reaction mentions extraction from drug labels: An experimental study (2019) Advanced Intelligent Systems for Sustainable Development (AI2SD 2018), 4, pp. 216-231. , https://doi.org/10.1007/978-3-030-11884-621, Advanced Intelligent Systems Applied to Health, vol. 914, pp.,. Springer International Publishing; Gurulingappa, H., Mateen-Rajput, A., Toldo, L., Extraction of potential adverse drug events from medical case reports (2012) J. Biomed. Semant., 3, p. 15. , https://doi.org/10.1186/2041-1480-3-15; Sarrouti, M., Ouatik El Alaoui, S., A passage retrieval method based on probabilistic information retrieval and UMLS concepts in biomedical question answering (2017) J. Biomed. Inf., 68, pp. 96-103. , https://doi.org/10.1016/j.jbi.2017.03.001; Sarrouti, M., Alaoui, S.O.E., A machine learning-based method for question type classification in biomedical question answering (2017) Meth. Inf. Med., 56 (3), pp. 209-216. , https://doi.org/10.3414/ME16-01-0116; Sarrouti, M., Alaoui, S.O.E., A yes/no answer generator based on sentiment-word scores in biomedical question answering (2017) Int. J. Healthc. Inf. Syst. Inf. (IJHISI) 13(3), 12. , https://doi.org/10.4018/IJHISI.2017070104; Sarrouti, M., Alaoui, S.O.E., A biomedical question answering system in BioASQ 2017. In: BioNLP 2017 (2017) Association for Computational Linguistics, , https://doi.org/10.18653/v1/w17-2337; Sarrouti, M., Alaoui, S.O.E., A generic document retrieval framework based on UMLS similarity for biomedical question answering system (2016) Intelligent Decision Technologies 2016. Springer International Publishing, pp. 207-216. , https://doi.org/10.1007/978-3-319-39627-918; Gurulingappa, H., Fluck, J., Hofmann-Apitius, M., Toldo, L., Identication of adverse drug event assertive sentences in medical case reports (2011) 1St International Workshop on Knowledge Discovery and Health Care Management (KD-HCM) Co-Located at the European Conference on Machine Learning and Principles and Practice of Knowledge Discovery in Databases (ECML PKDD), pp. 16-27. , pp; Sarker, A., Gonzalez, G., Portable automatic text classification for adverse drug reaction detection via multi-corpus training (2015) J. Biomed. Inf., 53, pp. 196-207. , https://doi.org/10.1016/j.jbi.2014.11.002; Rastegar-Mojarad, M., Elayavilli, R.K., Yu, Y., Liu, H., Detecting signals in noisy data-can ensemble classifiers help identify adverse drug reaction in tweets? (2015) Proceedings of the Social Media Mining Shared Task Workshop at the Pacific Symposium on Bio-Computing; Zhang, Z., Nie, J.-Y., (2015) An Ensemble Method for Binary Classification of Adverse Drug Reactions from Social Media; Jonnagaddala, J., Jue, T.R., Dai, H.-J., (2015) Binary Classification of Twitter Posts for Adverse Drug Reactions; Huynh, T., He, Y., Willis, A., Rüger, S., Adverse drug reaction classification with deep neural networks (2016) Proceedings of COLING 2016: Technical Papers, pp. 877-887. , COL-ING, pp; Miranda, D.S., (2018) Automated Detection of Adverse Drug Reactions in the Biomedical Literature Using Convolutional Neural Networks and Biomedical Word Embeddings, , CoRR abs/1804.09148; Pyysalo, S., Ginter, F., Moen, H., Salakoski, T., Ananiadou, S., Distributional semantics resources for biomedical text processing (2013) Proc. LBM 2013, pp. 39-44; Elman, J.L., Finding structure in time (1990) Cogn. Sci., 14 (2), pp. 179-211. , https://doi.org/10.1207/s15516709cog14021; Yang, Z., Yang, D., Dyer, C., He, X., Smola, A., Hovy, E., Hierarchical attention networks for document classification (2016) Proceedings of the 2016 Conference of the North American Chapter of the Association for Computational Linguistics: Human Language Technologies. Association for Computational Linguistics, , https://doi.org/10.18653/v1/n16-1174; Zheng, W., Lin, H., Luo, L., Zhao, Z., Li, Z., Zhang, Y., Yang, Z., Wang, J., An attention-based effective neural model for drug-drug interactions extraction (2017) BMC Bioinf, 18 (1), p. 445. , https://doi.org/10.1186/s12859-017-1855-x</v>
          </cell>
          <cell r="AM327" t="str">
            <v>El-Allaly, E.-D.; Laboratory of Informatics and Modeling, Morocco; email: eddrissiya.elallaly@usmba.ac.ma</v>
          </cell>
          <cell r="AN327" t="str">
            <v>Ezziyyani M.</v>
          </cell>
          <cell r="AP327" t="str">
            <v>Springer</v>
          </cell>
          <cell r="AQ327" t="str">
            <v>2nd International Conference on Advanced Intelligent Systems for Sustainable Development, AI2SD 2019</v>
          </cell>
          <cell r="AR327" t="str">
            <v>8 July 2019 through 11 July 2019</v>
          </cell>
          <cell r="AT327">
            <v>235929</v>
          </cell>
          <cell r="AU327" t="str">
            <v>9783030366636</v>
          </cell>
          <cell r="AW327" t="str">
            <v>Adv. Intell. Sys. Comput.</v>
          </cell>
          <cell r="AX327" t="str">
            <v>Final</v>
          </cell>
          <cell r="AY327" t="str">
            <v>2-s2.0-85080896507</v>
          </cell>
          <cell r="AZ327">
            <v>9</v>
          </cell>
          <cell r="BF327" t="str">
            <v>Adverse drug reaction; Attention mechanism; Long Short-Term Memory; Natural language processing; Pharmacovigilance; Text classification</v>
          </cell>
          <cell r="BG327" t="str">
            <v>Brain; Classification (of information); Intelligent systems; Learning algorithms; Natural language processing systems; Pharmacodynamics; Planning; Sustainable development; Text processing; Adverse drug reactions; Attention mechanisms; NAtural language processing; Pharmacovigilance; Text classification; Long short-term memory</v>
          </cell>
          <cell r="BJ327" t="str">
            <v>adverse drug reactions (adrs) are among the top causes of morbidity, mortality and substantial healthcare costs and thus should be detected early to reduce consequences on health outcomes. many conventional machine learning based methods have been presented to automatically detect adverse drug effect (ade) mentions from biomedical texts. however, owing to the complexity of natural language text in the biomedical domain, some ade mentions might not be detected. in this paper, we propose a long short-term memory with attention (lstma) which incorporates attention mechanism and lstm network to address the problem of automatic detection of adr assertive text segments from biomedical texts. experimental results on standard ade dataset show that the proposed method outperforms significantly the state-of-the art methods for adr class with an f-scores of 0.89. © springer nature switzerland ag 2020.</v>
          </cell>
          <cell r="BL327" t="str">
            <v xml:space="preserve">Reações adversas (ADRs) estão entre as principais causas de morbidade, mortalidade e custos substanciais de saúde e, portanto, devem ser detectados precocemente para reduzir as conseqüências nos resultados da saúde. Muitos métodos baseados em aprendizagem de máquina convencional foram apresentados para detectar automaticamente o efeito adverso do efeito de drogas (ADE) de textos biomédicos. No entanto, devido à complexidade do texto da linguagem natural no domínio biomédico, algumas mencões de ADE podem não ser detectadas. Neste trabalho, propomos uma longa memória de curto prazo com atenção (LSTMA) que incorpora o mecanismo de atenção e a rede LSTM para abordar o problema da detecção automática de segmentos de texto assertivos ADR de textos biomédicos. Os resultados experimentais no DataSet de ADE padrão mostram que o método proposto supera significativamente os métodos de última geração para a classe ADR com um F-Score de 0,89. © Springer Nature Suíça AG 2020. </v>
          </cell>
          <cell r="BQ327">
            <v>0</v>
          </cell>
          <cell r="BR327">
            <v>1</v>
          </cell>
          <cell r="BS327">
            <v>0</v>
          </cell>
          <cell r="BV327">
            <v>0</v>
          </cell>
          <cell r="BW327">
            <v>0</v>
          </cell>
          <cell r="BX327">
            <v>0</v>
          </cell>
          <cell r="BY327">
            <v>0</v>
          </cell>
          <cell r="BZ327">
            <v>0</v>
          </cell>
          <cell r="CA327">
            <v>0</v>
          </cell>
          <cell r="CB327">
            <v>0</v>
          </cell>
          <cell r="CC327">
            <v>0</v>
          </cell>
          <cell r="CD327">
            <v>1</v>
          </cell>
          <cell r="CE327" t="str">
            <v>Entra ou ñ para leitura: não - pegar como ref para escrever meu abstract</v>
          </cell>
          <cell r="CF327" t="str">
            <v>Ruim</v>
          </cell>
          <cell r="CG327">
            <v>44374</v>
          </cell>
          <cell r="CK327">
            <v>0</v>
          </cell>
          <cell r="CL327">
            <v>0</v>
          </cell>
        </row>
        <row r="328">
          <cell r="C328" t="str">
            <v>a study of deep learning approaches for medication and adverse drug event extraction from clinical text</v>
          </cell>
          <cell r="D328" t="str">
            <v>A study of deep learning approaches for medication and adverse drug event extraction from clinical text</v>
          </cell>
          <cell r="E328" t="str">
            <v xml:space="preserve">Um estudo de abordagens profundas de aprendizagem para medicação e extração adversa de eventos de drogas do texto clínico </v>
          </cell>
          <cell r="G328" t="str">
            <v xml:space="preserve">macho </v>
          </cell>
          <cell r="H328">
            <v>2020</v>
          </cell>
          <cell r="I328">
            <v>13</v>
          </cell>
          <cell r="J328">
            <v>0</v>
          </cell>
          <cell r="K328">
            <v>0</v>
          </cell>
          <cell r="L328" t="str">
            <v>Scopus</v>
          </cell>
          <cell r="P328" t="str">
            <v>English</v>
          </cell>
          <cell r="Q328" t="str">
            <v>Article</v>
          </cell>
          <cell r="R328">
            <v>0</v>
          </cell>
          <cell r="S328" t="str">
            <v>All Open Access, Green</v>
          </cell>
          <cell r="T328" t="str">
            <v>Wei Q., Ji Z., Li Z., Du J., Wang J., Xu J., Xiang Y., Tiryaki F., Wu S., Zhang Y., Tao C., Xu H.</v>
          </cell>
          <cell r="U328" t="str">
            <v>Journal of the American Medical Informatics Association</v>
          </cell>
          <cell r="V328" t="str">
            <v>27</v>
          </cell>
          <cell r="W328" t="str">
            <v>1</v>
          </cell>
          <cell r="Y328" t="str">
            <v>10.1093/jamia/ocz063</v>
          </cell>
          <cell r="Z328" t="str">
            <v>10.1093/jamia/ocz063</v>
          </cell>
          <cell r="AB328" t="str">
            <v>https://www.scopus.com/inward/record.uri?eid=2-s2.0-85076585794&amp;doi=10.1093%2fjamia%2focz063&amp;partnerID=40&amp;md5=31c5beca59ff386c524b8445c3948b20</v>
          </cell>
          <cell r="AC328" t="str">
            <v>School of Biomedical Informatics, University of Texas Health Science, Center at Houston, 7000 Fannin St, Suite 870, Houston, TX  77030, United States; School of Computer Science and Technology, Dalian University of Technology, Dalian, China</v>
          </cell>
          <cell r="AD328" t="str">
            <v>Wei, Q., School of Biomedical Informatics, University of Texas Health Science, Center at Houston, 7000 Fannin St, Suite 870, Houston, TX  77030, United States; Ji, Z., School of Biomedical Informatics, University of Texas Health Science, Center at Houston, 7000 Fannin St, Suite 870, Houston, TX  77030, United States; Li, Z., School of Computer Science and Technology, Dalian University of Technology, Dalian, China; Du, J., School of Biomedical Informatics, University of Texas Health Science, Center at Houston, 7000 Fannin St, Suite 870, Houston, TX  77030, United States; Wang, J., School of Biomedical Informatics, University of Texas Health Science, Center at Houston, 7000 Fannin St, Suite 870, Houston, TX  77030, United States; Xu, J., School of Biomedical Informatics, University of Texas Health Science, Center at Houston, 7000 Fannin St, Suite 870, Houston, TX  77030, United States; Xiang, Y., School of Biomedical Informatics, University of Texas Health Science, Center at Houston, 7000 Fannin St, Suite 870, Houston, TX  77030, United States; Tiryaki, F., School of Biomedical Informatics, University of Texas Health Science, Center at Houston, 7000 Fannin St, Suite 870, Houston, TX  77030, United States; Wu, S., School of Biomedical Informatics, University of Texas Health Science, Center at Houston, 7000 Fannin St, Suite 870, Houston, TX  77030, United States; Zhang, Y., School of Biomedical Informatics, University of Texas Health Science, Center at Houston, 7000 Fannin St, Suite 870, Houston, TX  77030, United States; Tao, C., School of Biomedical Informatics, University of Texas Health Science, Center at Houston, 7000 Fannin St, Suite 870, Houston, TX  77030, United States; Xu, H., School of Biomedical Informatics, University of Texas Health Science, Center at Houston, 7000 Fannin St, Suite 870, Houston, TX  77030, United States</v>
          </cell>
          <cell r="AE328" t="str">
            <v>benadryl; sarna</v>
          </cell>
          <cell r="AG328" t="str">
            <v>camphor, 464-49-3, 76-22-2, 8008-51-3; cefepime, 88040-23-7; ciprofloxacin, 85721-33-1; diphenhydramine, 147-24-0, 58-73-1; mirtazapine, 61337-67-5; trazodone, 19794-93-5, 25332-39-2; vancomycin, 1404-90-6, 1404-93-9; Pharmaceutical Preparations</v>
          </cell>
          <cell r="AH328" t="str">
            <v>National Cancer Institute, NCI: U24 CA194215
National Institute of General Medical Sciences, NIGMS: 5U01TR002062
U.S. National Library of Medicine, NLM: 5R01LM010681
Cancer Prevention and Research Institute of Texas, CPRIT: RP160015</v>
          </cell>
          <cell r="AI328" t="str">
            <v>This work was supported by National Library of Medicine grant number 5R01LM010681, National Cancer Institute grant number U24 CA194215, National Institute of General Medical Sciences grant number 5U01TR002062 and Cancer Prevention and Research Institute of Texas grant number RP160015.</v>
          </cell>
          <cell r="AL328" t="str">
            <v>Luo, Y., Thompson, W.K., Herr, T.M., Natural language processing for EHR-based pharmacovigilance: A structured review (2017) Drug Saf, 40 (11), pp. 1075-1089; Coloma, P.M., Trifiro, G., Patadia, V., Postmarketing safety surveillance (2013) Drug Saf, 36 (3), pp. 183-197; Harpaz, R., Callahan, A., Tamang, S., Text mining for adverse drug events: The promise, challenges, and state of the art (2014) Drug Saf, 37 (10), pp. 777-790; Wang, X., Hripcsak, G., Markatou, M., Active computerized pharmacovigilance using natural language processing, statistics, and electronic health records: A feasibility study (2009) J Am Med Inform Assoc, 16 (3), pp. 328-337; Haerian, K., Varn, D., Vaidya, S., Detection of pharmacovigilancerelated adverse events using electronic health records and automated methods (2012) Clin Pharmacol Ther, 92 (2), pp. 228-234; Nadkarni, P.M., Drug safety surveillance using de-identified EMR and claims data: Issues and challenges (2010) J Am Med Inform Assoc, 17 (6), pp. 671-674; Phansalkar, S., Hoffman, J.M., Hurdle, J.F., Understanding pharmacist decision making for adverse drug event (ADE) detection (2009) J Eval Clin Pract, 15 (2), pp. 266-275; Xu, H., Stenner, S.P., Doan, S., MedEx: A medication information extraction system for clinical narratives (2010) J Am Med Inform Assoc, 17 (1), pp. 19-24; Patrick, J., Li, M., High accuracy information extraction of medication information from clinical notes: 2009 i2b2 medication extraction challenge (2010) J Am Med Inform Assoc, 17 (5), pp. 524-527; Sohn, S., Clark, C., Halgrim, S.R., MedXN: An open source medication extraction and normalization tool for clinical text (2014) J Am Med Inform Assoc, 21 (5), pp. 858-865; Huang, C.-C., Lu, Z., Community challenges in biomedical text mining over 10 years: Success, failure, and the future (2016) Brief Bioinform, 17 (1), pp. 132-144; Uzuner, O., Solti, I., Cadag, E., Extracting medication information from clinical text (2010) J Am Med Inform Assoc, 17 (5), pp. 514-518; Roberts, K., Demner-Fushman, D., Tonning, J.M., Overview of the TAC 2017 adverse reaction extraction from drug labels track (2017) Proceedings of the Tenth Text Analysis Conference, , https://tac.nist.gov/publications/2017/additional.papers/TAC2017.ADRoverview.proceedings.pdf, Gaithersburg, MD, USA; accessed 6 Jan 2019; Jagannatha, A., Liu, F., Liu, W., Overview of the first natural language processing challenge for extracting medication, indication, and adverse drug events from electronic health record notes (MADE 1.0) (2019) Drug Saf, 42 (1), pp. 99-111; Uzuner, O., National NLP Clinical Challenges (n2c2), , https://portal.dbmi.hms.harvard.edu/projects/n2c2-t2/, accessed 3 May 2019; Chapman, A.B., Peterson, K.S., Alba, P.R., Detecting adverse drug events with rapidly trained classification models (2019) Drug Saf, 42 (1), pp. 147-156; Aramaki, E., Miura, Y., Tonoike, M., Extraction of adverse drug effects from clinical records (2010) Stud Health Technol Inform, 160, pp. 739-743; Lample, G., Ballesteros, M., Subramanian, S., Neural architectures for named entity recognition (2016) Proceedings of NAACL-HLT, pp. 260-270. , San Diego, CA; Huang, Z., Xu, W., Yu, K., Bidirectional LSTM-CRF Models for Sequence Tagging, , CoRR abs/1508.01991; 2015; Jagannatha, A.N., Yu, H., Structured prediction models for RNN based sequence labeling in clinical text (2016) Proc Conf Empir Methods Nat Lang Process, 2016, pp. 856-865; Liu, Z., Yang, M., Wang, X., Entity recognition from clinical texts via recurrent neural network (2017) BMC Med Inform Decis Mak, 17, p. 67; Dandala, B., Joopudi, V., Devarakonda, M., IBM Research system at made 2018: Detecting adverse drug events from electronic health records (2018) Proceedings of Machine Learning Research, pp. 39-47; Dandala, B., Joopudi, V., Devarakonda, M., Adverse drug events detection in clinical notes by jointly modeling entities and relations using neural networks (2019) Drug Saf, 42 (1), pp. 135-146; Li, Q., Ji, H., Incremental joint extraction of entity mentions and relations (2014) Proceedings of the 52nd Annual Meeting of the Association for Computational Linguistics. Baltimore, MD: Association for Computational Linguistics, pp. 402-412; Miwa, M., Bansal, M., End-to-end relation extraction using LSTMs on sequences and tree structures (2016) Proceedings of the 54th Annual Meeting of the Association for Computational Linguistics, pp. 1105-1116. , Berlin, Germany; Johnson, A.E.W., Pollard, T.J., Shen, L., MIMIC-III, a freely accessible critical care database (2016) Sci Data, 3, p. 160035; Soysal, E., Wang, J., Jiang, M., CLAMP-a toolkit for efficiently building customized clinical natural language processing pipelines (2017) J Am Med Informatics Assoc, 25 (3), pp. 331-336; Liu, Z., Tang, B., Wang, X., De-identification of clinical notes via recurrent neural network and conditional random field (2017) J Biomed Inform, 75, pp. S34-S42; Mikolov, T., Chen, K., Corrado, G., Distributed representations of words and phrases and their compositionality (2013) NIPS 2013 Proceedings of the 26th International Conference on Neural Information Processing Systems. Lake Tahoe, Nevada, pp. 3111-3119; Zhi-Hua, Z., (2012) Ensemble Methods: Foundations and Algorithms, , Boca Raton, FL: Chapman&amp;Hall/CRC; Lee, H.-J., Zhang, Y., Xu, J., UTHealth at SemEval-2016 task 12: An endto-end system for temporal information extraction from clinical notes (2016) Proceedings of SemEval-2016, pp. 1292-1297. , San Diego, California; Zhang, D., Wang, D., Relation Classification Via Recurrent Neural Network, , CoRR arXiv:1508.01006; 2015; Zeng, D., Liu, K., Lai, S., Relation classification via convolutional deep neural network (2014) Proceedings of COLING 2014, the 25th International Conference on Computational Linguistics, pp. 2335-2344. , Dublin, Ireland; Transcribed Medical Transcription Sample Reports and Examples-MTSamples, , https://www.mtsamples.com/, accessed 25 Jan 2019; Lin, B.Y., Lu, W., Neural adaptation layers for cross-domain named entity recognition (2018) Proceedings of the 2018 Conference on Empirical Methods in Natural Language Processing, pp. 2012-2022. , Brussels, Belgium: Association for Computational Linguistics; Openai, A.R., Openai, K.N., Openai, T.S., (2018) Improving Language Understanding by Generative Pre-Training. Openai Prepr, , https://s3-uswest-2.amazonaws.com/openai-assets/research-covers/language-unsupervised/language-understanding-paper.pdf, accessed 25 Jan 2019; Devlin, J., Chang, M.-W., Lee, K., BERT: Pre-training of Deep Bidirectional Transformers for Language Understanding, , https://arxiv.org/abs/1810.04805, CoRR arXiv1810.04805; 2018 accessed 12 Oct 2018; Wei, W.-Q., Cronin, R.M., Xu, H., Development and evaluation of an ensemble resource linking medications to their indications (2013) J Am Med Inform Assoc, 20 (5), pp. 954-961; Peters, M.E., Ammar, W., Bhagavatula, C., Semi-supervised Sequence Tagging with Bidirectional Language Models, , CoRR arXiv:1705.00108; 2017</v>
          </cell>
          <cell r="AM328" t="str">
            <v>Xu, H.; School of Biomedical Informatics, 7000 Fannin St, Suite 870, United States; email: hua.xu@uth.tmc.edu</v>
          </cell>
          <cell r="AP328" t="str">
            <v>Oxford University Press</v>
          </cell>
          <cell r="AV328" t="str">
            <v>JAMAF</v>
          </cell>
          <cell r="AW328" t="str">
            <v>J. Am. Med. Informatics Assoc.</v>
          </cell>
          <cell r="AX328" t="str">
            <v>Final</v>
          </cell>
          <cell r="AY328" t="str">
            <v>2-s2.0-85076585794</v>
          </cell>
          <cell r="AZ328">
            <v>8</v>
          </cell>
          <cell r="BF328" t="str">
            <v>adverse drug events; deep learning; electronic health records; named entity recognition; relation extraction</v>
          </cell>
          <cell r="BG328" t="str">
            <v>benadryl; camphor; cefepime; ciprofloxacin; diphenhydramine; mirtazapine; trazodone; vancomycin; drug; adverse drug reaction; algorithm; analytical error; Article; bedtime dosage; classification; clinical research; convolutional neural network; data base; deep learning; drug labeling; drug safety; drug surveillance program; drug therapy; electronic health record; erythema; evaluation study; extraction; human; intermethod comparison; machine learning; pharmacovigilance; postmarketing surveillance; prediction; pruritus; rash; recognition; recurrent neural network; support vector machine; training; United States; ventilator associated pneumonia; adult; classification algorithm; controlled study; data extraction; electronic health record; information retrieval; natural language processing; procedures; verbal communication; Algorithms; Deep Learning; Drug-Related Side Effects and Adverse Reactions; Electronic Health Records; Humans; Information Storage and Retrieval; Machine Learning; Narration; Natural Language Processing; Pharmaceutical Preparations</v>
          </cell>
          <cell r="BJ328" t="str">
            <v>objective: this article presents our approaches to extraction of medications and associated adverse drug events (ades) from clinical documents, which is the second track of the 2018 national nlp clinical challenges (n2c2) shared task. materials and methods: the clinical corpus used in this study was from the mimic-iii database and the organizers annotated 303 documents for training and 202 for testing. our system consists of 2 components: a named entity recognition (ner) and a relation classification (rc) component. for each component, we implemented deep learning-based approaches (eg, bi-lstm-crf) and compared them with traditional machine learning approaches, namely, conditional random fields for ner and support vector machines for rc, respectively. in addition, we developed a deep learning-based joint model that recognizes ades and their relations to medications in 1 step using a sequence labeling approach. to further improve the performance, we also investigated different ensemble approaches to generating optimal performance by combining outputs from multiple approaches. results: our best-performing systems achieved f1 scores of 93.45% for ner, 96.30% for rc, and 89.05% for end-to-end evaluation, which ranked #2, #1, and #1 among all participants, respectively. additional evaluations show that the deep learning-based approaches did outperform traditional machine learning algorithms in both ner and rc. the joint model that simultaneously recognizes ades and their relations to medications also achieved the best performance on rc, indicating its promise for relation extraction. conclusion: in this study, we developed deep learning approaches for extracting medications and their attributes such as ades, and demonstrated its superior performance compared with traditional machine learning algorithms, indicating its uses in broader ner and rc tasks in the medical domain. © 2019 the author(s) 2019. published by oxford university press on behalf of the american medical informatics association. all rights reserved.</v>
          </cell>
          <cell r="BL328" t="str">
            <v xml:space="preserve">OBJETIVO: Este artigo apresenta nossas abordagens para a extração de medicamentos e eventos de medicamentos adversos associados (ADES) de documentos clínicos, que é a segunda faixa do 2018 National NLP Clinical Desafios (N2C2) compartilhada. MATERIAIS E MÉTODOS: O corpus clínico usado neste estudo foi do banco de dados Mimic-III e os organizadores anotavam 303 documentos para treinamento e 202 para testes. Nosso sistema consiste em 2 componentes: um reconhecimento de entidade nomeado (ner) e um componente de classificação de relação (RC) de relação. Para cada componente, implementamos abordagens baseadas em aprendizagem profunda (por exemplo, BI-LSTM-CRF) e compará-las com abordagens tradicionais de aprendizagem de máquina, nomeadamente, campos aleatórios condicionais para máquinas de vetor de ner e suporte para RC, respectivamente. Além disso, desenvolvemos um modelo comum baseado em aprendizagem que reconhece os ADES e suas relações com medicamentos em 1 etapa usando uma abordagem de rotulagem de seqüência. Para melhorar ainda mais o desempenho, também investigamos diferentes abordagens de ensemble para gerar desempenho ideal, combinando resultados de várias abordagens. RESULTADOS: Nossos sistemas de melhor desempenho alcançaram pontuações F1 de 93,45% para ner, 96,30% para RC e 89,05% para avaliação de ponta a ponta, que classificou # 2, # 1 e # 1 entre todos os participantes, respectivamente. Avaliações adicionais mostram que as abordagens profundas baseadas em aprendizagem superaram os algoritmos tradicionais de aprendizado de máquina em Ner e RC. O modelo conjunto que reconhece simultaneamente os ADES e suas relações com os medicamentos também alcançou o melhor desempenho em RC, indicando sua promessa de extração de relação. Conclusão: Neste estudo, desenvolvemos abordagens de aprendizagem profundas para extrair medicamentos e seus atributos, como os ADES, e demonstraram seu desempenho superior em comparação com os algoritmos tradicionais de aprendizagem de máquinas, indicando seus usos em tarefas mais amplas e RC no domínio médico. © 2019 o autor (s) 2019. Publicado pela Universidade de Oxford Press em nome da American Medical Informatics Association. todos os direitos reservados. </v>
          </cell>
          <cell r="BQ328">
            <v>0</v>
          </cell>
          <cell r="BR328">
            <v>1</v>
          </cell>
          <cell r="BS328">
            <v>0</v>
          </cell>
          <cell r="BT328" t="str">
            <v>Além disso</v>
          </cell>
          <cell r="BU328" t="str">
            <v xml:space="preserve"> com a globalização da pesquisa biomédica e da saúde</v>
          </cell>
          <cell r="BV328" t="str">
            <v xml:space="preserve"> será importante desenvolver meios para harmonizar e computar com big data originários de diferentes países de uma forma que respeite as políticas e legislações nacionais e internacionais</v>
          </cell>
          <cell r="BW328" t="str">
            <v xml:space="preserve"> bem como as preferências dos pacientes.</v>
          </cell>
          <cell r="BX328">
            <v>0</v>
          </cell>
          <cell r="BY328">
            <v>0</v>
          </cell>
          <cell r="BZ328">
            <v>0</v>
          </cell>
          <cell r="CA328">
            <v>0</v>
          </cell>
          <cell r="CB328">
            <v>0</v>
          </cell>
          <cell r="CC328">
            <v>0</v>
          </cell>
          <cell r="CE328" t="str">
            <v>Entra ou ñ para leitura: não</v>
          </cell>
          <cell r="CF328" t="str">
            <v>Ruim</v>
          </cell>
          <cell r="CG328">
            <v>44374</v>
          </cell>
          <cell r="CK328">
            <v>0</v>
          </cell>
          <cell r="CL328">
            <v>0</v>
          </cell>
        </row>
        <row r="329">
          <cell r="C329" t="str">
            <v>adverse drug event and medication extraction in electronic health records via a cascading architecture with different sequence labeling models and word embeddings</v>
          </cell>
          <cell r="D329" t="str">
            <v>Adverse drug event and medication extraction in electronic health records via a cascading architecture with different sequence labeling models and word embeddings</v>
          </cell>
          <cell r="E329" t="str">
            <v xml:space="preserve">Extração adversa de eventos de medicamentos e medicação em registros de saúde eletrônica através de uma arquitetura em cascata com diferentes modelos de rotulagem de seqüência e incorporações de palavras </v>
          </cell>
          <cell r="G329" t="str">
            <v xml:space="preserve">macho </v>
          </cell>
          <cell r="H329">
            <v>2020</v>
          </cell>
          <cell r="I329">
            <v>8</v>
          </cell>
          <cell r="J329">
            <v>0</v>
          </cell>
          <cell r="K329">
            <v>0</v>
          </cell>
          <cell r="L329" t="str">
            <v>Scopus</v>
          </cell>
          <cell r="P329" t="str">
            <v>English</v>
          </cell>
          <cell r="Q329" t="str">
            <v>Article</v>
          </cell>
          <cell r="R329">
            <v>0</v>
          </cell>
          <cell r="S329" t="str">
            <v>All Open Access, Green</v>
          </cell>
          <cell r="T329" t="str">
            <v>Dai H.-J., Su C.-H., Wu C.-S.</v>
          </cell>
          <cell r="U329" t="str">
            <v>Journal of the American Medical Informatics Association</v>
          </cell>
          <cell r="V329" t="str">
            <v>27</v>
          </cell>
          <cell r="W329" t="str">
            <v>1</v>
          </cell>
          <cell r="Y329" t="str">
            <v>10.1093/jamia/ocz120</v>
          </cell>
          <cell r="Z329" t="str">
            <v>10.1093/jamia/ocz120</v>
          </cell>
          <cell r="AB329" t="str">
            <v>https://www.scopus.com/inward/record.uri?eid=2-s2.0-85076585983&amp;doi=10.1093%2fjamia%2focz120&amp;partnerID=40&amp;md5=e2b01c30adffb54d0bc36d2d98457d75</v>
          </cell>
          <cell r="AC329" t="str">
            <v>Department of Electrical Engineering, College of Electrical Engineering and Computer Science, National Kaohsiung University of Science and Technology, No. 415, Jiangong Rd, Sanmin Dist., Kaohsiung City, 80778, Taiwan; Department of Post-Baccalaureate Medicine, College of Medicine, Kaohsiung Medical University, Kaohsiung, Taiwan; Department of Psychiatry, National Taiwan University Hospital, Taipei, Taiwan</v>
          </cell>
          <cell r="AD329" t="str">
            <v>Dai, H.-J., Department of Electrical Engineering, College of Electrical Engineering and Computer Science, National Kaohsiung University of Science and Technology, No. 415, Jiangong Rd, Sanmin Dist., Kaohsiung City, 80778, Taiwan, Department of Post-Baccalaureate Medicine, College of Medicine, Kaohsiung Medical University, Kaohsiung, Taiwan; Su, C.-H., Department of Psychiatry, National Taiwan University Hospital, Taipei, Taiwan; Wu, C.-S., Department of Psychiatry, National Taiwan University Hospital, Taipei, Taiwan</v>
          </cell>
          <cell r="AH329" t="str">
            <v>Ministerio de Ciencia y Tecnología, MICYT: MOST-106-2221-E-143-007-MY3</v>
          </cell>
          <cell r="AI329" t="str">
            <v>This work was supported by Ministry of Science and Technology, R.O.C. grant number MOST-106-2221-E-143-007-MY3.</v>
          </cell>
          <cell r="AL329" t="str">
            <v>Nebeker, J.R., Barach, P., Samore, M.H., Clarifying adverse drug events: A clinician's guide to terminology, documentation, and reporting (2004) Ann Intern Med, 140 (10), pp. 795-801; Bates, D.W., Cullen, D.J., Laird, N., Incidence of adverse drug events and potential adverse drug events: Implications for prevention (1995) JAMA, 274 (1), pp. 29-34; Classen, D.C., Pestotnik, S.L., Evans, R.S., Lloyd, J.F., Burke, J.P., Adverse drug events in hospitalized patients: Excess length of stay, extra costs, and attributable mortality (1997) JAMA, 277 (4), pp. 301-306; Leape, L.L., Bates, D.W., Cullen, D.J., Systems analysis of adverse drug events (1995) JAMA, 274 (1), pp. 35-43; Harpaz, R., Callahan, A., Tamang, S., Text mining for adverse drug events: The promise, challenges, and state of the art (2014) Drug Saf, 37 (10), pp. 777-790; Aramaki, E., Miura, Y., Tonoike, M., Extraction of adverse drug effects from clinical records (2010) Stud Health Technol Inform, 160, pp. 739-743; Gurulingappa, H., Mateen-Rajpu, A., Toldo, L., Extraction of potential adverse drug events from medical case reports (2012) J Biomed Semantics, 3 (1), p. 15; Kang, N., Singh, B., Bui, C., Afzal, Z., Van Mulligen, E.M., Kors, J.A., Knowledgebased extraction of adverse drug events from biomedical text (2014) BMC Bioinformatics, 15 (1), p. 64; Lafferty, J., McCallum, A., Pereira, F., Conditional random fields: Probabilistic models for segmenting and labeling sequence data (2001) Proceedings of the 18th International Conference OnMachine Learning (ICML), pp. 282-289; Johnson, A.E., Pollard, T.J., Shen, L., MIMIC-III, a freely accessible critical care database (2016) Sci Data, 3, p. 160035; Viola, P., Jones, M., Robust real-time object detection (2001) Int J Comput Vis, 57 (2), pp. 137-154; Zanoli, R., Pianta, E., Giuliano, C., Named entity recognition through redundancy driven classifiers (2009) Proceedings of EVALITA, 9; Corbett, P., Copestake, A., Cascaded classifiers for confidence-based chemical named entity recognition (2008) BMC Bioinformatics, 9 (S11), p. S4; Esuli, A., Marcheggiani, D., Sebastiani, F., An enhanced CRFs-based system for information extraction from radiology reports (2013) J Biomed Inform, 46 (3), pp. 425-435; Wang, Y., Patrick, J., Cascading classifiers for named entity recognition in clinical notes (2009) Proceedings of the Workshop on Biomedical Information Extraction, pp. 42-49; Heitz, G., Gould, S., Saxena, A., Koller, D., Cascaded classification models: Combining models for holistic scene understanding (2009) Advances in Neural Information Processing Systems, 21, pp. 1-8. , NIPS 2008; Moen, S., Ananiadou, T.S.S., Distributional semantics resources for biomedical text processing (2013) Proceedings of the Fifth International Symposium on Languages in Biology and Medicine (LBM); Mikolov, T., Chen, K., Corrado, G., Dean, J., Efficient Estimation of Word Representations in Vector Space, , arXiv 2013 Sep 7 [E-pub ahead of print]; Pennington, J., Socher, R., Manning, C.D., GloVe: Global vectors for word representation (2014) Proceedings of the Empirical Methods in Natural Language Processing (EMNLP 2014), 12, pp. 1532-1543; Bojanowski, P., Grave, E., Joulin, A., Mikolov, T., Enriching word vectors with subword information (2017) Trans Assoc Comput Linguist, 5, pp. 135-146; Garten, J., Sagae, K., Ustun, V., Dehghani, M., Combining distributed vector representations for words (2015) Proceedings of the NAACL-HLT, pp. 95-101; Roberts, K., Assessing the corpus size vs. similarity trade-off for word embeddings in clinical NLP (2016) Proceedings of the Clinical Natural Language ProcessingWorkshop (ClinicalNLP), pp. 54-63; Mu, J., Bhat, S., Viswanath, P., All-but-the-top: Simple and Effective Postprocessing for Word Representations, , arXiv 2018 Mar 19 [E-pub ahead of print]; Wu, Y., Xu, J., Jiang, M., Zhang, Y., Xu, H., A study of neural word embeddings for named entity recognition in clinical text (2015) AMIA Annu Symp Proc, 2015, pp. 1326-1333; Reimers, N., Gurevych, I., Optimal Hyperparameters for Deep Lstm-networks for Sequence Labeling Tasks, , arXiv 2017 Aug 16 [E-pub ahead of print]; Chang, N.-W., Dai, H.-J., Jonnagaddala, J., Chen, C.-W., Tsai, R.-H., Hsu, W.-L., A context-aware approach for progression tracking of medical concepts in electronic medical records (2015) J Biomed Inform, 58 (S), pp. S150-S157; Smith, L., Rindflesch, T., Wilbur, W.J., MedPost: A part of speech tagger for BioMedical text (2004) Bioinformatics, 20 (14), pp. 2320-2321; Tsai, R.-H., Sung, C.-L., Dai, H.-J., Hung, H.-C., Sung, T.-Y., Hsu, W.-L., NERBio: Using selected word conjunctions, term normalization, and global patterns to improve biomedical named entity recognition (2006) BMC Bioinformatics, 7, p. S11; Dai, H.-J., Syed-Abdul, S., Chen, C.-W., Wu, C.-C., Recognition and evaluation of clinical section headings in clinical documents using token-based formulation with conditional random fields (2015) Biomed Res Int, 2015, p. 873012; Buchan, K., Bari, M.D., Stubbs, A., (2018) Annotation Guidelines for the Adverse Drug Event (ADE) and Medication Extraction Challenge, , https://n2c2.dbmi.hms.harvard.edu/files/ADE-Annotation-Guideline-final.pdf, Accessed December 9, 2018; Dai, H.-J., Touray, M., Wang, C.-K., Jonnagaddala, J., Syed-Abdul, S., Feature engineering for recognizing adverse drug reactions from Twitter posts (2016) Information, 7, p. 27; Lample, G., Ballesteros, M., Subramanian, S., Kawakami, K., Dyer, C., Neural architectures for named entity recognition (2016) Proceedings of NAACLHLT, 2016, pp. 260-270; Ma, X., Hovy, E., End-to-end sequence labeling via bi-directional LSTMCNNs-CRF (2016) Proceedings of the 54th Annual Meeting of the Association for Computational Linguistics, pp. 1064-1074; Wang, F.-D., Wang, C.-K., Dai, H.-J., Family history information extraction with neural sequence labeling model (2018) Proceedings of BioCreative/OHNLP Challenge, 2018; Goss, F.R., Zhou, L., Plasek, J.M., Evaluating standard terminologies for encoding allergy information (2013) J Am Med Inform Assoc, 20 (5), pp. 969-979; Wang, Y., Liu, S., Afzal, N., A comparison of word embeddings for the biomedical natural language processing (2018) J Biomed Inform, 87, pp. 12-20; Peters, M.E., Neumann, M., Iyyer, M., Deep contextualized word representations (2018) InProceedings of NAACL-HLT, 2018, pp. 2227-2237; Raunak, V., Effective dimensionality reduction for word embeddings (2017) Proceedings of the Learning from Limited Labeled Data (LLD) Workshop; Wang, B., Chen, F., Wang, A., Kuo, C.-C., Post-processing of Word Representations Via Variance Normalization and Dynamic Embedding, , arXiv 2019 Feb 4 [E-pub ahead of print]</v>
          </cell>
          <cell r="AM329" t="str">
            <v>Dai, H.-J.; Department of Electrical Engineering, No. 415, Jiangong Rd, Taiwan; email: hjdai@nkust.edu.tw</v>
          </cell>
          <cell r="AP329" t="str">
            <v>Oxford University Press</v>
          </cell>
          <cell r="AV329" t="str">
            <v>JAMAF</v>
          </cell>
          <cell r="AW329" t="str">
            <v>J. Am. Med. Informatics Assoc.</v>
          </cell>
          <cell r="AX329" t="str">
            <v>Final</v>
          </cell>
          <cell r="AY329" t="str">
            <v>2-s2.0-85076585983</v>
          </cell>
          <cell r="AZ329">
            <v>8</v>
          </cell>
          <cell r="BF329" t="str">
            <v>adverse drug event; electronic health record; information extraction; named entity recognition; word embedding</v>
          </cell>
          <cell r="BG329" t="str">
            <v>adverse drug event and medication extraction; adverse drug reaction; Article; clinical effectiveness; clinical evaluation; convolutional neural network; drug isolation; drug labeling; electronic health record; embedding; feature extraction; language processing; principal component analysis; algorithm; human; information retrieval; natural language processing; nomenclature; procedures; verbal communication; conditional random field; data extraction; long short term memory network; machine learning; Algorithms; Drug-Related Side Effects and Adverse Reactions; Electronic Health Records; Humans; Information Storage and Retrieval; Narration; Natural Language Processing; Neural Networks, Computer; Terminology as Topic</v>
          </cell>
          <cell r="BJ329" t="str">
            <v>objective: an adverse drug event (ade) refers to an injury resulting from medical intervention related to a drug including harm caused by drugs or from the usage of drugs. extracting ades from clinical records can help physicians associate adverse events to targeted drugs. materials and methods: we proposed a cascading architecture to recognize medical concepts including ades, drug names, and entities related to drugs. the architecture includes a preprocessing method and an ensemble of conditional random fields (crfs) and neural network-based models to respectively address the challenges of surrogate string and overlapping annotation boundaries observed in the employed ades and medication extraction (adme) corpus. the effectiveness of applying different pretrained and postprocessed word embeddings for the adme task was also studied. results: the empirical results showed that both crfs and neural network-based models provide promising solution for the adme task. the neural network-based models particularly outperformed crfs in concept types involving narrative descriptions. our best run achieved an overall micro f-score of 0.919 on the employed corpus. our results also suggested that the global vectors for word representation embedding in general domain provides a very strong baseline, which can be further improved by applying the principal component analysis to generate more isotropic vectors. conclusions: we have demonstrated that the proposed cascading architecture can handle the problem of overlapped annotations and further improve the overall recall and f-scores because the architecture enables the developed models to exploit more context information and forms an ensemble for creating a stronger recognizer. © 2019 the author(s) 2019. published by oxford university press on behalf of the american medical informatics association. all rights reserved.</v>
          </cell>
          <cell r="BL329" t="str">
            <v xml:space="preserve">OBJETIVO: Um evento adverso (ADE) refere-se a uma lesão resultante da intervenção médica relacionada a um medicamento, incluindo danos causados ​​por drogas ou do uso de drogas. A extração de comes de registros clínicos pode ajudar os médicos associarem eventos adversos a drogas direcionadas. Materiais e Métodos: Propusemos uma arquitetura em cascata para reconhecer conceitos médicos, incluindo ades, nomes de drogas e entidades relacionadas a drogas. A arquitetura inclui um método de pré-processamento e um conjunto de campos aleatórios condicionais (CRFS) e modelos baseados em rede neurais para abordar respectivamente os desafios de string substituto e limites de anotação sobrepostos observados nos ades e extracção de medicação (admetam). A eficácia da aplicação de diferentes incorporações pretas e pós-pós-prolas para a tarefa Adméia também foi estudada. RESULTADOS: Os resultados empíricos mostraram que ambos os modelos de CRFS e Neurural baseados em rede fornecem solução promissora para a tarefa admetida. Os modelos baseados em rede neurais particularmente superaram o CRFS em tipos de conceito envolvendo descrições narrativas. Nossa melhor corrida alcançou uma pontuação global micro f de 0,919 no Corpus empregado. Nossos resultados também sugeriram que os vetores globais para a incorporação de representação de palavras em domínio geral fornecem uma linha de base muito forte, que pode ser melhorada, aplicando a análise de componentes principais para gerar vetores mais isotrópicos. CONCLUSÕES: Demonstramos que a arquitetura proposta de cascata pode lidar com o problema das anotações sobrepostas e melhorar ainda mais os recursos gerais e f-escores porque a arquitetura permite que os modelos desenvolvidos explorem mais informações de contexto e façam um conjunto para criar um reconhecedor mais forte. © 2019 o autor (s) 2019. Publicado pela Universidade de Oxford Press em nome da American Medical Informatics Association. todos os direitos reservados. </v>
          </cell>
          <cell r="BQ329">
            <v>0</v>
          </cell>
          <cell r="BR329">
            <v>1</v>
          </cell>
          <cell r="BS329">
            <v>0</v>
          </cell>
          <cell r="BV329">
            <v>0</v>
          </cell>
          <cell r="BW329">
            <v>0</v>
          </cell>
          <cell r="BX329">
            <v>0</v>
          </cell>
          <cell r="BY329">
            <v>0</v>
          </cell>
          <cell r="BZ329">
            <v>0</v>
          </cell>
          <cell r="CA329">
            <v>0</v>
          </cell>
          <cell r="CB329">
            <v>0</v>
          </cell>
          <cell r="CC329">
            <v>0</v>
          </cell>
          <cell r="CE329" t="str">
            <v>Entra ou ñ para leitura: não</v>
          </cell>
          <cell r="CF329" t="str">
            <v>Ruim</v>
          </cell>
          <cell r="CG329">
            <v>44374</v>
          </cell>
          <cell r="CK329">
            <v>0</v>
          </cell>
          <cell r="CL329">
            <v>0</v>
          </cell>
        </row>
        <row r="330">
          <cell r="C330" t="str">
            <v>predicting adverse drug events from personal health messages</v>
          </cell>
          <cell r="D330" t="str">
            <v>Predicting adverse drug events from personal health messages.</v>
          </cell>
          <cell r="E330" t="str">
            <v xml:space="preserve">Prevendo eventos adversos de drogas de mensagens de saúde pessoal. </v>
          </cell>
          <cell r="G330" t="str">
            <v xml:space="preserve">macho </v>
          </cell>
          <cell r="H330">
            <v>2011</v>
          </cell>
          <cell r="I330">
            <v>112</v>
          </cell>
          <cell r="J330">
            <v>0</v>
          </cell>
          <cell r="K330">
            <v>0</v>
          </cell>
          <cell r="L330" t="str">
            <v>Scopus</v>
          </cell>
          <cell r="P330" t="str">
            <v>English</v>
          </cell>
          <cell r="Q330" t="str">
            <v>Article</v>
          </cell>
          <cell r="R330">
            <v>0</v>
          </cell>
          <cell r="T330" t="str">
            <v>Chee B.W., Berlin R., Schatz B.</v>
          </cell>
          <cell r="U330" t="str">
            <v>AMIA ... Annual Symposium proceedings / AMIA Symposium. AMIA Symposium</v>
          </cell>
          <cell r="V330" t="str">
            <v>2011</v>
          </cell>
          <cell r="AB330" t="str">
            <v>https://www.scopus.com/inward/record.uri?eid=2-s2.0-84863556111&amp;partnerID=40&amp;md5=72d17f7324c0865344858656d85b7506</v>
          </cell>
          <cell r="AC330" t="str">
            <v>Institute for Genomic Biology, University of Illinois at Urbana-Champaign, Urbana, IL, United States</v>
          </cell>
          <cell r="AD330" t="str">
            <v>Chee, B.W., Institute for Genomic Biology, University of Illinois at Urbana-Champaign, Urbana, IL, United States; Berlin, R.; Schatz, B.</v>
          </cell>
          <cell r="AG330" t="str">
            <v>Pharmaceutical Preparations</v>
          </cell>
          <cell r="AM330" t="str">
            <v>Chee, B.W.</v>
          </cell>
          <cell r="AW330" t="str">
            <v>AMIA Annu Symp Proc</v>
          </cell>
          <cell r="AX330" t="str">
            <v>Final</v>
          </cell>
          <cell r="AY330" t="str">
            <v>2-s2.0-84863556111</v>
          </cell>
          <cell r="AZ330">
            <v>9</v>
          </cell>
          <cell r="BG330" t="str">
            <v>drug; algorithm; article; human; Internet; methodology; natural language processing; postmarketing surveillance; Algorithms; Humans; Internet; Natural Language Processing; Pharmaceutical Preparations; Product Surveillance, Postmarketing</v>
          </cell>
          <cell r="BI330" t="str">
            <v>twitter|metamap|nlp</v>
          </cell>
          <cell r="BJ330" t="str">
            <v>adverse drug events (ades) remain a large problem in the united states, being the fourth leading cause of death, despite post market drug surveillance. much post consumer drug surveillance relies on self-reported "spontaneous" patient data. previous work has performed datamining over the fda's adverse event reporting system (aers) and other spontaneous reporting systems to identify drug interactions and drugs correlated with high rates of serious adverse events. however, safety problems have resulted from the lack of post marketing surveillance information about drugs, with underreporting rates of up to 98% within such systems. we explore the use of online health forums as a source of data to identify drugs for further fda scrutiny. in this work we aggregate individuals' opinions and review of drugs similar to crowd intelligence3. we use natural language processing to group drugs discussed in similar ways and are able to successfully identify drugs withdrawn from the market based on messages discussing them before their removal.</v>
          </cell>
          <cell r="BL330" t="str">
            <v xml:space="preserve">Eventos adversos (ADES) continuam sendo um grande problema nos Estados Unidos, sendo a quarta principal causa de morte, apesar da vigilância dos medicamentos pós-mercado. Muita vigilância dos medicamentos para os consumidores depende dos dados do paciente "espontâneos" auto-relatados. O trabalho anterior realizou dataminagem sobre o sistema adverso do Relatório de Eventos da FDA (AERS) e outros sistemas de relatórios espontâneos para identificar interações medicamentosas e drogas correlacionadas com altas taxas de eventos adversos graves. No entanto, os problemas de segurança resultaram da falta de informações de vigilância pós-marketing sobre drogas, com taxas de subnotificação de até 98% dentro de tais sistemas. Exploramos o uso de fóruns de saúde online como fonte de dados para identificar drogas para maior escrutínio FDA. Neste trabalho, agregamos opiniões de indivíduos e revisão de drogas semelhantes ao Crowd Intelligence3. Usamos o processamento de linguagem natural para agrupar medicamentos discutidos de maneiras semelhantes e são capazes de identificar com sucesso as drogas retiradas do mercado com base nas mensagens que discutem antes de sua remoção. </v>
          </cell>
          <cell r="BQ330">
            <v>0</v>
          </cell>
          <cell r="BR330">
            <v>0</v>
          </cell>
          <cell r="BS330">
            <v>0</v>
          </cell>
          <cell r="BV330">
            <v>0</v>
          </cell>
          <cell r="BW330">
            <v>0</v>
          </cell>
          <cell r="BX330">
            <v>0</v>
          </cell>
          <cell r="BY330">
            <v>0</v>
          </cell>
          <cell r="BZ330">
            <v>0</v>
          </cell>
          <cell r="CA330">
            <v>0</v>
          </cell>
          <cell r="CB330">
            <v>0</v>
          </cell>
          <cell r="CC330">
            <v>0</v>
          </cell>
          <cell r="CK330">
            <v>0</v>
          </cell>
          <cell r="CL330">
            <v>0</v>
          </cell>
        </row>
        <row r="331">
          <cell r="C331" t="str">
            <v>adverse drug event detection using reason assignments in fda drug labels</v>
          </cell>
          <cell r="D331" t="str">
            <v>Adverse drug event detection using reason assignments in FDA drug labels</v>
          </cell>
          <cell r="E331" t="str">
            <v xml:space="preserve">Detecção adversa de eventos de drogas usando atribuições de razão em rótulos de medicamentos FDA </v>
          </cell>
          <cell r="G331" t="str">
            <v xml:space="preserve">macho </v>
          </cell>
          <cell r="H331">
            <v>2020</v>
          </cell>
          <cell r="J331">
            <v>0</v>
          </cell>
          <cell r="K331">
            <v>0</v>
          </cell>
          <cell r="L331" t="str">
            <v>Scopus</v>
          </cell>
          <cell r="P331" t="str">
            <v>English</v>
          </cell>
          <cell r="Q331" t="str">
            <v>Article</v>
          </cell>
          <cell r="R331">
            <v>0</v>
          </cell>
          <cell r="T331" t="str">
            <v>Sutphin C., Lee K., Yepes A.J., Uzuner Ö., McInnes B.T.</v>
          </cell>
          <cell r="U331" t="str">
            <v>Journal of Biomedical Informatics</v>
          </cell>
          <cell r="V331" t="str">
            <v>110</v>
          </cell>
          <cell r="X331" t="str">
            <v xml:space="preserve"> 103552</v>
          </cell>
          <cell r="Y331" t="str">
            <v>10.1016/j.jbi.2020.103552</v>
          </cell>
          <cell r="Z331" t="str">
            <v>10.1016/j.jbi.2020.103552</v>
          </cell>
          <cell r="AB331" t="str">
            <v>https://www.scopus.com/inward/record.uri?eid=2-s2.0-85090150669&amp;doi=10.1016%2fj.jbi.2020.103552&amp;partnerID=40&amp;md5=449e99a5a9cdcb228e744ad2ea0111b2</v>
          </cell>
          <cell r="AC331" t="str">
            <v>Virginia Commonwealth University, RichmondVA, United States; George Mason University, FairfaxVA, United States; IBM Research Australia, Melbourne, Australia</v>
          </cell>
          <cell r="AD331" t="str">
            <v>Sutphin, C., Virginia Commonwealth University, RichmondVA, United States; Lee, K., George Mason University, FairfaxVA, United States; Yepes, A.J., IBM Research Australia, Melbourne, Australia; Uzuner, Ö., George Mason University, FairfaxVA, United States; McInnes, B.T., Virginia Commonwealth University, RichmondVA, United States</v>
          </cell>
          <cell r="AL331" t="str">
            <v>Banerjee, R., Choi, Y., Piyush, G., Naik, A., Ramakrishnan, I., Automated suggestion of tests for identifying likelihood of adverse drug events (2014) 2014 IEEE International Conference on Healthcare Informatics, ICHI, pp. 170-175. , IEEE; Deftereos, S.N., Andronis, C., Friedla, E.J., Persidis, A., Persidis, A., Drug repurposing and adverse event prediction using high-throughput literature analysis (2011) Wiley Interdiscip. Rev.:Syst. Biol. Med., 3 (3), pp. 323-334; Hristovski, D., Kastrin, A., Dinevski, D., Burgun, A., Žiberna, L., Rindflesch, T.C., Using literature-based discovery to explain adverse drug effects (2016) J. Med. Syst., 40 (8), p. 185; Lafferty, J., McCallum, A., Pereira, F.C., Conditional random fields: Probabilistic models for segmenting and labeling sequence data (2001); Lample, G., Ballesteros, M., Subramanian, S., Kawakami, K., Dyer, C., Neural architectures for named entity recognition (2016), arXiv preprint; Devlin, J., Chang, M.-W., Lee, K., Toutanova, K., BERT: Pre-training of deep bidirectional transformers for language understanding (2019), ArXiv abs/1810.04805; Lee, J., Yoon, W., Kim, S., Kim, D., Kim, S., So, C.H., Kang, J., BioBERT: a pre-trained biomedical language representation model for biomedical text mining (2019), CoRR abs/1901.08746, URL; Peng, Y., Yan, S., Lu, Z., Transfer learning in biomedical natural language processing: An evaluation of BERT and ELMo on ten benchmarking datasets (2019), ArXiv abs/1906.05474; Bodenreider, O., The unified medical language system (UMLS): integrating biomedical terminology (2004) Nucleic Acids Res., 32, pp. D267-D270; Aronson, A.R., Effective mapping of biomedical text to the UMLS metathesaurus: The metamap program (2001); Friedman, C., Discovering novel adverse drug events using natural language processing and mining of the electronic health record (2009) Conference on Artificial Intelligence in Medicine in Europe, pp. 1-5. , Springer; Haerian, K., Varn, D., Vaidya, S., Ena, L., Chase, H., Friedman, C., Detection of pharmacovigilance-related adverse events using electronic health records and automated methods (2012) Clin. Pharmacol. Ther., 92 (2), pp. 228-234; Harpaz, R., Callahan, A., Tamang, S., Low, Y., Odgers, D., Finlayson, S., Jung, K., Shah, N.H., Text mining for adverse drug events: the promise, challenges, and state of the art (2014) Drug Saf., 37 (10), pp. 777-790; MacKinlay, A., Aamer, H., Jimeno Yepes, A., Detection of adverse drug reactions using medical named entities on twitter (2017) AMIA Annual Symposium Proceedings, Vol. 2017, p. 1215. , American Medical Informatics Association; Sarker, A., Ginn, R., Nikfarjam, A., O'Connor, K., Smith, K., Jayaraman, S., Upadhaya, T., Gonzalez, G., Utilizing social media data for pharmacovigilance: a review (2015) J. Biomed. Inform., 54, pp. 202-212; Lardon, J., Abdellaoui, R., Bellet, F., Asfari, H., Souvignet, J., Texier, N., Jaulent, M.-C., Bousquet, C., Adverse drug reaction identification and extraction in social media: a scoping review (2015) J. Med. Internet Res., 17 (7); Ly, T., Pamer, C., Dang, O., Brajovic, S., Haider, S., Botsis, T., Milward, D., Ball, R., Evaluation of Natural Language Processing (NLP) systems to annotate drug product labeling with MedDRA terminology (2018) J. Biomed. Inform., 83, pp. 73-86; Kuhn, M., Letunic, I., Jensen, L.J., Bork, P., The SIDER database of drugs and side effects (2015) Nucleic Acids Res., 44 (D1), pp. D1075-D1079; Hur, J., Schuyler, A.D., States, D.J., Feldman, E.L., SciMiner: web-based literature mining tool for target identification and functional enrichment analysis (2009) Bioinformatics, 25 (6), pp. 838-840; Duke, J.D., Friedlin, J., ADESSA: a real-time decision support service for delivery of semantically coded adverse drug event data (2010) AMIA Annual Symposium Proceedings, Vol. 2010, p. 177. , American Medical Informatics Association; Zhou, K., Zhang, S., Meng, X., Luo, Q., Wang, Y., Ding, K., Feng, Y., Xia, J., CRF-LSTM text mining method unveiling the pharmacological mechanism of off-target side effect of anti-multiple myeloma drugs (2018), pp. 166-171. , Proceedings of the BioNLP 2018 Workshop; Li, Q., Deleger, L., Lingren, T., Zhai, H., Kaiser, M., Stoutenborough, L., Jegga, A.G., Solti, I., Mining FDA drug labels for medical conditions (2013) BMC Med. Inform. Decis. Making, 13 (1), p. 53; Tran, T., Kavuluru, R., Kilicoglu, H., A multi-task learning framework for extracting drugs and their interactions from drug labels (2019), CoRR abs/1905.07464, URL; Dandala, B., Mahajan, D., Devarakonda, M.V., IBM research system at TAC 2017: Adverse drug reactions extraction from drug labels (2017) Theory Appl. Categ.; Stenetorp, P., Pyysalo, S., Topić, G., Ohta, T., Ananiadou, S., Tsujii, J., BRAT: a web-based tool for NLP-assisted text annotation (2012) Proceedings of the Demonstrations At the 13th Conference of the European Chapter of the Association for Computational Linguistics, pp. 102-107. , Association for Computational Linguistics; Okazaki, N., Crfsuite: a fast implementation of conditional random fields (CRFs) (2007), http://www.chokkan.org/software/crfsuite/, URL; Moen, S., Ananiadou, T.S.S., Distributional semantics resources for biomedical text processing (2013), pp. 39-44. , Proceedings of LBM; Dernoncourt, F., Lee, J.Y., Uzuner, O., Szolovits, P., De-identification of patient notes with recurrent neural networks (2017) J. Am. Med. Inform. Assoc., 24 (3), pp. 596-606; Dietterich, T.G., Ensemble learning (2002) The Handbook of Brain Theory and Neural Networks, Vol. 2, pp. 110-125. , The MIT Press Cambridge, MA; Bressert, E., Scipy and numpy: An overview for developers (2013), first ed. O'Reilly Media 1005 Gravenstein Highway North Sebastopol, CA 95472</v>
          </cell>
          <cell r="AM331" t="str">
            <v>Sutphin, C.; Virginia Commonwealth University, United States; email: sutphincj@vcu.edu</v>
          </cell>
          <cell r="AP331" t="str">
            <v>Academic Press Inc.</v>
          </cell>
          <cell r="AV331" t="str">
            <v>JBIOB</v>
          </cell>
          <cell r="AW331" t="str">
            <v>J. Biomed. Informatics</v>
          </cell>
          <cell r="AX331" t="str">
            <v>Final</v>
          </cell>
          <cell r="AY331" t="str">
            <v>2-s2.0-85090150669</v>
          </cell>
          <cell r="BF331" t="str">
            <v>Machine learning; Named entity recognition; Natural Language Processing</v>
          </cell>
          <cell r="BG331" t="str">
            <v>Natural language processing systems; Active components; Computerized methods; Conditional random field; Ensemble methods; Event detection; Financial problems; Multi-class classification; NAtural language processing; Random processes; Article; drug labeling; extraction; Food and Drug Administration; information processing; machine learning; natural language processing; prediction; priority journal</v>
          </cell>
          <cell r="BI331" t="str">
            <v>twitter|metamap|nlp</v>
          </cell>
          <cell r="BJ331" t="str">
            <v>adverse drug events (ades) are unintended incidents that involve the taking of a medication. ades pose significant health and financial problems worldwide. information about ades can inform health care and improve patient safety. however, much of this information is buried in narrative texts and needs to be extracted with natural language processing techniques, in order to be useful to computerized methods. ades can be found on drug labels, contained in the different sections such as descriptions of the drug's active components or more prominently in descriptions of studied side-effects. extracting these automatically could be useful in triaging and processing drug reports. in this paper, we present three base methods consisting of a conditional random field (crf), a bi-directional long short term memory unit with a crf layer (bilstm+crf), and a pre-trained bi-directional encoder representations from transformers (bert) model. we also present several ensembles of the crf and bilstm+crf methods for extracting ades and their reason from fda drug labels. we show that all three methods perform well on our task, and that combining the models through different ensemble methods can improve results, providing increases in recall for the majority class and improving precision for all other classes. we also show the potential of framing ade extraction from drug labels as a multi-class classification task on the reason, or type, of ade. © 2020 elsevier inc.</v>
          </cell>
          <cell r="BL331" t="str">
            <v xml:space="preserve">Eventos adversos (ADES) são incidentes não intencionais que envolvem a tomada de uma medicação. Os ades representam problemas de saúde e financeiros significativos em todo o mundo. As informações sobre os ADES podem informar a atenção à saúde e melhorar a segurança do paciente. No entanto, grande parte dessas informações é enterrado em textos narrativos e precisa ser extraído com técnicas de processamento de linguagem natural, a fim de ser útil para métodos informatizados. Os ADES podem ser encontrados em rótulos de drogas, contidos nas diferentes seções, como descrições dos componentes ativos da droga ou mais proeminentemente nas descrições de efeitos colaterais estudados. Extraindo estes automaticamente poderiam ser úteis em triagem e processamento de relatórios de drogas. Neste artigo, apresentamos três métodos base consistindo em um campo aleatório condicional (CRF), uma unidade de memória de curto prazo longo bidirecional com uma camada de CRF (BILSTM + CRF) e uma representação de codificador bidirecional pré-treinada de transformadores modelo (bert). Também apresentamos vários conjuntos do CRF e os métodos BILSTM + CRF para extrair ades e sua razão de rótulos de drogas FDA. Mostramos que todos os três métodos funcionam bem em nossa tarefa, e que combinando os modelos por meio de diferentes métodos de ensemble podem melhorar os resultados, fornecendo aumentos no recall para a maioria da classe e melhorando a precisão para todas as outras classes. Também mostramos o potencial de enquadramento de extração de ADE de rótulos de drogas como uma tarefa de classificação de várias classes no motivo, ou tipo, de ADE. © 2020 Elsevier Inc. </v>
          </cell>
          <cell r="BQ331">
            <v>0</v>
          </cell>
          <cell r="BR331">
            <v>1</v>
          </cell>
          <cell r="BS331">
            <v>0</v>
          </cell>
          <cell r="BV331">
            <v>0</v>
          </cell>
          <cell r="BW331">
            <v>0</v>
          </cell>
          <cell r="BX331">
            <v>0</v>
          </cell>
          <cell r="BY331">
            <v>0</v>
          </cell>
          <cell r="BZ331">
            <v>0</v>
          </cell>
          <cell r="CA331">
            <v>0</v>
          </cell>
          <cell r="CB331">
            <v>0</v>
          </cell>
          <cell r="CC331">
            <v>0</v>
          </cell>
          <cell r="CE331" t="str">
            <v>Entra ou ñ para leitura: não</v>
          </cell>
          <cell r="CF331" t="str">
            <v>Ruim</v>
          </cell>
          <cell r="CG331">
            <v>44374</v>
          </cell>
          <cell r="CK331">
            <v>0</v>
          </cell>
          <cell r="CL331">
            <v>0</v>
          </cell>
        </row>
        <row r="332">
          <cell r="C332" t="str">
            <v>adverse drug event prediction using noisy literature derived knowledge graphs</v>
          </cell>
          <cell r="D332" t="str">
            <v>Adverse drug event prediction using noisy literature-derived knowledge graphs</v>
          </cell>
          <cell r="E332" t="str">
            <v xml:space="preserve">Previsão adversa de eventos de drogas usando gráficos de conhecimento derivados de literatura ruidosa </v>
          </cell>
          <cell r="G332" t="str">
            <v xml:space="preserve">macho </v>
          </cell>
          <cell r="H332">
            <v>2020</v>
          </cell>
          <cell r="J332">
            <v>0</v>
          </cell>
          <cell r="K332">
            <v>0</v>
          </cell>
          <cell r="L332" t="str">
            <v>Scopus</v>
          </cell>
          <cell r="P332" t="str">
            <v>English</v>
          </cell>
          <cell r="Q332" t="str">
            <v>Conference Paper</v>
          </cell>
          <cell r="R332">
            <v>0</v>
          </cell>
          <cell r="T332" t="str">
            <v>Lim A., Mariappan R., Rajan V.</v>
          </cell>
          <cell r="U332" t="str">
            <v>International Conference on Information Systems, ICIS 2020 - Making Digital Inclusive: Blending the Local and the Global</v>
          </cell>
          <cell r="AB332" t="str">
            <v>https://www.scopus.com/inward/record.uri?eid=2-s2.0-85103448748&amp;partnerID=40&amp;md5=3b77cb2d304d03fc335c51b05f3d1c2e</v>
          </cell>
          <cell r="AC332" t="str">
            <v>National University of Singapore, 15 Computing Drive117418, Singapore</v>
          </cell>
          <cell r="AD332" t="str">
            <v>Lim, A., National University of Singapore, 15 Computing Drive117418, Singapore; Mariappan, R., National University of Singapore, 15 Computing Drive117418, Singapore; Rajan, V., National University of Singapore, 15 Computing Drive117418, Singapore</v>
          </cell>
          <cell r="AL332" t="str">
            <v>Bodenreider, O., The Unified Medical Language System (UMLS): integrating biomedical terminology (2004) Nucleic Acids Research, 32 (1), pp. 267-270; Bakal, G., Talari, P., Kakani, E. V., Kavuluru, R., Exploiting Semantic Patterns over Biomedical Knowledge Graphs for Predicting Treatment and Causative Relations (2018) Journal of Biomedical Informatics, 82 (6), pp. 189-199; Bardhan, I., Chen, H., Karahanna, E., Connecting systems, data, and people: A multidisciplinary research roadmap for chronic disease management (2020) Management Information Systems Quarterly, 44 (1), pp. 185-200; Cohen, T., Widdows, D., Embedding of Semantic Predications (2017) Journal of Biomedical Informatics, 68 (4), pp. 150-166; Cohen, T., Widdows, D., Schvaneveldt, R. W., Davies, P., Rindflesch, T. C., Discovering Discovery Patterns with Predication-Based Semantic Indexing (2012) Journal of Biomedical Informatics, 45 (6); Coyle, C., Cafferty, F. H., Vale, C., Langley, R. E., Metformin as an Adjuvant Treatment for Cancer: A Systematic Review and Meta-Analysis (2016) Annals of Oncology, 27 (12), pp. 2184-2195; Dong, Y., Chawla, N. V., Swami, A., Metapath2vec: Scalable Representation Learning for Heterogeneous Networks (2017) ACM SIGKDD International Conference on Knowledge Discovery and Data Mining; Downing, N. S., Shah, N. D., Aminawung, J. A., Pease, A. M., Zeitoun, J. D., Krumholz, H. M., Ross, J. S., Postmarket Safety Events among Novel Therapeutics Approved by the US Food and Drug Administration between 2001 and 2010 (2017) Journal of the American Medical Association, 317 (18), pp. 1854-1863; Ernst, P., Siu, A., Weikum, G., KnowLife: A Versatile Approach for Constructing a Large Knowledge Graph for Biomedical Sciences (2015) BMC Bioinformatics, 16 (1), p. 157; Gopalakrishnan, V., Jha, K., Jin, W., Zhang, A., A Survey on Literature Based Discovery Approaches in Biomedical Domain (2019) Journal of Biomedical Informatics, 93 (5), p. 103141; Goyal, P., Ferrara, E., Graph Embedding Techniques, Applications, and Performance: A Survey (2018) Knowledge-Based Systems, 151 (7), pp. 78-94; Harpaz, R., Callahan, A., Tamang, S., Low, Y., Odgers, D., Finlayson, S., Jung, K., Shah, N. H., Text Mining for Adverse Drug Events: The Promise, Challenges, and State of the Art (2014) Drug Safety, 37 (10), pp. 777-790; Hevner, A. R., March, S. T., Park, J., Ram, S., Design science in information systems research (2004) Management Information Systems Quarterly, 28 (1), pp. 75-105; Kilicoglu, H., Shin, D., Fiszman, M., Rosemblat, G., Rindflesch, T. C., SemMedDB: A PubMed-Scale Repository of Biomedical Semantic Predications (2012) Bioinformatics, 28 (23), pp. 3158-3160; Lee Ventola, C., Big Data and Pharmacovigilance: Data Mining for Adverse Drug Events and Interactions (2018) Pharmacy and Therapeutics, 43 (6), pp. 340-351; Leser, U., Hakenberg, J., What makes a gene name? Named entity recognition in the biomedical literature (2005) Briefings in Bioinformatics, 6 (4), pp. 357-369; Liu, M., Wu, Y., Chen, Y., Sun, J., Zhao, Z., Chen, X. wen, Matheny, M. E., Xu, H., Large-Scale Prediction of Adverse Drug Reactions Using Chemical, Biological, and Phenotypic Properties of Drugs (2012) Journal of the American Medical Informatics Association, 19, pp. e28-e35. , (e1); McIntosh, T., Curran, J. R., Challenges for extracting biomedical knowledge from full text (2007) Proceedings of the ACL Workshop on BioNLP 2007: Biological, Translational, and Clinical Language Processing; Mikolov, T., Sutskever, I., Chen, K., Corrado, G., Dean, J., Distributed Representations Ofwords and Phrases and Their Compositionality (2013) Advances in Neural Information Processing Systems; Mower, J., Subramanian, D., Cohen, T., Learning Predictive Models of Drug Side-Effect Relationships from Distributed Representations of Literature-Derived Semantic Predications (2018) Journal of the American Medical Informatics Association, 25 (10), pp. 1339-1350; Perozzi, B., Al-Rfou, R., Skiena, S., DeepWalk: Online Learning of Social Representations (2014) ACM SIGKDD International Conference on Knowledge Discovery and Data Mining; Rindflesch, T. C., Fiszman, M., The Interaction of Domain Knowledge and Linguistic Structure in Natural Language Processing: Interpreting Hypernymic Propositions in Biomedical Text (2003) Journal of Biomedical Informatics, 36 (6), pp. 462-477; Shmueli, G., Koppius, O. R., Predictive analytics in information systems research (2011) Management Information Systems Quarterly, 35 (3), pp. 553-572; Van Der Maaten, L., Hinton, G., Visualizing Data Using T-SNE (2008) Journal of Machine Learning Research, 9 (11), pp. 2579-2605; Wang, Q., Mao, Z., Wang, B., Guo, L., Knowledge Graph Embedding: A Survey of Approaches and Applications (2017) IEEE Transactions on Knowledge and Data Engineering, 29 (12), pp. 2724-2743; Watanabe, J. H., McInnis, T., Hirsch, J. D., Cost of Prescription Drug-Related Morbidity and Mortality (2018) Annals of Pharmacotherapy, 52 (9), pp. 829-837</v>
          </cell>
          <cell r="AP332" t="str">
            <v>Association for Information Systems</v>
          </cell>
          <cell r="AQ332" t="str">
            <v>2020 International Conference on Information Systems - Making Digital Inclusive: Blending the Local and the Global, ICIS 2020</v>
          </cell>
          <cell r="AR332" t="str">
            <v>13 December 2020 through 16 December 2020</v>
          </cell>
          <cell r="AT332">
            <v>167844</v>
          </cell>
          <cell r="AU332" t="str">
            <v>9781733632553</v>
          </cell>
          <cell r="AW332" t="str">
            <v>Int. Conf. Inf. Syst., ICIS - Mak. Digit. Incl.: Blending Local Glob.</v>
          </cell>
          <cell r="AX332" t="str">
            <v>Final</v>
          </cell>
          <cell r="AY332" t="str">
            <v>2-s2.0-85103448748</v>
          </cell>
          <cell r="BF332" t="str">
            <v>Adverse drug event; Deep learning; Knowledge graph embeddings</v>
          </cell>
          <cell r="BG332" t="str">
            <v>Blending; Graph structures; Graphic methods; Information systems; Information use; Knowledge representation; Natural language processing systems; Predictive analytics; Biomedical literature; Drug side effects; Event prediction; Machine learning models; NAtural language processing; Predictive values; State of the art; Vector representations; Learning systems</v>
          </cell>
          <cell r="BI332" t="str">
            <v>twitter|metamap|nlp</v>
          </cell>
          <cell r="BJ332" t="str">
            <v>adverse drug events (ades) are drug side-effects that are not known during clinical trials and cause substantial clinical and economic burden globally. a wealth of potential causal associations, that facilitate ade discovery, lie in the growing body of biomedical literature, from which knowledge graphs - where vertices and edges represent clinical concepts and their relations - can be inferred using natural language processing (nlp). state-of-the-art literature-based ade prediction models employ representation learning to obtain vector representations of clinical concepts from such knowledge graphs, for use in machine learning models as features. however, previous representation learning methods do not model inaccuracies in the graph introduced during nlp inference. we develop a new method that addresses this limitation and learns clinical concept representations that have higher predictive value, for ade identification, compared to those from previous methods, in our experiments. our study thus highlights the importance of modelling such noise in literature-derived knowledge graphs. © icis 2020. all rights reserved.</v>
          </cell>
          <cell r="BK332" t="str">
            <v>Este volume fornece uma riqueza de material oportuno para profissionais de informática em saúde e pesquisadores de aprendizado de máquina, mineração de dados e linguagem natural. Os tópicos deste livro incluem: • Literatura Biomédica de Mineração e Narrativas Clínicas • Extração de Informações de Medicamentos • Técnicas de Aprendizado de Máquina para Consultas de Pesquisa Médica de Mineração • Detecção do Nível de Informações Pessoais de Saúde Reveladas nas Redes Sociais • Curadoria de Experiências Pessoais de Leigos com Cuidados de Saúde nas Redes Sociais Twitter • Sistemas de Diálogo de Saúde para melhorar o acesso a conteúdo online • Clipes de áudio baseados em multidões para melhorar o acesso de vídeo online para deficientes visuais • Recuperação de informação visual baseada em semântica para mineração de dados de imagens radiográficas • Avaliação da importância da terminologia médica em títulos de vídeo do YouTube e Descrições.</v>
          </cell>
          <cell r="BL332" t="str">
            <v xml:space="preserve">Eventos adversos (ADES) são efeitos colaterais de drogas que não são conhecidos durante os ensaios clínicos e causam uma carga clínica e econômica substancial globalmente. Uma riqueza de potenciais associações causais, que facilitam a descoberta de ADE, encontram-se no corpo crescente da literatura biomédica, a partir do qual os gráficos de conhecimento - onde vértices e bordas representam conceitos clínicos e suas relações - podem ser inferidas usando o processamento de linguagem natural (NLP). Os modelos de previsão de ADE de bibliografia de última geração empregam a representação de aprender a obter representações vetoriais de conceitos clínicos de tais gráficos de conhecimento, para uso em modelos de aprendizagem de máquinas como recursos. No entanto, os métodos anteriores de aprendizagem de representação não modelam imprecisões no gráfico introduzido durante a inferência de NLP. Desenvolvemos um novo método que aborde essa limitação e aprende representações clínicas do conceito que possuem maior valor preditivo, para a identificação de ADE, em comparação com as dos métodos anteriores, em nossos experimentos. Nosso estudo destaca assim a importância de modelar esse ruído em gráficos de conhecimento derivados da literatura. © ICIS 2020. Todos os direitos reservados. </v>
          </cell>
          <cell r="BQ332">
            <v>0</v>
          </cell>
          <cell r="BR332">
            <v>1</v>
          </cell>
          <cell r="BS332">
            <v>0</v>
          </cell>
          <cell r="BV332">
            <v>0</v>
          </cell>
          <cell r="BW332">
            <v>0</v>
          </cell>
          <cell r="BX332">
            <v>0</v>
          </cell>
          <cell r="BY332">
            <v>0</v>
          </cell>
          <cell r="BZ332">
            <v>0</v>
          </cell>
          <cell r="CA332">
            <v>0</v>
          </cell>
          <cell r="CB332">
            <v>0</v>
          </cell>
          <cell r="CC332">
            <v>0</v>
          </cell>
          <cell r="CE332" t="str">
            <v>Entra ou ñ para leitura: não</v>
          </cell>
          <cell r="CF332" t="str">
            <v>Ruim</v>
          </cell>
          <cell r="CG332">
            <v>44374</v>
          </cell>
          <cell r="CK332">
            <v>0</v>
          </cell>
          <cell r="CL332">
            <v>0</v>
          </cell>
        </row>
        <row r="333">
          <cell r="C333" t="str">
            <v>process fragment recognition in clinical documents</v>
          </cell>
          <cell r="D333" t="str">
            <v>Process fragment recognition in clinical documents</v>
          </cell>
          <cell r="E333" t="str">
            <v xml:space="preserve">Reconhecimento de fragmento de processo em documentos clínicos </v>
          </cell>
          <cell r="G333" t="str">
            <v xml:space="preserve">macho </v>
          </cell>
          <cell r="H333">
            <v>2013</v>
          </cell>
          <cell r="I333">
            <v>4</v>
          </cell>
          <cell r="J333">
            <v>0</v>
          </cell>
          <cell r="K333">
            <v>0</v>
          </cell>
          <cell r="L333" t="str">
            <v>Scopus</v>
          </cell>
          <cell r="P333" t="str">
            <v>English</v>
          </cell>
          <cell r="Q333" t="str">
            <v>Conference Paper</v>
          </cell>
          <cell r="R333">
            <v>0</v>
          </cell>
          <cell r="S333" t="str">
            <v>All Open Access, Green</v>
          </cell>
          <cell r="T333" t="str">
            <v>Thorne C., Cardillo E., Eccher C., Montali M., Calvanese D.</v>
          </cell>
          <cell r="U333" t="str">
            <v>Lecture Notes in Computer Science (including subseries Lecture Notes in Artificial Intelligence and Lecture Notes in Bioinformatics)</v>
          </cell>
          <cell r="V333" t="str">
            <v>8249 LNAI</v>
          </cell>
          <cell r="Y333" t="str">
            <v>10.1007/978-3-319-03524-6_20</v>
          </cell>
          <cell r="Z333" t="str">
            <v>10.1007/978-3-319-03524-6_20</v>
          </cell>
          <cell r="AB333" t="str">
            <v>https://www.scopus.com/inward/record.uri?eid=2-s2.0-84892764921&amp;doi=10.1007%2f978-3-319-03524-6_20&amp;partnerID=40&amp;md5=ab163e4304bfe278f3d2ad05cced2c77</v>
          </cell>
          <cell r="AC333" t="str">
            <v>Free University of Bozen-Bolzano, 3 Piazza Domenicani, 39100, Italy; Fondazione Bruno Kessler, 18 Via Sommarive, 38123, Italy</v>
          </cell>
          <cell r="AD333" t="str">
            <v>Thorne, C., Free University of Bozen-Bolzano, 3 Piazza Domenicani, 39100, Italy; Cardillo, E., Fondazione Bruno Kessler, 18 Via Sommarive, 38123, Italy; Eccher, C., Fondazione Bruno Kessler, 18 Via Sommarive, 38123, Italy; Montali, M., Free University of Bozen-Bolzano, 3 Piazza Domenicani, 39100, Italy; Calvanese, D., Free University of Bozen-Bolzano, 3 Piazza Domenicani, 39100, Italy</v>
          </cell>
          <cell r="AL333" t="str">
            <v>Aronson, A.R., Lang, F.-M., An overview of MetaMap: Historical perspective and recent advances (2010) J. of the American Medical Informatics Association, 17 (3), pp. 229-236; Ben Abacha, A., Zweigenbaum, P., Medical entity recognition: A comparison of semantic and statistical methods (2011) Proc. of the BioNLP 2011 Work; De Clercq, P., Kaiser, K., Hasman, A., Computer interpretable medical guidelines (2008) Computer-based Medical Guidelines and Protocols: A Primer and Current Trends, pp. 22-43. , Ten Teije, A., et al. (eds.), ch. 2. IOS Press; Denecke, K., Structuring of and information extraction from medical documents using the UMLS (2008) Methods of Information in Medicine, 47 (5), pp. 425-434; Di Ciccio, C., Metella, M., Studies on the discovery of declarative control flows from error-prone data (2013) Proc. of the Third International Symposium on Data-Driven Process Discovery and Analysis, SIMPDA 2013; Field, M.J., Lohr, K.N., (1990) Clinical Practice Guidelines. Directions for A New Program, , National Academy Press; Friedrich, F., Mendling, J., Puhlmann, F., Process model generation from natural language text (2011) LNCS, 6741, pp. 482-496. , Mouratidis, H., Rolland, C. (eds.). CAiSE 2011. Springer, Heidelberg; Friedman, C., Hripcsak, G., Evaluating natural language processors in the clinical domain (1997) Proc. of the Conf. on Natural Language and Medical Concept Representation; Hahn, U., Romacker, M., Schulz, S., MEDSYNDICATE-A natural language system for the extraction of medical information from findings reports (2002) Int. J. of Medical Informatics, 67 (1-3), pp. 41-52; Kaiser, K., Akkaya, C., Miksch, S., How can information extraction ease formalizing of treatment processes in clinical practice guidelines? (2007) Artificial Intelligence in Medicine, 39 (2), pp. 151-163; Kilicoglu, H., Rosenblat, G., Fiszman, M., Rindfleisch, T.C., Constructing a semantic predication gold standard from the biomedical literature (2011) BMC Bioinformatics, 12 (486); Klein, D., Manning, C.D., Accurate unlexicalized parsing (2003) Proceedings of the 41st Meeting of the Association for Computational Linguistics, ACL 2003; Ko, R.K.L., Lee, S.S.G., Lee, E.W., Business process mangament (BPM) standards: A survey (2009) Business Process Management J., 15 (5), pp. 744-791; Meystre, S., Haug, P., Natural language processing to extract medical problems from electronic clinical documents (2006) J. of Biomedical Informatics, 39 (6), pp. 589-599; Mulyar, N., Pesic, M., Van Der Aalst, W.M.P., Peleg, M., Declarative and procedural approaches for modelling clinical guidelines: Addressing flexibility issues (2008) LNCS, 4928, pp. 335-346. , ter Hofstede, A.H.M., Benatallah, B., Paik, H.-Y. (eds.). BPM 2007 Workshops. Springer, Heidelberg; Roberts, A., Gaizaskas, R., Hepple, M., Davis, N., Demetriou, G., Guo, Y., Kola, J., Wheeldin, B., The CLEF corpus: Semantic annotation of a clinical text (2007) Proc. of the AMIA 2007 Annual Symp.; Savova, G.K., Masanz, J.J., Ogren, P.V., Zheng, J., Sohn, S., Kipper-Schuler, K.C., Chute, C.G., Mayo clinical text analysis and knowledge extraction system (cTAKES): Architecture, component evaluation and applications (2010) J. of the American Medical Informatics Association, 17 (5), pp. 507-513; Serban, R., Ten Teije, A., Van Harmelen, F., Marcos, M., Polo-Conde, C., Extraction and use of linguistics patterns for modelling medical guidelines (2007) Artificial Intelligence in Medicine, 39 (2), pp. 137-149; Valiant, L.G., A theory of the learnable (1984) Communications of the ACM, 27 (11), pp. 1134-1142; Zhou, D., He, Y., Semantic parsing for biomedical event extraction (2011) Proc. of the Ninth Int. Conf. on Computational Semantics, IWCS 2011; Zhou, X., Han, H., Chankai, I., Prestud, A., Brooks, A., Approaches to text mining for clinical medical records (2006) Proc. of the 2006 ACM Symposium on Applied Computing</v>
          </cell>
          <cell r="AM333" t="str">
            <v>Free University of Bozen-Bolzano, 3 Piazza Domenicani, 39100, Italy</v>
          </cell>
          <cell r="AO333" t="str">
            <v>Italian Association for Artificial Intelligence (AI*IA);Department of Computer Science of the University of Torino;Artificial Intelligence Journal</v>
          </cell>
          <cell r="AQ333" t="str">
            <v>13th International Conference of the Italian Association for Artificial Intelligence, AI*IA 2013</v>
          </cell>
          <cell r="AR333" t="str">
            <v>4 December 2013 through 6 December 2013</v>
          </cell>
          <cell r="AS333" t="str">
            <v>Turin</v>
          </cell>
          <cell r="AT333">
            <v>102107</v>
          </cell>
          <cell r="AU333" t="str">
            <v>9783319035239</v>
          </cell>
          <cell r="AW333" t="str">
            <v>Lect. Notes Comput. Sci.</v>
          </cell>
          <cell r="AX333" t="str">
            <v>Final</v>
          </cell>
          <cell r="AY333" t="str">
            <v>2-s2.0-84892764921</v>
          </cell>
          <cell r="AZ333">
            <v>11</v>
          </cell>
          <cell r="BF333" t="str">
            <v>Clinical entity and relation recognition; Natural language processing; Process fragment recognition; UMLS Metathesaurus</v>
          </cell>
          <cell r="BG333" t="str">
            <v>Automated identification; Clinical entity and relation recognition; Lexical information; NAtural language processing; Process Fragments; Temporal relation; UMLS metathesaurus; Natural language processing systems; Semantics; Artificial intelligence</v>
          </cell>
          <cell r="BI333" t="str">
            <v>twitter|metamap|nlp</v>
          </cell>
          <cell r="BJ333" t="str">
            <v>we describe a first experiment on automated activity and relation identification, and more in general, on the automated identification and extraction of computer-interpretable guideline fragments from clinical documents. we rely on clinical entity and relation (activities, actors, artifacts and their relations) recognition techniques and use metamap and the umls metathesaurus to provide lexical information. in particular, we study the impact of clinical document syntax and semantics on the precision of activity and temporal relation recognition. © springer international publishing switzerland 2013.</v>
          </cell>
          <cell r="BL333" t="str">
            <v xml:space="preserve">Descrevemos um primeiro experimento em atividade automatizada e identificação de relação, e mais em geral, na identificação automatizada e extração de fragmentos de diretrizes interpretáveis por computador de documentos clínicos. Contamos com a entidade clínica e relação (atividades, atores, artefatos e suas relações) técnicas de reconhecimento e usam o metamap e os metateseus UMLs para fornecer informações lexicais. Em particular, estudamos o impacto da sintaxe de documentos clínicos e semântica sobre a precisão da atividade e reconhecimento temporal de relação. © Springer International Publishing Switzerland 2013. </v>
          </cell>
          <cell r="BQ333">
            <v>0</v>
          </cell>
          <cell r="BR333">
            <v>0</v>
          </cell>
          <cell r="BS333">
            <v>0</v>
          </cell>
          <cell r="BV333">
            <v>0</v>
          </cell>
          <cell r="BW333">
            <v>0</v>
          </cell>
          <cell r="BX333">
            <v>0</v>
          </cell>
          <cell r="BY333">
            <v>0</v>
          </cell>
          <cell r="BZ333">
            <v>0</v>
          </cell>
          <cell r="CA333">
            <v>0</v>
          </cell>
          <cell r="CB333">
            <v>0</v>
          </cell>
          <cell r="CC333">
            <v>0</v>
          </cell>
          <cell r="CK333">
            <v>0</v>
          </cell>
          <cell r="CL333">
            <v>0</v>
          </cell>
        </row>
        <row r="334">
          <cell r="C334" t="str">
            <v>adverse drug event rates in pediatric pulmonary hypertension a comparison of real world data sources</v>
          </cell>
          <cell r="D334" t="str">
            <v>Adverse drug event rates in pediatric pulmonary hypertension: A comparison of real-world data sources</v>
          </cell>
          <cell r="E334" t="str">
            <v xml:space="preserve">Taxas adversas de eventos de drogas na hipertensão pulmonar pediátrica: uma comparação das fontes de dados do mundo real </v>
          </cell>
          <cell r="G334" t="str">
            <v xml:space="preserve">macho </v>
          </cell>
          <cell r="H334">
            <v>2020</v>
          </cell>
          <cell r="I334">
            <v>1</v>
          </cell>
          <cell r="J334">
            <v>0</v>
          </cell>
          <cell r="K334">
            <v>0</v>
          </cell>
          <cell r="L334" t="str">
            <v>Scopus</v>
          </cell>
          <cell r="P334" t="str">
            <v>English</v>
          </cell>
          <cell r="Q334" t="str">
            <v>Article</v>
          </cell>
          <cell r="R334">
            <v>0</v>
          </cell>
          <cell r="S334" t="str">
            <v>All Open Access, Hybrid Gold, Green</v>
          </cell>
          <cell r="T334" t="str">
            <v>Geva A., Abman S.H., Manzi S.F., Ivy D.D., Mullen M.P., Griffin J., Lin C., Savova G.K., Mandl K.D.</v>
          </cell>
          <cell r="U334" t="str">
            <v>Journal of the American Medical Informatics Association</v>
          </cell>
          <cell r="V334" t="str">
            <v>27</v>
          </cell>
          <cell r="W334" t="str">
            <v>2</v>
          </cell>
          <cell r="Y334" t="str">
            <v>10.1093/jamia/ocz194</v>
          </cell>
          <cell r="Z334" t="str">
            <v>10.1093/jamia/ocz194</v>
          </cell>
          <cell r="AB334" t="str">
            <v>https://www.scopus.com/inward/record.uri?eid=2-s2.0-85078391131&amp;doi=10.1093%2fjamia%2focz194&amp;partnerID=40&amp;md5=36681136c0857d4efea0b90b15f554c3</v>
          </cell>
          <cell r="AC334" t="str">
            <v>Computational Health Informatics Program, Boston Children's Hospital, Boston, MA, United States; Division of Critical Care Medicine, Department of Anesthesiology, Critical Care, and Pain Medicine, Boston Children's Hospital, Boston, MA, United States; Department of Anaesthesia, Harvard Medical School, Boston, MA, United States; Division of Pediatric Pulmonary Medicine, Children's Hospital Colorado, Aurora, CO, United States; Department of Pediatrics, University of Colorado School of Medicine, Aurora, CO, United States; Division of Genetics and Genomics, Clinical Pharmacogenomics Service, Department of Pharmacy, Boston Children's Hospital, Boston, MA, United States; Department of Pediatrics, Harvard Medical School, Boston, MA, United States; Division of Cardiology, Heart Institute, Children's Hospital Colorado, Aurora, CO, United States; Department of Cardiology, Boston Children's Hospital, Boston, MA, United States; Department of Biomedical Informatics, Harvard Medical School, Boston, MA, United States</v>
          </cell>
          <cell r="AD334" t="str">
            <v>Geva, A., Computational Health Informatics Program, Boston Children's Hospital, Boston, MA, United States, Division of Critical Care Medicine, Department of Anesthesiology, Critical Care, and Pain Medicine, Boston Children's Hospital, Boston, MA, United States, Department of Anaesthesia, Harvard Medical School, Boston, MA, United States; Abman, S.H., Division of Pediatric Pulmonary Medicine, Children's Hospital Colorado, Aurora, CO, United States, Department of Pediatrics, University of Colorado School of Medicine, Aurora, CO, United States; Manzi, S.F., Computational Health Informatics Program, Boston Children's Hospital, Boston, MA, United States, Division of Genetics and Genomics, Clinical Pharmacogenomics Service, Department of Pharmacy, Boston Children's Hospital, Boston, MA, United States, Department of Pediatrics, Harvard Medical School, Boston, MA, United States; Ivy, D.D., Department of Pediatrics, University of Colorado School of Medicine, Aurora, CO, United States, Division of Cardiology, Heart Institute, Children's Hospital Colorado, Aurora, CO, United States; Mullen, M.P., Department of Pediatrics, Harvard Medical School, Boston, MA, United States, Department of Cardiology, Boston Children's Hospital, Boston, MA, United States; Griffin, J., Division of Critical Care Medicine, Department of Anesthesiology, Critical Care, and Pain Medicine, Boston Children's Hospital, Boston, MA, United States; Lin, C., Computational Health Informatics Program, Boston Children's Hospital, Boston, MA, United States; Savova, G.K., Computational Health Informatics Program, Boston Children's Hospital, Boston, MA, United States, Department of Pediatrics, Harvard Medical School, Boston, MA, United States; Mandl, K.D., Computational Health Informatics Program, Boston Children's Hospital, Boston, MA, United States, Department of Pediatrics, Harvard Medical School, Boston, MA, United States, Department of Biomedical Informatics, Harvard Medical School, Boston, MA, United States</v>
          </cell>
          <cell r="AG334" t="str">
            <v>ambrisentan, 177036-94-1; bosentan, 147536-97-8, 157212-55-0; sildenafil, 139755-83-2; tadalafil, 171596-29-5</v>
          </cell>
          <cell r="AL334" t="str">
            <v>Luo, Y, Thompson, WK, Herr, TM, Natural language processing for EHR-based pharmacovigilance: a structured review (2017) Drug Saf, 40 (11), pp. 1075-1089; Maxey, DM, Ivy, DD, Ogawa, MT, Food and Drug Administration (FDA) postmarket reported side effects and adverse events associated with pulmonary hypertension therapy in pediatric patients (2013) Pediatr Cardiol, 34 (7), pp. 1628-1636; Khozin, S, Blumenthal, GM, Pazdur, R., Real-world data for clinical evidence generation in oncology (2017) J Natl Cancer Inst, 109 (11); Platt, R, Brown, JS, Robb, M, The FDA sentinel initiative-an evolving national resource (2018) N Engl J Med, 379 (22), pp. 2091-2093; Nadkarni, PM., Drug safety surveillance using de-identified EMR and claims data: issues and challenges (2010) J Am Med Inform Assoc, 17 (6), pp. 671-674; Kim, Y, Meystre, SM., Ensemble method-based extraction of medication and related information from clinical texts (2019) J Am Med Inform Assoc; Cocos, A, Fiks, AG, Masino, AJ., Deep learning for pharmacovigilance: recurrent neural network architectures for labeling adverse drug reactions in Twitter posts (2017) J Am Med Inform Assoc, 24 (4), pp. 813-821; Tang, H, Solti, I, Kirkendall, E, Leveraging Food and Drug Administration adverse event reports for the automated monitoring of electronic health records in a pediatric hospital (2017) Biomed Inform Insights, 9, p. 1178222617713018; Singh, JA, Holmgren, AR, Noorbaloochi, S., Accuracy of Veterans Administration databases for a diagnosis of rheumatoid arthritis (2004) Arthritis Rheum, 51 (6), pp. 952-957; Carrell, DS, Cronkite, D, Palmer, RE, Using natural language processing to identify problem usage of prescription opioids (2015) Int J Med Inform, 84 (12), pp. 1057-1064; Wei, WQ, Teixeira, PL, Mo, H, Combining billing codes, clinical notes, and medications from electronic health records provides superior phenotyping performance (2016) J Am Med Inform Assoc, 23 (e1), pp. e20-e27; Zeng, Z, Deng, Y, Li, X, Natural language processing for EHR-based computational phenotyping (2019) IEEE/ACM Trans Comput Biol Bioinf, 16 (1), pp. 139-153; Geva, A, Gronsbell, JL, Cai, T, A computable phenotype improves cohort ascertainment in a pediatric pulmonary hypertension registry (2017) J Pediatr, 188, pp. 224-231. , e5; Klann, JG, Abend, A, Raghavan, VA, Data interchange using i2b2 (2016) J Am Med Inform Assoc, 23 (5), pp. 909-915; Wagholikar, KB, Mandel, JC, Klann, JG, SMART-on-FHIR implemented over i2b2 (2017) J Am Med Inform Assoc, 24 (2), pp. 398-402; Barst, RJ, Beghetti, M, Pulido, T, STARTS-2: long-term survival with oral sildenafil monotherapy in treatment-naive pediatric pulmonary arterial hypertension (2014) Circulation, 129 (19), pp. 1914-1923; Takatsuki, S, Calderbank, M, Ivy, DD., Initial experience with tadalafil in pediatric pulmonary arterial hypertension (2012) Pediatr Cardiol, 33 (5), pp. 683-688; Rosenzweig, EB, Ivy, DD, Widlitz, A, Effects of long-term bosentan in children with pulmonary arterial hypertension (2005) J Am Coll Cardiol, 46 (4), pp. 697-704; Ivy, DD, Rosenzweig, EB, Lemarie, JC, Long-term outcomes in children with pulmonary arterial hypertension treated with bosentan in realworld clinical settings (2010) Am J Cardiol, 106 (9), pp. 1332-1338; Berger, RM, Haworth, SG, Bonnet, D, FUTURE-2: Results from an open-label, long-term safety and tolerability extension study using the pediatric FormUlation of bosenTan in pUlmonary arterial hypeRtEnsion (2016) Int J Cardiol, 202, pp. 52-58; Takatsuki, S, Rosenzweig, EB, Zuckerman, W, Clinical safety, pharmacokinetics, and efficacy of ambrisentan therapy in children with pulmonary arterial hypertension (2013) Pediatr Pulmonol, 48 (1), pp. 27-34; Krishnan, U, Takatsuki, S, Ivy, DD, Effectiveness and safety of inhaled treprostinil for the treatment of pulmonary arterial hypertension in children (2012) Am J Cardiol, 110 (11), pp. 1704-1709; Lin, C, Dligach, D, Miller, TA, Multilayered temporal modeling for the clinical domain (2016) J Am Med Inform Assoc, 23 (2), pp. 387-395; Savova, GK, Masanz, JJ, Ogren, PV, Mayo clinical Text Analysis and Knowledge Extraction System (cTAKES): architecture, component evaluation and applications (2010) J Am Med Inform Assoc, 17 (5), pp. 507-513; Bodenreider, O., The Unified Medical Language System (UMLS): integrating biomedical terminology (2004) Nucleic Acids Res, 32, pp. D267-D270. , (Database issue); Bodenreider, O, McCray, AT., Exploring semantic groups through visual approaches (2003) J Biomed Inform, 36 (6), pp. 414-432; Quan, H, Khan, N, Hemmelgarn, BR, Validation of a case definition to define hypertension using administrative data (2009) Hypertension, 54 (6), pp. 1423-1428; Rector, TS, Wickstrom, SL, Shah, M, Specificity and sensitivity of claims-based algorithms for identifying members of MedicareþChoice health plans that have chronic medical conditions (2004) Health Serv Res, 39 (6), pp. 1839-1857. , (Pt 1); Ong, MS, Mullen, MP, Austin, ED, Learning a comorbidity-driven taxonomy of pediatric pulmonary hypertension (2017) Circ Res, 121 (4), pp. 341-353; Xie, Z, St Clair, P, Goldman, DP, Racial and ethnic disparities in medication adherence among privately insured patients in the United States (2019) PLoS One, 14 (2), p. e0212117; Sattler, EL, Lee, JS, Medication (re)fill adherence measures derived from pharmacy claims data in older Americans: a review of the literature (2013) Drugs Aging, 30 (6), pp. 383-399. , PerriM3rd; Peacock, E, Krousel-Wood, M., Adherence to antihypertensive therapy (2017) Med Clin North Am, 101 (1), pp. 229-245; Frigge, M, Hoaglin, DC, Iglewicz, B., Some implementations of the boxplot (1989) Am Stat, 43 (1), pp. 50-54; Koziol, N, Bilder, C., (2014) MRCV: methods for analyzing multiple response categorical variables (MRCVs) [program], , https://CRAN.R-project.org/package¼MRCV, R package version 0.3-3 version; (2018) R: A Language and Environment for Statistical Computing [Program], , https://www.-R-project.org, R Core Team. Vienna: R Foundation for Statistical Computing; Stein, JD, Lum, F, Lee, PP, Use of health care claims data to study patients with ophthalmologic conditions (2014) Ophthalmology, 121 (5), pp. 1134-1141; Mahmoudi, E, Kotsis, SV, Chung, KC., A review of the use of medicare claims data in plastic surgery outcomes research (2015) Plast Reconstr Surg Glob Open, 3 (10), p. e530; Onukwugha, E, Yong, C, Hussain, A, Concordance between administrative claims and registry data for identifying metastasis to the bone: an exploratory analysis in prostate cancer (2014) BMCMed ResMethodol, 14 (1); Corrigan-Curay, J, Sacks, L, Woodcock, J., Real-world evidence and realworld data for evaluating drug safety and effectiveness (2018) JAMA, 320 (9), p. 867; Chapman, AB, Peterson, KS, Alba, PR, Detecting adverse drug events with rapidly trained classification models (2019) Drug Saf, 42 (1), p. 147; Jagannatha, A, Liu, F, Liu, W, Overview of the first natural language processing challenge for extracting medication, indication, and adverse drug events from electronic health record notes (MADE 1.0) (2019) Drug Saf, 42 (1), p. 99; Sipahi, I, Celik, S, Tozun, N., A comparison of results of the US Food and Drug Administration?s Mini-Sentinel Program with randomized clinical trials: the case of gastrointestinal tract bleeding with dabigatran (2014) JAMA Intern Med, 174 (1), pp. 150-151</v>
          </cell>
          <cell r="AM334" t="str">
            <v>Geva, A.; Division of Critical Care Medicine, 300 Longwood Avenue, United States; email: alon.geva@childrens.harvard.edu</v>
          </cell>
          <cell r="AP334" t="str">
            <v>Oxford University Press</v>
          </cell>
          <cell r="AV334" t="str">
            <v>JAMAF</v>
          </cell>
          <cell r="AW334" t="str">
            <v>J. Am. Med. Informatics Assoc.</v>
          </cell>
          <cell r="AX334" t="str">
            <v>Final</v>
          </cell>
          <cell r="AY334" t="str">
            <v>2-s2.0-85078391131</v>
          </cell>
          <cell r="AZ334">
            <v>6</v>
          </cell>
          <cell r="BF334" t="str">
            <v>administrative claims; adverse drug event; healthcare; hypertension; natural language processing; pulmonary</v>
          </cell>
          <cell r="BG334" t="str">
            <v>ambrisentan; bosentan; sildenafil; tadalafil; administrative claims (health care); adverse drug reaction; anemia; Article; bleeding; brain hemorrhage; child; controlled study; diarrhea; dizziness; drug safety; edema; faintness; female; gastroesophageal reflux; headache; hearing impairment; human; hypertransaminasemia; hypotension; ICD-10; major clinical study; male; natural language processing; pediatric patient; preschool child; priapism; pulmonary hypertension; rash; retrospective study; seizure; sinusitis; thrombocytopenia; visual disorder; comparative study; Current Procedural Terminology; drug surveillance program; electronic health record; health insurance; natural language processing; pulmonary hypertension; regression analysis; Child; Child, Preschool; Current Procedural Terminology; Drug-Related Side Effects and Adverse Reactions; Electronic Health Records; Female; Humans; Hypertension, Pulmonary; Insurance, Health; Male; Natural Language Processing; Pharmacovigilance; Regression Analysis; Retrospective Studies</v>
          </cell>
          <cell r="BI334" t="str">
            <v>twitter|metamap|nlp</v>
          </cell>
          <cell r="BJ334" t="str">
            <v>objective: real-world data (rwd) are increasingly used for pharmacoepidemiology and regulatory innovation. our objective was to compare adverse drug event (ade) rates determined from two rwd sources, electronic health records and administrative claims data, among children treated with drugs for pulmonary hypertension. materials and methods: textual mentions of medications and signs/symptoms that may represent ades were identified in clinical notes using natural language processing. diagnostic codes for the same signs/symptoms were identified in our electronic data warehouse for the patients with textual evidence of taking pulmonary hypertension-targeted drugs. we compared rates of ades identified in clinical notes to those identified from diagnostic code data. in addition, we compared putative ade rates from clinical notes to those from a healthcare claims dataset from a large, national insurer. results: analysis of clinical notes identified up to 7-fold higher ade rates than those ascertained from diagnostic codes. however, certain ades (eg, hearing loss) were more often identified in diagnostic code data. similar results were found when ade rates ascertained from clinical notes and national claims data were compared. discussion: while administrative claims and clinical notes are both increasingly used for rwd-based pharmacovigilance, ade rates substantially differ depending on data source. conclusion: pharmacovigilance based on rwd may lead to discrepant results depending on the data source analyzed. further work is needed to confirm the validity of identified ades, to distinguish them from disease effects, and to understand tradeoffs in sensitivity and specificity between data sources. © 2019 the author(s) 2019. published by oxford university press on behalf of the american medical informatics association.</v>
          </cell>
          <cell r="BK334" t="str">
            <v>Este volume fornece uma riqueza de material oportuno para profissionais de informática em saúde e pesquisadores de aprendizado de máquina, mineração de dados e linguagem natural. Os tópicos deste livro incluem: • Literatura Biomédica de Mineração e Narrativas Clínicas • Extração de Informações de Medicamentos • Técnicas de Aprendizado de Máquina para Consultas de Pesquisa Médica de Mineração • Detecção do Nível de Informações Pessoais de Saúde Reveladas nas Redes Sociais • Curadoria de Experiências Pessoais de Leigos com Cuidados de Saúde nas Redes Sociais Twitter • Sistemas de Diálogo de Saúde para melhorar o acesso a conteúdo online • Clipes de áudio baseados em multidões para melhorar o acesso de vídeo online para deficientes visuais • Recuperação de informação visual baseada em semântica para mineração de dados de imagens radiográficas • Avaliação da importância da terminologia médica em títulos de vídeo do YouTube e Descrições.</v>
          </cell>
          <cell r="BL334" t="str">
            <v xml:space="preserve">OBJETIVO: Os dados do mundo real (RWD) são cada vez mais utilizados para a farmacoepidemiologia e a inovação regulatória. Nosso objetivo era comparar as taxas adversas do evento de drogas (ADE) determinadas a partir de duas fontes do RWD, registros eletrônicos de saúde e dados de sinistros administrativos, entre crianças tratadas com drogas para hipertensão pulmonar. Materiais e métodos: menções textuais de medicamentos e sinais / sintomas que podem representar os ADES foram identificados em notas clínicas usando processamento de linguagem natural. Os códigos de diagnóstico para os mesmos sinais / sintomas foram identificados em nosso armazém de dados eletrônicos para pacientes com evidência textual de tomar drogas alvo de hipertensão pulmonar. Comparamos taxas de ades identificadas em notas clínicas às identificadas de dados de código de diagnóstico. Além disso, comparamos taxas de ADE putativas de notas clínicas para aqueles de um conjunto de dados de reivindicações de saúde de uma grande seguradora nacional. RESULTADOS: A análise de notas clínicas identificou até 7 vezes mais altas ADE de taxas do que as verificadas de códigos diagnósticos. No entanto, certos ades (por exemplo, perda auditiva) foram mais identificados em dados de código de diagnóstico. Resultados semelhantes foram encontrados quando as taxas ADE são determinadas a partir de notas clínicas e os dados nacionais de reivindicações foram comparados. Discussão: Embora as reivindicações administrativas e as notas clínicas sejam cada vez mais utilizadas para a farmacovigilância baseada em RWD, as taxas ADE diferem substancialmente dependendo da fonte de dados. Conclusão: A farmacovigilância baseada no RWD pode levar a resultados discrepantes, dependendo da fonte de dados analisada. Outros trabalhos são necessários para confirmar a validade dos ades identificados, para distingui-los dos efeitos de doenças e entender compensações em sensibilidade e especificidade entre fontes de dados. © 2019 o autor (s) 2019. Publicado pela Universidade de Oxford Press em nome da American Medical Informatics Association. </v>
          </cell>
          <cell r="BQ334">
            <v>0</v>
          </cell>
          <cell r="BR334">
            <v>1</v>
          </cell>
          <cell r="BS334">
            <v>0</v>
          </cell>
          <cell r="BV334">
            <v>0</v>
          </cell>
          <cell r="BW334">
            <v>0</v>
          </cell>
          <cell r="BX334">
            <v>0</v>
          </cell>
          <cell r="BY334">
            <v>0</v>
          </cell>
          <cell r="BZ334">
            <v>0</v>
          </cell>
          <cell r="CA334">
            <v>0</v>
          </cell>
          <cell r="CB334">
            <v>0</v>
          </cell>
          <cell r="CC334">
            <v>0</v>
          </cell>
          <cell r="CE334" t="str">
            <v>Entra ou ñ para leitura: não</v>
          </cell>
          <cell r="CF334" t="str">
            <v>Ruim</v>
          </cell>
          <cell r="CG334">
            <v>44374</v>
          </cell>
          <cell r="CK334">
            <v>0</v>
          </cell>
          <cell r="CL334">
            <v>0</v>
          </cell>
        </row>
        <row r="335">
          <cell r="C335" t="str">
            <v>adverse drug events and medication relation extraction in electronic health records with ensemble deep learning methods</v>
          </cell>
          <cell r="D335" t="str">
            <v>Adverse drug events and medication relation extraction in electronic health records with ensemble deep learning methods</v>
          </cell>
          <cell r="E335" t="str">
            <v xml:space="preserve">Eventos de medicamentos adversos e extracção de relação de medicação em registros de saúde eletrônica com métodos de aprendizagem profundos do ensemble </v>
          </cell>
          <cell r="G335" t="str">
            <v xml:space="preserve">macho </v>
          </cell>
          <cell r="H335">
            <v>2020</v>
          </cell>
          <cell r="I335">
            <v>15</v>
          </cell>
          <cell r="J335">
            <v>0</v>
          </cell>
          <cell r="K335">
            <v>0</v>
          </cell>
          <cell r="L335" t="str">
            <v>Scopus</v>
          </cell>
          <cell r="P335" t="str">
            <v>English</v>
          </cell>
          <cell r="Q335" t="str">
            <v>Article</v>
          </cell>
          <cell r="R335">
            <v>0</v>
          </cell>
          <cell r="S335" t="str">
            <v>All Open Access, Hybrid Gold, Green</v>
          </cell>
          <cell r="T335" t="str">
            <v>Christopoulou F., Tran T.T., Sahu S.K., Miwa M., Ananiadou S.</v>
          </cell>
          <cell r="U335" t="str">
            <v>Journal of the American Medical Informatics Association</v>
          </cell>
          <cell r="V335" t="str">
            <v>27</v>
          </cell>
          <cell r="W335" t="str">
            <v>1</v>
          </cell>
          <cell r="Y335" t="str">
            <v>10.1093/jamia/ocz101</v>
          </cell>
          <cell r="Z335" t="str">
            <v>10.1093/jamia/ocz101</v>
          </cell>
          <cell r="AB335" t="str">
            <v>https://www.scopus.com/inward/record.uri?eid=2-s2.0-85076583855&amp;doi=10.1093%2fjamia%2focz101&amp;partnerID=40&amp;md5=3855154e035e3eedc7495cf3af162b3b</v>
          </cell>
          <cell r="AC335" t="str">
            <v>National Centre for Text Mining, School of Computer Science, University of Manchester, 131 Princess Street, Manchester, M1 7DN, United Kingdom; Artificial Intelligence Research Centre, National Institute of Advanced Industrial Science and Technology (AIST), Tokyo, Japan; Toyota Technological Institute, Nagoya, Japan</v>
          </cell>
          <cell r="AD335" t="str">
            <v>Christopoulou, F., National Centre for Text Mining, School of Computer Science, University of Manchester, 131 Princess Street, Manchester, M1 7DN, United Kingdom, Artificial Intelligence Research Centre, National Institute of Advanced Industrial Science and Technology (AIST), Tokyo, Japan; Tran, T.T., National Centre for Text Mining, School of Computer Science, University of Manchester, 131 Princess Street, Manchester, M1 7DN, United Kingdom, Artificial Intelligence Research Centre, National Institute of Advanced Industrial Science and Technology (AIST), Tokyo, Japan; Sahu, S.K., National Centre for Text Mining, School of Computer Science, University of Manchester, 131 Princess Street, Manchester, M1 7DN, United Kingdom; Miwa, M., Artificial Intelligence Research Centre, National Institute of Advanced Industrial Science and Technology (AIST), Tokyo, Japan, Toyota Technological Institute, Nagoya, Japan; Ananiadou, S., National Centre for Text Mining, School of Computer Science, University of Manchester, 131 Princess Street, Manchester, M1 7DN, United Kingdom, Artificial Intelligence Research Centre, National Institute of Advanced Industrial Science and Technology (AIST), Tokyo, Japan</v>
          </cell>
          <cell r="AG335" t="str">
            <v>itraconazole, 84625-61-6</v>
          </cell>
          <cell r="AH335" t="str">
            <v>Medical Research Council, MRC: MR/N00583X/1
Biotechnology and Biological Sciences Research Council, BBSRC: BB/M006891/1</v>
          </cell>
          <cell r="AI335" t="str">
            <v>This research was supported with funding from Biotechnology and Biological Services Research Council EMPATHY (Enriching Metabolic PATHwaY) models with evidence from the literature (Grant ID: BB/M006891/1) (SA) and the Manchester Molecular Pathology Innovation Centre (Grant ID: MR/N00583X/1) (SA).</v>
          </cell>
          <cell r="AL335" t="str">
            <v>Bates, D.W., Cullen, D.J., Laird, N., Incidence of adverse drug events and potential adverse drug events: Implications for prevention (1995) JAMA, 274 (1), pp. 29-34; Wang, X., Hripcsak, G., Markatou, M., Active computerized pharmacovigilance using natural language processing, statistics, and electronic health records: A feasibility study (2009) J AmMed Inform Assoc, 16 (3), pp. 328-337; Kang, N., Singh, B., Bui, C., Knowledge-based extraction of adverse drug events from biomedical text (2014) BMC Bioinformatics, 15 (1), p. 64; Dasgupta, T., Naskar, A., Dey, L., Exploring linguistic and graph based features for the automatic classification and extraction of adverse drug effects (2017) Proceedings of CICLing, pp. 463-474; Uzuner E, O., South, B.R., Shen, S., 2010 i2b2/VA challenge on concepts, assertions, and relations in clinical text (2011) J Am Med Inform Assoc, 18 (5), pp. 552-556; Roberts, K., Rink, B., Harabagiu, S., Extraction of medical concepts, assertions, and relations from discharge summaries for the fourth i2b2/VA shared task (2010) Proceedings of i2b2/VAWorkshop on Challenges in Natural Language Processing for Clinical Data; De Bruijn, B., Cherry, C., Kiritchenko, S., NRC at i2b2: One challenge, three practical tasks, nine statistical systems, hundreds of clinical records, millions of useful features (2010) Proceedings of i2b2/VAWorkshop on Challenges in Natural Language Processing for Clinical Data; Sahu, S.K., Anand, A., Oruganty, K., Relation extraction from clinical texts using domain invariant convolutional neural network (2016) Proceedings of BioNLP, pp. 206-215; Gurulingappa, H., Rajput, A.M., Roberts, A., Development of a benchmark corpus to support the automatic extraction of drug-related adverse effects from medical case reports (2012) J Biomed Inform, 45 (5), pp. 885-892; Hochreiter, S., Schmidhuber, J., Long short-term memory (1997) Neural Comput, 9 (8), pp. 1735-1780; Li, F., Liu, W., Yu, H., Extraction of information related to adverse drug events from electronic health record notes: Design of an end-to-end model based on deep learning (2018) JMIR Med Inform, 6 (4), p. e12159; Ramamoorthy, S., Murugan, S., An Attentive Sequence Model for Adverse Drug Event Extraction from Biomedical Text, , arXiv 2018 Jan 2 [E-pub ahead of print]; Bekoulis, G., Deleu, J., Demeester, T., Develder, C., Joint entity recognition and relation extraction as a multi-head selection problem (2018) Expert Syst Appl, 114, pp. 34-45; Bekoulis, G., Deleu, J., Demeester, T., Adversarial training for multi-context joint entity and relation extraction (2018) Proceedings of EMNLP, pp. 2830-2836; Zhao, J., Zhou, T., Dai, W., Convolutional neural network-based joint extraction of adverse drug events (2018) Proceedings of ICCSE, pp. 1-5; Roberts, K., Demner-Fushman, D., Tonning, J.M., Overview of the TAC 2017 adverse reaction extraction from drug labels track (2017) Proceedings of TAC; Xu, J., Lee, H.J., Ji, Z., UTHCCB system for adverse drug reaction extraction from drug labels at TAC-ADR (2017) Proceedings of TAC; Dandala, B., Mahajan, D., Devarakonda, M., IBM Research System at TAC 2017: Adverse drug reactions extraction from drug labels (2017) Proceedings of TAC; Munkhdalai, T., Liu, F., Yu, H., Clinical relation extraction toward drug safety surveillance using electronic health record narratives: Classical learning versus deep learning (2018) JMIR PublicHealth Surveill, 4 (2), p. e29; Jagannatha, A., Liu, F., Liu, W., Overview of the first natural language processing challenge for extracting medication, indication, and adverse drug events from electronic health record notes (MADE 1 0.) (2018) Drug Saf, 42 (1), pp. 99-111; Dandala, B., Joopudi, V., Devarakonda, M., IBM Research System at MADE 2018: Detecting adverse drug events from electronic health records (2018) International Workshop on Medication and Adverse Drug Event Detection, pp. 39-47; Li, F., Zhang, M., Fu, G., A neural joint model for entity and relation extraction from biomedical text (2018) BMC Bioinform, 18 (1), p. 198; Christopoulou, F., Miwa, M., Ananiadou, S., A walk-based model on entity graphs for relation extraction (2018) Proceedings of ACL, (2), pp. 81-88; Yi, Z., Li, S., Yu, J., Drug-drug interaction extraction via recurrent neural network with multiple attention layers (2017) Proceedings of ADMA, pp. 554-566; Björne, J., Salakoski, T., Biomedical event extraction using convolutional neural networks and dependency parsing (2018) Proceedings of BioNLP, pp. 98-108; Zeng, D., Liu, K., Lai, S., Relation classification via convolutional deep neural network (2014) Proceedings of COLING, pp. 2335-2344; Vaswani, A., Shazeer, N., Parmar, N., Attention is all you need (2017) Adv Neural Inf Process Syst, 30, pp. 5998-6008; Liu, R., Diwan, M., AbdulHameed, M.D.M., Data-driven prediction of adverse drug reactions induced by drug-drug interactions (2017) BMC Pharmacol Toxicol, 18 (1), p. 44; Verga, P., Strubell, E., McCallum, A., Simultaneously self-attending to all mentions for full-abstract biological relation extraction (2018) Proceedings of NAACL-HLT, (1), pp. 872-884; He, K., Zhang, X., Ren, S., Deep residual learning for image recognition (2016) Proceedings of IEEE CVPR, pp. 770-778; Ju, M., Miwa, M., Ananiadou, S., A neural layered model for nested named entity recognition (2018) Proceedings of NAACL-HLT, (1), pp. 1446-1459; Ju, M., Nguyen, N.T.H., Miwa, M., An ensemble of neural model for nested adverse drug events and medication extraction with subwords [published online ahead of print June 14, 2019] (2020) J Am Med Inform Assoc, 27 (1), pp. 22-30; Johnson, A.E.W., Pollard, T.J., Shen, L., MIMIC-III, a freely accessible critical care database (2016) Sci Data, 3, p. 160035; Jessop, D.M., Adams, S.E., Willighagen, E.L., OSCAR4: A flexible architecture for chemical text-mining (2011) J Cheminform, 3 (1), p. 41; Chiu, B., Crichton, G., Korhonen, A., How to train good word embeddings for biomedical NLP (2016) Proceedings of BioNLP, pp. 166-174; Lam, L., Suen, S.Y., Application of majority voting to pattern recognition: An analysis of its behavior and performance (1997) Trans of SMC, 27 (5), pp. 553-568; Mu, X., Lu, J., Watta, P., Weighted voting-based ensemble classifiers with application to human face recognition and voice recognition (2009) Proceedings of IJCNN, pp. 2168-2171; Noreen, E.W., (1989) Computer-Intensive Methods for Testing Hypotheses, , New York, NY: Wiley; Zhou, P., Shi, W., Tian, J., Attention-based bidirectional long short-term memory networks for relation classification (2018) Proceedings of ACL, (2), pp. 207-212; Wei, Q., Ji, Z., Li, Z., A study of deep learning approaches for medication and adverse drug event extraction from clinical text. [published online ahead of print May, 2019] (2020) J Am Med Inform Assoc, 27 (1), pp. 13-21; Kuhn, M., Letunic, I., Jensen, L.J., The SIDER database of drugs and side effects (2016) Nucleic Acids Res, 44 (D1), pp. D1075-D1079; Miwa, M., Bansal, M., End-to-end relation extraction using lstms on sequences and tree structures Proceedings of ACL, 2016 (1), pp. 1105-1116</v>
          </cell>
          <cell r="AM335" t="str">
            <v>Ananiadou, S.; National Centre for Text Mining, 131 Princess Street, United Kingdom; email: Sophia.Ananiadou@manchester.ac.uk</v>
          </cell>
          <cell r="AP335" t="str">
            <v>Oxford University Press</v>
          </cell>
          <cell r="AV335" t="str">
            <v>JAMAF</v>
          </cell>
          <cell r="AW335" t="str">
            <v>J. Am. Med. Informatics Assoc.</v>
          </cell>
          <cell r="AX335" t="str">
            <v>Final</v>
          </cell>
          <cell r="AY335" t="str">
            <v>2-s2.0-85076583855</v>
          </cell>
          <cell r="AZ335">
            <v>7</v>
          </cell>
          <cell r="BF335" t="str">
            <v>adverse drug events; electronic health records; ensemble methods; neural networks; relation extraction</v>
          </cell>
          <cell r="BG335" t="str">
            <v>itraconazole; adverse drug reaction; analytical error; Article; bidirectional associative memory neural network; binary classification; comparative study; conditional random field; controlled study; data processing; deep learning; drug interaction; electronic health record; embedding; ensemble deep learning; false negative result; feature extraction; human; long short term memory network; patient coding; prescription; information retrieval; natural language processing; procedures; adverse drug events and medication relation extraction; artificial neural network; bidirectional long short term memory network; data extraction; randomization; Deep Learning; Drug Interactions; Drug-Related Side Effects and Adverse Reactions; Electronic Health Records; Humans; Information Storage and Retrieval; Natural Language Processing; Neural Networks, Computer</v>
          </cell>
          <cell r="BJ335" t="str">
            <v>objective: identification of drugs, associated medication entities, and interactions among them are crucial to prevent unwanted effects of drug therapy, known as adverse drug events. this article describes our participation to the n2c2 shared-task in extracting relations between medication-related entities in electronic health records. materials and methods: we proposed an ensemble approach for relation extraction and classification between drugs and medication-related entities. we incorporated state-of-the-art named-entity recognition (ner) models based on bidirectional long short-term memory (bilstm) networks and conditional random fields (crf) for end-to-end extraction. we additionally developed separate models for intra- and inter-sentence relation extraction and combined them using an ensemble method. the intra-sentence models rely on bidirectional long short-term memory networks and attention mechanisms and are able to capture dependencies between multiple related pairs in the same sentence. for the inter-sentence relations, we adopted a neural architecture that utilizes the transformer network to improve performance in longer sequences. results: our team ranked third with a micro-averaged f1 score of 94.72% and 87.65% for relation and end-to-end relation extraction, respectively (tracks 2 and 3). our ensemble effectively takes advantages from our proposed models. analysis of the reported results indicated that our proposed approach is more generalizable than the top-performing system, which employs additional training data- and corpus-driven processing techniques. conclusions: we proposed a relation extraction system to identify relations between drugs and medication-related entities. the proposed approach is independent of external syntactic tools. analysis showed that by using latent drug-drug interactions we were able to significantly improve the performance of non-drug-drug pairs in ehrs. © 2019 the author(s) 2019. published by oxford university press on behalf of the american medical informatics association.</v>
          </cell>
          <cell r="BL335" t="str">
            <v xml:space="preserve">Objetivo: Identificação de drogas, entidades de medicação associadas e interações entre eles são cruciais para evitar efeitos indesejados da terapia medicamentosa, conhecidos como eventos adversos de drogas. Este artigo descreve nossa participação para a tarefa compartilhada N2C2 na extração de relações entre entidades relacionadas à medicação em registros eletrônicos de saúde. Materiais e Métodos: Propusemos uma abordagem conjunta para a extração e classificação de relação entre drogas e entidades relacionadas à medicação. Incorporamos modelos de reconhecimento nomeado de última geração (ner) com base em redes de memória de curto prazo comprido bidirecional (BILSTM) e campos aleatórios condicionais (CRF) para extração de ponta a ponta. Além disso, desenvolvemos modelos separados para extração de relação entre e inter-frase e combiná-los usando um método de ensemble. Os modelos intra-frase dependem de redes de memória compridas compridas bidirecionais e mecanismos de atenção e são capazes de capturar dependências entre vários pares relacionados na mesma frase. Para as relações inter-frases, adotamos uma arquitetura neural que utiliza a rede transformadora para melhorar o desempenho em seqüências mais longas. RESULTADOS: Nossa equipe ficou em terceiro lugar com uma pontuação de F1 Micro-média de 94,72% e 87,65% para a relação e extracção de relação de ponta a ponta, respectivamente (faixas 2 e 3). Nosso conjunto efetivamente requer vantagens de nossos modelos propostos. A análise dos resultados reportados indicava que nossa abordagem proposta é mais generalizável do que o sistema de desempenho superior, que emprega técnicas de processamento de dados de treinamento adicionais e corpus. Conclusões: Propusemos um sistema de extração de relação para identificar relações entre drogas e entidades relacionadas à medicação. A abordagem proposta é independente de ferramentas sintáticas externas. A análise mostrou que, utilizando interações de drogas latentes, pudemos melhorar significativamente o desempenho de pares não medicamentosos em EHRs. © 2019 o autor (s) 2019. Publicado pela Universidade de Oxford Press em nome da American Medical Informatics Association. </v>
          </cell>
          <cell r="BQ335">
            <v>0</v>
          </cell>
          <cell r="BR335">
            <v>1</v>
          </cell>
          <cell r="BS335">
            <v>0</v>
          </cell>
          <cell r="BV335">
            <v>0</v>
          </cell>
          <cell r="BW335">
            <v>0</v>
          </cell>
          <cell r="BX335">
            <v>0</v>
          </cell>
          <cell r="BY335">
            <v>0</v>
          </cell>
          <cell r="BZ335">
            <v>0</v>
          </cell>
          <cell r="CA335">
            <v>0</v>
          </cell>
          <cell r="CB335">
            <v>0</v>
          </cell>
          <cell r="CC335">
            <v>0</v>
          </cell>
          <cell r="CE335" t="str">
            <v>Entra ou ñ para leitura: não</v>
          </cell>
          <cell r="CF335" t="str">
            <v>Ruim</v>
          </cell>
          <cell r="CG335">
            <v>44374</v>
          </cell>
          <cell r="CK335">
            <v>0</v>
          </cell>
          <cell r="CL335">
            <v>0</v>
          </cell>
        </row>
        <row r="336">
          <cell r="C336" t="str">
            <v>randomized controlled trial of an automated problem list with improved sensitivity</v>
          </cell>
          <cell r="D336" t="str">
            <v>Randomized controlled trial of an automated problem list with improved sensitivity</v>
          </cell>
          <cell r="E336" t="str">
            <v xml:space="preserve">Ensaio controlado randomizado de uma lista de problemas automatizada com sensibilidade melhorada </v>
          </cell>
          <cell r="G336" t="str">
            <v xml:space="preserve">macho </v>
          </cell>
          <cell r="H336">
            <v>2008</v>
          </cell>
          <cell r="I336">
            <v>36</v>
          </cell>
          <cell r="J336">
            <v>0</v>
          </cell>
          <cell r="K336">
            <v>0</v>
          </cell>
          <cell r="L336" t="str">
            <v>Scopus</v>
          </cell>
          <cell r="P336" t="str">
            <v>English</v>
          </cell>
          <cell r="Q336" t="str">
            <v>Article</v>
          </cell>
          <cell r="R336">
            <v>0</v>
          </cell>
          <cell r="T336" t="str">
            <v>Meystre S.M., Haug P.J.</v>
          </cell>
          <cell r="U336" t="str">
            <v>International Journal of Medical Informatics</v>
          </cell>
          <cell r="V336" t="str">
            <v>77</v>
          </cell>
          <cell r="W336" t="str">
            <v>9</v>
          </cell>
          <cell r="Y336" t="str">
            <v>10.1016/j.ijmedinf.2007.12.001</v>
          </cell>
          <cell r="Z336" t="str">
            <v>10.1016/j.ijmedinf.2007.12.001</v>
          </cell>
          <cell r="AB336" t="str">
            <v>https://www.scopus.com/inward/record.uri?eid=2-s2.0-47049097096&amp;doi=10.1016%2fj.ijmedinf.2007.12.001&amp;partnerID=40&amp;md5=46f8f2d4fda3d2c5d397a5d728a7efa6</v>
          </cell>
          <cell r="AC336" t="str">
            <v>Department of Biomedical Informatics, University of Utah, School of Medicine, Salt Lake City, UT, United States</v>
          </cell>
          <cell r="AD336" t="str">
            <v>Meystre, S.M., Department of Biomedical Informatics, University of Utah, School of Medicine, Salt Lake City, UT, United States; Haug, P.J., Department of Biomedical Informatics, University of Utah, School of Medicine, Salt Lake City, UT, United States</v>
          </cell>
          <cell r="AH336" t="str">
            <v>Deseret Foundation</v>
          </cell>
          <cell r="AI336" t="str">
            <v>This work is supported by a Deseret Foundation Grant (Salt Lake City, Utah). We would like to thank Min Bowman for her help with the modified Problems module. We would also like to thank Greg Gurr for his advices and his help. Scott Narus and Stan Huff also gave us helpful advice and guidance for which we are grateful. Finally, we are especially grateful to Terry Clemmer whose enthusiasm for the problem list made this study possible.</v>
          </cell>
          <cell r="AL336" t="str">
            <v>Bayegan, E., Tu, S., The helpful patient record system: problem oriented and knowledge based (2002) Proc. AMIA Symp., pp. 36-40; Clayton, P.D., Narus, S.P., Huff, S.M., Pryor, T.A., Haug, P.J., Larkin, T., Building a comprehensive clinical information system from components. The approach at Intermountain Health Care (2003) Methods Inf. Med., 42 (1), pp. 1-7; Meystre, S., Haug, P.J., Natural language processing to extract medical problems from electronic clinical documents: performance evaluation (2006) J Biomed. Inform., 39 (6), pp. 589-599. , Epub Dec 5, 2005; Meystre, S., Haug, P.J., Automation of a problem list using natural language processing (2005) BMC Med. Inform. Decis. Mak., 5, p. 30; Weed, L.L., Medical records that guide and teach (1968) N. Engl. J. Med., 278 (11), pp. 593-600; Weed, L.L., Medical records that guide and teach (1968) N. Engl. J. Med., 278 (12), pp. 652-657. , concl; Campbell, J.R., Strategies for problem list implementation in a complex clinical enterprise (1998) Proc. AMIA Symp., pp. 285-289; Campbell, J.R., Payne, T.H., A comparison of four schemes for codification of problem lists (1994) Proc. Annu. Symp. Comput. Appl. Med. Care, pp. 201-205; Donaldson, M.S., Povar, G.J., Improving the master problem list: a case study in changing clinician behavior (1985) QRB Qual. Rev. Bull., 11 (11), pp. 327-333; Elkin, P.L., Mohr, D.N., Tuttle, M.S., Cole, W.G., Atkin, G.E., Keck, K., Standardized problem list generation, utilizing the Mayo canonical vocabulary embedded within the Unified Medical Language System (1997) Proc. AMIA Annu. Fall Symp., pp. 500-504; Goldberg, H., Goldsmith, D., Law, V., Keck, K., Tuttle, M., Safran, C., An evaluation of UMLS as a controlled terminology for the Problem List Toolkit (1998) Medinfo, 9 (PART 1), pp. 609-612; Hales, J.W., Schoeffler, K.M., Kessler, D.P., Extracting medical knowledge for a coded problem list vocabulary from the UMLS Knowledge Sources (1998) Proc. AMIA Symp., pp. 275-279; Starmer, J., Miller, R., Brown, S., Development of a structured problem list management system at vanderbilt (1998) Proc. AMIA Annu. Fall Symp., p. 1083; Simborg, D.W., Starfield, B.H., Horn, S.D., Yourtee, S.A., Information factors affecting problem follow-up in ambulatory care (1976) Med. Care, 14 (10), pp. 848-856; Starfield, B., Steinwachs, D., Morris, I., Bause, G., Siebert, S., Westin, C., Concordance between medical records and observations regarding information on coordination of care (1979) Med. Care, 17 (7), pp. 758-766; Institute of Medicine (U.S.), Committee on Improving the Patient Record, R.S. Dick, E.B. Steen, D.E. Detmer, The Computer-based Patient Record: An Essential Technology for Health Care, Rev. ed., National Academy Press, Washington, DC, 1997; Joint Commission on Accreditation of Healthcare Organizations (JCAHO), Available from http://www.jcaho.org; van Ginneken, A.M., The computerized patient record: balancing effort and benefit (2002) Int. J. Med. Inform., 65 (2), pp. 97-119; A.A. Bui, R.K. Taira, S. El-Saden, A. Dordoni, D.R. Aberle, Automated medical problem list generation: towards a patient timeline, Medinfo, San Francisco, CA, 2004, pp. 587-591; Scherpbier, H.J., Abrams, R.S., Roth, D.H., Hail, J.J., A simple approach to physician entry of patient problem list (1994) Proc. Annu. Symp. Comput. Appl. Med. Care, pp. 206-210; Wasserman, H., Wang, J., An applied evaluation of SNOMED CT as a clinical vocabulary for the computerized diagnosis and problem list (2003) Proc. AMIA Symp., pp. 699-703; Payne, T., Martin, D.R., How useful is the UMLS metathesaurus in developing a controlled vocabulary for an automated problem list? (1993) Proc. Annu. Symp. Comput. Appl. Med. Care, pp. 705-709; Zelingher, J., Rind, D.M., Caraballo, E., Tuttle, M., Olson, N., Safran, C., Categorization of free-text problem lists: an effective method of capturing clinical data (1995) Proc. Annu. Symp. Comput. Appl. Med. Care, pp. 416-420; Warren, J.J., Collins, J., Sorrentino, C., Campbell, J.R., Just-in-time coding of the problem list in a clinical environment (1998) Proc. AMIA Symp., pp. 280-284; Wang, S.J., Bates, D.W., Chueh, H.C., Karson, A.S., Maviglia, S.M., Greim, J.A., Automated coded ambulatory problem lists: evaluation of a vocabulary and a data entry tool (2003) Int. J. Med. Inform., 72 (1-3), pp. 17-28; Pratt, A.W., Medicine, computers, and linguistics (1973) Adv. Biomed. Eng., 3, pp. 97-140; Spyns, P., Natural language processing in medicine: an overview (1996) Methods Inf. Med., 35 (4-5), pp. 285-301; Reichert, J.C., Glasgow, M., Narus, S.P., Clayton, P.D., Using LOINC to link an EMR to the pertinent paragraph in a structured reference knowledge base (2002) Proc. AMIA Symp., pp. 652-656; Aronson, A.R., Effective mapping of biomedical text to the UMLS Metathesaurus: the MetaMap program (2001) Proc. AMIA Symp., pp. 17-21; Aronson, A.R., Bodenreider, O., Chang, H.F., Humphrey, S.M., Mork, J.G., Nelson ea., S.J., The NLM indexing initiative (2000) Proc. AMIA Symp., pp. 17-21; W.W. Chapman, NegEx 2, Available at: http://web.cbmi.pitt.edu/chapman/NegEx.html; Ashton, C.M., Kuykendall, D.H., Johnson, M.L., Wray, N.P., An empirical assessment of the validity of explicit and implicit process-of-care criteria for quality assessment (1999) Med. Care, 37 (8), pp. 798-808; Szeto, H.C., Coleman, R.K., Gholami, P., Hoffman, B.B., Goldstein, M.K., Accuracy of computerized outpatient diagnoses in a Veterans Affairs general medicine clinic (2002) Am. J. Manage. Care, 8 (1), pp. 37-43; Institute of Medicine, C.o.Q.o.H.C.i.A., L.T. Kohn, J.M. Corrigan, M.S. Donaldson, To Err is Human: Building A Safer Health System, 1999</v>
          </cell>
          <cell r="AM336" t="str">
            <v>Meystre, S.M.; Department of Biomedical Informatics, , Salt Lake City, UT, United States; email: stephane.meystre@hsc.utah.edu</v>
          </cell>
          <cell r="AV336" t="str">
            <v>IJMIF</v>
          </cell>
          <cell r="AW336" t="str">
            <v>Int. J. Med. Informatics</v>
          </cell>
          <cell r="AX336" t="str">
            <v>Final</v>
          </cell>
          <cell r="AY336" t="str">
            <v>2-s2.0-47049097096</v>
          </cell>
          <cell r="AZ336">
            <v>10</v>
          </cell>
          <cell r="BF336" t="str">
            <v>Medical records, problem-oriented [MeSH E05.318.308.940.968.750]; MetaMap transfer; MMTx; Natural Language Processing [MeSH L01.224.065.580]; Problem list; Program evaluation [MeSH E05.337.820]</v>
          </cell>
          <cell r="BG336" t="str">
            <v>control phase; Elsevier (CO); Intensive care; Ireland; Likelihood ratio (LR); Natural Language Processing (NLP); Predictive values; Randomized controlled trials; text documents; Addition reactions; Artificial intelligence; Computational linguistics; Intensive care units; List processing languages; Maximum likelihood estimation; Medical problems; Natural language processing systems; Surgery; Cardiovascular surgery; adult; article; automation; cardiovascular surgery; document delivery; female; health care quality; human; information processing; intensive care unit; major clinical study; male; medical documentation; medical record; natural language processing; prediction; priority journal; problem identification; problem oriented medical record; prospective study; randomized controlled trial; sensitivity and specificity; statistical model; system analysis; technology; Humans; Intensive Care Units; Medical Records Systems, Computerized; Medical Records, Problem-Oriented; Natural Language Processing; Prospective Studies; Sensitivity and Specificity; Utah</v>
          </cell>
          <cell r="BI336" t="str">
            <v>twitter|metamap|nlp</v>
          </cell>
          <cell r="BJ336" t="str">
            <v>purpose: to improve the completeness and timeliness of an electronic problem list, we have developed a system using natural language processing (nlp) to automatically extract potential medical problems from clinical, free-text documents; these problems are then proposed for inclusion in an electronic problem list management application. methods: a prospective randomized controlled evaluation of the automatic problem list (apl) system in an intensive care unit and in a cardiovascular surgery unit is reported here. a total of 247 patients were enrolled: 76 in an initial control phase and 171 in the randomized controlled trial that followed. during this latter phase, patients were randomly assigned to a control or an intervention group. all patients had their documents analyzed by the system, but the medical problems discovered were only proposed in the problem list for intervention patients. we measured the sensitivity, specificity, positive and negative predictive values, likelihood ratios and the timeliness of the problem lists. results: our system significantly increased the sensitivity of the problem lists in the intensive care unit, from about 9% to 41%, and even 77% if problems automatically proposed but not acknowledged by users were also considered. timeliness of addition of problems to the list was greatly improved, with a time between a problem's first mention in a clinical document and its addition to the problem list reduced from about 6 days to less than 2 days. no significant effect was observed in the cardiovascular surgery unit. © 2007 elsevier ireland ltd. all rights reserved.</v>
          </cell>
          <cell r="BL336" t="str">
            <v xml:space="preserve">Objetivo: Para melhorar a integridade e a pontualidade de uma lista de problemas eletrônicos, desenvolvemos um sistema usando processamento de linguagem natural (PNL) para extrair automaticamente potenciais problemas médicos de documentos clínicos, livre de texto; Esses problemas são então propostos para inclusão em um aplicativo de gerenciamento de lista de problemas eletrônicos. Métodos: Uma avaliação controlada randomizada prospectiva do sistema Automatic Problem List (APL) em uma unidade de terapia intensiva e em uma unidade de cirurgia cardiovascular é relatada aqui. Um total de 247 pacientes foram inscritos: 76 em uma fase de controle inicial e 171 no ensaio controlado randomizado que se seguiu. Durante esta última fase, os pacientes foram aleatoriamente atribuídos a um controle ou um grupo de intervenção. Todos os pacientes tiveram seus documentos analisados ​​pelo sistema, mas os problemas médicos descobertos foram propostos apenas na lista de problemas para pacientes de intervenção. Medimos a sensibilidade, especificidade, valores preditivos positivos e negativos, índices de probabilidade e a oportunidade das listas de problemas. RESULTADOS: Nosso sistema aumentou significativamente a sensibilidade das listas de problemas na unidade de terapia intensiva, de cerca de 9% a 41%, e até 77% se os problemas automaticamente propostos, mas não reconhecidos pelos usuários também. A oportunidade de adição de problemas para a lista foi muito melhorada, com um tempo entre a primeira menção de um problema em um documento clínico e sua adição à lista de problemas reduzida de cerca de 6 dias a menos de 2 dias. Nenhum efeito significativo foi observado na unidade de cirurgia cardiovascular. © 2007 Elsevier Ireland Ltd. todos os direitos reservados. </v>
          </cell>
          <cell r="BQ336">
            <v>0</v>
          </cell>
          <cell r="BR336">
            <v>0</v>
          </cell>
          <cell r="BS336">
            <v>0</v>
          </cell>
          <cell r="BV336">
            <v>0</v>
          </cell>
          <cell r="BW336">
            <v>0</v>
          </cell>
          <cell r="BX336">
            <v>0</v>
          </cell>
          <cell r="BY336">
            <v>0</v>
          </cell>
          <cell r="BZ336">
            <v>0</v>
          </cell>
          <cell r="CA336">
            <v>0</v>
          </cell>
          <cell r="CB336">
            <v>0</v>
          </cell>
          <cell r="CC336">
            <v>0</v>
          </cell>
          <cell r="CK336">
            <v>0</v>
          </cell>
          <cell r="CL336">
            <v>0</v>
          </cell>
        </row>
        <row r="337">
          <cell r="C337" t="str">
            <v>aggregation and analysis of indication symptom relationships for drugs approved in the usa</v>
          </cell>
          <cell r="D337" t="str">
            <v>Aggregation and analysis of indication-symptom relationships for drugs approved in the USA</v>
          </cell>
          <cell r="E337" t="str">
            <v xml:space="preserve">Agregação e análise de relacionamentos de sintomas de indicação para drogas aprovadas nos EUA </v>
          </cell>
          <cell r="G337" t="str">
            <v xml:space="preserve">macho </v>
          </cell>
          <cell r="H337">
            <v>2020</v>
          </cell>
          <cell r="J337">
            <v>0</v>
          </cell>
          <cell r="K337">
            <v>0</v>
          </cell>
          <cell r="L337" t="str">
            <v>Scopus</v>
          </cell>
          <cell r="P337" t="str">
            <v>English</v>
          </cell>
          <cell r="Q337" t="str">
            <v>Article</v>
          </cell>
          <cell r="R337">
            <v>0</v>
          </cell>
          <cell r="S337" t="str">
            <v>All Open Access, Hybrid Gold, Green</v>
          </cell>
          <cell r="T337" t="str">
            <v>Punyala A., Lankapalli R., Hindman D., Racz R.</v>
          </cell>
          <cell r="U337" t="str">
            <v>European Journal of Clinical Pharmacology</v>
          </cell>
          <cell r="V337" t="str">
            <v>76</v>
          </cell>
          <cell r="W337" t="str">
            <v>9</v>
          </cell>
          <cell r="Y337" t="str">
            <v>10.1007/s00228-020-02898-w</v>
          </cell>
          <cell r="Z337" t="str">
            <v>10.1007/s00228-020-02898-w</v>
          </cell>
          <cell r="AB337" t="str">
            <v>https://www.scopus.com/inward/record.uri?eid=2-s2.0-85085922535&amp;doi=10.1007%2fs00228-020-02898-w&amp;partnerID=40&amp;md5=0c3224ba3e0b3b2f7017f56a08da7564</v>
          </cell>
          <cell r="AC337" t="str">
            <v>Weill Cornell Medical College, New York, NY, United States; Division of Applied Regulatory Science, US Food and Drug Administration, Silver Spring, MD, United States; Emergency Department, Phoenix Children’s Hospital, Phoenix, AZ, United States</v>
          </cell>
          <cell r="AD337" t="str">
            <v>Punyala, A., Weill Cornell Medical College, New York, NY, United States; Lankapalli, R., Division of Applied Regulatory Science, US Food and Drug Administration, Silver Spring, MD, United States; Hindman, D., Emergency Department, Phoenix Children’s Hospital, Phoenix, AZ, United States; Racz, R., Division of Applied Regulatory Science, US Food and Drug Administration, Silver Spring, MD, United States</v>
          </cell>
          <cell r="AH337" t="str">
            <v>U.S. Department of Energy, USDOE
U.S. Food and Drug Administration, FDA
Oak Ridge Institute for Science and Education, ORISE</v>
          </cell>
          <cell r="AI337" t="str">
            <v>This project was supported in part by a research fellowship from the Oak Ridge Institute for Science and Education through an interagency agreement between the Department of Energy and the Food and Drug Administration. Acknowledgments</v>
          </cell>
          <cell r="AL337" t="str">
            <v>Sonawane, K.B., Cheng, N., Hansen, R.A., Serious adverse drug events reported to the FDA: analysis of the FDA Adverse Event Reporting System 2006-2014 database (2018) J Manag Care Spec Pharm, 24 (7), pp. 682-690; De Martino, I., D'Apolito, R., McLawhorn, A.S., Fehring, K.A., Sculco, P.K., Gasparini, G., Social media for patients: benefits and drawbacks (2017) Curr Rev Musculoskelet Med, 10 (1), pp. 141-145; Sweet, L.E., Moulaison, H.L., Electronic health records data and metadata: challenges for Big Data in the United States (2013) Big Data, 1 (4), pp. 245-251; Wei, W.Q., Cronin, R.M., Xu, H., Lasko, T.A., Bastarache, L., Denny, J.C., Development and evaluation of an ensemble resource linking medications to their indications (2013) J Am Med Inform Assoc, 20 (5), pp. 954-961; Wei, W.Q., Mosley, J.D., Bastarache, L., Denny, J.C., Validation and enhancement of a computable medication indication resource (MEDI) using a large practice-based dataset (2013) AMIA Annu Symp Proc, 2013, pp. 1448-1456. , PID: 24551419; Zhou, X., Menche, J., Barabasi, A.L., Sharma, A., Human symptoms-disease network (2014) Nat Commun, 5, p. 4212; Kibbe, W.A., Arze, C., Felix, V., Mitraka, E., Bolton, E., Fu, G., Disease Ontology 2015 update: an expanded and updated database of human diseases for linking biomedical knowledge through disease data (2015) Nucleic Acids Res, 43 (Database issue), pp. D1071-D1078; Schriml, L.M., Arze, C., Nadendla, S., Chang, Y.W., Mazaitis, M., Felix, V., Disease Ontology: a backbone for disease semantic integration (2012) Nucleic Acids Res, 40 (Database issue), pp. D940-D946; Kohler, S., Vasilevsky, N.A., Engelstad, M., Foster, E., McMurry, J., Ayme, S., The human Phenotype Ontology in 2017 (2017) Nucleic Acids Res, 45 (D1), pp. D865-D876; Ontology, D., Twitter: @diseaseontology (2020) Editor; (2020) Introduction to Human Phenotype Ontology. the Jackson Laboratory, , https://hpo.jax.org/app/help/introduction.Accessed, April 14; Liu, S.M.W., Moore, R., Ganesan, V., Nelson, S., RxNorm: prescription for electronic drug information exchange (2005) IT Professional, 7 (5), pp. 17-23; Kuhn, M., Campillos, M., Letunic, I., Jensen, L.J., Bork, P., A side effect resource to capture phenotypic effects of drugs (2010) Mol Syst Biol, 6, p. 343; Kuhn, M., Letunic, I., Jensen, L.J., Bork, P., The SIDER database of drugs and side effects (2016) Nucleic Acids Res, 44 (D1), pp. D1075-D1079; (2018) Drugs@Fda: FDA Approved Drug Products. Food and Drug Administration, , https://www.accessdata.fda.gov/scripts/cder/daf/index.cfm, Silver Spring, MD; (2018) Medlineplus Health Topics, , https://medlineplus.gov/healthtopics.html, National Library of Medicine, Bethesda, MD; Whetzel, P.L., Noy, N.F., Shah, N.H., Alexander, P.R., Nyulas, C., Tudorache, T., BioPortal: enhanced functionality via new Web services from the National Center for Biomedical Ontology to access and use ontologies in software applications (2011) Nucleic Acids Res, 39 (Web Server issue), pp. W541-W545; Schotland, P., Racz, R., Jackson, D., Levin, R., Strauss, D.G., Burkhart, K., Target-adverse event profiles to augment pharmacovigilance: a pilot study with six new molecular entities (2018) CPT Pharmacometrics Syst Pharmacol, 7 (12), pp. 809-817</v>
          </cell>
          <cell r="AM337" t="str">
            <v>Racz, R.; Division of Applied Regulatory Science, United States; email: Rebecca.Racz@fda.hhs.gov</v>
          </cell>
          <cell r="AP337" t="str">
            <v>Springer</v>
          </cell>
          <cell r="AV337" t="str">
            <v>EJCPA</v>
          </cell>
          <cell r="AW337" t="str">
            <v>Eur. J. Clin. Pharmacol.</v>
          </cell>
          <cell r="AX337" t="str">
            <v>Final</v>
          </cell>
          <cell r="AY337" t="str">
            <v>2-s2.0-85085922535</v>
          </cell>
          <cell r="AZ337">
            <v>8</v>
          </cell>
          <cell r="BF337" t="str">
            <v>Databases; Indications; Natural language processing; Symptoms; Text-mining</v>
          </cell>
          <cell r="BG337" t="str">
            <v>drug; adverse drug reaction; Article; data aggregation; data mining; diseases; drug approval; drug database; drug indication; drug safety; knowledge base; Medical Dictionary for Regulatory Activities; Medline; natural language processing; ontology development; predictive value; priority journal; RxNorm; side effect resource; United States; adverse drug reaction; drug approval; drug surveillance program; factual database; human; natural language processing; Adverse Drug Reaction Reporting Systems; Confounding Factors, Epidemiologic; Data Mining; Databases, Factual; Drug Approval; Drug-Related Side Effects and Adverse Reactions; Humans; Natural Language Processing; United States</v>
          </cell>
          <cell r="BI337" t="str">
            <v>twitter|metamap|nlp</v>
          </cell>
          <cell r="BJ337" t="str">
            <v>purpose: drug indications and disease symptoms often confound adverse event reports in real-world datasets, including electronic health records and reports in the fda adverse event reporting system (faers). a thorough, standardized set of indications and symptoms is needed to identify these confounders in such datasets for drug research and safety assessment. the aim of this study is to create a comprehensive list of drug-indication associations and disease-symptom associations using multiple resources, including existing databases and natural language processing. methods: drug indications for drugs approved in the usa were extracted from two databases, rxnorm and side effect resource (sider). symptoms for these indications were extracted from medlineplus and using natural language processing from pubmed abstracts. results: a total of 1361 unique drugs, 1656 unique indications, and 2201 unique symptoms were extracted from a wide variety of meddra system organ classes. text-mining precision was maximized at 0.65 by examining term frequency inverse document frequency (tf-idf) scores of the disease-symptom associations. conclusion: the drug-indication associations and disease-symptom associations collected in this study may be useful in identifying confounders in other datasets, such as safety reports. with further refinement and additional drugs, indications, and symptoms, this dataset may become a quality resource for disease symptoms. © 2020, the author(s).</v>
          </cell>
          <cell r="BL337" t="str">
            <v xml:space="preserve">OBJETIVO: Indicações de drogas e sintomas de doença muitas vezes confundem relatórios de eventos adversos nos conjuntos de dados do mundo real, incluindo registros eletrônicos de saúde e relatórios no sistema de relatórios de eventos adversos da FDA (FEERS). Um conjunto completo e padronizado de indicações e sintomas é necessário para identificar esses confundidores em tais conjuntos de dados para pesquisa de drogas e avaliação de segurança. O objetivo deste estudo é criar uma lista abrangente de associações de indicação de drogas e associações de sintomas de doenças usando vários recursos, incluindo bancos de dados existentes e processamento de linguagem natural. MÉTODOS: As indicações de drogas para drogas aprovadas nos EUA foram extraídas de dois bancos de dados, rxnorm e recurso de efeito colateral (sider). Os sintomas para essas indicações foram extraídos da MedLinePlus e usando o processamento de linguagem natural a partir de resumos PubMed. RESULTADOS: Um total de 1361 drogas exclusivas, 1656 indicações únicas e 2201 sintomas únicos foram extraídos de uma ampla variedade de classes de órgãos do sistema Meddra. A precisão de mineração de texto foi maximizada em 0,65 examinando a frequência inversa de freqüência de frequência de termo (TF-IDF) das pontuações das associações de sintomas da doença. CONCLUSÃO: As associações de indicação de drogas e associações de sintomas de doença coletadas neste estudo podem ser úteis na identificação de confundidores em outros conjuntos de dados, como relatórios de segurança. Com mais refinamento e drogas adicionais, indicações e sintomas, este conjunto de dados pode se tornar um recurso de qualidade para sintomas de doenças. © 2020, o (s) autor (es). </v>
          </cell>
          <cell r="BQ337">
            <v>0</v>
          </cell>
          <cell r="BR337">
            <v>1</v>
          </cell>
          <cell r="BS337">
            <v>0</v>
          </cell>
          <cell r="BV337">
            <v>0</v>
          </cell>
          <cell r="BW337">
            <v>0</v>
          </cell>
          <cell r="BX337">
            <v>0</v>
          </cell>
          <cell r="BY337">
            <v>0</v>
          </cell>
          <cell r="BZ337">
            <v>0</v>
          </cell>
          <cell r="CA337">
            <v>0</v>
          </cell>
          <cell r="CB337">
            <v>0</v>
          </cell>
          <cell r="CC337">
            <v>0</v>
          </cell>
          <cell r="CE337" t="str">
            <v>Entra ou ñ para leitura: não</v>
          </cell>
          <cell r="CF337" t="str">
            <v>Ruim</v>
          </cell>
          <cell r="CG337">
            <v>44374</v>
          </cell>
          <cell r="CK337">
            <v>0</v>
          </cell>
          <cell r="CL337">
            <v>0</v>
          </cell>
        </row>
        <row r="338">
          <cell r="C338" t="str">
            <v>recognizing hierarchically related biomedical entities using mesh based mapping</v>
          </cell>
          <cell r="D338" t="str">
            <v>Recognizing hierarchically related biomedical entities using MeSH-based mapping</v>
          </cell>
          <cell r="E338" t="str">
            <v xml:space="preserve">Reconhecendo entidades biomédicas relacionadas hierarquicamente usando mapeamento baseado em malha </v>
          </cell>
          <cell r="G338" t="str">
            <v xml:space="preserve">macho </v>
          </cell>
          <cell r="H338">
            <v>2012</v>
          </cell>
          <cell r="I338">
            <v>1</v>
          </cell>
          <cell r="J338">
            <v>0</v>
          </cell>
          <cell r="K338">
            <v>0</v>
          </cell>
          <cell r="L338" t="str">
            <v>Scopus</v>
          </cell>
          <cell r="P338" t="str">
            <v>English</v>
          </cell>
          <cell r="Q338" t="str">
            <v>Article</v>
          </cell>
          <cell r="R338">
            <v>0</v>
          </cell>
          <cell r="T338" t="str">
            <v>Yang H., Dong Y.</v>
          </cell>
          <cell r="U338" t="str">
            <v>Tsinghua Science and Technology</v>
          </cell>
          <cell r="V338" t="str">
            <v>17</v>
          </cell>
          <cell r="W338" t="str">
            <v>6</v>
          </cell>
          <cell r="X338" t="str">
            <v xml:space="preserve"> 6374362</v>
          </cell>
          <cell r="Y338" t="str">
            <v>10.1109/tst.2012.6374362</v>
          </cell>
          <cell r="Z338" t="str">
            <v>10.1109/TST.2012.6374362</v>
          </cell>
          <cell r="AB338" t="str">
            <v>https://www.scopus.com/inward/record.uri?eid=2-s2.0-84876491347&amp;doi=10.1109%2fTST.2012.6374362&amp;partnerID=40&amp;md5=43d47f214d24400c1898cb580e294934</v>
          </cell>
          <cell r="AC338" t="str">
            <v>Department of Computer Science, San Francisco State University, San Francisco, CA94132, United States</v>
          </cell>
          <cell r="AD338" t="str">
            <v>Yang, H., Department of Computer Science, San Francisco State University, San Francisco, CA94132, United States; Dong, Y., Department of Computer Science, San Francisco State University, San Francisco, CA94132, United States</v>
          </cell>
          <cell r="AL338" t="str">
            <v>Yang, H., Sharma, A., Swaminathan, R., Ketkar, V., On building a quantative food-disease-gene network (2010) Proceedings of the BICoB, pp. 92-97. , Hawaii, USA; Skusa, A., Ruegg, A., Kohler, J., Extraction of biological interaction networks from scientific literature (2005) Briefings in Bioinformatics, 6 (3), pp. 263-276. , DOI 10.1093/bib/6.3.263; Aronson, A.R., Effective mapping of biomedical text to the UMLS metathesaurus: The metamap program (2001) Proceedings of the AMIA Annual Sympoxium, pp. 17-21. , Wangshington, USA; Zhou, G.D., Zhang, J., Su, J., Shen, D., Tan, C.L., Recognizing names in biomedical texts: A machine learning approach (2004) Bioinformatics, 20 (7), pp. 1178-1181; Lindberg, D.A.B., Humphreys, B.L., McCray, A.T., The unified medical language system (1993) Methods of Information in Medicine, 32 (4), pp. 281-291; (2012), http://www.nlm.nih.gov/research/umls, United Medical Language System (UMLS); (2012) USDA Food Database, , http://www.nal.usda.gov/fnic/foodcomp/Data/; (2012) Medical Subject Headings, , http://www.nlm.nih.gov/pubs/factsheets/mesh.html; (2012) PubMed, , http://www.ncbi.nlm.nih.gov/pubmed; (2012), http://www.nlm.nih.gov/pubs/factsheets/umlssemn.html, UMLS Semantic Network; (2012) The Open Biological and Biomedical Ontologies, , http://www.obofoundry.org; (2012), http://www.cdc.gov/nchs/icd/icd9.htm; Nelson, S.J., Johnston, W.D., Humphreys, B.L., (2001) Relationships in the Organization of Knowledge, pp. 171-184. , New York USA: Kluwer Academic Publishers; Hettne, K.M., Mulligen, E.M., Schuemie, M.J., Schijvenaars, B.J., Kors, J.A., Rewriting and suppressing UMLS terms for improved biomedicl term identificatoin (2010) J. Biomed. Semantics, 1, pp. 50-63; Chiang, J.H., Yu, H.C., Meke: Discovering the functions of gene products from biomedical literature via sentence alignment (2003) Bioinformatics, 19, pp. 1417-1422; Tsuruoka, Y., Tsujii, J., Improving the performance of dictionary-based approaches in protein name recognition (2004) Journal of Biomedical Informatics, 37 (6), pp. 461-470. , DOI 10.1016/j.jbi.2004.08.003, PII S1532046404000814; Wang, X., Matthews, M., Distinguishing the species of biomedical named entities for term identification (2008) BMC Bioinformatics, 9 (S11), pp. 1-9; Hettne, K., Stierum, R., Schuemie, M., Hendriksen, P., Schijvenaars, B., Van Mulligen, E., Kleinjans, J., Kors, J., A dictionary to identify small molecules and drugs in free text (2009) Bioinformatics, 25 (22), pp. 2983-2991; Merabti, T., Letord, C., Abdoune, H., Lecroq, T., Joubert, M., Darmout, S., Projection and inheritance of SNOMED CT relations between MeSH terms (2009) Studies in Health Technology and Informatics, 150, pp. 233-237; Patel, C.O., Cimino, J.J., Using semantic and structural properties of the unified medical language system to discover potential terminological relationships (2009) J. Am. Med. Inform. Assoc, 16 (3), pp. 346-353; Sánchez, D., Batet, M., Semantic similarity estimation in the biomedical domain: An ontology-based informationtheoretic perspective (2011) Journal of Biomedical Informatics, 44, pp. 749-759; Sánchez, D., Solé-Ribalta, A., Batet, M., Serratosa, F., Enabling semantic similarity estimation across multiple ontologies: An evaluation in the biomedical domain (2012) Journal of Biomedical Informatics, 45, pp. 141-155; Klein, D., Manning, C.D., Accurate unlexicalized parsing (2003) Proceedings of the 41st Meeting of the Association for Computational Linguistics, pp. 423-430; Gaizauskas, R., Hepple, M., Saqqion, H., Greenwood, M.A., Humphreys, K., SUPPLE: A practical parser for natural language engineering applications (2005) Proceedings of the 9th Intentional Workshop on Parsing Technology Association for Computational Linguistic, pp. 200-207. , Stroudsburg, PA, USA; (2012) The MIT Java Wordnet Interface, , http://www.projects.csail.mit.edu/jwi; Miller, G.A., WordNet: A lexical database for English (1995) Communications of the ACM, 38, pp. 39-41; (2012) Specialist Lexical Tools, , http://www.lexsrv3.nlm.nih.gov/LexSysGroup/Projects/lvg/2011/web/index. html</v>
          </cell>
          <cell r="AM338" t="str">
            <v>Yang, H.; Department of Computer Science, , San Francisco, CA94132, United States; email: huiyang@sfsu.edu</v>
          </cell>
          <cell r="AV338" t="str">
            <v>TSTEF</v>
          </cell>
          <cell r="AW338" t="str">
            <v>Tsinghua Sci. Tech.</v>
          </cell>
          <cell r="AX338" t="str">
            <v>Final</v>
          </cell>
          <cell r="AY338" t="str">
            <v>2-s2.0-84876491347</v>
          </cell>
          <cell r="AZ338">
            <v>9</v>
          </cell>
          <cell r="BF338" t="str">
            <v>Hierarchical relationship; MeSH; MetaMap; Named entity recognition; Ontology mapping; UMLS</v>
          </cell>
          <cell r="BG338" t="str">
            <v>Hierarchical relationship; MeSH; MetaMap; Named entity recognition; Ontology mapping; UMLS; Data mining; Error analysis; Image matching; Natural language processing systems; Text processing; Mapping</v>
          </cell>
          <cell r="BI338" t="str">
            <v>twitter|metamap|nlp</v>
          </cell>
          <cell r="BJ338" t="str">
            <v>identifying hierarchically related entities is a critical step towards constructing bio-networks in the field of biomedical text mining. to this end, we adopt a mapping-based approach by first mapping bio-entities to terms in an established ontology medical subject headings (mesh). we then utilize the hierarchical relationships available in mesh to recognize hierarchically related entities. specifically, we present two approaches to map biomedical entities identified using the unified medical language system (umls) metathesaurus to mesh terms. the first approach utilizes a special feature provided by the metamap algorithm, whereas the other employs approximate phrase-based match to directly map entities to mesh terms. these two approaches deliver comparable results with an accuracy of 72% and 75%, respectively, based on two evaluation datasets. a thorough error analysis demonstrates that these two approaches result in only around 10% mutual errors, indicating the complementary nature of these two approaches. © 1996-2012 tsinghua university press.</v>
          </cell>
          <cell r="BL338" t="str">
            <v xml:space="preserve">Identificar entidades relacionadas hierarquicamente é um passo crítico para construir bio-redes no campo da mineração de texto biomédico. Para este fim, adotamos uma abordagem baseada em mapeamento por meio de mapeamento de bio-entidades para termos em uma mobília de município de ontologia estabelecida (malha). Em seguida, utilizamos as relações hierárquicas disponíveis em malha para reconhecer entidades hierarquicamente relacionadas. Especificamente, apresentamos duas abordagens para mapear entidades biomédicas identificadas usando o metateseuro unificado do Sistema de Língua Médica (UMLS) para termos de malha. A primeira abordagem utiliza uma característica especial fornecida pelo Algoritmo de Metamap, enquanto o outro emprega correspondência baseada em frases aproximadas para mapear diretamente as entidades para termos de malha. Essas duas abordagens fornecem resultados comparáveis ​​com uma precisão de 72% e 75%, respectivamente, com base em dois conjuntos de dados de avaliação. Uma análise completa de erros demonstra que essas duas abordagens resultam em apenas cerca de 10% de erros mútuos, indicando a natureza complementar dessas duas abordagens. © 1996-2012 Tsinghua University Press. </v>
          </cell>
          <cell r="BQ338">
            <v>0</v>
          </cell>
          <cell r="BR338">
            <v>0</v>
          </cell>
          <cell r="BS338">
            <v>0</v>
          </cell>
          <cell r="BV338">
            <v>0</v>
          </cell>
          <cell r="BW338">
            <v>0</v>
          </cell>
          <cell r="BX338">
            <v>0</v>
          </cell>
          <cell r="BY338">
            <v>0</v>
          </cell>
          <cell r="BZ338">
            <v>0</v>
          </cell>
          <cell r="CA338">
            <v>0</v>
          </cell>
          <cell r="CB338">
            <v>0</v>
          </cell>
          <cell r="CC338">
            <v>0</v>
          </cell>
          <cell r="CK338">
            <v>0</v>
          </cell>
          <cell r="CL338">
            <v>0</v>
          </cell>
        </row>
        <row r="339">
          <cell r="C339" t="str">
            <v>an electronic health record text mining tool to collect real world drug treatment outcomes a validation study in patients with metastatic renal cell carcinoma</v>
          </cell>
          <cell r="D339" t="str">
            <v>An Electronic Health Record Text Mining Tool to Collect Real-World Drug Treatment Outcomes: A Validation Study in Patients With Metastatic Renal Cell Carcinoma</v>
          </cell>
          <cell r="E339" t="str">
            <v xml:space="preserve">Uma ferramenta de mineração de texto de registro de saúde eletrônica para coletar resultados de tratamento de drogas reais: um estudo de validação em pacientes com carcinoma de células renais metastáticas </v>
          </cell>
          <cell r="G339" t="str">
            <v xml:space="preserve">macho </v>
          </cell>
          <cell r="H339">
            <v>2020</v>
          </cell>
          <cell r="I339">
            <v>2</v>
          </cell>
          <cell r="J339">
            <v>0</v>
          </cell>
          <cell r="K339">
            <v>0</v>
          </cell>
          <cell r="L339" t="str">
            <v>Scopus</v>
          </cell>
          <cell r="P339" t="str">
            <v>English</v>
          </cell>
          <cell r="Q339" t="str">
            <v>Article</v>
          </cell>
          <cell r="R339">
            <v>0</v>
          </cell>
          <cell r="S339" t="str">
            <v>All Open Access, Hybrid Gold, Green</v>
          </cell>
          <cell r="T339" t="str">
            <v>van Laar S.A., Gombert-Handoko K.B., Guchelaar H.-J., Zwaveling J.</v>
          </cell>
          <cell r="U339" t="str">
            <v>Clinical Pharmacology and Therapeutics</v>
          </cell>
          <cell r="V339" t="str">
            <v>108</v>
          </cell>
          <cell r="W339" t="str">
            <v>3</v>
          </cell>
          <cell r="Y339" t="str">
            <v>10.1002/cpt.1966</v>
          </cell>
          <cell r="Z339" t="str">
            <v>10.1002/cpt.1966</v>
          </cell>
          <cell r="AB339" t="str">
            <v>https://www.scopus.com/inward/record.uri?eid=2-s2.0-85088149109&amp;doi=10.1002%2fcpt.1966&amp;partnerID=40&amp;md5=affcbd7b751fd73ce1a62ecc8c95af24</v>
          </cell>
          <cell r="AC339" t="str">
            <v>Department of Clinical Pharmacy and Toxicology, Leiden University Medical Center, Leiden, Netherlands</v>
          </cell>
          <cell r="AD339" t="str">
            <v>van Laar, S.A., Department of Clinical Pharmacy and Toxicology, Leiden University Medical Center, Leiden, Netherlands; Gombert-Handoko, K.B., Department of Clinical Pharmacy and Toxicology, Leiden University Medical Center, Leiden, Netherlands; Guchelaar, H.-J., Department of Clinical Pharmacy and Toxicology, Leiden University Medical Center, Leiden, Netherlands; Zwaveling, J., Department of Clinical Pharmacy and Toxicology, Leiden University Medical Center, Leiden, Netherlands</v>
          </cell>
          <cell r="AG339" t="str">
            <v>cabozantinib, 942407-59-2, 1140909-48-3, 849217-68-1; everolimus, 159351-69-6; nivolumab, 946414-94-4; pazopanib, 444731-52-6, 635702-64-6; sunitinib, 341031-54-7, 557795-19-4; Antineoplastic Agents</v>
          </cell>
          <cell r="AL339" t="str">
            <v>Franklin, J.M., Schneeweiss, S., When and how can real world data analyses substitute for randomized controlled trials? (2017) Clin. Pharmacol. Ther., 102, pp. 924-933; Bothwell, L.E., Podolsky, S.H., The emergence of the randomized controlled trial (2016) N. Engl. J. Med., 375, pp. 501-504; Verweij, J., Innovation in oncology clinical trial design (2019) Cancer Treat. Rev., 74, pp. 15-20; Chen, E.Y., Raghunathan, V., Prasad, V., An overview of cancer drugs approved by the US Food and Drug Administration based on the surrogate end point of response rate (2019) JAMA Intern. Med., 179, pp. 915-921; Lakdawalla, D.N., Predicting real-world effectiveness of cancer therapies using overall survival and progression-free survival from clinical trials: empirical evidence for the ASCO value framework (2017) Value Health, 20, pp. 866-875; de Lusignan, S., Crawford, L., Munro, N., Creating and using real-world evidence to answer questions about clinical effectiveness (2015) J. Innov. Health Inform., 22, pp. 368-373; Skovlund, E., Leufkens, H.G.M., Smyth, J.F., The use of real-world data in cancer drug development (2018) Eur. J. Cancer, 101, pp. 69-76; Stewart, W.F., Shah, N.R., Selna, M.J., Paulus, R.A., Walker, J.M., Bridging the inferential gap: the electronic health record and clinical evidence (2007) Health Aff. (Millwood), 26, pp. w181-w191; Khozin, S., Blumenthal, G.M., Pazdur, R., Real-world data for clinical evidence generation in oncology J. Natl. Cancer Inst, , https://doi.org/10.1093/jnci/djx187; Liu, Q., Ramamoorthy, A., Huang, S.M., Real-world data and clinical pharmacology: a regulatory science perspective (2019) Clin. Pharmacol. Ther., 106, pp. 67-71; Sherman, R.E., Real-world evidence - what is it and what can it tell us? (2016) N. Engl. J. Med., 375, pp. 2293-2297; Casey, J.A., Schwartz, B.S., Stewart, W.F., Adler, N.E., Using electronic health records for population health research: a review of methods and applications (2016) Annu. Rev. Public Health, 37, pp. 61-81; Assale, M., Dui, L.G., Cina, A., Seveso, A., Cabitza, F., The revival of the notes field: leveraging the unstructured content in electronic health records (2019) Front. Med. (Lausanne), 6, p. 66; Ford, E., Carroll, J.A., Smith, H.E., Scott, D., Cassell, J.A., Extracting information from the text of electronic medical records to improve case detection: a systematic review (2016) JAMIA, 23, pp. 1007-1015; Haerian, K., Varn, D., Vaidya, S., Ena, L., Chase, H.S., Friedman, C., Detection of pharmacovigilance-related adverse events using electronic health records and automated methods (2012) Clin. Pharmacol. Ther., 92, pp. 228-234; Wang, Y., Clinical information extraction applications: a literature review (2018) J. Biomed. Inform., 77, pp. 34-49; Hernandez-Boussard, T., Mining electronic health records to extract patient-centered outcomes following prostate cancer treatment (2017) AMIA Annu. Symp. Proc., 2017, pp. 876-882; Sohn, S., Kocher, J.P., Chute, C.G., Savova, G.K., Drug side effect extraction from clinical narratives of psychiatry and psychology patients (2011) J. Am. Med. Inform. Assoc., 18, pp. i144-i149; https://ctcue.com/, Accessed June 25, 2019; Choueiri, T.K., Cabozantinib versus sunitinib as initial targeted therapy for patients with metastatic renal cell carcinoma of poor or intermediate risk: the alliance A031203 CABOSUN trial (2017) J. Clin. Oncol., 35, pp. 591-597; Motzer, R.J., Nivolumab versus everolimus in advanced renal-cell carcinoma (2015) N. Engl. J. Med., 373, pp. 1803-1813; Sternberg, C.N., A randomised, double-blind phase III study of pazopanib in patients with advanced and/or metastatic renal cell carcinoma: final overall survival results and safety update (2013) Eur. J. Cancer, 49, pp. 1287-1296; Janssens, P.M.W., Managing the demand for laboratory testing: Options and opportunities (2010) Clin. Chim. Acta, 411, pp. 1596-1602; Hernandez-Boussard, T., Monda, K.L., Crespo, B.C., Riskin, D., Real world evidence in cardiovascular medicine: assuring data validity in electronic health record-based studies (2019) J. Am. Med. Inform. Assoc., 26, pp. 1189-1194; Eisenhauer, E.A., New response evaluation criteria in solid tumours: revised RECIST guideline (version 1.1) (2009) Eur. J. Cancer, 45, pp. 228-247; Cave, A., Kurz, X., Arlett, P., Real-world data for regulatory decision making: challenges and possible solutions for Europe (2019) Clin. Pharmacol. Ther., 106, pp. 36-39; Bowman, S., Impact of electronic health record systems on information integrity: quality and safety implications (2013) Perspect. Health Inf. Manag., 10, p. 1c; Hanauer, D.A., Mei, Q., Vydiswaran, V.G.V., Singh, K., Landis-Lewis, Z., Weng, C., Complexities, variations, and errors of numbering within clinical notes: the potential impact on information extraction and cohort-identification (2019) BMC Med. Inform. Decis. Mak., 19, p. 75</v>
          </cell>
          <cell r="AM339" t="str">
            <v>Zwaveling, J.; Department of Clinical Pharmacy and Toxicology, Netherlands; email: J.zwaveling@lumc.nl</v>
          </cell>
          <cell r="AP339" t="str">
            <v>Nature Publishing Group</v>
          </cell>
          <cell r="AV339" t="str">
            <v>CLPTA</v>
          </cell>
          <cell r="AW339" t="str">
            <v>Clin. Pharmacol. Ther.</v>
          </cell>
          <cell r="AX339" t="str">
            <v>Final</v>
          </cell>
          <cell r="AY339" t="str">
            <v>2-s2.0-85088149109</v>
          </cell>
          <cell r="AZ339">
            <v>8</v>
          </cell>
          <cell r="BG339" t="str">
            <v>cabozantinib; everolimus; nivolumab; pazopanib; sunitinib; antineoplastic agent; aged; Article; clinical practice; comorbidity; confidence interval; diarrhea; electronic health record; female; hand foot syndrome; human; hypertension; kidney metastasis; liver toxicity; major clinical study; male; natural language processing; nuclear magnetic resonance; observational study; overall survival; priority journal; progression free survival; retrospective study; software; text messaging; validation study; data mining; information processing; kidney tumor; mortality; pathology; renal cell carcinoma; reproducibility; time factor; Aged; Antineoplastic Agents; Carcinoma, Renal Cell; Data Collection; Data Mining; Electronic Health Records; Female; Humans; Kidney Neoplasms; Male; Natural Language Processing; Progression-Free Survival; Reproducibility of Results; Retrospective Studies; Software; Time Factors</v>
          </cell>
          <cell r="BI339" t="str">
            <v>twitter|metamap|nlp</v>
          </cell>
          <cell r="BJ339" t="str">
            <v>real-world evidence can close the inferential gap between marketing authorization studies and clinical practice. however, the current standard for real-world data extraction from electronic health records (ehrs) for treatment evaluation is manual review (mr), which is time-consuming and laborious. clinical data collector (cdc) is a novel natural language processing and text mining software tool for both structured and unstructured ehr data and only shows relevant ehr sections improving efficiency. we investigated cdc as a real-world data (rwd) collection method, through application of cdc queries for patient inclusion and information extraction on a cohort of patients with metastatic renal cell carcinoma (rcc) receiving systemic drug treatment. baseline patient characteristics, disease characteristics, and treatment outcomes were extracted and these were compared with mr for validation. one hundred patients receiving 175 treatments were included using cdc, which corresponded to 99% with mr. calculated median overall survival was 21.7 months (95% confidence interval (ci) 18.7–24.8) vs. 21.7 months (95% ci 18.6–24.8) and progression-free survival 8.9 months (95% ci 5.4–12.4) vs. 7.6 months (95% ci 5.7–9.4) for cdc vs. mr, respectively. highest f1-score was found for cancer-related variables (88.1–100), followed by comorbidities (71.5–90.4) and adverse drug events (53.3–74.5), with most diverse scores on international metastatic rcc database criteria (51.4–100). mean data collection time was 12 minutes (cdc) vs. 86 minutes (mr). in conclusion, cdc is a promising tool for retrieving rwd from ehrs because the correct patient population can be identified as well as relevant outcome data, such as overall survival and progression-free survival. © 2020 the authors. clinical pharmacology &amp; therapeutics published by wiley periodicals llc on behalf of american society for clinical pharmacology and therapeutics.</v>
          </cell>
          <cell r="BL339" t="str">
            <v xml:space="preserve">A evidência do mundo real pode fechar a lacuna inferencial entre estudos de autorização de marketing e prática clínica. No entanto, o padrão atual para extração de dados do mundo real de registros eletrônicos de saúde (EHRS) para avaliação de tratamento é revisão manual (MR), que é demorada e laboriosa. Coletor de dados clínicos (CDC) é um novo processamento de linguagem natural e ferramenta de software de mineração de texto para dados de EHR estruturados e não estruturados e mostra apenas seções relevantes de EHR melhorando a eficiência. Investigamos o CDC como método de coleta de dados do mundo real (RWD), através da aplicação de consultas do CDC para a inclusão do paciente e a extração de informações em uma coorte de pacientes com carcinoma de células renais metastáticas (RCC) recebendo tratamento sistêmico de drogas. Características do paciente basal, características de doenças e resultados de tratamento foram extraídos e estes foram comparados com o Sr para validação. Cem pacientes que recebem 175 tratamentos foram incluídos usando CDC, que correspondeu a 99% com o Sr. Sobrevivência global mediana calculada foi de 21,7 meses (intervalo de confiança de 95% (CI) 18.7-24.8) vs. 21,7 meses (95% CI 18.6-24.8) e sobrevida livre de progressão 8,9 meses (95% CI 5.4-12.4) vs. 7,6 meses (95% CI 5.7-9.4) para o CDC vs. Sr., respectivamente. A maior pontuação f1 foi encontrada para variáveis ​​relacionadas ao câncer (88.1-100), seguidas de comorbidades (71,5-90,4) e eventos adversos do medicamento (53.3-74.5), com mais diversas escores em critérios internacionais de banco de dados RCC metastático (51.4-100) . O tempo médio de coleta de dados foi de 12 minutos (CDC) vs. 86 minutos (MR). Em conclusão, o CDC é uma ferramenta promissora para recuperar o RWD da EHRs, porque a população correta do paciente pode ser identificada, bem como dados de resultados relevantes, como sobrevida global e sobrevida livre de progressão. © 2020 os autores. Farmacologia Clínica e Terapêutica Publicado pela Wiley Periodicals LLC em nome da American Society para farmacologia clínica e terapêutica. </v>
          </cell>
          <cell r="BQ339">
            <v>0</v>
          </cell>
          <cell r="BR339">
            <v>1</v>
          </cell>
          <cell r="BS339">
            <v>0</v>
          </cell>
          <cell r="BV339">
            <v>0</v>
          </cell>
          <cell r="BW339">
            <v>0</v>
          </cell>
          <cell r="BX339">
            <v>0</v>
          </cell>
          <cell r="BY339">
            <v>0</v>
          </cell>
          <cell r="BZ339">
            <v>0</v>
          </cell>
          <cell r="CA339">
            <v>0</v>
          </cell>
          <cell r="CB339">
            <v>0</v>
          </cell>
          <cell r="CC339">
            <v>0</v>
          </cell>
          <cell r="CE339" t="str">
            <v>Entra ou ñ para leitura: não</v>
          </cell>
          <cell r="CF339" t="str">
            <v>Ruim</v>
          </cell>
          <cell r="CG339">
            <v>44374</v>
          </cell>
          <cell r="CK339">
            <v>0</v>
          </cell>
          <cell r="CL339">
            <v>0</v>
          </cell>
        </row>
        <row r="340">
          <cell r="C340" t="str">
            <v>reporting adverse experiences related to drugs an ontology based tool to help the citizens</v>
          </cell>
          <cell r="D340" t="str">
            <v>Reporting adverse experiences related to drugs: an ontology-based tool to help the citizens.</v>
          </cell>
          <cell r="E340" t="str">
            <v xml:space="preserve">Relatando experiências adversas relacionadas a drogas: uma ferramenta baseada em ontologia para ajudar os cidadãos. </v>
          </cell>
          <cell r="G340" t="str">
            <v xml:space="preserve">macho </v>
          </cell>
          <cell r="H340">
            <v>2008</v>
          </cell>
          <cell r="J340">
            <v>0</v>
          </cell>
          <cell r="K340">
            <v>0</v>
          </cell>
          <cell r="L340" t="str">
            <v>Scopus</v>
          </cell>
          <cell r="P340" t="str">
            <v>English</v>
          </cell>
          <cell r="Q340" t="str">
            <v>Article</v>
          </cell>
          <cell r="R340">
            <v>0</v>
          </cell>
          <cell r="T340" t="str">
            <v>De Lazzari C., Battaglia M., Pisanelli D.M.</v>
          </cell>
          <cell r="U340" t="str">
            <v>AMIA ... Annual Symposium proceedings / AMIA Symposium. AMIA Symposium</v>
          </cell>
          <cell r="AB340" t="str">
            <v>https://www.scopus.com/inward/record.uri?eid=2-s2.0-73949125091&amp;partnerID=40&amp;md5=4e816d6d004b6c2e3674983eb36c88b8</v>
          </cell>
          <cell r="AC340" t="str">
            <v>CNR-IFC Section of Rome, Italy</v>
          </cell>
          <cell r="AD340" t="str">
            <v>De Lazzari, C., CNR-IFC Section of Rome, Italy; Battaglia, M., CNR-IFC Section of Rome, Italy; Pisanelli, D.M., CNR-IFC Section of Rome, Italy</v>
          </cell>
          <cell r="AM340" t="str">
            <v>De Lazzari, C.</v>
          </cell>
          <cell r="AW340" t="str">
            <v>AMIA Annu Symp Proc</v>
          </cell>
          <cell r="AX340" t="str">
            <v>Final</v>
          </cell>
          <cell r="AY340" t="str">
            <v>2-s2.0-73949125091</v>
          </cell>
          <cell r="BG340" t="str">
            <v>algorithm; anamnesis; article; artificial intelligence; classification; computer interface; computer program; drug surveillance program; drug toxicity; human; information retrieval; Italy; methodology; natural language processing; organization and management; Adverse Drug Reaction Reporting Systems; Algorithms; Artificial Intelligence; Drug Toxicity; Humans; Information Storage and Retrieval; Italy; Medical History Taking; Natural Language Processing; Software; User-Computer Interface</v>
          </cell>
          <cell r="BJ340" t="str">
            <v>an ontology-based tool to assist citizens to fill in the form reporting adverse drug experiences is introduced. it allows easier and faster data collection and consequently helps preventing underreporting.</v>
          </cell>
          <cell r="BL340" t="str">
            <v xml:space="preserve">Uma ferramenta baseada em ontologia para ajudar os cidadãos a preencher a forma que relata experiências adversas de drogas é introduzida. Ele permite uma coleta de dados mais fácil e mais rápida e, consequentemente, ajuda a prevenir subnotificação. </v>
          </cell>
          <cell r="BQ340">
            <v>0</v>
          </cell>
          <cell r="BR340">
            <v>0</v>
          </cell>
          <cell r="BS340">
            <v>0</v>
          </cell>
          <cell r="BV340">
            <v>0</v>
          </cell>
          <cell r="BW340">
            <v>0</v>
          </cell>
          <cell r="BX340">
            <v>0</v>
          </cell>
          <cell r="BY340">
            <v>0</v>
          </cell>
          <cell r="BZ340">
            <v>0</v>
          </cell>
          <cell r="CA340">
            <v>0</v>
          </cell>
          <cell r="CB340">
            <v>0</v>
          </cell>
          <cell r="CC340">
            <v>0</v>
          </cell>
          <cell r="CK340">
            <v>0</v>
          </cell>
          <cell r="CL340">
            <v>0</v>
          </cell>
        </row>
        <row r="341">
          <cell r="C341" t="str">
            <v>an ensemble of neural models for nested adverse drug events and medication extraction with subwords</v>
          </cell>
          <cell r="D341" t="str">
            <v>An ensemble of neural models for nested adverse drug events and medication extraction with subwords</v>
          </cell>
          <cell r="E341" t="str">
            <v xml:space="preserve">Um conjunto de modelos neurais para eventos de medicamentos adversos aninhados e extração de medicação com subwords </v>
          </cell>
          <cell r="G341" t="str">
            <v xml:space="preserve">macho </v>
          </cell>
          <cell r="H341">
            <v>2020</v>
          </cell>
          <cell r="I341">
            <v>8</v>
          </cell>
          <cell r="J341">
            <v>0</v>
          </cell>
          <cell r="K341">
            <v>0</v>
          </cell>
          <cell r="L341" t="str">
            <v>Scopus</v>
          </cell>
          <cell r="P341" t="str">
            <v>English</v>
          </cell>
          <cell r="Q341" t="str">
            <v>Article</v>
          </cell>
          <cell r="R341">
            <v>0</v>
          </cell>
          <cell r="S341" t="str">
            <v>All Open Access, Hybrid Gold, Green</v>
          </cell>
          <cell r="T341" t="str">
            <v>Ju M., Nguyen N.T.H., Miwa M., Ananiadou S.</v>
          </cell>
          <cell r="U341" t="str">
            <v>Journal of the American Medical Informatics Association</v>
          </cell>
          <cell r="V341" t="str">
            <v>27</v>
          </cell>
          <cell r="W341" t="str">
            <v>1</v>
          </cell>
          <cell r="Y341" t="str">
            <v>10.1093/jamia/ocz075</v>
          </cell>
          <cell r="Z341" t="str">
            <v>10.1093/jamia/ocz075</v>
          </cell>
          <cell r="AB341" t="str">
            <v>https://www.scopus.com/inward/record.uri?eid=2-s2.0-85076584799&amp;doi=10.1093%2fjamia%2focz075&amp;partnerID=40&amp;md5=92b8b92186518eaa53ded642f1f1385e</v>
          </cell>
          <cell r="AC341" t="str">
            <v>National Centre for Text Mining, School of Computer Science, University of Manchester, 131 Princess Street, Manchester, M1 7DN, United Kingdom; Toyota Technological Institute, Nagoya, Japan; Artificial Intelligence Research Centre (AIRC), National Institute of Advanced Industrial Science and Technology (AIST), Tokyo, Japan</v>
          </cell>
          <cell r="AD341" t="str">
            <v>Ju, M., National Centre for Text Mining, School of Computer Science, University of Manchester, 131 Princess Street, Manchester, M1 7DN, United Kingdom, Artificial Intelligence Research Centre (AIRC), National Institute of Advanced Industrial Science and Technology (AIST), Tokyo, Japan; Nguyen, N.T.H., National Centre for Text Mining, School of Computer Science, University of Manchester, 131 Princess Street, Manchester, M1 7DN, United Kingdom, Artificial Intelligence Research Centre (AIRC), National Institute of Advanced Industrial Science and Technology (AIST), Tokyo, Japan; Miwa, M., Toyota Technological Institute, Nagoya, Japan, Artificial Intelligence Research Centre (AIRC), National Institute of Advanced Industrial Science and Technology (AIST), Tokyo, Japan; Ananiadou, S., National Centre for Text Mining, School of Computer Science, University of Manchester, 131 Princess Street, Manchester, M1 7DN, United Kingdom, Artificial Intelligence Research Centre (AIRC), National Institute of Advanced Industrial Science and Technology (AIST), Tokyo, Japan</v>
          </cell>
          <cell r="AH341" t="str">
            <v>Medical Research Council, MRC: MR/N00583X/1
Biotechnology and Biological Sciences Research Council, BBSRC: BB/M006891/1
University of Manchester</v>
          </cell>
          <cell r="AI341" t="str">
            <v>The authors thank Artificial Intelligence Research Centre (AIRC), National Institute of Advanced Industrial Science and Technology (AIST) for the computational resources. The first author thanks The University of Manchester for President’s Doctoral Scholar Award Scholarship. We also thank Mr Paul Thompson for his valuable comments.</v>
          </cell>
          <cell r="AJ341" t="str">
            <v>This research was supported by EMPATHY (Grant ID: BB/ M006891/1) and MMPathIC (Grant ID: MR/N00583X/1).</v>
          </cell>
          <cell r="AL341" t="str">
            <v>Jensen, K., Soguero-Ruiz, C., Oyvind Mikalsen, K., Analysis of free text in electronic health records for identification of cancer patient trajectories (2017) Sci Rep, 7, p. 46226; Yadav, P., Steinbach, M., Kumar, V., Mining electronic health records (EHRs) (2018) ACM Comput Surv, 50 (6), pp. 1-40; Velupillai, S., Suominen, H., Liakata, M., Using clinical natural language processing for health outcomes research: Overview and actionable suggestions for future advances (2018) J Biomed Inform, 88, pp. 11-19; (1972) International Drug Monitoring: The Role of National Centres, Report of AWHO Meeting, , WHO Geneva: World Health Organisation; Johnson, A.E.W., Pollard, T.J., Shen, L., MIMIC-III, a freely accessible critical care database (2016) Sci Data, 3, p. 160035; Iqbal, E., Mallah, R., Rhodes, D., ADEPt, a semantically-enriched pipeline for extracting adverse drug events from free-text electronic health records (2017) PLoS One, 12 (11), pp. e0187121; Yeleswarapu, S., Rao, A., Joseph, T., A pipeline to extract drug-adverse event pairs from multiple data sources (2014) BMC Med Inform Decis Mak, 14, p. 13; Medical Subject Headings (MeSH), , https://www.nlm.nih.gov/mesh/, Accessed December 19, 2018; https://www.meddra.org/, Medical Dictionary for Regulatory Activities (MedDRA). Accessed December 19, 2018; Wang, J., Zhao, L., Ye, Y., Adverse event detection by integrating Twitter data and VAERS (2018) J Biomed Semantics, 9 (1), p. 19; Nikfarjam, A., Sarker, A., O'Connor, K., Pharmacovigilance from social media: Mining adverse drug reaction mentions using sequence labeling with word embedding cluster features (2015) J Am Med Inform Assoc, 22 (3), pp. 671-681; Korkontzelos, I., Nikfarjam, A., Shardlow, M., Analysis of the effect of sentiment analysis on extracting adverse drug reactions from tweets and forum posts (2016) J Biomed Inform, 62, pp. 148-158; Roberts, K., Demner-Fushman, D., Tonning, J.M., Overview of the TAC 2017 adverse reaction extraction from drug labels track Proceedings of Text Analysis Conference (TAC), , November 13-14, 2017. Gaithersburg, Maryland USA; Belousov, M., Milosevic, N., Dixon, W.G., Nenadic, G., Extracting adverse drug reactions and their context using sequence labelling ensembles in TAC 2017 Proceedings of Text Analysis Conference (TAC), , November 13-14, 2017. Gaithersburg, Maryland USA; Cocos, A., Masino, A.J., Combining rule-based and neural network systems for extracting adverse reactions from drug labels Proceedings of Text Analysis Conference (TAC), , November 13-14, 2017. Gaithersburg, Maryland USA; Dandala, B., Mahajan, D., Devarakonda, M.V., IBM Research System at TAC 2017: Adverse drug reactions extraction from drug labels Proceedings of Text Analysis Conference (TAC), , November 13-14, 2017. Gaithersburg, Maryland USA; Gu, X., Ding, C., Li, S., BUPT-PRIS system for TAC 2017 event nugget detection, event argument linking and ADR tracks Proceedings of Text Analysis Conference (TAC), , November 13-14, 2017. Gaithersburg, Maryland USA; Tiftikci, M., Eozgür, A., He, Y., Extracting adverse drug reactions using deep learning and dictionary based approaches Proceedings of Text Analysis Conference (TAC), , November 13-14, 2017. Gaithersburg, Maryland USA; Xu, J., Lee, H.-J., Ji, Z., UTHCCB system for adverse drug reaction extraction from drug labels at TAC-ADR 2017 Proceedings of Text Analysis Conference (TAC), , November 13-14, 2017. Gaithersburg, Maryland USA; Xu, D., Yadav, V., Bethard, S., UArizona at the MADE1.0 NLP challenge (2018) Proceedings of the 1st International Workshop on Medication and Adverse Drug Event Detection. PMLR, 90, pp. 57-65; Florez, E., Precioso, F., Riveill, M., Pighetti, R., Named entity recognition using neural networks for clinical notes (2018) Proceedings of the 1st International Workshop on Medication and Adverse Drug Event Detection. PMLR, 90, pp. 7-15; Yang, X., Bian, J., Wu, Y., Detecting medications and adverse drug events in clinical notes using recurrent neural networks (2018) Proceedings of the 1st International Workshop on Medication and Adverse Drug Event Detection. PMLR, 90, pp. 1-6; Wunnava, S., Qin, X., Kakar, T., Bidirectional LSTM-CRF for adverse drug event tagging in electronic health records (2018) Proceedings of the 1st International Workshop on Medication and Adverse Drug Event Detection. PMLR, 90, pp. 48-56; Li, F., Liu, W., Yu, H., Extraction of information related to adverse drug events from electronic health record notes: Design of an end-to-end model based on deep learning (2018) JMIR Med Inform, 6 (4), p. e12159; Lample, G., Ballesteros, M., Subramanian, S., Neural architectures for named entity recognition Proceedings of NAACL-HLT, , June 12-17, 2016. San Diego, California, USA; Wu, Y., Jiang, M., Xu, J., Clinical named entity recognition using deep learning models (2018) AMIA Annu Symp Proc, 2017, pp. 1812-1819; Dang, T.H., Le, H.Q., Nguyen, T.M., D3NER: Biomedical named entity recognition using CRF-biLSTM improved with fine-tuned embeddings of various linguistic information (2018) Bioinformatics, 34 (20), pp. 3539-3546; Ju, M., Miwa, M., Ananiadou, S., A neural layered model for nested named entity recognition Proceedings of NAACL-HLT, , June 1-6, 2018. New Orleans, USA; Sennrich, R., Haddow, B., Birch, A., Neural machine translation of rare words with subword units Proceedings of ACL, , August 7-12, 2016. Berlin, Germany; Boyer, R.S., Moore, J.S., (1991) MJRTY-a Fast Majority Vote Algorithm. In: Boyer RS, Ed. Automated Reasoning: Essays in Honor of Woody Bledsoe, pp. 105-117. , Dordrecht: Springer Netherlands; http://alias-i.com/lingpipe, Accessed March 15, 2019; Jessop, D.M., Adams, S.E., Willighagen, E.L., OSCAR4: A flexible architecture for chemical text-mining (2011) J Cheminform, 3 (1), p. 41; Cho, H.-C., Okazaki, N., Miwa, M., Named entity recognition with multiple segment representations (2013) Inf Process Manag, 49 (4), pp. 954-965; Tsuruoka, Y., Tateishi, Y., Kim, J.-D., Developing a robust part-ofspeech tagger for biomedical text (2005) Proceedings of the 10th Panhellenic Conference on Advances in Informatics, pp. 382-392. , Berlin, Heidelberg: Springer; Human Disease Ontology, , http://www.disease-ontology.org/; He, Y., Ontology-based vaccine and drug adverse event representation and theory-guided systematic causal network analysis toward integrative pharmacovigilance research (2016) Curr Pharmacol Rep, 2 (3), pp. 113-128; Lance, D.V., Mahnoosh, K., Guido, Z., Analysis of word embeddings and sequence features for clinical information extraction Proceedings of the Australasian Language Technology Association Workshop, , December 8-9, 2015. Sydney, Australia; Mikolov, T., Chen, K., Corrado, G., (2013) Efficient Estimation of Word Representations in Vector Space, , CoRR arXiv 1301.3781; Noreen, E.W., (1989) Computer-Intensive Methods for Testing Hypotheses: An Introduction, , New York: Wiley; Snoek, J., Larochelle, H., Adams, R.P., Practical Bayesian optimization of machine learning algorithms (2012) Proceedings of the 25th International Conference on Neural Information Processing Systems (Vol. 2), pp. 2951-2959. , Lake Tahoe, NE: Curran</v>
          </cell>
          <cell r="AM341" t="str">
            <v>Ananiadou, S.; National Centre for Text Mining, 131 Princess Street, United Kingdom; email: sophia.ananiadou@manchester.ac.uk</v>
          </cell>
          <cell r="AP341" t="str">
            <v>Oxford University Press</v>
          </cell>
          <cell r="AV341" t="str">
            <v>JAMAF</v>
          </cell>
          <cell r="AW341" t="str">
            <v>J. Am. Med. Informatics Assoc.</v>
          </cell>
          <cell r="AX341" t="str">
            <v>Final</v>
          </cell>
          <cell r="AY341" t="str">
            <v>2-s2.0-85076584799</v>
          </cell>
          <cell r="AZ341">
            <v>8</v>
          </cell>
          <cell r="BF341" t="str">
            <v>adverse drug event; electronic health record; information extraction; natural language processing; nested named entity recognition</v>
          </cell>
          <cell r="BG341" t="str">
            <v>adverse drug reaction; Article; drug design; drug information; drug isolation; electronic health record; knowledge; nerve cell network; recognition; semantics; task performance; human; information retrieval; natural language processing; procedures; verbal communication; drug monitoring; drug recall; electronic health record; extraction; information processing; nonhuman; Drug-Related Side Effects and Adverse Reactions; Electronic Health Records; Humans; Information Storage and Retrieval; Narration; Natural Language Processing; Neural Networks, Computer</v>
          </cell>
          <cell r="BJ341" t="str">
            <v>objective: this article describes an ensembling system to automatically extract adverse drug events and drug related entities from clinical narratives, which was developed for the 2018 n2c2 shared task track 2. materials and methods: we designed a neural model to tackle both nested (entities embedded in other entities) and polysemous entities (entities annotated with multiple semantic types) based on mimic iii discharge summaries. to better represent rare and unknown words in entities, we further tokenized the mimic iii data set by splitting the words into finer-grained subwords. we finally combined all the models to boost the performance. additionally, we implemented a featured-based conditional random field model and created an ensemble to combine its predictions with those of the neural model. results: our method achieved 92.78% lenient micro f1-score, with 95.99% lenient precision, and 89.79% lenient recall, respectively. experimental results showed that combining the predictions of either multiple models, or of a single model with different settings can improve performance. discussion: analysis of the development set showed that our neural models can detect more informative text regions than feature-based conditional random field models. furthermore, most entity types significantly benefit from subword representation, which also allows us to extract sparse entities, especially nested entities. conclusion: the overall results have demonstrated that the ensemble method can accurately recognize entities, including nested and polysemous entities. additionally, our method can recognize sparse entities by reconsidering the clinical narratives at a finer-grained subword level, rather than at the word level. © 2019 the author(s) 2019. published by oxford university press on behalf of the american medical informatics association.</v>
          </cell>
          <cell r="BL341" t="str">
            <v xml:space="preserve">Objetivo: Este artigo descreve um sistema de assuntos para extrair automaticamente eventos adversos e entidades relacionadas a drogas de narrativas clínicas, que foi desenvolvido para a Tarefa de Tarefa Compartilhada de 2018 N2C2 2. Materiais e Métodos: Nós projetamos um modelo neural para enfrentar ambos aninhados (entidades incorporadas Em outras entidades) e entidades polissemas (entidades anotadas com múltiplos tipos semânticos) com base nos resumos de descarga mímica III. Para melhor representar palavras raras e desconhecidas em entidades, optamos por ainda mais os dados mímicos III, dividindo as palavras em subwords mais refinadas. Finalmente combinamos todos os modelos para impulsionar o desempenho. Além disso, implementamos um modelo de campo aleatório condicional com base em destaque e criei um conjunto para combinar suas previsões com as do modelo neural. Resultados: Nosso método alcançou 92,78% Lenient Micro F1-Score, com 95,99% de precisão leniente e 89,79% de recordação leniente, respectivamente. Os resultados experimentais mostraram que combinar as previsões de vários modelos, ou de um único modelo com diferentes configurações podem melhorar o desempenho. Discussão: A análise do conjunto de desenvolvimento mostrou que nossos modelos neurais podem detectar regiões de texto mais informativas do que modelos de campo aleatórios condicionais baseados em recursos. Além disso, a maioria dos tipos de entidade se beneficia significativamente da representação subword, que também nos permite extrair entidades esparsas, especialmente entidades aninhadas. CONCLUSÃO: Os resultados gerais demonstraram que o método do conjunto pode reconhecer com precisão entidades, incluindo entidades aninhadas e polissemas. Além disso, nosso método pode reconhecer entidades esparsas reconsiderando as narrativas clínicas em um nível de subword gasto mais refinado, em vez de no nível da palavra. © 2019 o autor (s) 2019. Publicado pela Universidade de Oxford Press em nome da American Medical Informatics Association. </v>
          </cell>
          <cell r="BQ341">
            <v>0</v>
          </cell>
          <cell r="BR341">
            <v>1</v>
          </cell>
          <cell r="BS341">
            <v>0</v>
          </cell>
          <cell r="BV341">
            <v>0</v>
          </cell>
          <cell r="BW341">
            <v>0</v>
          </cell>
          <cell r="BX341">
            <v>0</v>
          </cell>
          <cell r="BY341">
            <v>0</v>
          </cell>
          <cell r="BZ341">
            <v>0</v>
          </cell>
          <cell r="CA341">
            <v>0</v>
          </cell>
          <cell r="CB341">
            <v>0</v>
          </cell>
          <cell r="CC341">
            <v>0</v>
          </cell>
          <cell r="CE341" t="str">
            <v>Entra ou ñ para leitura: não</v>
          </cell>
          <cell r="CF341" t="str">
            <v>Ruim</v>
          </cell>
          <cell r="CG341">
            <v>44374</v>
          </cell>
          <cell r="CK341">
            <v>0</v>
          </cell>
          <cell r="CL341">
            <v>0</v>
          </cell>
        </row>
        <row r="342">
          <cell r="C342" t="str">
            <v>resolving ambiguity in biomedical text to improve summarization</v>
          </cell>
          <cell r="D342" t="str">
            <v>Resolving ambiguity in biomedical text to improve summarization</v>
          </cell>
          <cell r="E342" t="str">
            <v xml:space="preserve">Resolvendo a ambiguidade no texto biomédico para melhorar a resumo </v>
          </cell>
          <cell r="G342" t="str">
            <v xml:space="preserve">macho </v>
          </cell>
          <cell r="H342">
            <v>2012</v>
          </cell>
          <cell r="I342">
            <v>14</v>
          </cell>
          <cell r="J342">
            <v>0</v>
          </cell>
          <cell r="K342">
            <v>0</v>
          </cell>
          <cell r="L342" t="str">
            <v>Scopus</v>
          </cell>
          <cell r="P342" t="str">
            <v>English</v>
          </cell>
          <cell r="Q342" t="str">
            <v>Article</v>
          </cell>
          <cell r="R342">
            <v>0</v>
          </cell>
          <cell r="T342" t="str">
            <v>Plaza L., Stevenson M., Díaz A.</v>
          </cell>
          <cell r="U342" t="str">
            <v>Information Processing and Management</v>
          </cell>
          <cell r="V342" t="str">
            <v>48</v>
          </cell>
          <cell r="W342" t="str">
            <v>4</v>
          </cell>
          <cell r="Y342" t="str">
            <v>10.1016/j.ipm.2011.09.005</v>
          </cell>
          <cell r="Z342" t="str">
            <v>10.1016/j.ipm.2011.09.005</v>
          </cell>
          <cell r="AB342" t="str">
            <v>https://www.scopus.com/inward/record.uri?eid=2-s2.0-84861233249&amp;doi=10.1016%2fj.ipm.2011.09.005&amp;partnerID=40&amp;md5=7963d4d390be4e0d03d71467918d1457</v>
          </cell>
          <cell r="AC342" t="str">
            <v>Dpto. de Ingeniería Del Software e Inteligencia Artificial, Universidad Complutense de Madrid, C/ Profesor José García Santesmases s/n, 28040 Madrid, Spain; Department of Computer Science, University of Sheffield, Regent Court, 211 Portobello, Sheffield S1 4DP, United Kingdom</v>
          </cell>
          <cell r="AD342" t="str">
            <v>Plaza, L., Dpto. de Ingeniería Del Software e Inteligencia Artificial, Universidad Complutense de Madrid, C/ Profesor José García Santesmases s/n, 28040 Madrid, Spain; Stevenson, M., Department of Computer Science, University of Sheffield, Regent Court, 211 Portobello, Sheffield S1 4DP, United Kingdom; Díaz, A., Dpto. de Ingeniería Del Software e Inteligencia Artificial, Universidad Complutense de Madrid, C/ Profesor José García Santesmases s/n, 28040 Madrid, Spain</v>
          </cell>
          <cell r="AH342" t="str">
            <v>Engineering and Physical Sciences Research Council, EPSRC: EP/D069548/1</v>
          </cell>
          <cell r="AI342" t="str">
            <v>This research is funded by the Spanish Government through the FPU Program and the Projects TIN2009-14659-C03-01 and TSI 020312-2009-44. Mark Stevenson is grateful for the support provided by the Engineering and Physical Sciences Research Council (Grant EP/D069548/1).</v>
          </cell>
          <cell r="AL342" t="str">
            <v>Agirre, E., Edmonds, P., (2006) Word Sense Disambiguation: Algorithms and Applications, , Springer; Agirre, E., Sora, A., Stevenson, M., Graph-based word sense disambiguation of biomedical documents (2010) Bioinformatics, 26, pp. 2889-2896; Agirre, E., Soroa, A., Personalizing PageRank for word sense disambiguation (2009) Proceedings of the 12th Conference of the European Chapter of the ACL (EACL 2009), pp. 33-41. , Athens, Greece; Aronson, A., Effective mapping of biomedical text to the UMLS Metathesaurus: The MetaMap program (2001) Proceedings of the AMIA Annual Symposium, pp. 17-21. , Washington, DC; Barabasi, A., Albert, R., Emergence of scaling in random networks (1999) Science, 268, pp. 509-512; Barzilay, R., Elhadad, M., Using lexical chains for text summarization (1997) Proceedings of the ACL Workshop on Intelligent Scalable Text Summarization, pp. 10-17. , Madrid, Spain; Barzilay, R., Lapata, M., Modeling local coherence: An entity-based approach (2005) Proceedings of the 43rd Annual Meeting of the Association for Computational Linguistics, pp. 141-148. , Ann Arbor, Michigan; Brin, S., Page, L., The anatomy of a large-scale hypertextual web search engine (1998) Computer Networks and ISDN Systems, 30, pp. 1-7; Brooks, A.D., Sulimanoff, I., Evidence-based oncology project (2002) Surgical Oncology Clinics of North America, 11 (1), pp. 3-10. , DOI 10.1016/S1055-3207(03)00072-3; Cohen, A.M., Hersh, W.R., A survey of current work in biomedical text mining (2005) Briefings in Bioinformatics, 6 (1), pp. 57-71. , DOI 10.1093/bib/6.1.57; Erkan, G., Radev, D.R., LexRank: Graph-based lexical centrality as salience in text summarization (2004) Journal of Artificial Intelligence Research, 22, pp. 457-479. , http://www.cs.cmu.edu/afs/cs/project/jair/pub/volume22/erkan04a.pdf; Farghlay, A., Hedin, B., Domain analysis and representation (2003) Handbook for Language Engineers, pp. 21-58. , CSLI Publications Stanford, CA; Fiszman, M., Rindflesch, T.C., Kilicoglu, H., Abstraction summarization for managing the biomedical research literature (2004) Proceedings of the HLT-NAACL Workshop on Computational Lexical Semantics, pp. 76-83. , Boston, MA; Gale, W., Church, K., Yarowsky, D., One sense per discourse (1992) Proceedings of the DARPA Speech and Natural Language Workshop, pp. 233-237. , Harriman, NY; Gay, C., Kayaalp, M., Aronson, A., Semi-automatic indexing of full text biomedical articles (2005) Proceedings of the AMIA Annual Symposium, pp. 271-275. , Washington, DC; Hovy, E., Automated text summarization (2005) The Oxford Handbook of Computational Linguistics, pp. 583-598. , R. Mitkov, Oxford University Press; Humphrey, S., Rogers, W., Kilicoglu, H., Demner-Fushman, D., Rindflesch, T., Word sense disambiguation by selecting the best semantic type based on journal descriptor indexing: Preliminary experiment (2006) Journal of the American Society for Information Science and Technology, 57, pp. 96-113; Hunter, L., Cohen, K.B., Biomedical language processing: What's beyond PubMed? (2006) Molecular Cell, 21 (5), pp. 589-594. , DOI 10.1016/j.molcel.2006.02.012, PII S1097276506001146; Ide, N., Véronis, J., Introduction to the special issue on word sense disambiguation: The state of the art (1998) Computational Linguistics, 24, pp. 1-40; Joshi, M., Pedersen, T., MacLin, R., A comparative study of support vector machines applied to the word sense disambiguation problem for the medical domain (2005) Proceedings of the 2nd Indian Conference on Artificial Intelligence (IICAI-05), pp. 3449-3468. , Pune, India; Lapata, M., Barzilay, R., Automatic evaluation of text coherence: Models and representations (2005) Proceedings of the 19th International Joint Conference on Artificial Intelligence, pp. 1085-1090. , Edinburgh, Scotland; Lau, A., Coiera, E., Impact of web searching and social feedback on consumer decision making: A prospective online experiment (2008) Journal of Medical Internet Research, 10, p. 2; Lin, C.-Y., Looking for a few good metrics: Automatic summarization evaluation - How many samples are enough? (2004) Proceedings of the 4th NTCIR Workshop on Research in Information Access Technologies Information Retrieval, Question Answering and Summarization, , Tokyo, Japan; Lin, C.-Y., ROUGE: A package for automatic evaluation of summaries (2004) Proceedings of the ACL Workshop on Text Summarization Branches Out, pp. 74-81. , Barcelona, Spain; Liu, H., Teller, V., Friedman, C., A multi-aspect comparison study of supervised word sense disambiguation (2004) Journal of the American Medical Informatics Association, 11 (4), pp. 320-331. , DOI 10.1197/jamia.M1533, PII S1067502704000544; Louis, A., Nenkova, A., Automatic summary evaluation without human models (2008) Proceedings of the 1st Text Analysis Conference (TAC 2008), , Gaithersburg, MD; Mani, I., (1999) Advances in Automatic Text Summarization, , The MIT Press Cambridge, MA; Mani, I., (2001) Automatic Summarization, , J. Benjamins Pub. Co Amsterdam; McInnes, B., Pedersen, T., Carlis, J., Using UMLS concept unique identifiers (CUIs) for word sense disambiguation in the biomedical domain (2007) Proceedings of the Annual Symposium of the American Medical Informatics Association, pp. 533-537. , Chicago, IL; Mihalcea, R., Tarau, P., TextRank - Bringing order into text (2004) Proceedings of the Conference on Empirical Methods in Natural Language Processing (EMNLP 2004), pp. 404-411. , Barcelona, Spain; Moens, M.F., (2000) Automatic Indexing and Abstracting of Document Texts, , Kluwer Academic Publishers; Navigli, R., Word sense disambiguation: A survey (2009) ACM Computing Surveys, 41, pp. 1-69; Navigli, R., Lapata, M., Graph connectivity measures for unsupervised word sense disambiguation (2007) Proceedings of the 20th International Joint Conference on Artificial Intelligence (IJCAI 2007), pp. 1683-1688. , Hyderabad, India; Nelson, S., Powell, T., Humphreys, B., The unified medical language system (UMLS) project (2002) Encyclopedia of Library and Information Science, , A. Kent, C.M. Hall, Marcel Dekker, Inc; Pitler, E., Louis, A., Nenkova, A., Automatic evaluation of linguistic quality in multi-document summarization (2010) Proceedings of the 48th Annual Meeting of the Association for Computational Linguistics, pp. 544-554. , Uppsala, Sweden; Pitler, E., Nenkova, A., Revisiting readability: A unified framework for predicting text quality (2008) Proceedings of the Conference on Empirical Methods in Natural Language Processing (EMNLP 2008), pp. 186-195. , Honolulu, Hawaii; Plaza, L., Díaz, A., Gervás, P., Concept-graph based biomedical automatic summarization using ontologies (2008) TextGraphs '08: Proceedings of the 3rd Textgraphs Workshop on Graph-based Algorithms for Natural Language Processing, pp. 53-56. , Manchester, UK; Ponzetto, S.P., Navigli, R., Knowledge-rich word sense disambiguation rivaling supervised systems (2010) Proceedings of the 48th Annual Meeting of the Association for Computational Linguistics, pp. 1522-1531. , Uppsala, Sweden; Pradhan, S., Loper, E., Dligach, D., Palmer, M., SemEval-2007 task-17: English lexical sample, SRL and all words (2007) Proceedings of the Fourth International Workshop on Semantic Evaluations (SemEval-2007), pp. 87-92. , Prague, Czech Republic; Reeve, L.H., Han, H., Brooks, A.D., The use of domain-specific concepts in biomedical text summarization (2007) Information Processing and Management, 43 (6), pp. 1765-1776. , DOI 10.1016/j.ipm.2007.01.026, PII S030645730700074X; Saggion, H., Torres-Moreno, J.-M., Cunha, I.D., Sanjuan, E., Multilingual summarization evaluation without human models (2010) Proceedings of the 23rd International Conference on Computational Linguistics (COLING 2010): Poster Volume, pp. 1059-1067. , Beijing, China; Sanderson, M., Word sense disambiguation and information retrieval (1994) Proceedings of the 17th ACM SIGIR Conference, pp. 142-151. , Dublin, Ireland; Savova, G.K., Coden, A., Sominsky, I.L., Johnson, R., Ogren, P.V., De Groen, P.C., Word sense disambiguation across two domains: Biomedical literature and clinical notes (2008) Journal of Biomedical Informatics, 41, pp. 1088-1100; Schuemie, M.J., Kors, J.A., Mons, B., Word sense disambiguation in the biomedical domain: An overview (2005) Journal of Computational Biology, 12 (5), pp. 554-565. , DOI 10.1089/cmb.2005.12.554; Schwartz, A., Hearst, M., (2003) A simple algorithm for identifying abbreviation definitions in biomedical text, pp. 451-462. , Proceedings of the Pacific symposium on biocomputing (PSB 2003) Lihue, Hawaii; Shi, Z., Melli, G., Wang, Y., Liu, Y., Gu, B., Kashani, M.M., Sarkar, A., Popowich, F., Question answering summarization of multiple biomedical documents (2007) Lecture Notes in Computer Science (including subseries Lecture Notes in Artificial Intelligence and Lecture Notes in Bioinformatics), 4509, pp. 284-295. , Advances in Artificial Intelligence - 20th Conference of the Canadian Society for Computational Studies of Intelligence, Canadian AI 2007, Proceedings; Sinha, R., Mihalcea, R., Unsupervised graph-based word sense disambiguation using measures of word semantic similarity (2007) Proceedings of the IEEE International Conference on Semantic Computing (ICSC 2007), pp. 363-369. , Irvine, CA, USA; Stevenson, M., Guo, Y., Gaizauskas, R., Martinez, D., Disambiguation of biomedical text using diverse sources of information (2008) BMC Bioinformatics, 9, p. 7; Tsatsaronis, G., Vazirgiannis, M., Androutsopoulos, I., Word sense disambiguation with spreading activation networks generated from thesauri (2007) Proceedings of the 20th International Joint Conference on Artificial Intelligence (IJCAI 2007), pp. 1725-1730. , Hyderabad, India; Vadlapudi, R., Katragadda, R., Quantitative evaluation of grammaticality of summaries (2010) Proceedings of the 11th Conference on Intelligent Text Processing and Computational Linguistics (CICLing), pp. 736-747. , Iasi, Romania; Weeber, M., Mork, J., Aronson, A., Developing a test collection for biomedical word sense disambiguation (2001) Proceedings of AMIA Annual Symposium, pp. 746-750. , Washington, DC; Westbrook, J.I., Coiera, E.W., Gosling, A.S., Do online information retrieval systems help experienced clinicians answer clinical questions? (2005) Journal of the American Medical Informatics Association, 12 (3), pp. 315-321. , DOI 10.1197/jamia.M1717; Yoo, I., Hu, X., Song, I.-Y., A coherent graph-based semantic clustering and summarization approach for biomedical literature and a new summarization evaluation method (2007) BMC Bioinformatics, 8, p. 4; Zhou, L., Lin, C.-Y., Munteanu, D.S., Hovy, E., ParaEval: Using paraphrases to evaluate summaries automatically (2006) Proceedings of the Human Language Technology Conference of the NAACL, Main Conference, pp. 447-454. , New York, NY; Zweigenbaum, P., Demner-fushman, D., Yu, H., Cohen, K.B., Frontiers of biomedical text mining: Current progress (2007) Briefings in Bioinformatics, 8 (5), pp. 358-375. , DOI 10.1093/bib/bbm045, Special Issue: Current Progress in Bioinformatics: 2007</v>
          </cell>
          <cell r="AM342" t="str">
            <v>Plaza, L.; Dpto. de Ingeniería Del Software e Inteligencia Artificial, C/ Profesor José García Santesmases s/n, 28040 Madrid, Spain; email: lplazam@fdi.ucm.es</v>
          </cell>
          <cell r="AV342" t="str">
            <v>IPMAD</v>
          </cell>
          <cell r="AW342" t="str">
            <v>Inf. Process. Manage.</v>
          </cell>
          <cell r="AX342" t="str">
            <v>Final</v>
          </cell>
          <cell r="AY342" t="str">
            <v>2-s2.0-84861233249</v>
          </cell>
          <cell r="AZ342">
            <v>11</v>
          </cell>
          <cell r="BF342" t="str">
            <v>Biomedical summarization; MetaMap; UMLS; Unified medical language system; Word sense disambiguation; WSD</v>
          </cell>
          <cell r="BG342" t="str">
            <v>Biomedical summarization; MetaMap; UMLS; Unified medical language systems; Word Sense Disambiguation; WSD; Data processing; Media streaming; Natural language processing systems</v>
          </cell>
          <cell r="BI342" t="str">
            <v>twitter|metamap|nlp</v>
          </cell>
          <cell r="BJ342" t="str">
            <v>access to the vast body of research literature that is now available on biomedicine and related fields can be improved with automatic summarization. this paper describes a summarization system for the biomedical domain that represents documents as graphs formed from concepts and relations in the umls metathesaurus. this system has to deal with the ambiguities that occur in biomedical documents. we describe a variety of strategies that make use of metamap and word sense disambiguation (wsd) to accurately map biomedical documents onto umls metathesaurus concepts. evaluation is carried out using a collection of 150 biomedical scientific articles from the biomed central corpus. we find that using wsd improves the quality of the summaries generated. © 2011 elsevier ltd. all rights reserved.</v>
          </cell>
          <cell r="BL342" t="str">
            <v xml:space="preserve">Acesso ao vasto corpo de literatura de pesquisa que agora está disponível em biomedicina e campos relacionados pode ser melhorado com resumos automáticos. Este artigo descreve um sistema de resumo para o domínio biomédico que representa documentos como gráficos formados por conceitos e relações no metateseus UMLS. Este sistema tem que lidar com as ambiguidades que ocorrem em documentos biomédicos. Descrevemos uma variedade de estratégias que utilizam o Metamap e a Palavra Sense Desambigação (WSD) para mapear com precisão os documentos biomédicos para os conceitos de metateseus UMLS. A avaliação é realizada utilizando uma colecção de 150 artigos científicos biomédicos do corpus central biomado. Descobrimos que o uso do WSD melhora a qualidade dos resumos gerados. © 2011 Elsevier Ltd. todos os direitos reservados. </v>
          </cell>
          <cell r="BQ342">
            <v>0</v>
          </cell>
          <cell r="BR342">
            <v>0</v>
          </cell>
          <cell r="BS342">
            <v>0</v>
          </cell>
          <cell r="BV342">
            <v>0</v>
          </cell>
          <cell r="BW342">
            <v>0</v>
          </cell>
          <cell r="BX342">
            <v>0</v>
          </cell>
          <cell r="BY342">
            <v>0</v>
          </cell>
          <cell r="BZ342">
            <v>0</v>
          </cell>
          <cell r="CA342">
            <v>0</v>
          </cell>
          <cell r="CB342">
            <v>0</v>
          </cell>
          <cell r="CC342">
            <v>0</v>
          </cell>
          <cell r="CK342">
            <v>0</v>
          </cell>
          <cell r="CL342">
            <v>0</v>
          </cell>
        </row>
        <row r="343">
          <cell r="C343" t="str">
            <v>association between antipsychotic drug dose and length of clinical notes a proxy of disease severity</v>
          </cell>
          <cell r="D343" t="str">
            <v>Association between antipsychotic drug dose and length of clinical notes: A proxy of disease severity?</v>
          </cell>
          <cell r="E343" t="str">
            <v xml:space="preserve">Associação entre dose antipsicótica de drogas e comprimento de notas clínicas: um proxy de gravidade da doença? </v>
          </cell>
          <cell r="G343" t="str">
            <v xml:space="preserve">macho </v>
          </cell>
          <cell r="H343">
            <v>2020</v>
          </cell>
          <cell r="I343">
            <v>1</v>
          </cell>
          <cell r="J343">
            <v>0</v>
          </cell>
          <cell r="K343">
            <v>0</v>
          </cell>
          <cell r="L343" t="str">
            <v>Scopus</v>
          </cell>
          <cell r="P343" t="str">
            <v>English</v>
          </cell>
          <cell r="Q343" t="str">
            <v>Article</v>
          </cell>
          <cell r="R343">
            <v>0</v>
          </cell>
          <cell r="S343" t="str">
            <v>All Open Access, Gold, Green</v>
          </cell>
          <cell r="T343" t="str">
            <v>Sørup F.K.H., Brunak Sø., Eriksson R.</v>
          </cell>
          <cell r="U343" t="str">
            <v>BMC Medical Research Methodology</v>
          </cell>
          <cell r="V343" t="str">
            <v>20</v>
          </cell>
          <cell r="W343" t="str">
            <v>1</v>
          </cell>
          <cell r="X343" t="str">
            <v xml:space="preserve"> 107</v>
          </cell>
          <cell r="Y343" t="str">
            <v>10.1186/s12874-020-00993-1</v>
          </cell>
          <cell r="Z343" t="str">
            <v>10.1186/s12874-020-00993-1</v>
          </cell>
          <cell r="AB343" t="str">
            <v>https://www.scopus.com/inward/record.uri?eid=2-s2.0-85084409786&amp;doi=10.1186%2fs12874-020-00993-1&amp;partnerID=40&amp;md5=08b600282f11a5118dcf2a2c6210991a</v>
          </cell>
          <cell r="AC343" t="str">
            <v>Disease Systems Biology Program, Novo Nordisk Foundation Center for Protein Research, University of Copenhagen, Blegdamsvej 3B, Copenhagen N, DK-2200, Denmark</v>
          </cell>
          <cell r="AD343" t="str">
            <v>Sørup, F.K.H., Disease Systems Biology Program, Novo Nordisk Foundation Center for Protein Research, University of Copenhagen, Blegdamsvej 3B, Copenhagen N, DK-2200, Denmark; Brunak, Sø., Disease Systems Biology Program, Novo Nordisk Foundation Center for Protein Research, University of Copenhagen, Blegdamsvej 3B, Copenhagen N, DK-2200, Denmark; Eriksson, R., Disease Systems Biology Program, Novo Nordisk Foundation Center for Protein Research, University of Copenhagen, Blegdamsvej 3B, Copenhagen N, DK-2200, Denmark</v>
          </cell>
          <cell r="AH343" t="str">
            <v>Novo Nordisk Fonden, NNF: NNF14CC0001</v>
          </cell>
          <cell r="AI343" t="str">
            <v>Novo Nordisk Foundation Center for Protein Research, University of Copenhagen. The center is supported financially by the Novo Nordisk Foundation (grant agreement NNF14CC0001). The sponsor had no role in the design and conduct of the study; collection, management, analysis or interpretation of the data; or preparation, review or approval of the manuscript.</v>
          </cell>
          <cell r="AL343" t="str">
            <v>Huang, Y.L., Moon, J., Segal, J.B., A comparison of active adverse event surveillance systems worldwide (2014) Drug Saf, 37, pp. 581-596. , 10.1007/s40264-014-0194-3 25022829 4134479; Hazell, L., Shakir, S.A.W., Under-reporting of adverse drug reactions: A systematic review (2006) Drug Saf, 29, pp. 385-396. , 10.2165/00002018-200629050-00003 16689555; Luo, Y., Thompson, W.K., Herr, T.M., Natural language processing for EHR-based Pharmacovigilance: A structured review (2017) Drug Saf, 40, pp. 1075-1089. , 10.1007/s40264-017-0558-6 28643174; Eriksson, R., Jensen, P.B., Frankild, S., Dictionary construction and identification of possible adverse drug events in Danish clinical narrative text (2013) J Am Med Informatics Assoc, 20, pp. 947-953. , 10.1136/amiajnl-2013-001708; Eriksson, R., Werge, T., Jensen, L.J., Dose-specific adverse drug reaction identification in electronic patient records: Temporal data Mining in an Inpatient Psychiatric Population (2014) Drug Saf, 37, pp. 237-247. , 10.1007/s40264-014-0145-z 1:CAS:528:DC%2BC2cXls1Onsrc%3D 24634163 3975083; Lochmann Van Bennekom, M.W., Gijsman, H.J., Zitman, F.G., Antipsychotic polypharmacy in psychotic disorders: A critical review of neurobiology, efficacy, tolerability and cost effectiveness (2013) J Psychopharmacol, 27, pp. 327-336. , 10.1177/0269881113477709 23413275; Gallego, J.A., Nielsen, J., De Hert, M., Safety and tolerability of antipsychotic Polypharmacy (2012) Expert Opin Drug Saf, 11, pp. 527-542. , 10.1517/14740338.2012.683523 1:CAS:528:DC%2BC38Xptl2qtbc%3D 22563628 3384511; Bolstad, A., Andreassen, O.A., Røssberg, J.I., Previous hospital admissions and disease severity predict the use of antipsychotic combination treatment in patients with schizophrenia (2011) BMC Psychiatry., 11. , https://doi.org/10.1186/1471-244X-11-126; Bergendal, A., Schioler, H., Wettermark, B., Concomitant use of two or more antipsychotic drugs is common in Sweden (2015) Ther Adv Psychopharmacol, 5, pp. 224-231. , 10.1177/2045125315588647 1:CAS:528:DC%2BC28XnsFChsLY%3D 26301078 4535048; Nielsen, J., Le Quach, P., Emborg, C., 10-year trends in the treatment and outcomes of patients with first-episode schizophrenia (2010) Acta Psychiatr Scand, 122, pp. 356-366. , 10.1111/j.1600-0447.2010.01576.x 20528803; (2017) Guidelines for ATC Classification and DDD Assignment 2017, , WHO Collaborating Centre for Drug Statistics Methodology 20 Norwegian Institute of Public Health Oslo; Andreasen, N.C., Pressler, M., Nopoulos, P., Antipsychotic dose equivalents and dose-years: A standardized method for comparing exposure to different drugs (2010) Biol Psychiatry, 67, pp. 255-262. , 10.1016/j.biopsych.2009.08.040 1:CAS:528:DC%2BC3cXnsFWrsA%3D%3D 19897178; Gardner, D.M., Murphy, A.L., O'Donnell, H., International consensus study of antipsychotic dosing (2010) Am J Psychiatry, 167, pp. 686-693. , 10.1176/appi.ajp.2009.09060802 20360319; Patel, M.X., Arista, I.A., Taylor, M., How to compare doses of different antipsychotics: A systematic review of methods (2013) Schizophr Res, 149, pp. 141-148. , 10.1016/j.schres.2013.06.030 23845387; Agniel, D., Kohane, I.S., Weber, G.M., Biases in electronic health record data due to processes within the healthcare system: Retrospective observational study (2018) BMJ., 361. , https://doi.org/10.1136/bmj.k1479; http://www.who.int/classifications/icd/en/, WHO. ICD-10, (Accessed 24 May 2018); Weis, J.M., Levy, P.C., Copy, paste, and cloned notes in electronic health records: Prevalence, benefits, risks, and best practice recommendations (2014) Chest, 145, pp. 632-638. , 10.1378/chest.13-0886 24590024; Cohen, R., Elhadad, M., Elhadad, N., Redundancy in electronic health record corpora: Analysis, impact on text mining performance and mitigation strategies (2013) BMC Bioinformatics., 14. , https://doi.org/10.1186/1471-2105-14-10</v>
          </cell>
          <cell r="AM343" t="str">
            <v>Eriksson, R.; Disease Systems Biology Program, Blegdamsvej 3B, Denmark; email: robert.eriksson@cpr.ku.dk</v>
          </cell>
          <cell r="AP343" t="str">
            <v>BioMed Central Ltd.</v>
          </cell>
          <cell r="AW343" t="str">
            <v>BMC Med. Res. Methodol.</v>
          </cell>
          <cell r="AX343" t="str">
            <v>Final</v>
          </cell>
          <cell r="AY343" t="str">
            <v>2-s2.0-85084409786</v>
          </cell>
          <cell r="BF343" t="str">
            <v>Adverse event; Antipsychotic drugs; Natural language processing; Text mining</v>
          </cell>
          <cell r="BJ343" t="str">
            <v>background: most structured clinical data, such as diagnosis codes, are not sufficient to obtain precise phenotypes and assess disease burden. text mining of clinical notes could provide a basis for detailed profiles of phenotypic traits. the objective of the current study was to determine whether drug dose, regardless of polypharmacy, is associated with the length of clinical notes, and to determine the frequency of adverse events per word in clinical notes. methods: in this observational study, we utilized restricted-access data from an electronic patient record system. using three methods (defined daily dose, olanzapine equivalents, and chlorpromazine equivalents) we calculated antipsychotic dose equivalents and compared these with the number of words recorded per treatment day. for each normalization method, the frequencies of adverse events per word in manually curated samples were compared to dose intervals. results: the length of clinical notes per treatment day was positively associated with the prescribed dose for all normalization methods. the number of adverse events per word was stable over the analyzed dose spectrum. conclusions: assuming that drug dose increases with the severity of disease, the length of clinical notes can serve as a proxy for disease severity. due to the near-linear relationship, correction of daily word count is unnecessary when text mining for potential adverse drug reactions. © 2020 the author(s).</v>
          </cell>
          <cell r="BL343" t="str">
            <v xml:space="preserve">Antecedentes: A maioria dos dados clínicos estruturados, como os códigos de diagnóstico, não são suficientes para obter fenótipos precisos e avaliar a carga da doença. A mineração de texto de notas clínicas poderia fornecer uma base para perfis detalhados de traços fenotípicos. O objetivo do estudo atual foi determinar se a dose de drogas, independentemente da polifarmácia, está associada à duração das notas clínicas e determinar a frequência de eventos adversos por palavra em notas clínicas. Métodos: Neste estudo observacional, utilizamos dados de acesso restrito de um sistema de registro de pacientes eletrônicos. Usando três métodos (dose diária definida, equivalentes de olanzapina e equivalentes de clorpromazina) calculamos equivalentes de dose antipsicótica e comparamos estes com o número de palavras registradas por dia de tratamento. Para cada método de normalização, as frequências de eventos adversos por palavra em amostras manualmente curadas foram comparadas aos intervalos de dose. RESULTADOS: O comprimento das notas clínicas por dia de tratamento foi positivamente associado à dose prescrita para todos os métodos de normalização. O número de eventos adversos por palavra foi estável sobre o espectro de dose analisado. CONCLUSÕES: Assumindo que a dose de drogas aumenta com a gravidade da doença, a duração das notas clínicas pode servir como proxy para a gravidade da doença. Devido ao relacionamento quase linear, a correção da contagem diária de palavras é desnecessária quando a mineração de texto para potenciais reações adversas de medicamentos. © 2020 o (s) autor (es). </v>
          </cell>
          <cell r="BQ343">
            <v>0</v>
          </cell>
          <cell r="BR343">
            <v>1</v>
          </cell>
          <cell r="BS343">
            <v>0</v>
          </cell>
          <cell r="BV343">
            <v>0</v>
          </cell>
          <cell r="BW343">
            <v>0</v>
          </cell>
          <cell r="BX343">
            <v>0</v>
          </cell>
          <cell r="BY343">
            <v>0</v>
          </cell>
          <cell r="BZ343">
            <v>0</v>
          </cell>
          <cell r="CA343">
            <v>0</v>
          </cell>
          <cell r="CB343">
            <v>0</v>
          </cell>
          <cell r="CC343">
            <v>0</v>
          </cell>
          <cell r="CE343" t="str">
            <v>Entra ou ñ para leitura: não</v>
          </cell>
          <cell r="CF343" t="str">
            <v>Ruim</v>
          </cell>
          <cell r="CG343">
            <v>44374</v>
          </cell>
          <cell r="CK343">
            <v>0</v>
          </cell>
          <cell r="CL343">
            <v>0</v>
          </cell>
        </row>
        <row r="344">
          <cell r="C344" t="str">
            <v>bleeding entity recognition in electronic health records a comprehensive analysis of end to end systems</v>
          </cell>
          <cell r="D344" t="str">
            <v>Bleeding Entity Recognition in Electronic Health Records: A Comprehensive Analysis of End-to-End Systems</v>
          </cell>
          <cell r="E344" t="str">
            <v xml:space="preserve">Reconhecimento da entidade sangrando em registros eletrônicos de saúde: uma análise abrangente de sistemas de ponta a ponta </v>
          </cell>
          <cell r="G344" t="str">
            <v xml:space="preserve">macho </v>
          </cell>
          <cell r="H344">
            <v>2020</v>
          </cell>
          <cell r="J344">
            <v>0</v>
          </cell>
          <cell r="K344">
            <v>0</v>
          </cell>
          <cell r="L344" t="str">
            <v>Scopus</v>
          </cell>
          <cell r="P344" t="str">
            <v>English</v>
          </cell>
          <cell r="Q344" t="str">
            <v>Article</v>
          </cell>
          <cell r="R344">
            <v>0</v>
          </cell>
          <cell r="T344" t="str">
            <v>Mitra A., Rawat B.P.S., McManus D., Kapoor A., Yu H.</v>
          </cell>
          <cell r="U344" t="str">
            <v>AMIA ... Annual Symposium proceedings. AMIA Symposium</v>
          </cell>
          <cell r="V344" t="str">
            <v>2020</v>
          </cell>
          <cell r="AB344" t="str">
            <v>https://www.scopus.com/inward/record.uri?eid=2-s2.0-85105358008&amp;partnerID=40&amp;md5=e17f21cf744c31eba373256c70fa08b7</v>
          </cell>
          <cell r="AC344" t="str">
            <v>College of Information and Computer Science, University of Massachusetts Amherst, MA, Amherst, United States; Department of Medicine, University of Massachusetts Medical School, MA, Worcester, United States; Department of Computer Science, University of Massachusetts Lowell, MA, Lowell, United States; Center for Healthcare Organization and Implementation Research, Bedford Veterans Affairs Medical Center, MA, Bedford, United States</v>
          </cell>
          <cell r="AD344" t="str">
            <v>Mitra, A., College of Information and Computer Science, University of Massachusetts Amherst, MA, Amherst, United States; Rawat, B.P.S., College of Information and Computer Science, University of Massachusetts Amherst, MA, Amherst, United States; McManus, D., Department of Medicine, University of Massachusetts Medical School, MA, Worcester, United States; Kapoor, A., Department of Medicine, University of Massachusetts Medical School, MA, Worcester, United States; Yu, H., College of Information and Computer Science, University of Massachusetts Amherst, MA, Amherst, United States, Department of Medicine, University of Massachusetts Medical School, MA, Worcester, United States, Department of Computer Science, University of Massachusetts Lowell, MA, Lowell, United States, Center for Healthcare Organization and Implementation Research, Bedford Veterans Affairs Medical Center, MA, Bedford, United States</v>
          </cell>
          <cell r="AP344" t="str">
            <v>NLM (Medline)</v>
          </cell>
          <cell r="AW344" t="str">
            <v>AMIA Annu Symp Proc</v>
          </cell>
          <cell r="AX344" t="str">
            <v>Final</v>
          </cell>
          <cell r="AY344" t="str">
            <v>2-s2.0-85105358008</v>
          </cell>
          <cell r="AZ344">
            <v>9</v>
          </cell>
          <cell r="BI344" t="str">
            <v>twitter|metamap|nlp</v>
          </cell>
          <cell r="BJ344" t="str">
            <v>a bleeding event is a common adverse drug reaction amongst patients on anticoagulation and factors critically into a clinician's decision to prescribe or continue anticoagulation for atrial fibrillation. however, bleeding events are not uniformly captured in the administrative data of electronic health records (ehr). as manual review is prohibitively expensive, we investigate the effectiveness of various natural language processing (nlp) methods for automatic extraction of bleeding events. using our expert-annotated 1,079 de-identified ehr notes, we evaluated state-of-the-art nlp models such as bilstm-crf with language modeling, and different bert variants for six entity types. on our dataset, the bilstm-crf surpassed other models resulting in a macro f1-score of 0.75 whereas the performance difference is negligible for sentence and document-level predictions with the best macro f1-scores of 0.84 and 0.96, respectively. our error analyses suggest that the models' incorrect predictions can be attributed to variability in entity spans, memorization, and missing negation signals. ©2020 amia - all rights reserved.</v>
          </cell>
          <cell r="BL344" t="str">
            <v xml:space="preserve">Um evento sangrando é uma reação adversa comum entre pacientes de anticoagulação e fatores criticamente na decisão do clínico de prescrever ou continuar anticoagulação para a fibrilação atrial. No entanto, os eventos de sangramento não são uniformemente capturados nos dados administrativos de registros eletrônicos de saúde (EHR). Como revisão manual é proibitivamente caro, investigamos a eficácia de vários métodos de processamento de linguagem natural (NLP) para extração automática de eventos de sangramento. Utilizando nossas Notas de EHR identificadas de 1.079 de especialistas, avaliamos modelos de NLP de última geração, como BILSTM-CRF com modelagem de idiomas e diferentes variantes Bert para seis tipos de entidade. Em nosso conjunto de dados, o BILSTM-CRF superou outros modelos resultando em uma pontuação de 0,75 macro f1 de 0,75, enquanto a diferença de desempenho é insignificante para previsões de sentença e nível de documento com as melhores pontuações macro F1 de 0,84 e 0,96, respectivamente. Nossas análises de erro sugerem que as previsões incorretas dos modelos podem ser atribuídas à variabilidade na entidade, memorização e sinais de negação ausentes. © 2020 Amia - Todos os direitos reservados. </v>
          </cell>
          <cell r="BQ344">
            <v>0</v>
          </cell>
          <cell r="BR344">
            <v>1</v>
          </cell>
          <cell r="BS344">
            <v>0</v>
          </cell>
          <cell r="BV344">
            <v>0</v>
          </cell>
          <cell r="BW344">
            <v>0</v>
          </cell>
          <cell r="BX344">
            <v>0</v>
          </cell>
          <cell r="BY344">
            <v>0</v>
          </cell>
          <cell r="BZ344">
            <v>0</v>
          </cell>
          <cell r="CA344">
            <v>0</v>
          </cell>
          <cell r="CB344">
            <v>0</v>
          </cell>
          <cell r="CC344">
            <v>0</v>
          </cell>
          <cell r="CE344" t="str">
            <v>Entra ou ñ para leitura: não</v>
          </cell>
          <cell r="CF344" t="str">
            <v>Ruim</v>
          </cell>
          <cell r="CG344">
            <v>44374</v>
          </cell>
          <cell r="CK344">
            <v>0</v>
          </cell>
          <cell r="CL344">
            <v>0</v>
          </cell>
        </row>
        <row r="345">
          <cell r="C345" t="str">
            <v>comparing deep learning architectures for sentiment analysis on drug reviews</v>
          </cell>
          <cell r="D345" t="str">
            <v>Comparing deep learning architectures for sentiment analysis on drug reviews</v>
          </cell>
          <cell r="E345" t="str">
            <v xml:space="preserve">Comparando arquiteturas de aprendizagem profunda para análise de sentimentos em drogas </v>
          </cell>
          <cell r="G345" t="str">
            <v xml:space="preserve">macho </v>
          </cell>
          <cell r="H345">
            <v>2020</v>
          </cell>
          <cell r="J345">
            <v>0</v>
          </cell>
          <cell r="K345">
            <v>0</v>
          </cell>
          <cell r="L345" t="str">
            <v>Scopus</v>
          </cell>
          <cell r="P345" t="str">
            <v>English</v>
          </cell>
          <cell r="Q345" t="str">
            <v>Article</v>
          </cell>
          <cell r="R345">
            <v>0</v>
          </cell>
          <cell r="T345" t="str">
            <v>Colón-Ruiz C., Segura-Bedmar I.</v>
          </cell>
          <cell r="U345" t="str">
            <v>Journal of Biomedical Informatics</v>
          </cell>
          <cell r="V345" t="str">
            <v>110</v>
          </cell>
          <cell r="X345" t="str">
            <v xml:space="preserve"> 103539</v>
          </cell>
          <cell r="Y345" t="str">
            <v>10.1016/j.jbi.2020.103539</v>
          </cell>
          <cell r="Z345" t="str">
            <v>10.1016/j.jbi.2020.103539</v>
          </cell>
          <cell r="AB345" t="str">
            <v>https://www.scopus.com/inward/record.uri?eid=2-s2.0-85089841050&amp;doi=10.1016%2fj.jbi.2020.103539&amp;partnerID=40&amp;md5=84789b871206f4cb41896aa10e2b0f65</v>
          </cell>
          <cell r="AC345" t="str">
            <v>Computer Science Department, University Carlos III of Madrid, Avenida de la Universidad 30, Leganés, Madrid, 28911, Spain</v>
          </cell>
          <cell r="AD345" t="str">
            <v>Colón-Ruiz, C., Computer Science Department, University Carlos III of Madrid, Avenida de la Universidad 30, Leganés, Madrid, 28911, Spain; Segura-Bedmar, I., Computer Science Department, University Carlos III of Madrid, Avenida de la Universidad 30, Leganés, Madrid, 28911, Spain</v>
          </cell>
          <cell r="AG345" t="str">
            <v>flecainide, 54143-55-4; gabapentin, 60142-96-3</v>
          </cell>
          <cell r="AH345" t="str">
            <v>Comunidad de Madrid
Ministerio de Economía y Competitividad, MINECO: TIN2017-87548-C2-1-R
Universidad Carlos III de Madrid, UC3M</v>
          </cell>
          <cell r="AI345" t="str">
            <v>This work was supported by the Research Program of the Ministry of Economy and Competitiveness - Government of Spain , (DeepEMR project TIN2017-87548-C2-1-R) and the Interdisciplinary Projects Program for Young Researchers at Universidad Carlos III of Madrid, Spain founded by the Community of Madrid ( NLP4Rare-CM-UC3M ).</v>
          </cell>
          <cell r="AL345" t="str">
            <v>Johnson, R., Zhang, T., Supervised and semi-supervised text categorization using lstm for region embeddings (2016), 48, pp. 526-534. , Proceedings of the 33rd International Conference on International Conference on Machine Learning - ICML’16; Howard, J., Ruder, S., Universal language model fine-tuning for text classification (2018) Proceedings of the 56th Annual Meeting of the Association for Computational Linguistics (Volume 1: Long Papers), pp. 328-339. , Association for Computational Linguistics; Patro, B.N., Kurmi, V.K., Kumar, S., Namboodiri, V., Learning semantic sentence embeddings using sequential pair-wise discriminator (2018), pp. 2715-2729. , Proceedings of the 27th International Conference on Computational Linguistics; Yang, Z., Dai, Z., Yang, Y., Carbonell, J., Salakhutdinov, R.R., Le, Q.V., Xlnet: Generalized autoregressive pretraining for language understanding (2019) Advances in Neural Information Processing Systems, pp. 5754-5764; Jiménez-Zafra, S.M., Martín-Valdivia, M.T., Molina-González, M.D., Ureña-López, L.A., How do we talk about doctors and drugs? sentiment analysis in forums expressing opinions for medical domain (2019) Artif. Intell. Med., 93, pp. 50-57; Na, J.-C., Kyaing, W.Y.M., Khoo, C.S., Foo, S., Chang, Y.-K., Theng, Y.-L., Sentiment classification of drug reviews using a rule-based linguistic approach (2012) International Conference on Asian Digital Libraries, pp. 189-198. , Springer; Esuli, A., Sebastiani, F., (2006), pp. 417-422. , Sentiwordnet: A publicly available lexical resource for opinion mining. in: LREC, 6, Citeseer; Goeuriot, L., Na, J.-C., Min Kyaing, W.Y., Khoo, C., Chang, Y.-K., Theng, Y.-L., Kim, J.-J., Sentiment lexicons for health-related opinion mining (2012) Proceedings of the 2nd ACM SIGHIT International Health Informatics Symposium, pp. 219-226. , ACM; Wiley, M.T., Jin, C., Hristidis, V., Esterling, K.M., Pharmaceutical drugs chatter on online social networks (2014) J. Biomed. Inform., 49, pp. 245-254; Bobicev, V., Sokolova, M., Jafer, Y., Schramm, D., Learning sentiments from tweets with personal health information (2012) Canadian Conference on Artificial Intelligence, pp. 37-48. , Springer; Ali, T., Schramm, D., Sokolova, M., Inkpen, D., Can i hear you? sentiment analysis on medical forums (2013), pp. 667-673. , Proceedings of the Sixth International Joint Conference on Natural Language Processing; Wilson, T., Wiebe, J., Hoffmann, P., Recognizing contextual polarity in phrase-level sentiment analysis (2005) Proceedings of Human Language Technology Conference and Conference on Empirical Methods in Natural Language Processing, pp. 347-354. , https://www.aclweb.org/anthology/H05-1044, Association for Computational Linguistics Vancouver, British Columbia, Canada URL; Mishra, A., Malviya, A., Aggarwal, S., Towards automatic pharmacovigilance: Analysing patient reviews and sentiment on oncological drugs (2015) 15 IEEE International Conference on Data Mining Workshop (ICDMW), pp. 1402-1409. , IEEE; Gräßer, F., Kallumadi, S., Malberg, H., Zaunseder, S., Aspect-based sentiment analysis of drug reviews applying cross-domain and cross-data learning (2018) Proceedings of the 2018 International Conference on Digital Health, pp. 121-125. , ACM; Bengio, Y., Ducharme, R., Vincent, P., Jauvin, C., A neural probabilistic language model (2003) J. Mach. Learn. Res., 3 (Feb), pp. 1137-1155; Carrillo-de Albornoz, J., Vidal, J.R., Plaza, L., Feature engineering for sentiment analysis in e-health forums (2018) PLoS One, 13 (11); Yadav, S., Ekbal, A., Saha, S., Bhattacharyya, P., Medical sentiment analysis using social media: towards building a patient assisted system (2018), Proceedings of the Eleventh International Conference on Language Resources and Evaluation (LREC 2018); Min, Z., Drugs reviews sentiment analysis using weakly supervised model (2019) 2019 IEEE International Conference on Artificial Intelligence and Computer Applications (ICAICA), pp. 332-336. , IEEE; Sarkar, D., Bali, R., Ghosh, T., andS-on Transfer Learning with Python: Implement Advanced Deep Learning and Neural Network Models using TensorFlow and Keras (2018), Packt Publishing Ltd; Wolf, T., Debut, L., Sanh, V., Chaumond, J., Delangue, C., Moi, A., Cistac, P., Funtowicz, M., Transformers: State-of-the-art natural language processing, arXiv preprint; Dai, A.M., Le, Q.V., Semi-supervised sequence learning (2015) Advances in Neural Information Processing Systems, pp. 3079-3087; Peters, M., Neumann, M., Iyyer, M., Gardner, M., Clark, C., Lee, K., Zettlemoyer, L., Deep contextualized word representations (2018) Proceedings of NAACL-HLT 2018, pp. 2227-2237. , Association for Computational Linguistics; Devlin, J., Chang, M.-W., Lee, K., Toutanova, K., Bert: Pre-training of deep bidirectional transformers for language understanding (2019) Proceedings of NAACL-HLT 2019, pp. 4171-4186. , Association for Computational Linguistics; Xu, H., Liu, B., Shu, L., Yu, P.S., Bert post-training for review reading comprehension and aspect-based sentiment analysis (2019) Proceedings of NAACL-HLT 2019, pp. 2324-2335. , Association for Computational Linguistics; Sun, C., Huang, L., Qiu, X., Utilizing BERT for aspect-based sentiment analysis via constructing auxiliary sentence (2019) Proceedings of NAACL-HLT 2019, pp. 380-385. , https://www.aclweb.org/anthology/N19-1035, Association for Computational Linguistics URL; Li, X., Fu, X., Xu, G., Yang, Y., Wang, J., Jin, L., Liu, Q., Xiang, T., Enhancing bert representation with context-aware embedding for aspect-based sentiment analysis (2020) IEEE Access, 8, pp. 46868-46876; Song, Y., Wang, J., Liang, Z., Liu, Z., Jiang, T., Utilizing bert intermediate layers for aspect based sentiment analysis and natural language inference, arXiv preprint ; Biseda, B., Mo, K., Enhancing pharmacovigilance with drug reviews and social media, arXiv preprint ; Zhang, X., Zhao, J., LeCun, Y., Character-level convolutional networks for text classification (2015) Advances in Neural Information Processing Systems, pp. 649-657; Sun, C., Qiu, X., Xu, Y., Huang, X., How to fine-tune bert for text classification? (2019) China National Conference on Chinese Computational Linguistics, pp. 194-206. , Springer; Mikolov, T., Sutskever, I., Chen, K., Corrado, G., Dean, J., Distributed representations of words and phrases and their compositionality (2013); Pyysalo, S., Ginter, F., Moen, H., Salakoski, T., Ananiadou, S., Distributional semantics resources for biomedical text processing Proceedings of Languages in Biology and Medicine; Nikfarjam, A., Sarker, A., O'Connor, K., Ginn, R., Gonzalez, G., Pharmacovigilance from social media: mining adverse drug reaction mentions using sequence labeling with word embedding cluster features (2015) J. Amer. Med. Inform. Assoc., 22 (3), pp. 671-681; Li, Q., Shah, S., Liu, X., Nourbakhsh, A., Data sets: Word embeddings learned from tweets and general data (2017) Eleventh International AAAI Conference on Web and Social Media; Wang, J., Wang, Z., Zhang, D., Yan, J., Combining knowledge with deep convolutional neural networks for short text classification (2017) Proceedings of the Twenty-Sixth International Joint Conference on Artificial Intelligence, IJCAI-17, pp. 2915-2921; Nair, V., Hinton, G.E., Rectified linear units improve restricted boltzmann machines (2010), pp. 807-814. , Proceedings of the 27th International Conference on Machine Learning (ICML-10); Ide, H., Kurita, T., Improvement of learning for cnn with relu activation by sparse regularization (2017) 2017 International Joint Conference on Neural Networks (IJCNN), pp. 2684-2691. , IEEE; Suárez-Paniagua, V., Segura-Bedmar, I., Evaluation of pooling operations in convolutional architectures for drug-drug interaction extraction (2018) BMC Bioinform., 19 (8), p. 209; Lai, S., Xu, L., Liu, K., Zhao, J., Recurrent convolutional neural networks for text classification (2015) Twenty-Ninth AAAI Conference on Artificial Intelligence; Bao, J., Zhang, L., Han, B., Collaborative attention network with word and n-gram sequences modeling for sentiment classification (2019) International Conference on Artificial Neural Networks, pp. 79-92. , Springer; Segura-Bedmar, I., Raez, P., Cohort selection for clinical trials using deep learning models (2019) J. Amer. Med. Inform. Assoc., 26 (11), pp. 1181-1188; Kingma, D.P., Ba, J., Adam: A method for stochastic optimization (2015) 3rd International Conference on Learning Representations, ICLR 2015, San Diego, CA, USA, May (2015) 7-9, Conference Track Proceedings; Houlsby, N., Giurgiu, A., Jastrzebski, S., Morrone, B., (2019), 97, pp. 2790-2799. , Q. De Laroussilhe, A. Gesmundo, M. Attariyan, S. Gelly, Parameter-efficient transfer learning for NLP, in: Proceedings of the 36th International Conference on Machine Learning; Vapnik, V., Vapnik, V., Statistical learning theory (1998); Joachims, T., Text categorization with support vector machines: Learning with many relevant features (1998) European Conference on Machine Learning, pp. 137-142. , Springer</v>
          </cell>
          <cell r="AM345" t="str">
            <v>Colón-Ruiz, C.; Computer Science Department, Avenida de la Universidad 30, Spain; email: ccolon@inf.uc3m.es</v>
          </cell>
          <cell r="AP345" t="str">
            <v>Academic Press Inc.</v>
          </cell>
          <cell r="AV345" t="str">
            <v>JBIOB</v>
          </cell>
          <cell r="AW345" t="str">
            <v>J. Biomed. Informatics</v>
          </cell>
          <cell r="AX345" t="str">
            <v>Final</v>
          </cell>
          <cell r="AY345" t="str">
            <v>2-s2.0-85089841050</v>
          </cell>
          <cell r="BF345" t="str">
            <v>Bidirectional Encoder Representations from Transformers; Convolutional neural network; Deep learning; Long short-term memory; Multi-class text classification; Sentiment analysis</v>
          </cell>
          <cell r="BG345" t="str">
            <v>Convolutional neural networks; Drug interactions; Learning systems; Long short-term memory; Network architecture; Online systems; Sentiment analysis; Automatic analysis; Benchmark comparison; Emerging technologies; Learning architectures; Machine learning techniques; NAtural language processing; Pharmaceutical fields; Pharmacovigilance; Deep learning; flecainide; gabapentin; Article; atrial fibrillation; chronic depression; comparative study; convolutional neural network; deep learning; drug dose comparison; drug efficacy; drug industry; drug megadose; drug safety; dyspnea; fatigue; human; long short term memory network; low drug dose; muscle rigidity; muscle spasm; patient satisfaction; pharmacovigilance; priority journal; side effect; support vector machine</v>
          </cell>
          <cell r="BI345" t="str">
            <v>twitter|metamap|nlp</v>
          </cell>
          <cell r="BJ345" t="str">
            <v>since the turn of the century, as millions of user's opinions are available on the web, sentiment analysis has become one of the most fruitful research fields in natural language processing (nlp). research on sentiment analysis has covered a wide range of domains such as economy, polity, and medicine, among others. in the pharmaceutical field, automatic analysis of online user reviews allows for the analysis of large amounts of user's opinions and to obtain relevant information about the effectiveness and side effects of drugs, which could be used to improve pharmacovigilance systems. throughout the years, approaches for sentiment analysis have progressed from simple rules to advanced machine learning techniques such as deep learning, which has become an emerging technology in many nlp tasks. sentiment analysis is not oblivious to this success, and several systems based on deep learning have recently demonstrated their superiority over former methods, achieving state-of-the-art results on standard sentiment analysis datasets. however, prior work shows that very few attempts have been made to apply deep learning to sentiment analysis of drug reviews. we present a benchmark comparison of various deep learning architectures such as convolutional neural networks (cnn) and long short-term memory (lstm) recurrent neural networks. we propose several combinations of these models and also study the effect of different pre-trained word embedding models. as transformers have revolutionized the nlp field achieving state-of-art results for many nlp tasks, we also explore bidirectional encoder representations from transformers (bert) with a bi-lstm for the sentiment analysis of drug reviews. our experiments show that the usage of bert obtains the best results, but with a very high training time. on the other hand, cnn achieves acceptable results while requiring less training time. © 2020 elsevier inc.</v>
          </cell>
          <cell r="BL345" t="str">
            <v xml:space="preserve">Desde a virada do século, como milhões de opiniões do usuário estão disponíveis na Web, a análise do sentimento tornou-se um dos campos de pesquisa mais frutíferos no processamento de linguagem natural (PNL). A pesquisa sobre a análise do sentimento cobriu uma ampla gama de domínios, como economia, polidade e medicina, entre outros. No campo farmacêutico, a análise automática das revisões de usuários on-line permite a análise de grandes quantidades de opiniões do usuário e obter informações relevantes sobre a eficácia e os efeitos colaterais das drogas, que poderiam ser usados ​​para melhorar os sistemas de farmacovigilância. Ao longo dos anos, abordagens para análise de sentimentos progrediram de regras simples para técnicas avançadas de aprendizagem de máquina, como aprendizado profundo, que se tornou uma tecnologia emergente em muitas tarefas de PNL. A análise do sentimento não é alheia a esse sucesso, e vários sistemas baseados na aprendizagem profunda demonstraram recentemente sua superioridade sobre os métodos anteriores, alcançando resultados de última geração nos conjuntos de dados de análise de sentimento padrão. No entanto, o trabalho anterior mostra que muito poucas tentativas foram feitas para aplicar a aprendizagem profunda à análise do sentimento das drogas. Apresentamos uma comparação de referência de várias arquiteturas de aprendizado profundo, como redes neurais convolucionais (CNN) e longas redes neurais recorrentes (lstm) recorrentes. Propomos várias combinações desses modelos e também estudamos o efeito de diferentes modelos de incorporação de palavras pré-treinadas. À medida que os transformadores revolucionaram o campo NLP, atingindo os resultados de última geração para muitas tarefas de PNL, também exploramos representações de codificador bidirecionais de transformadores (Bert) com um BI-LSTM para a análise de sentimentos das drogas. Nossos experimentos mostram que o uso de Bert obtém os melhores resultados, mas com um tempo de treinamento muito alto. Por outro lado, a CNN atinge resultados aceitáveis ​​enquanto exige menos tempo de treinamento. © 2020 Elsevier Inc. </v>
          </cell>
          <cell r="BQ345">
            <v>0</v>
          </cell>
          <cell r="BR345">
            <v>1</v>
          </cell>
          <cell r="BS345">
            <v>0</v>
          </cell>
          <cell r="BV345">
            <v>0</v>
          </cell>
          <cell r="BW345">
            <v>0</v>
          </cell>
          <cell r="BX345">
            <v>0</v>
          </cell>
          <cell r="BY345">
            <v>0</v>
          </cell>
          <cell r="BZ345">
            <v>0</v>
          </cell>
          <cell r="CA345">
            <v>0</v>
          </cell>
          <cell r="CB345">
            <v>0</v>
          </cell>
          <cell r="CC345">
            <v>0</v>
          </cell>
          <cell r="CE345" t="str">
            <v>Entra ou ñ para leitura: não</v>
          </cell>
          <cell r="CF345" t="str">
            <v>Ruim</v>
          </cell>
          <cell r="CG345">
            <v>44374</v>
          </cell>
          <cell r="CK345">
            <v>0</v>
          </cell>
          <cell r="CL345">
            <v>0</v>
          </cell>
        </row>
        <row r="346">
          <cell r="C346" t="str">
            <v>score based approach for anaphora resolution in drug drug interactions documents</v>
          </cell>
          <cell r="D346" t="str">
            <v>Score-based approach for anaphora resolution in drug-drug interactions documents</v>
          </cell>
          <cell r="E346" t="str">
            <v xml:space="preserve">Abordagem baseada em pontuação para a resolução de anáfora em documentos de interações medicamentosas </v>
          </cell>
          <cell r="G346" t="str">
            <v xml:space="preserve">macho </v>
          </cell>
          <cell r="H346">
            <v>2009</v>
          </cell>
          <cell r="I346">
            <v>1</v>
          </cell>
          <cell r="J346">
            <v>0</v>
          </cell>
          <cell r="K346">
            <v>0</v>
          </cell>
          <cell r="L346" t="str">
            <v>Scopus</v>
          </cell>
          <cell r="P346" t="str">
            <v>English</v>
          </cell>
          <cell r="Q346" t="str">
            <v>Conference Paper</v>
          </cell>
          <cell r="R346">
            <v>0</v>
          </cell>
          <cell r="T346" t="str">
            <v>Segura-Bedmar I., Crespo M., De Pablo-Sánchez C.</v>
          </cell>
          <cell r="U346" t="str">
            <v>Lecture Notes in Computer Science (including subseries Lecture Notes in Artificial Intelligence and Lecture Notes in Bioinformatics)</v>
          </cell>
          <cell r="V346" t="str">
            <v>5723 LNCS</v>
          </cell>
          <cell r="Y346" t="str">
            <v>10.1007/978-3-642-12550-8_8</v>
          </cell>
          <cell r="Z346" t="str">
            <v>10.1007/978-3-642-12550-8_8</v>
          </cell>
          <cell r="AB346" t="str">
            <v>https://www.scopus.com/inward/record.uri?eid=2-s2.0-78651233541&amp;doi=10.1007%2f978-3-642-12550-8_8&amp;partnerID=40&amp;md5=725635794d34c172d00dc4f1b1aba198</v>
          </cell>
          <cell r="AC346" t="str">
            <v>Computer Science Department, Universidad Carlos III de Madrid, Leganés, 28911 Madrid, Spain</v>
          </cell>
          <cell r="AD346" t="str">
            <v>Segura-Bedmar, I., Computer Science Department, Universidad Carlos III de Madrid, Leganés, 28911 Madrid, Spain; Crespo, M., Computer Science Department, Universidad Carlos III de Madrid, Leganés, 28911 Madrid, Spain; De Pablo-Sánchez, C., Computer Science Department, Universidad Carlos III de Madrid, Leganés, 28911 Madrid, Spain</v>
          </cell>
          <cell r="AL346" t="str">
            <v>Aronson, A.R., Effective mapping of biomedical text to the UMLS metathesaurus: The Metamap program (2001) Proceedings of AMIA Symp., pp. 17-21; (2002) The Importance of Pharmacovigilance: Safety Monitoring of Medicinal Products, , WHO World Health Organization; Stockley, I., (2007) Stockley's Drug Interactions, , Pharmaceutical Press; Jankel, C., McMillan, J., Martin, B., Effects of drug interactions on outcomes of patients receiving warfarin or theophylline (1994) Am. J. Hosp. Pharm., 51, pp. 661-666; Aronson, J.K., Communicating information about drug interactions (2007) British Journal of Clinical Pharmacology, 63 (6), pp. 637-639; Duda, S., Aliferis, C., Miller, R., Statnikov, A., Johnson, K., Extracting drug-drug interaction articles from MEDLINE to improve the content of drug databases (2005) AMIA Annual Symposium Proceedings; Wishart, D.S., Knox, C., Guo, A.C., Cheng, D., Shrivastava, S., Tzur, D., Gautam, B., Hassanali, M., Drugbank: A knowledgebase for drugs, drug actions and drug targets (2007) Nucl. Acids Res., , doi:10.1093/nar/gkm958; Kim, J.J., Park, J.C., BioAR: Anaphora resolution for relating protein names to proteome database entries (2004) Proceedings of ACL, pp. 79-86; Castaño, J., Zhang, J., Pustejovsky, J., Anaphora resolution in biomedical literature (2002) Int'l Symp. Reference Resolution in NLP, , Alicante, Spain; Lin, Y.H., Liang, T., Pronominal and sortal anaphora resolution for biomedical literature (2004) Proceedings of ROCLING XVI: Conference on Computational Linguistics and Speech Processing; Temkin, J., Gilder, M., Extraction of protein interaction information from unstructured text using a context-free grammar (2003) Bioinformatics, 19 (16), pp. 2046-2053; Fundel, K., Kuffner, R., Zimmer, R., RelEx-Relation extraction using dependency parse trees (2007) Bioinformatics, 23 (3), p. 365; Kolarik, C., Hofmann-Apitius, M., Zimmermann, M., Fluck, J., Identification of new drug classiffcation terms in textual resources (2007) Bioinformatics, 23 (13), pp. i264; Pustejovsky, J., Castaño, J., Saurí, R., Rumshisky, A., Zhang, J., Luo, W., Medstract: Creating large-scale information servers for biomedical libraries (2002) Proceedings of ACL 2002 Workshop on Natural Language Processing in the Biomedical Domain, , Philadelphia; Liang, T., Lin, Y., Anaphora resolution for biomedical literature by exploiting multiple resources (2005) Proceedings of IJCNLP, pp. 742-753; Gasperin, C., Semi-supervised anaphora resolution in biomedical texts (2006) Proceedings of BioNLP in HLT-NAACL, pp. 96-103. , New York; http://www.flybase.org; Eilbeck, K., Lewis, S.E., Mungall, C.J., Yandell, M., Stein, L., Durbin, R., The Sequence ontology: A tool for the unification of genome annotations (2005) Genome Biol.; Briscoe, T., Carroll, J., (2002) Robust Accurate Statistical Annotation of General Text; Kim, J.J., Park, J.C., BioIE: Retargetable information extraction and ontological annotation of biological interactions from the literature (2004) J. Bioinformatics and Computational Biology, 2 (3), pp. 551-568; Bairoch, A., Apweiler, R., The swiss-prot protein sequence database and its supplement TrEMBL in 2000 (2000) Nucl. Acids Res., 28 (1), pp. 45-48; Grosz, B.J., Joshi, A.K., Weinstein, S., Centering: A framework for modelling the local coherence of discourse (1995) Computational Linguistics, 21 (2), pp. 203-225; Sanchez, O., Poesio, M., Kabadjov, M., Tesar, R., (2006) What Kind of Problems Do Protein Interactions Raise for Anaphora Resolution? - A Preliminary Analysis, , SMBM, Jena, Germany; Poesio, M., Kabadjov, M.A., A general-purpose, off-the-shelf anaphora resolution module: Implementation and preliminary evaluation (2004) Proceedings of LREC, , Lisbon, Portugal; Segura-Bedmar, I., Martínez, P., Segura-Bedmar, M., Drug Name Recognition and classification in biomedical texts (2008) Drug Discovery Today, 13 (17), pp. 816-823; Poprat, M., Hahn, U., Quantitative data on referring expressions in biomedical abstracts (2007) Proceedings of the Workshop on BioNLP 2007, pp. 193-194; Grosz, B.J., Joshi, A.K., Weinstein, S., Centering: A framework for modelling the local coherence of discourse (1995) Computational Linguistics, pp. 203-225</v>
          </cell>
          <cell r="AM346" t="str">
            <v>Segura-Bedmar, I.; Computer Science Department, , Leganés, 28911 Madrid, Spain; email: isegura@inf.uc3m.es</v>
          </cell>
          <cell r="AQ346" t="str">
            <v>14th International Conference on Applications of Natural Language to Information Systems, NLDB 2009</v>
          </cell>
          <cell r="AR346" t="str">
            <v>24 June 2009 through 26 June 2009</v>
          </cell>
          <cell r="AS346" t="str">
            <v>Saarbrucken</v>
          </cell>
          <cell r="AT346">
            <v>83268</v>
          </cell>
          <cell r="AU346" t="str">
            <v>3642125492; 9783642125492</v>
          </cell>
          <cell r="AW346" t="str">
            <v>Lect. Notes Comput. Sci.</v>
          </cell>
          <cell r="AX346" t="str">
            <v>Final</v>
          </cell>
          <cell r="AY346" t="str">
            <v>2-s2.0-78651233541</v>
          </cell>
          <cell r="AZ346">
            <v>11</v>
          </cell>
          <cell r="BF346" t="str">
            <v>Anaphora resolution; Drug-drug interactions; Information extraction</v>
          </cell>
          <cell r="BG346" t="str">
            <v>Anaphora resolution; Biomedical literature; Domain specific; Drug-drug interactions; IMPROVE-A; Information extraction; Information extraction techniques; Linguistic phenomena; Semantic information; Semantic knowledge; Sentence level; System use; Computational linguistics; Information analysis; Information systems; Natural language processing systems; Semantics; Syntactics; Drug interactions</v>
          </cell>
          <cell r="BI346" t="str">
            <v>twitter|metamap|nlp</v>
          </cell>
          <cell r="BJ346" t="str">
            <v>drug-drug interactions are frequently reported in biomedical literature and information extraction (ie) techniques have been devised as a useful instrument for managing this knowledge. nevertheless, ie at the sentence level has a limited effect because there are frequent references to previous entities in the discourse, a phenomenon known as 'anaphora'. the problem of resolving pronominal and nominal anaphora to improve a system that detects drug interactions is addressed in this paper. to our knowledge, this is the first research article that tackles this issue. a corpus and a system for the evaluation of drug anaphora resolution have been developed and an analysis of the phenomena is also included. the system uses a domain-specific syntactic and semantic parser, umls metamap transfer (mmtx) [1], to select anaphoric expressions and candidate references. it is shown that a combination of the domain-specific syntax and semantic information with generic heuristics can be leveraged to produce good results comparable to other related domains. furthermore, the analysis of the errors suggests that the use of additional semantic knowledge is needed to improve results and deal with this linguistic phenomenon in this particular domain. © 2010 springer-verlag berlin heidelberg.</v>
          </cell>
          <cell r="BL346" t="str">
            <v xml:space="preserve">As interações medicamentosas são freqüentemente relatadas em técnicas de literatura biomédica e extração de informações (ou seja) foram elaboradas como um instrumento útil para gerenciar esse conhecimento. No entanto, ou seja, no nível de sentença tem um efeito limitado porque há referências frequentes a entidades anteriores no discurso, um fenômeno conhecido como 'Anafora'. O problema de resolver anáfora pronominal e nominal para melhorar um sistema que detecta interações medicamentosas é abordada neste documento. Para o nosso conhecimento, este é o primeiro artigo de pesquisa que aborda essa questão. Um corpus e um sistema para avaliação da resolução de anáfora de drogas foram desenvolvidos e uma análise dos fenômenos também está incluída. O sistema usa um analisador sintático e semântico específico de domínio, transferência de metamap UMLS (MMTX) [1], para selecionar expressões anafóricas e referências candidatas. Mostra-se que uma combinação da sintaxe específica de domínio e informações semânticas com heurísticas genéricas pode ser alavancada para produzir bons resultados comparáveis ​​a outros domínios relacionados. Além disso, a análise dos erros sugere que o uso de conhecimento semântico adicional é necessário para melhorar os resultados e lidar com este fenômeno linguístico neste domínio específico. © 2010 Springer-Verlag Berlim Heidelberg. </v>
          </cell>
          <cell r="BQ346">
            <v>0</v>
          </cell>
          <cell r="BR346">
            <v>0</v>
          </cell>
          <cell r="BS346">
            <v>0</v>
          </cell>
          <cell r="BV346">
            <v>0</v>
          </cell>
          <cell r="BW346">
            <v>0</v>
          </cell>
          <cell r="BX346">
            <v>0</v>
          </cell>
          <cell r="BY346">
            <v>0</v>
          </cell>
          <cell r="BZ346">
            <v>0</v>
          </cell>
          <cell r="CA346">
            <v>0</v>
          </cell>
          <cell r="CB346">
            <v>0</v>
          </cell>
          <cell r="CC346">
            <v>0</v>
          </cell>
          <cell r="CK346">
            <v>0</v>
          </cell>
          <cell r="CL346">
            <v>0</v>
          </cell>
        </row>
        <row r="347">
          <cell r="C347" t="str">
            <v>efficient and accurate extracting of unstructured ehrs on cancer therapy responses for the development of recist natural language processing tools part i the corpus</v>
          </cell>
          <cell r="D347" t="str">
            <v>Efficient and accurate extracting of unstructured EHRs on cancer therapy responses for the development of RECIST natural language processing tools: Part I, the corpus</v>
          </cell>
          <cell r="E347" t="str">
            <v xml:space="preserve">Extracção eficiente e precisa de EHRs não estruturados em respostas de terapia de câncer para o desenvolvimento de ferramentas de processamento de linguagem natural RECIST: Parte I, o corpus </v>
          </cell>
          <cell r="G347" t="str">
            <v xml:space="preserve">macho </v>
          </cell>
          <cell r="H347">
            <v>2020</v>
          </cell>
          <cell r="I347">
            <v>1</v>
          </cell>
          <cell r="J347">
            <v>0</v>
          </cell>
          <cell r="K347">
            <v>0</v>
          </cell>
          <cell r="L347" t="str">
            <v>Scopus</v>
          </cell>
          <cell r="P347" t="str">
            <v>English</v>
          </cell>
          <cell r="Q347" t="str">
            <v>Article</v>
          </cell>
          <cell r="R347">
            <v>0</v>
          </cell>
          <cell r="S347" t="str">
            <v>All Open Access, Hybrid Gold, Green</v>
          </cell>
          <cell r="T347" t="str">
            <v>Li Y., Luo Y.-H., Wampfler J.A., Rubinstein S.M., Tiryaki F., Kumar Ashok V., Warner J.L., Xu H., Yang P.</v>
          </cell>
          <cell r="U347" t="str">
            <v>JCO Clinical Cancer Informatics</v>
          </cell>
          <cell r="V347" t="str">
            <v>4</v>
          </cell>
          <cell r="Y347" t="str">
            <v>10.1200/cci.19.00147</v>
          </cell>
          <cell r="Z347" t="str">
            <v>10.1200/CCI.19.00147</v>
          </cell>
          <cell r="AB347" t="str">
            <v>https://www.scopus.com/inward/record.uri?eid=2-s2.0-85084276363&amp;doi=10.1200%2fCCI.19.00147&amp;partnerID=40&amp;md5=06dea0a732d9b9f4a832cf58d56d11d4</v>
          </cell>
          <cell r="AC347" t="str">
            <v>Department of Health Sciences Research, Mayo Clinic, Scottsdale, AZ, United States; Division of Pulmonary and Critical Care Medicine, West China Hospital, Sichuan University, Chengdu, Sichuan, China; Department of Chest Medicine, Taipei Veterans General Hospital, Taipei City, Taiwan; Division of Biomedical Statistics and Informatics, Department of Health Science Research, Mayo Clinic, Rochester, MN, United States; Department of Medicine, Division of Hematology/Oncology, Vanderbilt University, Nashville, TN, United States; School of Biomedical Informatics, University of Texas Health Science Center at Houston, Houston, TX, United States; Department of Biomedical Informatics, Vanderbilt University, Nashville, TN, United States</v>
          </cell>
          <cell r="AD347" t="str">
            <v>Li, Y., Department of Health Sciences Research, Mayo Clinic, Scottsdale, AZ, United States, Division of Pulmonary and Critical Care Medicine, West China Hospital, Sichuan University, Chengdu, Sichuan, China; Luo, Y.-H., Department of Chest Medicine, Taipei Veterans General Hospital, Taipei City, Taiwan; Wampfler, J.A., Division of Biomedical Statistics and Informatics, Department of Health Science Research, Mayo Clinic, Rochester, MN, United States; Rubinstein, S.M., Department of Medicine, Division of Hematology/Oncology, Vanderbilt University, Nashville, TN, United States; Tiryaki, F., School of Biomedical Informatics, University of Texas Health Science Center at Houston, Houston, TX, United States; Kumar Ashok, V., Department of Health Sciences Research, Mayo Clinic, Scottsdale, AZ, United States; Warner, J.L., Department of Medicine, Division of Hematology/Oncology, Vanderbilt University, Nashville, TN, United States, Department of Biomedical Informatics, Vanderbilt University, Nashville, TN, United States; Xu, H., School of Biomedical Informatics, University of Texas Health Science Center at Houston, Houston, TX, United States; Yang, P., Department of Health Sciences Research, Mayo Clinic, Scottsdale, AZ, United States</v>
          </cell>
          <cell r="AG347" t="str">
            <v>carboplatin, 41575-94-4; cisplatin, 15663-27-1, 26035-31-4, 96081-74-2; etoposide, 33419-42-0, 433304-61-1; gemcitabine, 103882-84-4; oxaliplatin, 61825-94-3</v>
          </cell>
          <cell r="AH347" t="str">
            <v>National Institutes of Health, NIH: CA194215, CA77118, CA80127, CA84354, HG008341
Mayo Foundation for Medical Education and Research, MFMER</v>
          </cell>
          <cell r="AI347" t="str">
            <v>Supported by the National Institutes of Health (Grants No. CA77118, CA80127, CA84354 [P.Y.]; CA194215 [J.L.W.]; and HG008341 [H.X.]) and Mayo Foundation funds.</v>
          </cell>
          <cell r="AL347" t="str">
            <v>Wang, Y, Wang, L, Rastegar-Mojarad, M, Clinical information extraction applications: A literature review (2018) J Biomed Inform, 77, pp. 34-49; Wu, S, Roberts, K, Datta, S, Deep learning in clinical natural language processing: A methodical review (2020) J Am Med Inform Assoc, 27, pp. 457-470; Savova, GK, Danciu, I, Alamudun, F, Use of natural language processing to extract clinical cancer phenotypes from electronic medical records (2019) Cancer Res, 79, pp. 5463-5470; Eisenhauer, EA, Therasse, P, Bogaerts, J, New response evaluation criteria in solid tumours: Revised RECIST guideline (version 1.1) (2009) Eur J Cancer, 45, pp. 228-247; Schwartz, LH, Bogaerts, J, Ford, R, Evaluation of lymph nodes with RECIST 1.1 (2009) Eur J Cancer, 45, pp. 261-267; Dancey, JE, Dodd, LE, Ford, R, Recommendations for the assessment of progression in randomised cancer treatment trials (2009) Eur J Cancer, 45, pp. 281-289; Griffith, SD, Tucker, M, Bowser, B, Generating real-world tumor burden endpoints from electronic health record data: Comparison of RECIST, radiology-anchored, and clinician-anchored approaches for abstracting real-world progression in non-small cell lung cancer (2019) Adv Ther, 36, pp. 2122-2136; Yang, P, Allen, MS, Aubry, MC, Clinical features of 5,628 primary lung cancer patients: Experience at Mayo Clinic from 1997 to 2003 (2005) Chest, 128, pp. 452-462; Sun, Z, Aubry, MC, Deschamps, C, Histologic grade is an independent prognostic factor for survival in non-small cell lung cancer: An analysis of 5018 hospital- and 712 population-based cases (2006) J Thorac Cardiovasc Surg, 131, pp. 1014-1020; Xie, D, Allen, MS, Marks, R, Nomogram prediction of overall survival for patients with non-small-cell lung cancer incorporating pretreatment peripheral blood markers (2018) Eur J Cardiothorac Surg, 53, pp. 1214-1222; Stubbs, S, MAE and MAI: Lightweight annotation and adjudication tools (2011) Proceedings of the 5th Linguistic Annotation Workshop, pp. 129-133; Menasalvas Ruiz, E, Tuñas, JM, Bermejo, G, Profiling lung cancer patients using electronic health records (2018) J Med Syst, 42, p. 126; Griffith, SD, Miksad, RA, Calkins, G, Characterizing the feasibility and performance of real-world tumor progression end points and their association with overall survival in a large advanced non-small-cell lung cancer data set (2019) JCO Clin Cancer Inform, 3, pp. 1-13; Khozin, S, Miksad, RA, Adami, J, Real-world progression, treatment, and survival outcomes during rapid adoption of immunotherapy for advanced non-small cell lung cancer (2019) Cancer, 125, pp. 4019-4032; Iachina, M, Jakobsen, E, Møller, H, The effect of different comorbidities on survival of non-small cells lung cancer patients (2015) Lung, 193, pp. 291-297; Gould, MK, Munoz-Plaza, CE, Hahn, EE, Comorbidity profiles and their effect on treatment selection and survival among patients with lung cancer (2017) Ann Am Thorac Soc, 14, pp. 1571-1580</v>
          </cell>
          <cell r="AM347" t="str">
            <v>Yang, P.; Division of Epidemiology, 13400 E Shea Blvd, United States; email: yang.ping@mayo.edu</v>
          </cell>
          <cell r="AP347" t="str">
            <v>American Society of Clinical Oncology</v>
          </cell>
          <cell r="AW347" t="str">
            <v>JCO Clin. Cancer Inform.</v>
          </cell>
          <cell r="AX347" t="str">
            <v>Final</v>
          </cell>
          <cell r="AY347" t="str">
            <v>2-s2.0-85084276363</v>
          </cell>
          <cell r="AZ347">
            <v>8</v>
          </cell>
          <cell r="BG347" t="str">
            <v>antineoplastic agent; carboplatin; cisplatin; etoposide; gemcitabine; oxaliplatin; adult; adverse drug reaction; aged; Article; cancer chemotherapy; cancer therapy; cohort analysis; cytology; data extraction; electronic health record; female; follow up; histopathology; human; lung cancer; major clinical study; male; medical education; medical information; natural language processing; practice guideline; priority journal; response evaluation criteria in solid tumors; treatment response</v>
          </cell>
          <cell r="BH347" t="str">
            <v>twitter|metamap|nlp</v>
          </cell>
          <cell r="BI347" t="str">
            <v>twitter|metamap|nlp</v>
          </cell>
          <cell r="BJ347" t="str">
            <v>purpose electronic health records (ehrs) are created primarily for nonresearch purposes; thus, the amounts of data are enormous, and the data are crude, heterogeneous, incomplete, and largely unstructured, presenting challenges to effective analyses for timely, reliable results. particularly, research dealing with clinical notes relevant to patient care and outcome is seldom conducted, due to the complexity of data extraction and accurate annotation in the past. recist is a set of widely accepted research criteria to evaluate tumor response in patients undergoing antineoplastic therapy. the aim for this study was to identify textual sources for recist information in ehrs and to develop a corpus of pharmacotherapy and response entities for development of natural language processing tools. methods we focused on pharmacotherapies and patient responses, using 55,120 medical notes (n = 72 types) in mayo clinic's ehrs from 622 randomly selected patients who signed authorization for research. using the multidocument annotation environment tool, we applied and evaluated predefined keywords, and time interval and note-type filters for identifying recist information and established a gold standard data set for patient outcome research. results key words reduced clinical notes to 37,406, and using four note types within 12 months postdiagnosis further reduced the number of notes to 5,005 that were manually annotated, which covered 97.9% of all cases (n = 609 of 622). the resulting data set of 609 cases (n = 503 for training and n = 106 for validation purpose), contains 736 fully annotated, deidentified clinical notes, with pharmacotherapies and four response end points: complete response, partial response, stable disease, and progressive disease. this resource is readily expandable to specific drugs, regimens, and most solid tumors. conclusion we have established a gold standard data set to accommodate development of biomedical informatics tools in accelerating research into antineoplastic therapeutic response. © 2020 by american society of clinical oncology licensed under the creative commons attribution 4.0 license</v>
          </cell>
          <cell r="BL347" t="str">
            <v xml:space="preserve">Os registros de saúde eletrônicos de propósito (EHRs) são criados principalmente para fins de não research; Assim, os valores de dados são enormes, e os dados são grosseiros, heterogêneos, incompletos e amplamente não estruturados, apresentando desafios a análises eficazes para resultados oportunos e confiáveis. Particularmente, a pesquisa que lidam com notas clínicas relevantes para o atendimento ao paciente e o resultado raramente é realizada, devido à complexidade da extração de dados e na anotação precisa no passado. O RECIST é um conjunto de critérios de pesquisa amplamente aceitos para avaliar a resposta tumoral em pacientes submetidos à terapia antineoplásica. O objetivo para este estudo foi identificar fontes textuais para recistir informações em EHRs e desenvolver um corpus de entidades farmacoterapia e resposta para o desenvolvimento de ferramentas de processamento de linguagem natural. Métodos Focados em farmacoterapias e respostas do paciente, usando 55.120 Tipos médicos (n = 72 tipos) na EHRs da Clínica de Mayo de 622 pacientes aleatoriamente selecionados que assinaram a autorização para pesquisa. Usando a ferramenta Ambiónia de anotação multidocument, aplicamos e avaliamos palavras-chave pré-definidas e intervalo de tempo e filtros de tipo de nota para identificar informações de recisto e estabeleceu um conjunto de dados padrão de ouro para pesquisa de resultados do paciente. RESULTADOS PALAVRAS CHAVE Notas clínicas reduzidas para 37.406, e usando quatro tipos de nota no prazo de 12 meses após a pós-diagnóstico, reduziu ainda mais o número de notas para 5,005 que foram anotados manualmente, que cobriam 97,9% de todos os casos (n = 609 de 622). O conjunto de dados resultante de 609 casos (n = 503 para treinamento e n = 106 para fins de validação), contém 736 notas clínicas totalmente anotadas, deididentificadas, com farmacoterapias e quatro pontos finais de resposta: resposta completa, resposta parcial, doença estável e progressiva doença. Este recurso é prontamente expansível para drogas, regimes e tumores mais sólidos. Conclusão Estabelecemos um conjunto de dados padrão de ouro para acomodar o desenvolvimento de ferramentas de informática biomédicas na aceleração da pesquisa sobre a resposta terapêutica antineoplásica. © 2020 pela Sociedade Americana de Oncologia Clínica Licenciada sob a Licença Creative Commons Attribution 4.0 </v>
          </cell>
          <cell r="BQ347">
            <v>0</v>
          </cell>
          <cell r="BR347">
            <v>1</v>
          </cell>
          <cell r="BS347">
            <v>0</v>
          </cell>
          <cell r="BV347">
            <v>0</v>
          </cell>
          <cell r="BW347">
            <v>0</v>
          </cell>
          <cell r="BX347">
            <v>0</v>
          </cell>
          <cell r="BY347">
            <v>0</v>
          </cell>
          <cell r="BZ347">
            <v>0</v>
          </cell>
          <cell r="CA347">
            <v>0</v>
          </cell>
          <cell r="CB347">
            <v>0</v>
          </cell>
          <cell r="CC347">
            <v>0</v>
          </cell>
          <cell r="CE347" t="str">
            <v>Entra ou ñ para leitura: não</v>
          </cell>
          <cell r="CF347" t="str">
            <v>Ruim</v>
          </cell>
          <cell r="CG347">
            <v>44374</v>
          </cell>
          <cell r="CK347">
            <v>0</v>
          </cell>
          <cell r="CL347">
            <v>0</v>
          </cell>
        </row>
        <row r="348">
          <cell r="C348" t="str">
            <v>selecting information in electronic health records for knowledge acquisition</v>
          </cell>
          <cell r="D348" t="str">
            <v>Selecting information in electronic health records for knowledge acquisition</v>
          </cell>
          <cell r="E348" t="str">
            <v xml:space="preserve">Selecionando informações em registros eletrônicos de saúde para aquisição de conhecimento </v>
          </cell>
          <cell r="G348" t="str">
            <v xml:space="preserve">macho </v>
          </cell>
          <cell r="H348">
            <v>2010</v>
          </cell>
          <cell r="I348">
            <v>31</v>
          </cell>
          <cell r="J348">
            <v>0</v>
          </cell>
          <cell r="K348">
            <v>0</v>
          </cell>
          <cell r="L348" t="str">
            <v>Scopus</v>
          </cell>
          <cell r="P348" t="str">
            <v>English</v>
          </cell>
          <cell r="Q348" t="str">
            <v>Article</v>
          </cell>
          <cell r="R348">
            <v>0</v>
          </cell>
          <cell r="S348" t="str">
            <v>All Open Access, Bronze, Green</v>
          </cell>
          <cell r="T348" t="str">
            <v>Wang X., Chase H., Markatou M., Hripcsak G., Friedman C.</v>
          </cell>
          <cell r="U348" t="str">
            <v>Journal of Biomedical Informatics</v>
          </cell>
          <cell r="V348" t="str">
            <v>43</v>
          </cell>
          <cell r="W348" t="str">
            <v>4</v>
          </cell>
          <cell r="Y348" t="str">
            <v>10.1016/j.jbi.2010.03.011</v>
          </cell>
          <cell r="Z348" t="str">
            <v>10.1016/j.jbi.2010.03.011</v>
          </cell>
          <cell r="AB348" t="str">
            <v>https://www.scopus.com/inward/record.uri?eid=2-s2.0-77954143269&amp;doi=10.1016%2fj.jbi.2010.03.011&amp;partnerID=40&amp;md5=2dbe077cbf55e98e5c1495ee40ff9d9b</v>
          </cell>
          <cell r="AC348" t="str">
            <v>Department of Biomedical Informatics, Columbia University, New York, NY, United States; Department of Biostatistics, Columbia University, New York, NY, United States</v>
          </cell>
          <cell r="AD348" t="str">
            <v>Wang, X., Department of Biomedical Informatics, Columbia University, New York, NY, United States; Chase, H., Department of Biomedical Informatics, Columbia University, New York, NY, United States; Markatou, M., Department of Biostatistics, Columbia University, New York, NY, United States; Hripcsak, G., Department of Biomedical Informatics, Columbia University, New York, NY, United States; Friedman, C., Department of Biomedical Informatics, Columbia University, New York, NY, United States</v>
          </cell>
          <cell r="AH348" t="str">
            <v>National Science Foundation, NSF
National Institutes of Health, NIH
U.S. National Library of Medicine, NLM: DMS-0504957, R01LM006910, R01LM008635, R01LM010016, T15LM007079</v>
          </cell>
          <cell r="AI348" t="str">
            <v>The authors thank Lyudmila Shagina for assistance with use of MedLEE, and Dr. Amy Chused for reviewing the results obtained in this study and construction of the reference standards. This work is supported in part by Grants T15-LM007079 (XW) , R01 LM010016 , R01 LM010016-0S1 , R01 LM010016-0S2 (CF) , R01 LM008635 (CF) , and R01 LM06910 (GH) from the National Library of Medicine , and DMS-0504957 (MM) from the National Science Foundation .</v>
          </cell>
          <cell r="AL348" t="str">
            <v>Weeber, M., Klein, H., Aronson, A.R., Mork, J.G., den Berg, L.T., Vos, R., Text-based discovery in biomedicine: the architecture of the DAD-system (2000) Proc AMIA Symp, pp. 903-907; Baruch, J.J., Progress in programming for processing English language medical records (1965) Ann NY Acad Sci, 126, pp. 795-804; Christensen, .L., Haug, P.J., Fiszman, M., MPLUS: a probabilistic medical language understanding system (2002) Proceedings of the workshop on natural language processing in the biomedical domain, pp. 29-36; Hahn, U., Romacker, M., Schulz, S., Creating knowledge repositories from biomedical reports: the MEDSYNDIKATE text mining system (2002) Pac Symp Biocomput, pp. 338-349; Aronson, A.R., Bodenreider, O., Chang, H.F., Humphrey, S.M., Mork, J.G., Nelson, S.J., The NLM Indexing Initiative (2000) Proc AMIA Symp, pp. 17-21; Rindflesch, T.C., Fiszman, M., The interaction of domain knowledge and linguistic structure in natural language processing: interpreting hypernymic propositions in biomedical text (2003) J Biomed Inform, 36, pp. 462-477; Chen, L., Friedman, C., Extracting phenotypic information from the literature via natural language processing (2004) Stud Health Technol Inform, 107, pp. 758-762; Friedman, C., Shagina, L., Lussier, Y., Hripcsak, G., Automated encoding of clinical documents based on natural language processing (2004) J Am Med Inform Assoc, 11, pp. 392-402; Heinze, D.T., Morsch, M.L., Holbrook, J., Mining free-text medical records (2001) Proc AMIA Symp, pp. 254-258; Rindflesch, T.C., Pakhomov, S.V., Fiszman, M., Kilicoglu, H., Sanchez, V.R., Medical facts to support inferencing in natural language processing (2005) AMIA Annu Symp Proc, pp. 634-638; Cao, H., Markatou, M., Melton, G.B., Chiang, M.F., Hripcsak, G., Mining a clinical data warehouse to discover disease-finding associations using co-occurrence statistics (2005) AMIA Annu Symp Proc, pp. 106-110; Cao, H., Hripcsak, G., Markatou, M., A statistical methodology for analyzing co-occurrence data from a large sample (2007) J Biomed Inform, 40, pp. 343-352; Chen, E.S., Hripcsak, G., Xu, H., Markatou, M., Friedman, C., Automated acquisition of disease drug knowledge from biomedical and clinical documents: an initial study (2008) J Am Med Inform Assoc, 15, pp. 87-98; Wang, X., Friedman, C., Chused, A., Markatou, M., Elhadad, N., Automated knowledge acquisition from clinical narrative reports (2008) AMIA Annu Symp Proc, 6, pp. 783-787; Wang, X., Hripcsak, G., Markatou, M., Friedman, C., Active computerized pharmacovigilance using natural language processing, statistics, and electronic health records: a feasibility study (2009) J Am Med Inform Assoc, 16, pp. 328-337; McBride, W., Thalidomide and congential malformation (1961) Lancet, 2, p. 1238; http://www.emea.europa.eu/, ; http://www.fda.gov/cder/aers/default.htm, ; Wood, L., Martinez, C., The general practice research database: role in pharmacovigilance (2004) Drug Saf, 27, pp. 871-881; Sturkenboom, M., (2007) Other database in Europe for the analytic evaluation of drug effects. Pharmacovigilance, , Wiley, Chischester; Wysowski, D.K., Swartz, L., Adverse drug event surveillance and drug withdrawals in the United States, 1969-2002: the importance of reporting suspected reactions (2005) Arch Intern Med, 165, pp. 1363-1369; O'Connor, M.J., Shankar, R.D., Parrish, D.B., Das, A.K., Knowledge-level querying of temporal patterns in clinical research systems (2007) Stud Health Technol Inform, 129, pp. 311-315; Zhou, L., Friedman, C., Parsons, S., Hripcsak, G., System architecture for temporal information extraction, representation and reasoning in clinical narrative reports (2005) AMIA Annu Symp Proc, pp. 869-873; Harkema, H., Dowling, J.N., Thornblade, T., Chapman, W.W., ConText: an algorithm for determining negation, experiences, and temporal status from clinical reports (2009) J Biomed Inform, 10, p. 10; Uzuner, O., Goldstein, I., Luo, Y., Kohane, I., Identifying patient smoking status from medical discharge records (2008) J Am Med Inform Assoc, 15, pp. 14-24; http://www.nlm.nih.gov/research/umls/, ; Mori, A.R., Consorti, F., Galeazzi, E., A tagging system for section headings in a CEN standard on patient record (1998) Proc AMIA Symp, pp. 755-759; Meystre, S., Haug, P.J., Automation of a problem list using natural language processing (2005) BMC Med Inform Decis Mak, 5, p. 30; Meystre, S., Haug, P.J., Natural language processing to extract medical problems from electronic clinical documents: performance evaluation (2006) J Biomed Inform, 39, pp. 589-599; Denny, J.C., Spikard, A., Johnson, K.B., Peterson, N.B., Peterson, J.F., Miller, R.A., Evaluation of a method to identify and categorize section headers in clinical documents (2009) J Am Med Inform Assoc, 16, pp. 806-815; http://www.micromedex.com/, ; http://www.webmd.com/, ; Ferri, F., (2006) Ferri's differential diagnosis: a practical guide to the differential diagnosis of symptoms, signs, and clinical disorders, , Mosby Elsevier; Wang, X., Hripcsak, G., Friedman, C., Characterizing environmental and phenotypic associations using information theory and electronic health records (2009) BMC Bioinformatics, 10 (SUPPL. 9), pp. S13; Denny, J.C., Millar, R.A., Johnson, K.B., Spickard, A., Development and evaluation of a clinical note section header terminology (2008) AMIA Annu Symp Proc, pp. 156-160; Pestian, J., Brew, C., Matykiewicz, P., Hovermale, D., Johnson, N., Cohen, K., (2007), A shared task involving multi-label classification of clinical free text. In: Proceedings of the workshop on BioNLP In: Biological, translational, and clinical language processing;2007; Hripcsak, G., Heitjan, D.F., Measuring agreement in medical informatics reliability studies (2002) J Biomed Inform, 35, pp. 99-110</v>
          </cell>
          <cell r="AM348" t="str">
            <v>Wang, X.; Department of Biomedical Informatics, 622 West 168th Street, VC5, New York, NY 10032, United States; email: xiaoyan.wang@dbmi.columbia.edu</v>
          </cell>
          <cell r="AV348" t="str">
            <v>JBIOB</v>
          </cell>
          <cell r="AW348" t="str">
            <v>J. Biomed. Informatics</v>
          </cell>
          <cell r="AX348" t="str">
            <v>Final</v>
          </cell>
          <cell r="AY348" t="str">
            <v>2-s2.0-77954143269</v>
          </cell>
          <cell r="AZ348">
            <v>6</v>
          </cell>
          <cell r="BF348" t="str">
            <v>Decision support; Electronic health record (EHR); Knowledge acquisition; Natural language processing (NLP); Pharmacovigilance; Text mining</v>
          </cell>
          <cell r="BG348" t="str">
            <v>Decision supports; Electronic health record; Electronic health record (EHR); Natural language processing; Pharmacovigilance; Text mining; Computational linguistics; Decision support systems; Filtration; Health; Knowledge acquisition; Mergers and acquisitions; Records management; Natural language processing systems; accuracy; article; data mining; decision support system; electronic medical record; information processing; knowledge; learning algorithm; medical information; priority journal; adverse drug reaction; electronic medical record; information retrieval; metabolism; natural language processing; procedures; standards; statistical model; Drug Toxicity; Electronic Health Records; Information Storage and Retrieval; Models, Statistical; Natural Language Processing; Drug-Related Side Effects and Adverse Reactions; Electronic Health Records; Information Storage and Retrieval; Models, Statistical; Natural Language Processing</v>
          </cell>
          <cell r="BJ348" t="str">
            <v>knowledge acquisition of relations between biomedical entities is critical for many automated biomedical applications, including pharmacovigilance and decision support. automated acquisition of statistical associations from biomedical and clinical documents has shown some promise. however, acquisition of clinically meaningful relations (i.e. specific associations) remains challenging because textual information is noisy and co-occurrence does not typically determine specific relations. in this work, we focus on acquisition of two types of relations from clinical reports: disease-manifestation related symptom (mrs) and drug-adverse drug event (ade), and explore the use of filtering by sections of the reports to improve performance. evaluation indicated that applying the filters improved recall (disease-mrs: from 0.85 to 0.90; drug-ade: from 0.43 to 0.75) and precision (disease-mrs: from 0.82 to 0.92; drug-ade: from 0.16 to 0.31). this preliminary study demonstrates that selecting information in narrative electronic reports based on the sections improves the detection of disease-mrs and drug-ade types of relations. further investigation of complementary methods, such as more sophisticated statistical methods, more complex temporal models and use of information from other knowledge sources, is needed. © 2010 elsevier inc.</v>
          </cell>
          <cell r="BL348" t="str">
            <v xml:space="preserve">A aquisição de relações entre as relações entre entidades biomédicas é fundamental para muitas aplicações biomédicas automatizadas, incluindo farmacovigilância e apoio à decisão. A aquisição automatizada de associações estatísticas de documentos biomédicos e clínicos mostrou alguma promessa. No entanto, a aquisição de relações clinicamente significativas (isto é, associações específicas) continua a ser desafiadoras porque a informação textual é ruidosa e co-ocorrência normalmente não determinam relações específicas. Neste trabalho, nos concentramos na aquisição de dois tipos de relações de relatórios clínicos: sintoma relacionado à manifestação de doenças (MRS) e evento de drogas adversos (ADE) e explore a utilização de filtragem por seções dos relatórios para melhorar o desempenho. A avaliação indicou que a aplicação dos filtros melhorou a recordação (doença - MRS: de 0,85 a 0,90; droga-ADE: de 0,43 a 0,75) e precisão (doença - MRS: de 0,82 a 0,92; droga: de 0,16 a 0,31). Este estudo preliminar demonstra que a seleção de informações em relatórios eletrônicos narrativos com base nas seções melhora a detecção de tipos de relações de doenças e droga. Uma investigação adicional de métodos complementares, como métodos estatísticos mais sofisticados, modelos temporais mais complexos e uso de informações de outras fontes de conhecimento, é necessário. © 2010 Elsevier Inc. </v>
          </cell>
          <cell r="BQ348">
            <v>0</v>
          </cell>
          <cell r="BR348">
            <v>0</v>
          </cell>
          <cell r="BS348">
            <v>0</v>
          </cell>
          <cell r="BV348">
            <v>0</v>
          </cell>
          <cell r="BW348">
            <v>0</v>
          </cell>
          <cell r="BX348">
            <v>0</v>
          </cell>
          <cell r="BY348">
            <v>0</v>
          </cell>
          <cell r="BZ348">
            <v>0</v>
          </cell>
          <cell r="CA348">
            <v>0</v>
          </cell>
          <cell r="CB348">
            <v>0</v>
          </cell>
          <cell r="CC348">
            <v>0</v>
          </cell>
          <cell r="CK348">
            <v>0</v>
          </cell>
          <cell r="CL348">
            <v>0</v>
          </cell>
        </row>
        <row r="349">
          <cell r="C349" t="str">
            <v>emerging concepts and applied machine learning research in patients with drug induced repolarization disorders</v>
          </cell>
          <cell r="D349" t="str">
            <v>Emerging concepts and applied machine learning research in patients with drug-induced repolarization disorders</v>
          </cell>
          <cell r="E349" t="str">
            <v xml:space="preserve">Conceitos emergentes e pesquisa de aprendizagem de máquina aplicada em pacientes com distúrbios de repolarização induzidos por drogas </v>
          </cell>
          <cell r="G349" t="str">
            <v xml:space="preserve">macho </v>
          </cell>
          <cell r="H349">
            <v>2020</v>
          </cell>
          <cell r="J349">
            <v>0</v>
          </cell>
          <cell r="K349">
            <v>0</v>
          </cell>
          <cell r="L349" t="str">
            <v>Scopus</v>
          </cell>
          <cell r="P349" t="str">
            <v>English</v>
          </cell>
          <cell r="Q349" t="str">
            <v>Conference Paper</v>
          </cell>
          <cell r="R349">
            <v>0</v>
          </cell>
          <cell r="T349" t="str">
            <v>Bjelogrlic M., Robert A., Miribel A., Namdar M., Gencer B., Lovis C., Girardin F.</v>
          </cell>
          <cell r="U349" t="str">
            <v>Studies in Health Technology and Informatics</v>
          </cell>
          <cell r="V349" t="str">
            <v>270</v>
          </cell>
          <cell r="Y349" t="str">
            <v>10.3233/shti200150</v>
          </cell>
          <cell r="Z349" t="str">
            <v>10.3233/SHTI200150</v>
          </cell>
          <cell r="AB349" t="str">
            <v>https://www.scopus.com/inward/record.uri?eid=2-s2.0-85086927898&amp;doi=10.3233%2fSHTI200150&amp;partnerID=40&amp;md5=bac1c491dad0c06e97d3c117380b8f06</v>
          </cell>
          <cell r="AC349" t="str">
            <v>Division of Medical Information Sciences, University Hospitals of Geneva, University of Geneva, Geneva, Switzerland; Cardiology Division, Department of Medicine, University Hospitals of Geneva, University of Geneva, Geneva, Switzerland; Brigham and Women's Hospitals, TIMI study group, Harvard Medical School, Boston, United States; Division of Clinical Pharmacology and Toxicology, Medical Direction, University Hospitals of Geneva, University of Geneva, Geneva, Switzerland</v>
          </cell>
          <cell r="AD349" t="str">
            <v>Bjelogrlic, M., Division of Medical Information Sciences, University Hospitals of Geneva, University of Geneva, Geneva, Switzerland; Robert, A., Division of Medical Information Sciences, University Hospitals of Geneva, University of Geneva, Geneva, Switzerland; Miribel, A.; Namdar, M., Cardiology Division, Department of Medicine, University Hospitals of Geneva, University of Geneva, Geneva, Switzerland; Gencer, B., Cardiology Division, Department of Medicine, University Hospitals of Geneva, University of Geneva, Geneva, Switzerland, Brigham and Women's Hospitals, TIMI study group, Harvard Medical School, Boston, United States; Lovis, C., Division of Medical Information Sciences, University Hospitals of Geneva, University of Geneva, Geneva, Switzerland; Girardin, F., Division of Clinical Pharmacology and Toxicology, Medical Direction, University Hospitals of Geneva, University of Geneva, Geneva, Switzerland</v>
          </cell>
          <cell r="AL349" t="str">
            <v>Schwartz, P.J., Woosley, R.L., Predicting the unpredictable (2016) J Am Coll Cardiol, 67 (13), pp. 1639-1650. , Apr; Beach, S.R., Celano, C.M., Sugrue, A.M., Adams, C., Ackerman, M.J., Noseworthy, P.A., Huffman, J.C., QT prolongation, torsades de pointes, and psychotropic medications: A 5-year update (2018) Psychosomatics, 59 (2), pp. 105-122. , Mar; Shickel, B., Tighe, P.J., Bihorac, A., Rashidi, P., Deep EHR: A survey of recent advances in deep learning techniques for electronic health record (EHR) analysis (2018) IEEE J Biomed Health Inform, 22 (5), pp. 1589-1604. , Sep, 10/gddkw8; Moody, G.B., Mark, R.G., The impact of the MIT-BIH Arrhythmia Database (2001) IEEE Eng Med Biol Mag, 20 (3), pp. 45-50. , Jun, 10/c5zzg6; Luz EJ da, S., Schwartz, W.R., Cámara-Chávez, G., Menotti, D., ECG-based heartbeat classification for arrhythmia detection: A survey (2016) Comput Methods Programs Biomed, 127, pp. 144-164. , Apr, 10/f8fq6xs; Llamedo, M., Martínez, J.P., Heartbeat classification using feature selection driven by database generalization criteria (2011) IEEE Trans Biomed Eng, 58 (3), pp. 616-625. , Mar, 10/d32zzt; Itoh, H., Crotti, L., Aiba, T., Spazzolini, C., Denjoy, I., Fressart, V., Hayashi, K., Horie, M., The genetics underlying acquired long QT syndrome: Impact for genetic screening (2016) Eur Heart J, 37 (18), pp. 1456-1464. , May 7; Haverkamp, W., The potential for QT prolongation and proarrhythmia by non-antiarrhythmic drugs: Clinical and regulatory implications. Report on a policy conference of the European society of Cardiology (2000) Eur Heart J, 21 (15), pp. 1216-1231. , Aug 1; Johannesen, L., Vicente, J., Hosseini, M., Strauss, D.G., Automated algorithm for J-TPEAK and TPeak-tend assessment of drug-induced proarrhythmia risk (2016) PLOS ONE, 11 (12). , Rasmusson RL, editor. Dec 30, 10/f9mn7f; Girardin, F., Sztajzel, J., Cardiac adverse reactions associated with psychotropic drugs (2007) Dialogues Clin Neurosci, 9 (1), pp. 92-95. , Mar; Girardin, F., Gex-Fabry, M., Berney, P., Shah, D., Gaspoz, J.-M., Dayer, P., Drug-induced long QT in adult psychiatric inpatients: The 5-year cross-sectional ECG screening outcome in psychiatry study (2013) Am J Psychiatry, 170 (12), pp. 1468-1476. , Dec; https://www.dicomstandard.org/, website Internet; Rosset, C., Rosset, A., Ratib, O., General consumer communication tools for improved image management and communication in medicine (2005) J Digit Imaging, 18 (4), pp. 270-279. , Dec; Lovis, C., Baud, R.H., Planche, P., Power of expression in the electronic patient record: Structured data or narrative text? (2000) Int J Med Inf, 58-59, pp. 101-110. , 10/fnmvqb; Soria, M.L., Martínez, J., Analysis of multidomain features for ECG classification (2009) 2009 36th Annu Comput Cardiol Conf CinC, pp. 561-564; Garcia, G., Moreira, G., Menotti, D., Luz, E., Inter-patient ECG heartbeat classification with temporal VCG optimized by PSO (2017) Sci Rep, 7 (1), p. 10543. , Sep 5, 10/gbwznc; Li, B.N., Dong, M.C., Vai, M.I., Modelling cardiovascular physiological signals using adaptive Hermite and wavelet basis functions (2010) IET Signal Process, 4 (5), p. 588. , 10/bmr8fv; Daamouche, A., Hamami, L., Alajlan, N., Melgani, F., A wavelet optimization approach for ECG signal classification (2012) Biomed Signal Process Control, 7 (4), pp. 342-349. , Jul, 10/dmp2db; Kanaan, L., Merheb, D., Kallas, M., Francis, C., Amoud, H., Honeine, P., PCA and KPCA of ECG signals with binary SVM classification (2011) 2011 IEEE Workshop Signal Process Syst SiPS, pp. 344-348. , Internet Beirut, Lebanon: IEEE; cited 2019 Mar 4., 10/fdppnv; Li, T., Zhou, M., ECG classification using wavelet packet entropy and random forests (2016) Entropy, 18 (8), p. 285. , Aug 5, 10/f822bk; Mondéjar-Guerra, V., Novo, J., Rouco, J., Penedo, M.G., Ortega, M., Heartbeat classification fusing temporal and morphological information of ECGs via ensemble of classifiers (2019) Biomed Signal Process Control, 47, pp. 41-48. , Jan, 10/gfxjrr; Yildirim, Ö., A novel wavelet sequence based on deep bidirectional LSTM network model for ECG signal classification (2018) Comput Biol Med, 96, pp. 189-202. , May, 10/gc8srm; Pyakillya, B., Kazachenko, N., Mikhailovsky, N., Deep learning for ECG classification (2017) J Phys Conf Ser, 913, p. 012004. , Oct, 10/gfxjrk; Guo, L., Sim, G., Matuszewski, B., Inter-patient ECG classification with convolutional and recurrent neural networks (2018) Eess Q-Bio, p. 11. , Sep 27, 181004121; Zürcher, D.J.-P., Schlaepfer, J., Waeber, G., Pasquier, M., Le QT long acquis (2013) Rev Médicale Suisse, 9, pp. 1538-1542; Taggart, N.W., Haglund, C.M., Tester, D.J., Ackerman, M.J., Diagnostic miscues in congenital long-QT syndrome (2007) Circulation, 115 (20), pp. 2613-2620. , May 22; PMID:17502575</v>
          </cell>
          <cell r="AM349" t="str">
            <v>Bjelogrlic, M.; Division of Medical Information Sciences, Switzerland; email: mina.bjelogrlic@hcuge.ch</v>
          </cell>
          <cell r="AN349" t="str">
            <v>Pape-Haugaard L.B.Lovis C.Madsen I.C.Weber P.Nielsen P.H.Scott P.</v>
          </cell>
          <cell r="AP349" t="str">
            <v>IOS Press</v>
          </cell>
          <cell r="AQ349" t="str">
            <v>30th Medical Informatics Europe Conference, MIE 2020</v>
          </cell>
          <cell r="AR349" t="str">
            <v>28 April 2020 through 1 May 2020</v>
          </cell>
          <cell r="AT349">
            <v>161256</v>
          </cell>
          <cell r="AU349" t="str">
            <v>9781643680828</v>
          </cell>
          <cell r="AW349" t="str">
            <v>Stud. Health Technol. Informatics</v>
          </cell>
          <cell r="AX349" t="str">
            <v>Final</v>
          </cell>
          <cell r="AY349" t="str">
            <v>2-s2.0-85086927898</v>
          </cell>
          <cell r="AZ349">
            <v>4</v>
          </cell>
          <cell r="BF349" t="str">
            <v>Adverse Drug Events; Analytic-Decision Modelling; Clinical Decision Support System; Electrocardiography; Long QT; Machine Learning; Pharmacovigilance; Repolarization Disorders; Torsades-de-Pointes</v>
          </cell>
          <cell r="BG349" t="str">
            <v>Machine learning; Medical informatics; Medicine; Natural language processing systems; Predictive analytics; Applied machine learning; Automated detection; Clinical conditions; Electronic application; Feasibility studies; Multimodal datasets; NAtural language processing; Sudden cardiac deaths; Data mining; electrocardiography; human; long QT syndrome; machine learning; sudden cardiac death; torsade des pointes; Death, Sudden, Cardiac; Electrocardiography; Humans; Long QT Syndrome; Machine Learning; Torsades de Pointes</v>
          </cell>
          <cell r="BI349" t="str">
            <v>twitter|metamap|nlp</v>
          </cell>
          <cell r="BJ349" t="str">
            <v>the paper presents a review of current research to develop predictive models for automated detection of drug-induced repolarization disorders and shows a feasibility study for developing machine learning tools trained on massive multimodal datasets of narrative, textual and electrocardiographic records. the goal is to reduce drug-induced long qt and associated complications (torsades-de-pointes, sudden cardiac death), by identifying prescription patterns with pro-arrhythmic propensity using a validated electronic application for the detection of adverse drug events with data mining and natural language processing; and to compute individual-based predictive scores in order to further identify clinical conditions, concomitant diseases, or other variables that correlate with higher risk of pro-arrhythmic situations. © 2020 european federation for medical informatics (efmi) and ios press.</v>
          </cell>
          <cell r="BL349" t="str">
            <v xml:space="preserve">O artigo apresenta uma revisão de pesquisas atuais para desenvolver modelos preditivos para a detecção automatizada de distúrbios de repolarização induzidos por drogas e mostra um estudo de viabilidade para o desenvolvimento de ferramentas de aprendizado de máquina treinados em conjuntos multimodais massivos de registros narrativos, textuais e eletrocardiográficos. O objetivo é reduzir a longa qt e complicações associadas induzidas por drogas (torso-de-pointes, morte cardíaca repentina), identificando padrões de prescrição com propensão pró-arítmica usando um aplicativo eletrônico validado para a detecção de eventos de drogas adversos e processamento de linguagem natural; e para calcular os escores preditivos baseados em indivíduos, a fim de identificar ainda mais as condições clínicas, doenças concomitantes ou outras variáveis que se correlacionem com maior risco de situações pró-arítmicas. © 2020 Federação Europeia para informática médica (EFMI) e iOS Pressione. </v>
          </cell>
          <cell r="BQ349">
            <v>0</v>
          </cell>
          <cell r="BR349">
            <v>1</v>
          </cell>
          <cell r="BS349">
            <v>0</v>
          </cell>
          <cell r="BV349">
            <v>0</v>
          </cell>
          <cell r="BW349">
            <v>0</v>
          </cell>
          <cell r="BX349">
            <v>0</v>
          </cell>
          <cell r="BY349">
            <v>0</v>
          </cell>
          <cell r="BZ349">
            <v>0</v>
          </cell>
          <cell r="CA349">
            <v>0</v>
          </cell>
          <cell r="CB349">
            <v>0</v>
          </cell>
          <cell r="CC349">
            <v>0</v>
          </cell>
          <cell r="CE349" t="str">
            <v>Entra ou ñ para leitura: não</v>
          </cell>
          <cell r="CF349" t="str">
            <v>Ruim</v>
          </cell>
          <cell r="CG349">
            <v>44374</v>
          </cell>
          <cell r="CK349">
            <v>0</v>
          </cell>
          <cell r="CL349">
            <v>0</v>
          </cell>
        </row>
        <row r="350">
          <cell r="C350" t="str">
            <v>semantic categories and relations for modelling adverse drug reactions towards a categorial structure for pharmacovigilance</v>
          </cell>
          <cell r="D350" t="str">
            <v>Semantic categories and relations for modelling adverse drug reactions towards a categorial structure for pharmacovigilance.</v>
          </cell>
          <cell r="E350" t="str">
            <v xml:space="preserve">Categorias semânticas e relações para modelar reações adversas para uma estrutura categorial para farmacovigilância. </v>
          </cell>
          <cell r="G350" t="str">
            <v xml:space="preserve">macho </v>
          </cell>
          <cell r="H350">
            <v>2008</v>
          </cell>
          <cell r="I350">
            <v>11</v>
          </cell>
          <cell r="J350">
            <v>0</v>
          </cell>
          <cell r="K350">
            <v>0</v>
          </cell>
          <cell r="L350" t="str">
            <v>Scopus</v>
          </cell>
          <cell r="P350" t="str">
            <v>English</v>
          </cell>
          <cell r="Q350" t="str">
            <v>Article</v>
          </cell>
          <cell r="R350">
            <v>0</v>
          </cell>
          <cell r="T350" t="str">
            <v>Bousquet C., Trombert B., Kumar A., Rodrigues J.M.</v>
          </cell>
          <cell r="U350" t="str">
            <v>AMIA ... Annual Symposium proceedings / AMIA Symposium. AMIA Symposium</v>
          </cell>
          <cell r="AB350" t="str">
            <v>https://www.scopus.com/inward/record.uri?eid=2-s2.0-72249106845&amp;partnerID=40&amp;md5=bde8d0fd1d1376e23422904abf528819</v>
          </cell>
          <cell r="AC350" t="str">
            <v>INSERM UMR_S 872, St Etienne, University of Saint Etienne, Department of Public Health and Medical Informatics, Eq 20, Paris, France</v>
          </cell>
          <cell r="AD350" t="str">
            <v>Bousquet, C., INSERM UMR_S 872, St Etienne, University of Saint Etienne, Department of Public Health and Medical Informatics, Eq 20, Paris, France; Trombert, B., INSERM UMR_S 872, St Etienne, University of Saint Etienne, Department of Public Health and Medical Informatics, Eq 20, Paris, France; Kumar, A., INSERM UMR_S 872, St Etienne, University of Saint Etienne, Department of Public Health and Medical Informatics, Eq 20, Paris, France; Rodrigues, J.M., INSERM UMR_S 872, St Etienne, University of Saint Etienne, Department of Public Health and Medical Informatics, Eq 20, Paris, France</v>
          </cell>
          <cell r="AM350" t="str">
            <v>Bousquet, C.</v>
          </cell>
          <cell r="AW350" t="str">
            <v>AMIA Annu Symp Proc</v>
          </cell>
          <cell r="AX350" t="str">
            <v>Final</v>
          </cell>
          <cell r="AY350" t="str">
            <v>2-s2.0-72249106845</v>
          </cell>
          <cell r="AZ350">
            <v>4</v>
          </cell>
          <cell r="BG350" t="str">
            <v>article; book; classification; drug surveillance program; drug toxicity; medical record; natural language processing; nomenclature; organization and management; semantics; United States; Adverse Drug Reaction Reporting Systems; Dictionaries as Topic; Drug Toxicity; Forms and Records Control; Natural Language Processing; Semantics; Terminology as Topic; United States</v>
          </cell>
          <cell r="BJ350" t="str">
            <v>who-art and meddra are the terminologies used in pharmacovigilance for coding of adverse drug reactions and statistical analysis. in previous work we showed that tools for automated signal detection and access to pharmacovigilance databases would benefit from terminological reasoning in order to provide improved groupings of terms describing the same medical condition. such reasoning depends on formal definitions that are absent in both terminologies. a categorial structure is defined as a minimal set of health care domain constraints which represents a biomedical terminology in a precise healthcare domain. here we present a draft for a lite ontological model consisting in 19 semantic categories and 16 relations for the representation of adverse drug reactions. from this model we selected 8 semantic categories for the categorial structure. this study was restricted to who-art and additional research is required in order to provide complete coverage of meddra.</v>
          </cell>
          <cell r="BL350" t="str">
            <v xml:space="preserve">Who-Art e Meddra são as terminologias utilizadas na farmacovigilância para codificação de reações adversas de medicamentos e análise estatística. No trabalho anterior, mostramos que ferramentas para detecção de sinal automatizada e acesso a bancos de dados farmacovigilância se beneficiariam do raciocínio terminológico para fornecer agrupamentos melhorados de termos descrevendo a mesma condição médica. Tal raciocínio depende de definições formais que estão ausentes em ambas as terminologias. Uma estrutura categórica é definida como um conjunto mínimo de restrições de domínio de saúde que representa uma terminologia biomédica em um domínio preciso de cuidados de saúde. Aqui apresentamos um rascunho para um modelo ontológico lite consistindo em 19 categorias semânticas e 16 relações para a representação de reações adversas de medicamentos. A partir desse modelo, selecionamos 8 categorias semânticas para a estrutura categórica. Este estudo foi restrito a who-art e pesquisa adicional, a fim de fornecer cobertura completa da Meddra. </v>
          </cell>
          <cell r="BQ350">
            <v>0</v>
          </cell>
          <cell r="BR350">
            <v>0</v>
          </cell>
          <cell r="BS350">
            <v>0</v>
          </cell>
          <cell r="BV350">
            <v>0</v>
          </cell>
          <cell r="BW350">
            <v>0</v>
          </cell>
          <cell r="BX350">
            <v>0</v>
          </cell>
          <cell r="BY350">
            <v>0</v>
          </cell>
          <cell r="BZ350">
            <v>0</v>
          </cell>
          <cell r="CA350">
            <v>0</v>
          </cell>
          <cell r="CB350">
            <v>0</v>
          </cell>
          <cell r="CC350">
            <v>0</v>
          </cell>
          <cell r="CK350">
            <v>0</v>
          </cell>
          <cell r="CL350">
            <v>0</v>
          </cell>
        </row>
        <row r="351">
          <cell r="C351" t="str">
            <v>semantic processing to identify adverse drug event information from black box warnings</v>
          </cell>
          <cell r="D351" t="str">
            <v>Semantic processing to identify adverse drug event information from black box warnings</v>
          </cell>
          <cell r="E351" t="str">
            <v xml:space="preserve">Processamento semântico para identificar informações adversas do evento de drogas de avisos de caixa preta </v>
          </cell>
          <cell r="G351" t="str">
            <v xml:space="preserve">macho </v>
          </cell>
          <cell r="H351">
            <v>2014</v>
          </cell>
          <cell r="I351">
            <v>1</v>
          </cell>
          <cell r="J351">
            <v>0</v>
          </cell>
          <cell r="K351">
            <v>0</v>
          </cell>
          <cell r="L351" t="str">
            <v>Scopus</v>
          </cell>
          <cell r="P351" t="str">
            <v>English</v>
          </cell>
          <cell r="Q351" t="str">
            <v>Article</v>
          </cell>
          <cell r="R351">
            <v>0</v>
          </cell>
          <cell r="T351" t="str">
            <v>Culbertson A., Fiszman M., Shin D., Rindflesch T.C.</v>
          </cell>
          <cell r="U351" t="str">
            <v>AMIA ... Annual Symposium proceedings / AMIA Symposium. AMIA Symposium</v>
          </cell>
          <cell r="V351" t="str">
            <v>2014</v>
          </cell>
          <cell r="AB351" t="str">
            <v>https://www.scopus.com/inward/record.uri?eid=2-s2.0-84964313157&amp;partnerID=40&amp;md5=5cd3fc5069b608716e36c9d2808784ad</v>
          </cell>
          <cell r="AC351" t="str">
            <v>Lister Hill National Center for Biomedical Communications, National Library of Medicine, Bethesda, MD, United States; Lister Hill National Center for Biomedical Communications, National Library of Medicine, Bethesda, MD, United States; Lister Hill National Center for Biomedical Communications, National Library of Medicine, Bethesda, MD, United States; Lister Hill National Center for Biomedical Communications, National Library of Medicine, Bethesda, MD, United States</v>
          </cell>
          <cell r="AD351" t="str">
            <v>Culbertson, A., Lister Hill National Center for Biomedical Communications, National Library of Medicine, Bethesda, MD, United States; Fiszman, M., Lister Hill National Center for Biomedical Communications, National Library of Medicine, Bethesda, MD, United States; Shin, D., Lister Hill National Center for Biomedical Communications, National Library of Medicine, Bethesda, MD, United States; Rindflesch, T.C., Lister Hill National Center for Biomedical Communications, National Library of Medicine, Bethesda, MD, United States</v>
          </cell>
          <cell r="AG351" t="str">
            <v>Prescription Drugs</v>
          </cell>
          <cell r="AW351" t="str">
            <v>AMIA Annu Symp Proc</v>
          </cell>
          <cell r="AX351" t="str">
            <v>Final</v>
          </cell>
          <cell r="AY351" t="str">
            <v>2-s2.0-84964313157</v>
          </cell>
          <cell r="AZ351">
            <v>6</v>
          </cell>
          <cell r="BG351" t="str">
            <v>prescription drug; adverse drug reaction; drug labeling; feasibility study; food and drug administration; human; Internet; natural language processing; semantics; United States; Drug Labeling; Drug-Related Side Effects and Adverse Reactions; Feasibility Studies; Humans; Internet; Natural Language Processing; Prescription Drugs; Semantics; United States; United States Food and Drug Administration</v>
          </cell>
          <cell r="BI351" t="str">
            <v>twitter|metamap|nlp</v>
          </cell>
          <cell r="BJ351" t="str">
            <v>adverse drug events account for two million combined injuries, hospitalizations, or deaths each year. furthermore, there are few comprehensive, up-to-date, and free sources of drug information. clinical decision support systems may significantly mitigate the number of adverse drug events. however, these systems depend on up-to-date, comprehensive, and codified data to serve as input. the dailymed website, a resource managed by the fda and nlm, contains all currently approved drugs. we used a semantic natural language processing approach that successfully extracted information for adverse drug events, at-risk conditions, and susceptible populations from black box warning labels on this site. the precision, recall, and f-score were, 94%, 52%, 0.67 for adverse drug events; 80%, 53%, and 0.64 for conditions; and 95%, 44%, 0.61 for populations. overall performance was 90% precision, 51% recall, and 0.65 f-score. information extracted can be stored in a structured format and may support clinical decision support systems.</v>
          </cell>
          <cell r="BL351" t="str">
            <v xml:space="preserve">Eventos de drogas adversos conta para dois milhões de lesões combinadas, internações ou mortes por ano. Além disso, há poucas fontes abrangentes, atualizadas e livres de informações de drogas. Os sistemas de apoio à decisão clínica podem mitigar significativamente o número de eventos adversos do medicamento. No entanto, esses sistemas dependem de dados atualizados, abrangentes e codificados para servir como entrada. O site Dailymed, um recurso gerenciado pelo FDA e NLM, contém todos os medicamentos atualmente aprovados. Utilizamos uma abordagem de processamento de linguagem natural semântica que extraiu com sucesso informações para eventos adversos de medicamentos, condições de risco e populações suscetíveis de rótulos de aviso de caixa negra neste site. A precisão, recordação e fdia foram, 94%, 52%, 0,67 para eventos adversos de drogas; 80%, 53% e 0,64 para condições; e 95%, 44%, 0,61 para populações. O desempenho geral foi de 90% de precisão, recuperação de 51% e 0,65 f-score. As informações extraídas podem ser armazenadas em um formato estruturado e podem suportar sistemas de suporte à decisão clínica. </v>
          </cell>
          <cell r="BQ351">
            <v>0</v>
          </cell>
          <cell r="BR351">
            <v>0</v>
          </cell>
          <cell r="BS351">
            <v>0</v>
          </cell>
          <cell r="BV351">
            <v>0</v>
          </cell>
          <cell r="BW351">
            <v>0</v>
          </cell>
          <cell r="BX351">
            <v>0</v>
          </cell>
          <cell r="BY351">
            <v>0</v>
          </cell>
          <cell r="BZ351">
            <v>0</v>
          </cell>
          <cell r="CA351">
            <v>0</v>
          </cell>
          <cell r="CB351">
            <v>0</v>
          </cell>
          <cell r="CC351">
            <v>0</v>
          </cell>
          <cell r="CK351">
            <v>0</v>
          </cell>
          <cell r="CL351">
            <v>0</v>
          </cell>
        </row>
        <row r="352">
          <cell r="C352" t="str">
            <v>semantic relatedness for biomedicalword sense disambiguation</v>
          </cell>
          <cell r="D352" t="str">
            <v>Semantic relatedness for biomedicalword sense disambiguation</v>
          </cell>
          <cell r="E352" t="str">
            <v xml:space="preserve">Relacionamento semântico para a desambiguação do sentido biomedical </v>
          </cell>
          <cell r="G352" t="str">
            <v xml:space="preserve">macho </v>
          </cell>
          <cell r="H352">
            <v>2012</v>
          </cell>
          <cell r="I352">
            <v>1</v>
          </cell>
          <cell r="J352">
            <v>0</v>
          </cell>
          <cell r="K352">
            <v>0</v>
          </cell>
          <cell r="L352" t="str">
            <v>Scopus</v>
          </cell>
          <cell r="P352" t="str">
            <v>English</v>
          </cell>
          <cell r="Q352" t="str">
            <v>Conference Paper</v>
          </cell>
          <cell r="R352">
            <v>0</v>
          </cell>
          <cell r="T352" t="str">
            <v>Nguyen K.-H., Ock C.-Y.</v>
          </cell>
          <cell r="U352" t="str">
            <v>ACL 2012 - TextGraphs 2012: Workshop on Graph-Based Methods for Natural Language Processing, Workshop Proceedings</v>
          </cell>
          <cell r="AB352" t="str">
            <v>https://www.scopus.com/inward/record.uri?eid=2-s2.0-84883267602&amp;partnerID=40&amp;md5=210441bf8b633623c08c27e5a362c5ce</v>
          </cell>
          <cell r="AC352" t="str">
            <v>School of Electrical Engineering, University of Ulsan, 93, Daehakro, Nam-gu, Ulsan 680-749, South Korea</v>
          </cell>
          <cell r="AD352" t="str">
            <v>Nguyen, K.-H., School of Electrical Engineering, University of Ulsan, 93, Daehakro, Nam-gu, Ulsan 680-749, South Korea; Ock, C.-Y., School of Electrical Engineering, University of Ulsan, 93, Daehakro, Nam-gu, Ulsan 680-749, South Korea</v>
          </cell>
          <cell r="AL352" t="str">
            <v>Agirre, E., Soroa, A., Personalizing page rank for Word sense disambiguation (2009) Proceedings of the 12th Conference of the European Chapter of the ACL (EACL 2009), pp. 33-41. , Athens, Greece, March. Association for Computational Linguistics; Agirre, E., Soroa, A., Stevenson, M., Graphbased word sense disambiguation of biomedical documents (2010) Bioinformatics, 26, pp. 2889-2896. , November; Aronson, A.R., Effective mapping of biomedical text to the UMLS metathesaurus: The meta map program (2001) Proceedings/AMIA Annual Symposium, pp. 17-21; Bodenreider, O., The unified medical language system (UMLS): Integrating biomedical terminology (2004) Nucleic Acids Research, 32. , (Database issue):D267- D270, January. PMID: 14681409 PMCID: 308795; Humphrey, S.M., Rogers, W.J., Kilicoglu, H., Demner-Fushman, D., Rindflesch, T.C., Word sense disambiguation by selecting the best semantic type based on journal descriptor indexing: Preliminary experiment (2006) J. Am. Soc. Inf. Sci. Technol., 57, pp. 96-113. , January; Lesk, M., Automatic sense disambiguation using machine readable dictionaries: How to tell a pine cone from an ice cream cone (1986) Proceedings of the 5th Annual International Conference on Systems Documentation, SIGDOC '86, pp. 24-26. , New York, NY, USA. ACM; McInnes, B.T., An unsupervised vector approach to biomedical term disambiguation: Integrating umls and medline (2008) Proceedings of the 46th Annual Meeting of the Association for Computational Linguistics on Human Language Technologies: Student Research Workshop, HLT-SRWS '08, pp. 49-54. , Stroudsburg, PA, USA. Association for Computational Linguistics; McInnes, B.T., (2009) Supervised and Knowledge-based Methods for Disambiguating Terms in Biomedical Text Using the Umls and Metamap; Miller, G.A., Wordnet: A lexical database for english (1995) Commun. ACM, 38, pp. 39-41. , November; Navigli, R., Word sense disambiguation: A survey (2009) ACM Comput. Surv, 41. , 10:1-10:69, February; Nguyen, K.H., Ock, Ch.Y., Margin perceptron for word sense disambiguation (2010) Proceedings of the 2010 Symposium on Information and Communication Technology, SoICT '10, pp. 64-70. , New York, NY, USA. ACM; Nguyen, K.H., Ock, Ch.Y., Word sense disambiguation as a traveling salesman problem (2011) Artificial Intelligence Review, , December; Pedersen, T., Pakhomov, S.V.S., Patwardhan, S., Chute, Ch.G., Measures of semantic similarity and relatedness in the biomedical domain (2007) J of Biomedical Informatics, 40, pp. 288-299. , June; Ponzetto, S.P., Navigli, R., Knowledge-rich word sense disambiguation rivaling supervised systems (2010) Proceedings of the 48th Annual Meeting of the Association for Computational Linguistics, ACL '10, pp. 1522-1531. , Stroudsburg, PA, USA. Association for Computational Linguistics; Sinha, R., Mihalcea, R., Unsupervised graph based Word sense disambiguation using measures of word semantic similarity (2007) Proceedings of the International Conference on Semantic Computing, pp. 363-369. , Washington, DC, USA. IEEE Computer Society; Weeber, M., Mork, J.G., Aronson, A.R., Developing a test collection for biomedical word sense disambiguation (2001) Proceedings/AMIA Annual Symposium, pp. 746-750. , AMIA Symposium, PMID: 11825285</v>
          </cell>
          <cell r="AM352" t="str">
            <v>School of Electrical Engineering, 93, Daehakro, Nam-gu, Ulsan 680-749, South Korea</v>
          </cell>
          <cell r="AQ352" t="str">
            <v>7th Workshop on Graph-Based Methods for Natural Language Processing, TextGraphs 2012</v>
          </cell>
          <cell r="AR352" t="str">
            <v>13 July 2012 through 13 July 2012</v>
          </cell>
          <cell r="AS352" t="str">
            <v>Jeju</v>
          </cell>
          <cell r="AT352">
            <v>98876</v>
          </cell>
          <cell r="AU352" t="str">
            <v>9781937284374</v>
          </cell>
          <cell r="AW352" t="str">
            <v>ACL - TextGraphs: Workshop Graph-Based Methods Nat. Lang. Process., Workshop Proc.</v>
          </cell>
          <cell r="AX352" t="str">
            <v>Final</v>
          </cell>
          <cell r="AY352" t="str">
            <v>2-s2.0-84883267602</v>
          </cell>
          <cell r="AZ352">
            <v>4</v>
          </cell>
          <cell r="BG352" t="str">
            <v>Benchmark datasets; Centrality measures; Co-occurrence-matrix; Competitive performance; Graph-based methods; Semantic relatedness; Sense inventories; Word Sense Disambiguation; Graphic methods; Natural language processing systems</v>
          </cell>
          <cell r="BI352" t="str">
            <v>twitter|metamap|nlp</v>
          </cell>
          <cell r="BJ352" t="str">
            <v>this paper presents a graph-based method for all-word word sense disambiguation of biomedical texts using semantic relatedness as edge weight. semantic relatedness is derived from a term-topic co-occurrence matrix. the sense inventory is generated by the metamap program. word sense disambiguation is performed on a disambiguation graph via a vertex centrality measure. the proposed method achieves competitive performance on a benchmark dataset. © 2012 the association for computational linguistics.</v>
          </cell>
          <cell r="BL352" t="str">
            <v xml:space="preserve">Este artigo apresenta um método baseado em gráfico para a palavra de palavra de palavra de palavra de palavra de textos biomédicos usando relação semântica como peso de borda. A relação semântica é derivada de uma matriz de co-ocorrência do termo. O inventário do sentido é gerado pelo programa de metamap. A desambiguação de sentido do sentido é realizada em um gráfico de desambiguação através de uma medida de centralidade de vértice. O método proposto alcança o desempenho competitivo em um conjunto de dados de referência. © 2012 A Associação para Linguística Computacional. </v>
          </cell>
          <cell r="BQ352">
            <v>0</v>
          </cell>
          <cell r="BR352">
            <v>0</v>
          </cell>
          <cell r="BS352">
            <v>0</v>
          </cell>
          <cell r="BV352">
            <v>0</v>
          </cell>
          <cell r="BW352">
            <v>0</v>
          </cell>
          <cell r="BX352">
            <v>0</v>
          </cell>
          <cell r="BY352">
            <v>0</v>
          </cell>
          <cell r="BZ352">
            <v>0</v>
          </cell>
          <cell r="CA352">
            <v>0</v>
          </cell>
          <cell r="CB352">
            <v>0</v>
          </cell>
          <cell r="CC352">
            <v>0</v>
          </cell>
          <cell r="CK352">
            <v>0</v>
          </cell>
          <cell r="CL352">
            <v>0</v>
          </cell>
        </row>
        <row r="353">
          <cell r="C353" t="str">
            <v>share/clefehealth a hybrid approach for task 2</v>
          </cell>
          <cell r="D353" t="str">
            <v>ShARe/CLEFeHealth: A hybrid approach for task 2</v>
          </cell>
          <cell r="E353" t="str">
            <v xml:space="preserve">Participação / Clefeúde: uma abordagem híbrida para a tarefa 2 </v>
          </cell>
          <cell r="G353" t="str">
            <v xml:space="preserve">macho </v>
          </cell>
          <cell r="H353">
            <v>2014</v>
          </cell>
          <cell r="I353">
            <v>3</v>
          </cell>
          <cell r="J353">
            <v>0</v>
          </cell>
          <cell r="K353">
            <v>0</v>
          </cell>
          <cell r="L353" t="str">
            <v>Scopus</v>
          </cell>
          <cell r="P353" t="str">
            <v>English</v>
          </cell>
          <cell r="Q353" t="str">
            <v>Conference Paper</v>
          </cell>
          <cell r="R353">
            <v>0</v>
          </cell>
          <cell r="T353" t="str">
            <v>Huynh H.N., Vu S.L., Ho B.Q.</v>
          </cell>
          <cell r="U353" t="str">
            <v>CEUR Workshop Proceedings</v>
          </cell>
          <cell r="V353" t="str">
            <v>1180</v>
          </cell>
          <cell r="AB353" t="str">
            <v>https://www.scopus.com/inward/record.uri?eid=2-s2.0-84980615972&amp;partnerID=40&amp;md5=2a2a625471b4e01c3bb80ad8fab34aad</v>
          </cell>
          <cell r="AC353" t="str">
            <v>Faculty of Information Technology, University of Science, HoChiMinh City, Viet Nam</v>
          </cell>
          <cell r="AD353" t="str">
            <v>Huynh, H.N., Faculty of Information Technology, University of Science, HoChiMinh City, Viet Nam; Vu, S.L., Faculty of Information Technology, University of Science, HoChiMinh City, Viet Nam; Ho, B.Q., Faculty of Information Technology, University of Science, HoChiMinh City, Viet Nam</v>
          </cell>
          <cell r="AL353" t="str">
            <v>Suominen, H., Salantera, S., Velupillai, S., Chapman, W.W., Savova, G., Elhadad, N., Pradhan, S., Zuccon, G., (2013) Overview of the ShARe/CLEF EHealth Evaluation Lab; De Marneffe, M.-C., Manning, C.D., (2008) Stanford Typed Dependencies Manual, , September; Kelly, L., Goeuriot, L., Leroy, G., Suominen, H., Schreck, T., Mowery, D.L., Velupillai, S., Palotti, J., (2014) Overview of the ShARe/CLEF EHealth Evaluation Lab, , Springer-Verlag; Elhadad, N., Chapman, W., Gorman, T.O., Palmer, M., Savova, G., The ShARe Schema for the Syntactic and Semantic Annotation of Clinical Texts; Strotgen, J., Gertz, M., Heidel Time. High quality rule-based extraction and normalization of temporal expressions (2010) Proceedings of the 5th International Workshop on Semantic Evaluation, , Los Angeles, California: Association for Computational Linguistics; Styler, W.F., Temporal annotation in the clinical domain (2014) Transactions of the Association for Computational Linguistic</v>
          </cell>
          <cell r="AN353" t="str">
            <v>Ferro N.Cappellato L.Halvey M.Kraaij W.</v>
          </cell>
          <cell r="AP353" t="str">
            <v>CEUR-WS</v>
          </cell>
          <cell r="AQ353" t="str">
            <v>2014 Cross Language Evaluation Forum Conference, CLEF 2014</v>
          </cell>
          <cell r="AR353" t="str">
            <v>15 September 2014 through 18 September 2014</v>
          </cell>
          <cell r="AT353">
            <v>110355</v>
          </cell>
          <cell r="AW353" t="str">
            <v>CEUR Workshop Proc.</v>
          </cell>
          <cell r="AX353" t="str">
            <v>Final</v>
          </cell>
          <cell r="AY353" t="str">
            <v>2-s2.0-84980615972</v>
          </cell>
          <cell r="AZ353">
            <v>7</v>
          </cell>
          <cell r="BF353" t="str">
            <v>Clinical information extraction; Clinical relation extraction; Natural language processing</v>
          </cell>
          <cell r="BG353" t="str">
            <v>Artificial intelligence; Computational linguistics; Learning algorithms; Natural language processing systems; Syntactics; Dependence graphs; Machine learning methods; NAtural language processing; Overall accuracies; Precision and recall; Relation extraction; Special characters; Temporal expressions; Learning systems</v>
          </cell>
          <cell r="BI353" t="str">
            <v>twitter|metamap|nlp</v>
          </cell>
          <cell r="BJ353" t="str">
            <v>our system (team: hcmus) combined rule-based and machine learning methods. the first step in which the test files were normalized and preprocessed. the pre-processing was related to the problems as: the special characters (dot in the case of abbreviation, ?, etc.), replacing the names and the dates in the brackets ([]). the document was split into the sections and paragraphs. then the nlp tools were used for sentence splitting, pos tagging and parsing. the set of rules based on the dependence graph which were used to recognize events. in order to recognize the concepts (the 8th attribute), the umls and metamap were used. for the 9th attribute, the machine learning method was based on the features such as: document types, section types, temporal expressions (ago, today, etc.), explicit dates in the sentences and verb pos tags. for task 2a, this system achieved an overall accuracy of 0.827, f1-score of 0.389, precision of 0.367 and recall of 0.415. for task 2b, the system performed with an f1-core, precision and recall of 0.420, 0.378 and 0.472 respectively, in the strict mode and 0.648, 0.583 and 0.729 respectively, in the relaxed mode.</v>
          </cell>
          <cell r="BL353" t="str">
            <v xml:space="preserve">Nosso sistema (equipe: hcmus) combinou métodos baseados em regras e de aprendizagem de máquinas. O primeiro passo em que os arquivos de teste foram normalizados e pré-processados. O pré-processamento foi relacionado aos problemas como: os caracteres especiais (pontos no caso de abreviação,?, etc.), substituindo os nomes e as datas nos suportes ([]). O documento foi dividido nas seções e parágrafos. Em seguida, as ferramentas da NLP foram usadas para divulgação de frases, marcando e analisando. o conjunto de regras com base no gráfico de dependência que foram usados ​​para reconhecer eventos. Para reconhecer os conceitos (o 8º atributo), os UMLs e o Metamap foram usados. Para o 9º atributo, o método de aprendizado de máquina foi baseado nos recursos como: Tipos de documentos, tipos de seção, expressões temporais (atrás, hoje, etc.), datas explícitas nas etiquetas de sentenças e verbos. Para a Tarefa 2a, este sistema alcançou uma precisão geral de 0,827, f1-score de 0,389, precisão de 0,367 e recordação de 0,415. Para a Tarefa 2b, o sistema realizado com um núcleo F1, precisão e recordação de 0,420, 0,378 e 0,472, respectivamente, no modo estrito e 0,648, 0,583 e 0,729, no modo descontraído. </v>
          </cell>
          <cell r="BQ353">
            <v>0</v>
          </cell>
          <cell r="BR353">
            <v>0</v>
          </cell>
          <cell r="BS353">
            <v>0</v>
          </cell>
          <cell r="BV353">
            <v>0</v>
          </cell>
          <cell r="BW353">
            <v>0</v>
          </cell>
          <cell r="BX353">
            <v>0</v>
          </cell>
          <cell r="BY353">
            <v>0</v>
          </cell>
          <cell r="BZ353">
            <v>0</v>
          </cell>
          <cell r="CA353">
            <v>0</v>
          </cell>
          <cell r="CB353">
            <v>0</v>
          </cell>
          <cell r="CC353">
            <v>0</v>
          </cell>
          <cell r="CK353">
            <v>0</v>
          </cell>
          <cell r="CL353">
            <v>0</v>
          </cell>
        </row>
        <row r="354">
          <cell r="C354" t="str">
            <v>ensemble method based extraction of medication and related information from clinical texts</v>
          </cell>
          <cell r="D354" t="str">
            <v>Ensemble method-based extraction of medication and related information from clinical texts</v>
          </cell>
          <cell r="E354" t="str">
            <v xml:space="preserve">Extração baseada no método do conjunto de medicação e informações relacionadas de textos clínicos </v>
          </cell>
          <cell r="G354" t="str">
            <v xml:space="preserve">macho </v>
          </cell>
          <cell r="H354">
            <v>2020</v>
          </cell>
          <cell r="I354">
            <v>9</v>
          </cell>
          <cell r="J354">
            <v>0</v>
          </cell>
          <cell r="K354">
            <v>0</v>
          </cell>
          <cell r="L354" t="str">
            <v>Scopus</v>
          </cell>
          <cell r="P354" t="str">
            <v>English</v>
          </cell>
          <cell r="Q354" t="str">
            <v>Article</v>
          </cell>
          <cell r="R354">
            <v>0</v>
          </cell>
          <cell r="S354" t="str">
            <v>All Open Access, Green</v>
          </cell>
          <cell r="T354" t="str">
            <v>Kim Y., Meystre S.M.</v>
          </cell>
          <cell r="U354" t="str">
            <v>Journal of the American Medical Informatics Association</v>
          </cell>
          <cell r="V354" t="str">
            <v>27</v>
          </cell>
          <cell r="W354" t="str">
            <v>1</v>
          </cell>
          <cell r="Y354" t="str">
            <v>10.1093/jamia/ocz100</v>
          </cell>
          <cell r="Z354" t="str">
            <v>10.1093/jamia/ocz100</v>
          </cell>
          <cell r="AB354" t="str">
            <v>https://www.scopus.com/inward/record.uri?eid=2-s2.0-85076584660&amp;doi=10.1093%2fjamia%2focz100&amp;partnerID=40&amp;md5=c3b263c284d18643165e6ed1f2681b95</v>
          </cell>
          <cell r="AC354" t="str">
            <v>Biomedical Informatics Center, Medical University of South Carolina, 135 Cannon Street, Charleston, SC  29425, United States</v>
          </cell>
          <cell r="AD354" t="str">
            <v>Kim, Y., Biomedical Informatics Center, Medical University of South Carolina, 135 Cannon Street, Charleston, SC  29425, United States; Meystre, S.M., Biomedical Informatics Center, Medical University of South Carolina, 135 Cannon Street, Charleston, SC  29425, United States</v>
          </cell>
          <cell r="AI354" t="str">
            <v>This work was supported by the SmartState Program (Translational Biomedical Informatics Chair Endowment), SC Research Centers for Economic Excellence. (SMM).</v>
          </cell>
          <cell r="AL354" t="str">
            <v>Meystre, S.M., Savova, G.K., Kipper-Schuler, K.C., Extracting information from textual documents in the electronic health record: A review of recent research (2008) Yearb Med Inform, 17 (1), pp. 128-144; Uzuner, C.O., Goldstein, I., Luo, Y., Identifying patient smoking status from medical discharge records (2008) J AmMed Inform Assoc, 15 (1), pp. 14-24; Uzuner, E.O., Recognizing obesity and comorbidities in sparse data (2009) J Am Med Inform Assoc, 16 (4), pp. 561-570; Uzuner E, O., Solti, I., Cadag, E., Extracting medication information from clinical text (2010) J Am Med Inform Assoc, 17 (5), pp. 514-518; Uzuner E, O., South, B.R., Shen, S., 2010 i2b2/VA challenge on concepts, assertions, and relations in clinical text (2011) J Am Med Inform Assoc, 18 (5), pp. 552-556; Uzuner, O., Bodnari, A., Shen, S., Evaluating the state of the art in coreference resolution for electronic medical records (2012) J Am Med Inform Assoc, 19 (5), pp. 786-791; Sun, W., Rumshisky, A., Uzuner E, O., Evaluating temporal relations in clinical text: 2012 i2b2 challenge (2013) J Am Med Inform Assoc, 20 (5), pp. 806-813; Stubbs, A., Uzuner E, O., Annotating longitudinal clinical narratives for deidentification: The 2014 i2b2/UTHealth corpus (2015) J Biomed Inform, 58, pp. S20-S29; Stubbs, A., Filannino, M., Uzuner E, O., De-identification of psychiatric intake records: Overview of 2016 CEGS N-GRID shared tasks track 1 (2017) J Biomed Inform, 75, pp. S4-S18; Edwards, I.R., Aronson, J.K., Adverse drug reactions: Definitions, diagnosis, and management (2000) Lancet, 356 (9237), pp. 1255-1259; Hochreiter, S., Schmidhuber, J., Long short-term memory (1997) Neural Comput, 9 (8), pp. 1735-1780; Cortes, C., Vapnik, V., Support-vector networks (1995) Mach Learn, 20 (3), pp. 273-297; Wolpert, D.H., Stacked generalization (1992) Neural Netw, 5 (2), pp. 241-259; Friedman, C., Alderson, P.O., Austin, J.H., A general natural-language text processor for clinical radiology (1994) J Am Med Inform Assoc, 1 (2), pp. 161-174; Aronson, A.R., Lang, F.-M., An overview of MetaMap: Historical perspective and recent advances (2010) J Am Med Inform Assoc, 17 (3), pp. 229-236; Zeng, Q.T., Goryachev, S., Weiss, S., Extracting principal diagnosis, comorbidity and smoking status for asthma research: Evaluation of a natural language processing system (2006) BMC Med Inform Decis Mak, 6 (1), p. 30; Savova, G.K., Masanz, J.J., Ogren, P.V., Mayo clinical Text Analysis and Knowledge Extraction System (cTAKES): Architecture, component evaluation and applications (2010) J Am Med Inform Assoc, 17 (5), pp. 507-513; Xu, H., Stenner, S.P., Doan, S., MedEx: A medication information extraction system for clinical narratives (2010) J Am Med Inform Assoc, 17 (1), pp. 19-24; Jiang, M., Wu, Y., Shah, A., Extracting and standardizing medication information in clinical text-the MedEx-UIMA system (2014) AMIA Jt Summits Transl Sci Proc, 2014, pp. 37-42; Patrick, J., Li, M., High accuracy information extraction of medication information from clinical notes: 2009 i2b2 medication extraction challenge (2010) J Am Med Inform Assoc, 17 (5), pp. 524-527; De Bruijn, B., Cherry, C., Kiritchenko, S., Machine-learned solutions for three stages of clinical information extraction: The state of the art at i2b2 2010 (2011) J Am Med Inform Assoc, 18 (5), pp. 557-562; Rink, B., Harabagiu, S., Roberts, K., Automatic extraction of relations between medical concepts in clinical texts (2011) J Am Med Inform Assoc, 18 (5), pp. 594-600; Lafferty, J.D., McCallum, A., Pereira, F.C.N., Conditional random fields: Probabilistic models for segmenting and labeling sequence data (2001) ICML '01 Proceedings of the Eighteenth International Conference on Machine Learning, pp. 282-289. , Williamstown, MA, USA; Doan, S., Bastarache, L., Klimkowski, S., Integrating existing natural language processing tools for medication extraction from discharge summaries (2010) J Am Med Inform Assoc, 17 (5), pp. 528-531; Doan, S., Collier, N., Xu, H., Recognition of medication information from discharge summaries using ensembles of classifiers (2012) BMC Med Inform Decis Mak, 12 (1), p. 36; Leaman, R., Wojtulewicz, L., Sullivan, R., Towards internet-age pharmacovigilance: Extracting adverse drug reactions from user posts to health-related social networks (2010) Proceedings of the 2010 Workshop on Biomedical Natural Language Processing; Uppsala, Sweden, pp. 117-125; Chee, B.W., Berlin, R., Schatz, B., Predicting adverse drug events from personal health messages (2011) AMIA Annu Symp Proc, 2011, pp. 217-226. , Washington, DC, USA; Benton, A., Ungar, L., Hill, S., Identifying potential adverse effects using the web: A new approach to medical hypothesis generation (2011) J Biomed Inform, 44 (6), pp. 989-996; Liu, X., Chen, H., (2013) AZDrugMiner: An Information Extraction System for Mining Patient-reported Adverse Drug Events in Online Patient Forums, pp. 134-150. , In: Zeng D, Yang CC, Tseng VS, Xing C, Chen H, Wang F-Y, Zheng X, eds. ICSH 2013: Smart Health. Berlin, Heidelberg: Springer; Karimi, S., Metke-Jimenez, A., Kemp, M., Cadec: A corpus of adverse drug event annotations (2015) J Biomed Inform, 55, pp. 73-81; Friedman, C., (2009) Discovering Novel Adverse Drug Events Using Natural Language Processing and Mining of the Electronic Health Record, pp. 1-5. , In: Combi C, Shahar Y, Abu-Hanna A, eds. AIME 2009: Artificial Intelligence in Medicine. Berlin, Heidelberg: Springer; Aramaki, E., Miura, Y., Tonoike, M., Extraction of adverse drug effects from clinical records (2010) MedInfo, 160, pp. 739-743; Harpaz, R., Vilar, S., DuMouchel, W., Combing signals from spontaneous reports and electronic health records for detection of adverse drug reactions (2013) J Am Med Inform Assoc, 20 (3), pp. 413-419; Karimi, S., Wang, C., Metke-Jimenez, A., Text and data mining techniques in adverse drug reaction detection (2015) ACM Comput Surv, 47 (4), pp. 1-39; Vilar, S., Friedman, C., Hripcsak, G., Detection of drug-drug interactions through data mining studies using clinical sources, scientific literature and social media (2018) Brief Bioinform, 19 (5), pp. 863-877; Johnson, A.E., Pollard, T.J., Shen, L., MIMIC-III, a freely accessible critical care database (2016) Sci Data, 3, p. 160035; Manning, C., Surdeanu, M., Bauer, J., The stanford corenlp natural language processing toolkit (2014) Proceedings of 52nd ACL: System Demonstrations, pp. 55-60. , Baltimore, MD, USA; Daume, H., Langford, J., Marcu, D., Search-based structured prediction (2009) Mach Learn, 75 (3), pp. 297-325; Schuster, M., Paliwal, K.K., Bidirectional recurrent neural networks (1997) IEEE Trans Signal Process, 45 (11), pp. 2673-2681; McDonald, R., Pereira, F., Identifying gene and protein mentions in text using conditional random fields (2005) BMC Bioinformatics, 6, p. S6; Tang, B., Cao, H., Wu, Y., Recognizing clinical entities in hospital discharge summaries using Structural Support VectorMachines with word representation features (2013) BMCMed Inform DecisMak, 13, p. S1; Lavergne, T., Cappe, O., Yvon, F., Practical very large scale CRFs (2010) Proceedings of the 48th ACL, pp. 504-513. , Uppsala, Sweden; Kim, Y., Riloff, E., Stacked generalization for medical concept extraction from clinical notes (2015) Proceedings of the 2015 Workshop on Biomedical Natural Language Processing (BioNLP 2015), pp. 61-70. , Beijing, China; Kim, Y., Riloff, E., Hurdle, J.F., A study of concept extraction across different types of clinical notes (2015) AMIA Annu Symp Proc, 2015, pp. 737-746; Kim, Y., Riloff, E., Meystre, S.M., Exploiting unlabeled texts with clusteringbased instance selection for medical relation classification (2017) AMIA Annu Symp Proc, 2017, pp. 1060-1069; Langford, J., Li, L., Strehl, A., (2007) Vowpal Wabbit Online Learning Project: Technical Report, , http://hunch.net/p859, Accessed January 18, 2018; Lample, G., Ballesteros, M., Subramanian, S., Neural architectures for named entity recognition (2016) Proceedings of NAACL-HLT, pp. 260-270. , San Diego, CA. 2016; Bottou, L., Online learning and stochastic approximations (1998) Online Learn Neural Netw, 17 (9), p. 142; Pennington, J., Socher, R., Manning, C.D., GloVe: Global vectors for word representation (2014) Empirical Methods in Natural Language Processing (EMNLP), pp. 1532-1543. , Doha, Qatar; Yeh, A., More accurate tests for the statistical significance of result differences (2000) COLING '00: Proceedings of the 18th Conference on Computational Linguistics-Volume 2, pp. 947-953. , Saarbrücken, Germany; Fan, R.-E., Chang, K.-W., Hsieh, C.-J., LIBLINEAR: A library for large linear classification (2008) J Mach Learn Res, 9, pp. 1871-1874; Joachims, T., (1999) Making Large Scale SVM Learning Practical, pp. 169-184. , In: Burges CJC, Schölkopf B, Smola AJ, eds. Advances in Kernel Methods: Support Vector Learning. Cambridge, MA: MIT Press; Mikolov, T., Chen, K., Corrado, G., Efficient Estimation of Word Representations in Vector Space, , arXiv 2013 Sep 7 [E-pub ahead of print]</v>
          </cell>
          <cell r="AM354" t="str">
            <v>Kim, Y.; Biomedical Informatics Center, 135 Cannon Street, United States; email: kimy@musc.edu</v>
          </cell>
          <cell r="AP354" t="str">
            <v>Oxford University Press</v>
          </cell>
          <cell r="AV354" t="str">
            <v>JAMAF</v>
          </cell>
          <cell r="AW354" t="str">
            <v>J. Am. Med. Informatics Assoc.</v>
          </cell>
          <cell r="AX354" t="str">
            <v>Final</v>
          </cell>
          <cell r="AY354" t="str">
            <v>2-s2.0-85076584660</v>
          </cell>
          <cell r="AZ354">
            <v>7</v>
          </cell>
          <cell r="BF354" t="str">
            <v>drug-related side effects and adverse reactions [MeSH C25.100]; medical informatics [L01.313.500]; natural language processing (NLP) [L01.224.050.375.580]; neural networks [L01.224.050.375.605]</v>
          </cell>
          <cell r="BG354" t="str">
            <v>Article; classifier; drug information; electronic health record; learning algorithm; measurement precision; natural language processing; support vector machine; adverse drug reaction; algorithm; electronic health record; human; information retrieval; natural language processing; procedures; verbal communication; accuracy; adverse drug reaction; algorithm; long short term memory network; prediction; recall; standard; Algorithms; Drug-Related Side Effects and Adverse Reactions; Electronic Health Records; Humans; Information Storage and Retrieval; Narration; Natural Language Processing</v>
          </cell>
          <cell r="BI354" t="str">
            <v>twitter|metamap|nlp</v>
          </cell>
          <cell r="BJ354" t="str">
            <v>objective: accurate and complete information about medications and related information is crucial for effective clinical decision support and precise health care. recognition and reduction of adverse drug events is also central to effective patient care. the goal of this research is the development of a natural language processing (nlp) system to automatically extract medication and adverse drug event information from electronic health records. this effort was part of the 2018 n2c2 shared task on adverse drug events and medication extraction. materials and methods: the new nlp system implements a stacked generalization based on a search-based structured prediction algorithm for concept extraction. we trained 4 sequential classifiers using a variety of structured learning algorithms. to enhance accuracy, we created a stacked ensemble consisting of these concept extraction models trained on the shared task training data. we implemented a support vector machine model to identify related concepts. results: experiments with the official test set showed that our stacked ensemble achieved an f1 score of 92.66%. the relation extraction model with given concepts reached a 93.59% f1 score. our end-to-end system yielded overall micro-averaged recall, precision, and f1 score of 92.52%, 81.88% and 86.88%, respectively. our nlp system for adverse drug events and medication extraction ranked within the top 5 of teams participating in the challenge. conclusion: this study demonstrated that a stacked ensemble with a search-based structured prediction algorithm achieved good performance by effectively integrating the output of individual classifiers and could provide a valid solution for other clinical concept extraction tasks. © 2019 the author(s) 2019. published by oxford university press on behalf of the american medical informatics association. all rights reserved.</v>
          </cell>
          <cell r="BL354" t="str">
            <v xml:space="preserve">Objetivo: informações precisas e completas sobre medicamentos e informações relacionadas são cruciais para o apoio a decisões clínicas eficazes e cuidados de saúde precisos. O reconhecimento e a redução de eventos adversos do medicamento também é central para o cuidado efetivo do paciente. O objetivo desta pesquisa é o desenvolvimento de um sistema de processamento de linguagem natural (NLP) para extrair automaticamente medicação e informações adversas de eventos de drogas de registros eletrônicos de saúde. Esse esforço fazia parte da tarefa compartilhada 2018 N2C2 em eventos adversos e extração de medicamentos. MATERIAIS E MÉTODOS: O novo sistema NLP implementa uma generalização empilhada com base em um algoritmo de previsão estruturada baseado em pesquisa para a extração do conceito. Nós treinamos 4 classificadores seqüenciais usando uma variedade de algoritmos de aprendizagem estruturados. Para melhorar a precisão, criamos um conjunto empilhado consistindo desses modelos de extração de conceito treinados nos dados de treinamento de tarefas compartilhadas. Implementamos um modelo de suporte de vetor de suporte para identificar conceitos relacionados. Resultados: Experiências com o conjunto de testes oficial mostraram que nosso conjunto empilhado alcançou uma pontuação F1 de 92,66%. O modelo de extração de relação com conceitos dados atingiu uma pontuação de 93,59% F1. Nosso sistema de ponta a ponta produziu uma pontuação geral de recordação micro-média, precisão e f1 de 92,52%, 81,88% e 86,88%, respectivamente. Nosso sistema NLP para eventos adversos de medicamentos e extração de medicação classificados nos top 5 das equipes participando do desafio. CONCLUSÃO: Este estudo demonstrou que um conjunto empilhado com um algoritmo de previsão estruturado baseado em pesquisa alcançou um bom desempenho integrando efetivamente a saída de classificadores individuais e poderia fornecer uma solução válida para outras tarefas de extração de conceito clínico. © 2019 o autor (s) 2019. Publicado pela Universidade de Oxford Press em nome da American Medical Informatics Association. todos os direitos reservados. </v>
          </cell>
          <cell r="BQ354">
            <v>0</v>
          </cell>
          <cell r="BR354">
            <v>1</v>
          </cell>
          <cell r="BS354">
            <v>0</v>
          </cell>
          <cell r="BV354">
            <v>0</v>
          </cell>
          <cell r="BW354">
            <v>0</v>
          </cell>
          <cell r="BX354">
            <v>0</v>
          </cell>
          <cell r="BY354">
            <v>0</v>
          </cell>
          <cell r="BZ354">
            <v>0</v>
          </cell>
          <cell r="CA354">
            <v>0</v>
          </cell>
          <cell r="CB354">
            <v>0</v>
          </cell>
          <cell r="CC354">
            <v>0</v>
          </cell>
          <cell r="CE354" t="str">
            <v>Entra ou ñ para leitura: não</v>
          </cell>
          <cell r="CF354" t="str">
            <v>Ruim</v>
          </cell>
          <cell r="CG354">
            <v>44374</v>
          </cell>
          <cell r="CK354">
            <v>0</v>
          </cell>
          <cell r="CL354">
            <v>0</v>
          </cell>
        </row>
        <row r="355">
          <cell r="C355" t="str">
            <v>extracting medications and associated adverse drug events using a natural language processing system combining knowledge base and deep learning</v>
          </cell>
          <cell r="D355" t="str">
            <v>Extracting medications and associated adverse drug events using a natural language processing system combining knowledge base and deep learning</v>
          </cell>
          <cell r="E355" t="str">
            <v xml:space="preserve">Extraindo medicamentos e eventos adversos associados usando um sistema de processamento de linguagem natural combinando base de conhecimento e aprendizagem profunda </v>
          </cell>
          <cell r="G355" t="str">
            <v xml:space="preserve">macho </v>
          </cell>
          <cell r="H355">
            <v>2020</v>
          </cell>
          <cell r="I355">
            <v>8</v>
          </cell>
          <cell r="J355">
            <v>0</v>
          </cell>
          <cell r="K355">
            <v>0</v>
          </cell>
          <cell r="L355" t="str">
            <v>Scopus</v>
          </cell>
          <cell r="P355" t="str">
            <v>English</v>
          </cell>
          <cell r="Q355" t="str">
            <v>Article</v>
          </cell>
          <cell r="R355">
            <v>0</v>
          </cell>
          <cell r="S355" t="str">
            <v>All Open Access, Green</v>
          </cell>
          <cell r="T355" t="str">
            <v>Chen L., Gu Y., Ji X., Sun Z., Li H., Gao Y., Huang Y.</v>
          </cell>
          <cell r="U355" t="str">
            <v>Journal of the American Medical Informatics Association</v>
          </cell>
          <cell r="V355" t="str">
            <v>27</v>
          </cell>
          <cell r="W355" t="str">
            <v>1</v>
          </cell>
          <cell r="Y355" t="str">
            <v>10.1093/jamia/ocz141</v>
          </cell>
          <cell r="Z355" t="str">
            <v>10.1093/jamia/ocz141</v>
          </cell>
          <cell r="AB355" t="str">
            <v>https://www.scopus.com/inward/record.uri?eid=2-s2.0-85076583558&amp;doi=10.1093%2fjamia%2focz141&amp;partnerID=40&amp;md5=cf5b1194290e27021d9137a909088301</v>
          </cell>
          <cell r="AC355" t="str">
            <v>Med Data Quest Inc, 505 Coast Blvd S, San diego, CA  92037, United States</v>
          </cell>
          <cell r="AD355" t="str">
            <v>Chen, L., Med Data Quest Inc, 505 Coast Blvd S, San diego, CA  92037, United States; Gu, Y., Med Data Quest Inc, 505 Coast Blvd S, San diego, CA  92037, United States; Ji, X., Med Data Quest Inc, 505 Coast Blvd S, San diego, CA  92037, United States; Sun, Z., Med Data Quest Inc, 505 Coast Blvd S, San diego, CA  92037, United States; Li, H., Med Data Quest Inc, 505 Coast Blvd S, San diego, CA  92037, United States; Gao, Y., Med Data Quest Inc, 505 Coast Blvd S, San diego, CA  92037, United States; Huang, Y., Med Data Quest Inc, 505 Coast Blvd S, San diego, CA  92037, United States</v>
          </cell>
          <cell r="AE355" t="str">
            <v>norco</v>
          </cell>
          <cell r="AG355" t="str">
            <v>heparin, 37187-54-5, 8057-48-5, 8065-01-8, 9005-48-5; lisinopril, 76547-98-3, 83915-83-7; paracetamol, 103-90-2; prednisone, 53-03-2</v>
          </cell>
          <cell r="AL355" t="str">
            <v>(2000) To Err is Human: Building A Safer Health System, , Institute of Medicine Committee on Quality of Health Care in America Washington, DC: National Academies Press; Classen, D.C., Pestotnik, S.L., Evans, R.S., Adverse drug events in hospitalized patients excess length of stay, extra costs, and attributable mortality (1997) JAMA, 277 (4), pp. 301-306; Fanikos, J., Cina, J.L., Baroletti, S., Adverse drug events in hospitalized cardiac patients (2007) Am J Cardiol, 100 (9), pp. 1465-1469; Bates, D.W., Spell, N., Cullen, D.J., The costs of adverse drug events in hospitalized patients (1997) JAMA, 277 (4), pp. 307-311; Rommers, M.K., Teepe-Twiss, I.M., Guchelaar, H.-J., Preventing adverse drug events in hospital practice: An overview (2007) Pharmacoepidemiol Drug Saf, 16 (10), pp. 1129-1135; Casey, J.A., Schwartz, B.S., Stewart, W.F., Using electronic health records for population health research: A review of methods and applications (2016) Annu Rev Public Health, 37 (1), pp. 61-81; Wang, Y., Wang, L., Rastegar-Mojarad, M., Clinical information extraction applications: A literature review (2018) J Biomed Inform, 77, pp. 34-49; Kreimeyer, K., Foster, M., Pandey, A., Natural language processing systems for capturing and standardizing unstructured clinical information: A systematic review (2017) J Biomed Inform, 73, pp. 14-29; https://www.nlm.nih.gov/research/umls/, Unified Medical Language System (UMLS) Accessed January 15, 2019; https://uima.apache.org/, Accessed January 15, 2019; Uzuner, O., Solti, I., Cadag, E., Extracting medication information from clinical text (2010) J Am Med Inform Assoc, 17 (5), pp. 514-518; Uzuner E, O., South, B.R., Shen, S., 2010 i2b2/VA challenge on concepts, assertions, and relations in clinical text (2011) J Am Med Inform Assoc, 18 (5), pp. 552-556; Aronson, A.R., Lang, F.-M., An overview of MetaMap: Historical perspective and recent advances (2010) J Am Med Inform Assoc, 17 (3), pp. 229-236; Savova, G.K., Masanz, J.J., Ogren, P.V., Mayo clinical text analysis and knowledge extraction system (cTAKES): Architecture, component evaluation and applications (2010) J Am Med Inform Assoc, 17 (5), pp. 507-513; Liu, H., Bielinski, S.J., Sohn, S., An information extraction framework for cohort identification using electronic health records (2013) AMIA Jt Summits Transl Sci Proc, 2013, pp. 149-153; Hanisch, D., Fundel, K., Mevissen, H.-T., ProMiner: Rule-based protein and gene entity recognition (2005) BMC Bioinform, 6, p. S14; Roberts, K., Harabagiu, S.M., A flexible framework for deriving assertions from electronic medical records (2011) J Am Med Inform Assoc, 18 (5), pp. 568-573; Tang, B., Chen, Q., Wang, X., Recognizing disjoint clinical concepts in clinical text using machine learning-based methods (2015) AMIA Annu Symp Proc, 2015, pp. 1184-1193; Jagannatha, A.N., Yu, H., Bidirectional RNN for medical event detection in electronic health records (2016) Proc Conf, 2016, pp. 473-482; Yang, J., Liang, S., Zhang, Y., Design challenges and misconceptions in neural sequence labeling Proceedings of the 27th International Conference on Computational Linguistics, 2018, pp. 3879-3889; Kordjamshidi, P., Roth, D., Moens, M.-F., Structured learning for spatial information extraction from biomedical text: Bacteria biotopes (2015) BMC Bioinformatics, 16 (1), p. 129; Lavergne, T., Grouin, C., Zweigenbaum, P., The contribution of co-reference resolution to supervised relation detection between bacteria and biotopes entities (2015) BMC Bioinformatics, 16, p. S6; Fundel, K., Kuffner, R., Zimmer, R., RelEx-relation extraction using dependency parse trees (2007) Bioinformatics, 23 (3), pp. 365-371; Xu, Y., Mou, L., Li, G., Classifying relations via long short term memory networks along shortest dependency paths (2015) Proceedings of the 2015 Conference on Empirical Methods in Natural Language Processing, pp. 1785-1794. , Stroudsburg, PA: Association for Computational Linguistics; Wang, L., Cao, Z., De Melo, G., Relation classification via multi-level attention CNNs (2016) Proceedings of the 54th Annual Meeting of the Association for Computational Linguistics (Volume 1: Long Papers), pp. 1298-1307. , Stroudsburg, PA: Association for Computational Linguistics; Bahdanau, D., Cho, K., Bengio, Y., Neural Machine Translation by Jointly Learning to Align and Translate, , arXiv 2016 May 19 [E-pub ahead of print]; Dos Santos, C., Tan, M., Xiang, B., Zhou, B., Attentive Pooling Networks, , arXiv 2016 Feb 11 [E-pub ahead of print]; RocktEaschel, T., Grefenstette, E., Hermann, K.M., Reasoning about Entailment with Neural Attention, , arXiv 2016 Mar 1 [E-pub ahead of print]; Zhou, P., Shi, W., Tian, J., Attention-based bidirectional long short-term memory networks for relation classification (2016) Proceedings of the 54th Annual Meeting of the Association for Computational Linguistics (Volume 2: Short Papers), pp. 207-212. , Stroudsburg, PA: Association for Computational Linguistics; Johnson, A.E.W., Pollard, T.J., Shen, L., MIMIC-III, a freely accessible critical care database (2016) Sci Data, 3 (1), p. 160035; Natural Language Toolkit-NLTK, , https://www.nltk.org/, Accessed January 30, 2019; https://spacy.io/, Accessed January 16, 2019; Crawford, M., Truth about computer-assisted coding: A consultant, him professional, and vendor weigh in on the real CAC impact (2013) J AHIMA, 84, pp. 24-27; i2b2 NLP Research Data Sets, , https://www.i2b2.org/NLP/DataSets/Main.php, Accessed April 9, 2019; http://lucene.apache.org/, Accessed January 16, 2019; Melamud, O., Levy, O., Dagan, I., A simple word embedding model for lexical substitution Proceedings of the 1st Workshop on Vector Space Modeling for Natural Language Processing, 2015, pp. 1-7. , Stroudsburg, PA: Association for Computational Linguistics; Lample, G., Ballesteros, M., Subramanian, S., Neural architectures for named entity recognition (2016) Proceedings of the 2016 Conference of the North American Chapter of the Association for Computational Linguistics: Human Language Technologies, pp. 260-270. , Stroudsburg, PA: Association for Computational Linguistics; Huang, Z., Xu, W., Yu, K., Bidirectional LSTM-CRF Models for Sequence Tagging, , arXiv 2015 Aug 9 [E-pub ahead of print]; Zhang, D., Wang, D., Relation Classification Via Recurrent Neural Network, , arXiv 2015 Dec 25 [E-pub ahead of print]; Zhang, S., Zheng, D., Hu, X., Bidirectional long short-term memory networks for relation classification (2015) 29th Pacific Asia Conference on Language, Information and Computation, pp. 73-78; Nguyen, T.H., Grishman, R., Relation extraction: Perspective from convolutional neural networks Proceedings of the 1st Workshop on Vector Space Modeling for Natural Language Processing, 2015, pp. 39-48. , Stroudsburg, PA: Association for Computational Linguistics</v>
          </cell>
          <cell r="AM355" t="str">
            <v>Chen, L.; Med Data Quest Inc, 505 Coast Blvd S, United States; email: longchen@meddataquest.com</v>
          </cell>
          <cell r="AP355" t="str">
            <v>Oxford University Press</v>
          </cell>
          <cell r="AV355" t="str">
            <v>JAMAF</v>
          </cell>
          <cell r="AW355" t="str">
            <v>J. Am. Med. Informatics Assoc.</v>
          </cell>
          <cell r="AX355" t="str">
            <v>Final</v>
          </cell>
          <cell r="AY355" t="str">
            <v>2-s2.0-85076583558</v>
          </cell>
          <cell r="AZ355">
            <v>8</v>
          </cell>
          <cell r="BF355" t="str">
            <v>adverse drug events; attention; clinical natural language processing; LSTM; UMLS</v>
          </cell>
          <cell r="BG355" t="str">
            <v>heparin; hydrocodone bitartrate plus paracetamol; lisinopril; paracetamol; prednisone; steroid; adverse drug reaction; analytical error; Article; bidirectional associative memory neural network; comparative study; controlled study; deep learning; deep vein thrombosis; disease classification; feature extraction; human; hyperglycemia; knowledge base; long short term memory network; natural language processing; pain; short term memory; treatment duration; adverse drug reaction; data extraction; medical information system; electronic health record; information retrieval; knowledge base; procedures; Unified Medical Language System; verbal communication; Deep Learning; Drug-Related Side Effects and Adverse Reactions; Electronic Health Records; Humans; Information Storage and Retrieval; Knowledge Bases; Narration; Natural Language Processing; Neural Networks, Computer; Unified Medical Language System</v>
          </cell>
          <cell r="BH355" t="str">
            <v>twitter|metamap|nlp</v>
          </cell>
          <cell r="BI355" t="str">
            <v>twitter|metamap|nlp</v>
          </cell>
          <cell r="BJ355" t="str">
            <v>objective: detecting adverse drug events (ades) and medications related information in clinical notes is important for both hospital medical care and medical research. we describe our clinical natural language processing (nlp) system to automatically extract medical concepts and relations related to ades and medications from clinical narratives. this work was part of the 2018 national nlp clinical challenges shared task and workshop on adverse drug events and medication extraction. materials and methods: the authors developed a hybrid clinical nlp system that employs a knowledge-based general clinical nlp system for medical concepts extraction, and a task-specific deep learning system for relations identification using attention-based bidirectional long short-term memory networks. results: the systems were evaluated as part of the 2018 national nlp clinical challenges challenge, and our attention-based bidirectional long short-term memory networks based system obtained an f-measure of 0.9442 for relations identification task, ranking fifth at the challenge, and had &lt;2% difference from the best system. error analysis was also conducted targeting at figuring out the root causes and possible approaches for improvement. conclusions: we demonstrate the generic approaches and the practice of connecting general purposed clinical nlp system to task-specific requirements with deep learning methods. our results indicate that a well-designed hybrid nlp system is capable of ade and medication-related information extraction, which can be used in real-world applications to support ade-related researches and medical decisions. © 2019 the author(s) 2019. published by oxford university press on behalf of the american medical informatics association. all rights reserved.</v>
          </cell>
          <cell r="BL355" t="str">
            <v xml:space="preserve">OBJETIVO: Detectar eventos adversos de medicamentos (ADES) e medicamentos As informações relacionadas em notas clínicas são importantes para os cuidados médicos hospitalares e para pesquisa médica. Descrevemos nosso sistema clínico de processamento de linguagem natural (NLP) para extrair automaticamente conceitos médicos e relações relacionadas a ades e medicamentos de narrativas clínicas. Este trabalho fazia parte do 2018 National NLP Clinical Desafios compartilhados e workshop em eventos adversos de medicamentos e extração de medicação. MATERIAIS E MÉTODOS: Os autores desenvolveram um sistema de NLP clínico híbrido que emprega um sistema de NLP clínico geral baseado no conhecimento para extração de conceitos médicos, e um sistema de aprendizagem profunda específico da tarefa para a identificação de relações usando redes de memória compridas bidirecionais baseadas em atenção. RESULTADOS: Os sistemas foram avaliados como parte do Desafio Nacional de Desafios Clínicos Nacionais de 2018, e nosso sistema baseado em moradia de curto prazo bidirecional bidirecional de atenção obteve uma medida F-medida de 0,9442 para a tarefa de identificação de relações, classificando o quinto no desafio, e tinha &lt;2% de diferença do melhor sistema. A análise de erro também foi realizada direcionada para descobrir as causas raiz e possíveis abordagens para melhoria. CONCLUSÕES: Demonstramos as abordagens genéricas e a prática de conectar o sistema de NLP clínico intencional para requisitos específicos da tarefa com métodos de aprendizagem profundos. Nossos resultados indicam que um sistema de NLP híbrido bem projetado é capaz de extração de informações relacionadas à ADE e medicação, que podem ser usadas em aplicativos do mundo real para apoiar pesquisas relacionadas à ADE e decisões médicas. © 2019 o autor (s) 2019. Publicado pela Universidade de Oxford Press em nome da American Medical Informatics Association. todos os direitos reservados. </v>
          </cell>
          <cell r="BQ355">
            <v>0</v>
          </cell>
          <cell r="BR355">
            <v>1</v>
          </cell>
          <cell r="BS355">
            <v>0</v>
          </cell>
          <cell r="BV355">
            <v>0</v>
          </cell>
          <cell r="BW355">
            <v>0</v>
          </cell>
          <cell r="BX355">
            <v>0</v>
          </cell>
          <cell r="BY355">
            <v>0</v>
          </cell>
          <cell r="BZ355">
            <v>0</v>
          </cell>
          <cell r="CA355">
            <v>0</v>
          </cell>
          <cell r="CB355">
            <v>0</v>
          </cell>
          <cell r="CC355">
            <v>0</v>
          </cell>
          <cell r="CE355" t="str">
            <v>Entra ou ñ para leitura: não</v>
          </cell>
          <cell r="CF355" t="str">
            <v>Ruim</v>
          </cell>
          <cell r="CG355">
            <v>44374</v>
          </cell>
          <cell r="CK355">
            <v>0</v>
          </cell>
          <cell r="CL355">
            <v>0</v>
          </cell>
        </row>
        <row r="356">
          <cell r="C356" t="str">
            <v>extraction of information related to drug safety surveillance from electronic health record notes joint modeling of entities and relations using knowledge aware neural attentive models</v>
          </cell>
          <cell r="D356" t="str">
            <v>Extraction of information related to drug safety surveillance from electronic health record notes: Joint modeling of entities and relations using knowledge-aware neural attentive models</v>
          </cell>
          <cell r="E356" t="str">
            <v xml:space="preserve">Extração de informações relacionadas à vigilância de segurança medicamentosa de registros de saúde eletrônica Notas: Modelagem conjunta de entidades e relações usando modelos atenciosos neurais com reconhecimento de conhecimento </v>
          </cell>
          <cell r="G356" t="str">
            <v xml:space="preserve">macho </v>
          </cell>
          <cell r="H356">
            <v>2020</v>
          </cell>
          <cell r="I356">
            <v>3</v>
          </cell>
          <cell r="J356">
            <v>0</v>
          </cell>
          <cell r="K356">
            <v>0</v>
          </cell>
          <cell r="L356" t="str">
            <v>Scopus</v>
          </cell>
          <cell r="P356" t="str">
            <v>English</v>
          </cell>
          <cell r="Q356" t="str">
            <v>Article</v>
          </cell>
          <cell r="R356">
            <v>0</v>
          </cell>
          <cell r="S356" t="str">
            <v>All Open Access, Gold</v>
          </cell>
          <cell r="T356" t="str">
            <v>Dandala B., Joopudi V., Tsou C.-H., Liang J.J., Suryanarayanan P.</v>
          </cell>
          <cell r="U356" t="str">
            <v>JMIR Medical Informatics</v>
          </cell>
          <cell r="V356" t="str">
            <v>8</v>
          </cell>
          <cell r="W356" t="str">
            <v>7</v>
          </cell>
          <cell r="X356" t="str">
            <v xml:space="preserve"> e18417</v>
          </cell>
          <cell r="Y356" t="str">
            <v>10.2196/18417</v>
          </cell>
          <cell r="Z356" t="str">
            <v>10.2196/18417</v>
          </cell>
          <cell r="AB356" t="str">
            <v>https://www.scopus.com/inward/record.uri?eid=2-s2.0-85097479168&amp;doi=10.2196%2f18417&amp;partnerID=40&amp;md5=7ac69d2befaa5afb0d00b8fe9f2d7120</v>
          </cell>
          <cell r="AC356" t="str">
            <v>IBM Research, Yorktown Heights, NY, United States</v>
          </cell>
          <cell r="AD356" t="str">
            <v>Dandala, B., IBM Research, Yorktown Heights, NY, United States; Joopudi, V., IBM Research, Yorktown Heights, NY, United States; Tsou, C.-H., IBM Research, Yorktown Heights, NY, United States; Liang, J.J., IBM Research, Yorktown Heights, NY, United States; Suryanarayanan, P., IBM Research, Yorktown Heights, NY, United States</v>
          </cell>
          <cell r="AL356" t="str">
            <v>Gunter, TD, Terry, NP., The emergence of national electronic health record architectures in the United States and Australia: models, costs, and questions (2005) J Med Internet Res, 7 (1), p. e3. , Mar 14; [FREE Full text] [doi] [Medline: 15829475]; Rosenbloom, S, Stead, W, Denny, J, Giuse, D, Lorenzi, N, Brown, S, Generating clinical notes for electronic health record systems (2010) Appl Clin Inform, 1 (3), pp. 232-243. , Jan 1; [FREE Full text] [doi] [Medline: 21031148]; Bates, DW, Cullen, DJ, Laird, N, Petersen, LA, Small, SD, Servi, D, Incidence of adverse drug events and potential adverse drug events. Implications for prevention. ADE prevention study group (1995) J Am Med Assoc, 274 (1), pp. 29-34. , Jul 5; [Medline: 7791255]; Johnson, JA, Bootman, JL., Drug-related morbidity and mortality. A cost-of-illness model (1995) Arch Intern Med, 155 (18), pp. 1949-1956. , Oct 9; [Medline: 7575048]; Classen, DC, Pestotnik, SL, Evans, RS, Lloyd, JF, Burke, JP., Adverse drug events in hospitalized patients. Excess length of stay, extra costs, and attributable mortality (1997) J Am Med Assoc, 277 (4), pp. 301-306. , [Medline: 9002492]; Chiatti, C, Bustacchini, S, Furneri, G, Mantovani, L, Cristiani, M, Misuraca, C, The economic burden of inappropriate drug prescribing, lack of adherence and compliance, adverse drug events in older people: a systematic review (2012) Drug Saf, 35, pp. 73-87. , Jan;(Suppl 1): [doi] [Medline: 23446788]; Ahmad, SR., Adverse drug event monitoring at the Food and Drug Administration (2003) J Gen Intern Med, 18 (1), pp. 57-60. , Jan; [FREE Full text] [doi] [Medline: 12534765]; Hazell, L, Shakir, SA., Under-reporting of adverse drug reactions: a systematic review (2006) Drug Saf, 29 (5), pp. 385-396. , [doi] [Medline: 16689555]; Tatonetti, NP, Fernald, GH, Altman, RB., A novel signal detection algorithm for identifying hidden drug-drug interactions in adverse event reports (2012) J Am Med Inform Assoc, 19 (1), pp. 79-85. , [FREE Full text] [doi] [Medline: 21676938]; Pirmohamed, M, James, S, Meakin, S, Green, C, Scott, AK, Walley, TJ, Adverse drug reactions as cause of admission to hospital: prospective analysis of 18 820 patients (2004) Br Med J, 329 (7456), pp. 15-19. , Jul 3; [FREE Full text] [doi] [Medline: 15231615]; Haerian, K, Varn, D, Vaidya, S, Ena, L, Chase, HS, Friedman, C., Detection of pharmacovigilance-related adverse events using electronic health records and automated methods (2012) Clin Pharmacol Ther, 92 (2), pp. 228-234. , Aug; [FREE Full text] [doi] [Medline: 22713699]; Lependu, P, Iyer, SV, Fairon, C, Shah, NH., Annotation analysis for testing drug safety signals using unstructured clinical notes (2012) J Biomed Semantics, 3, p. S5. , Apr 24;(Suppl 1): [FREE Full text] [doi] [Medline: 22541596]; LePendu, P, Iyer, SV, Bauer-Mehren, A, Harpaz, R, Mortensen, JM, Podchiyska, T, Pharmacovigilance using clinical notes (2013) Clin Pharmacol Ther, 93 (6), pp. 547-555. , Jun; [FREE Full text] [doi] [Medline: 23571773]; Banda, JM, Evans, L, Vanguri, RS, Tatonetti, NP, Ryan, PB, Shah, NH., A curated and standardized adverse drug event resource to accelerate drug safety research (2016) Sci Data, 3, p. 160026. , May 10;: [FREE Full text] [doi] [Medline: 27193236]; Harpaz, R, DuMouchel, W, Shah, NH, Madigan, D, Ryan, P, Friedman, C., Novel data-mining methodologies for adverse drug event discovery and analysis (2012) Clin Pharmacol Ther, 91 (6), pp. 1010-1021. , Jun; [FREE Full text] [doi] [Medline: 22549283]; Stang, PE, Ryan, PB, Racoosin, JA, Overhage, JM, Hartzema, AG, Reich, C, Advancing the science for active surveillance: rationale and design for the observational medical outcomes partnership (2010) Ann Intern Med, 153 (9), pp. 600-606. , Nov 2; [doi] [Medline: 21041580]; Sarker, A, Ginn, R, Nikfarjam, A, O'Connor, K, Smith, K, Jayaraman, S, Utilizing social media data for pharmacovigilance: a review (2015) J Biomed Inform, 54, pp. 202-212. , Apr;: [FREE Full text] [doi] [Medline: 25720841]; Nikfarjam, A, Sarker, A, O'Connor, K, Ginn, R, Gonzalez, G., Pharmacovigilance from social media: mining adverse drug reaction mentions using sequence labeling with word embedding cluster features (2015) J Am Med Inform Assoc, 22 (3), pp. 671-681. , May; [FREE Full text] [doi] [Medline: 25755127]; Freifeld, CC, Brownstein, JS, Menone, CM, Bao, W, Filice, R, Kass-Hout, T, Digital drug safety surveillance: monitoring pharmaceutical products in Twitter (2014) Drug Saf, 37 (5), pp. 343-350. , May; [FREE Full text] [doi] [Medline: 24777653]; Harpaz, R, Callahan, A, Tamang, S, Low, Y, Odgers, D, Finlayson, S, Text mining for adverse drug events: the promise, challenges, and state of the art (2014) Drug Saf, 37 (10), pp. 777-790. , Oct; [FREE Full text] [doi] [Medline: 25151493]; Odgers, D, Harpaz, R, Callahan, A, Stiglic, G, Shah, N., Analyzing search behavior of healthcare professionals for drug safety surveillance (2014) Biocomputing, 2014, pp. 306-317. , [FREE Full text] [doi]; White, RW, Harpaz, R, Shah, NH, DuMouchel, W, Horvitz, E., Toward enhanced pharmacovigilance using patient-generated data on the internet (2014) Clin Pharmacol Ther, 96 (2), pp. 239-246. , Aug; [FREE Full text] [doi] [Medline: 24713590]; Abernethy, DR, Woodcock, J, Lesko, LJ., Pharmacological mechanism-based drug safety assessment and prediction (2011) Clin Pharmacol Ther, 89 (6), pp. 793-797. , Jun; [doi] [Medline: 21490594]; Chiang, A, Butte, A., Data-driven methods to discover molecular determinants of serious adverse drug events (2009) Clin Pharmacol Ther, 85 (3), pp. 259-268. , Mar; [FREE Full text] [doi] [Medline: 19177064]; Vilar, S, Harpaz, R, Chase, H, Costanzi, S, Rabadan, R, Friedman, C., Facilitating adverse drug event detection in pharmacovigilance databases using molecular structure similarity: application to rhabdomyolysis (2011) J Am Med Inform Assoc, 18, pp. i73-i80. , Dec;(Suppl 1): [FREE Full text] [doi] [Medline: 21946238]; Uzuner, O, South, BR, Shen, S, DuVall, SL., 2010 i2b2/VA challenge on concepts, assertions, and relations in clinical text (2011) J Am Med Inform Assoc, 18 (5), pp. 552-556. , [FREE Full text] [doi] [Medline: 21685143]; Roberts, K, Demner-Fushman, D, Tonning, JM., Overview of the TAC 2017 Adverse Reaction Extraction from Drug Labels Track (2017) Semantic Scholar, , https://pdfs.semanticscholar.org/5b8a/7b11b987ddeb865dbf3aaa7b745a86ea5bf0.pdf, [accessed 2020-06-22]; Li, J, Sun, Y, Johnson, R, Sciaky, D, Wei, C, Leaman, R, BioCreative V CDR task corpus: a resource for chemical disease relation extraction (2016) Database (Oxford), 2016. , [FREE Full text] [doi] [Medline: 27161011]; Jagannatha, A, Liu, F, Liu, W, Yu, H., Overview of the first natural language processing challenge for extracting medication, indication, and adverse drug events from electronic health record notes (MADE 1.0) (2019) Drug Saf, 42 (1), pp. 99-111. , Jan; [FREE Full text] [doi] [Medline: 30649735]; Henry, S, Buchan, K, Filannino, M, Stubbs, A, Uzuner, O., 2018 n2c2 shared task on adverse drug events and medication extraction in electronic health records J Am Med Inform Assoc, 27 (1), pp. 3-12. , 2020 Jan 1; [doi]; Xu, J, Wu, Y, Zhang, Y, Wang, J, Lee, HJ, Xu, J., CD-REST: a system for extracting chemical-induced disease relation in literature (2016) Database (Oxford), 2016. , [FREE Full text] [doi] [Medline: 27016700]; Finkel, J, Dingare, S, Manning, CD, Nissim, M, Alex, B, Grover, C., Exploring the boundaries: gene and protein identification in biomedical text (2005) BMC Bioinformatics, 6, p. S5. , (Suppl 1): [FREE Full text] [doi] [Medline: 15960839]; Wei, C, Peng, Y, Leaman, R, Davis, AP, Mattingly, CJ, Li, J, Assessing the state of the art in biomedical relation extraction: overview of the BioCreative V chemical-disease relation (CDR) task (2016) Database (Oxford), 2016. , [FREE Full text] [doi] [Medline: 26994911]; Gurulingappa, H, Rajput, AM, Roberts, A, Fluck, J, Hofmann-Apitius, M, Toldo, L., Development of a benchmark corpus to support the automatic extraction of drug-related adverse effects from medical case reports (2012) J Biomed Inform, 45 (5), pp. 885-892. , Oct; [FREE Full text] [doi] [Medline: 22554702]; Sutton, C., An introduction to conditional random fields (2012) FNT in Mach Learn, 4 (4), pp. 267-373. , [FREE Full text] [doi]; Andrew, AM., An introduction to support vector machines and other kernel-based learning methods (2001) Kybernetes, 30 (1), pp. 103-115. , Feb; [doi]; Dandala, B, Joopudi, V, Devarakonda, M., Adverse drug events detection in clinical notes by jointly modeling entities and relations using neural networks (2019) Drug Saf, 42 (1), pp. 135-146. , Jan; [doi] [Medline: 30649738]; Wei, Q, Ji, Z, Li, Z, Du, J, Wang, J, Xu, J, A study of deep learning approaches for medication and adverse drug event extraction from clinical text (2020) J Am Med Inform Assoc, 27 (1), pp. 13-21. , Jan 1; [FREE Full text] [doi] [Medline: 31135882]; Li, F, Liu, W, Yu, H., Extraction of information related to adverse drug events from electronic health record notes: design of an end-to-end model based on deep learning (2018) JMIR Med Inform, 6 (4), p. e12159. , Nov 26; [FREE Full text] [doi] [Medline: 30478023]; Ju, M, Nguyen, N, Miwa, M, Ananiadou, S., An ensemble of neural models for nested adverse drug events and medication extraction with subwords (2020) J Am Med Inform Assoc, 27 (1), pp. 22-30. , Jan 1; [FREE Full text] [doi] [Medline: 31197355]; Dai, H, Su, C, Wu, C., Adverse drug event and medication extraction in electronic health records via a cascading architecture with different sequence labeling models and word embeddings (2020) J Am Med Inform Assoc, 27 (1), pp. 47-55. , Jan 1; [doi] [Medline: 31334805]; Wunnava, S, Qin, X, Kakar, T, Sen, C, Rundensteiner, EA, Kong, X., Adverse drug event detection from electronic health records using hierarchical recurrent neural networks with dual-level embedding (2019) Drug Saf, 42 (1), pp. 113-122. , Jan; [doi] [Medline: 30649736]; Chapman, AB, Peterson, KS, Alba, PR, DuVall, SL, Patterson, OV., Detecting adverse drug events with rapidly trained classification models (2019) Drug Saf, 42 (1), pp. 147-156. , Jan; [FREE Full text] [doi] [Medline: 30649737]; Yang, X, Bian, J, Fang, R, Bjarnadottir, R, Hogan, W, Wu, Y., Identifying relations of medications with adverse drug events using recurrent convolutional neural networks and gradient boosting (2020) J Am Med Inform Assoc, 27 (1), pp. 65-72. , Jan 1; [doi] [Medline: 31504605]; Chalapathy, R, Borzeshi, E, Piccardi, M., Bidirectional LSTM-CRF for Clinical Concept Extraction, , arXiv 2016 epub ahead of print(1611.08373) [FREE Full text]; Kim, Y, Jernite, Y, Sontag, D, Rush, A., Character-Aware Neural Language Models (2016) Proceedings of the Thirtieth AAAI Conference on Artificial Intelligence, , https://www.aaai.org/ocs/index.php/AAAI/AAAI16/paper/viewFile/12489/12017, Presented at: AAAI'16; February 12-17, 2016; Phoenix, Arizona, USA; Li, F, Zhang, M, Fu, G, Ji, D., A neural joint model for entity and relation extraction from biomedical text (2017) BMC Bioinformatics, 18 (1), p. 198. , Mar 31; [FREE Full text] [doi] [Medline: 28359255]; Caruana, R., Multitask learning (1997) Mach Learn, 28 (1), pp. 41-75. , [doi]; Bahdanau, D, Cho, K, Bengio, Y., Neural Machine Translation by Jointly Learning to Align and Translate (2015) Proceedings of the 3rd International Conference for Learning Representations, , 2015 Presented at: ICLR'15; May 7-9, San Diego, CA, USA; Vaswani, A, Shazeer, N, Parmar, N, Uszkoreit, J, Jones, L, Gomez, A, Attention is all you need (2017) Adv Neural Inf Process Syst, pp. 5998-6008. , [FREE Full text]; Wang, W, Yang, N, Wei, F, Chang, B, Zhou, M., Gated Self-Matching Networks for Reading Comprehension and Question Answering (2017) Proceedings of the 55th Annual Meeting of the Association for Computational Linguistics, , Presented at: ACL'17; July 30-August 4, 2017; Vancouver, Canada. [doi]; Zhou, P, Shi, W, Tian, J, Qi, Z, Li, B, Hao, H, Attention-based bidirectional long short-term memory networks for relation classification (2016) 54th Annu Meet Assoc Comput Linguist ACL, 2, pp. 207-212. , [FREE Full text] [doi]; Zhang, Y, Zhong, V, Chen, D, Angeli, G, Manning, C., Position-Aware Attention and Supervised Data Improve Slot Filling (2017) Proceedings of the 2017 Conference on Empirical Methods in Natural Language Processing, , Presented at: EMNLP'17; September 7-11, 2017; Copenhagen, Denmark. [doi]; Dai, D, Xiao, X, Lyu, Y, Dou, S, She, Q, Wang, H., Joint Extraction of Entities and Overlapping Relations Using Position-Attentive Sequence Labeling (2019) Proceedings of the AAAI Conference on Artificial Intelligence, 33. , Presented at: Proc AAAI Conf Artif Intell ;; January 27-February 1, 2019; Honolulu, Hawaii, USA. [doi]; Christopoulou, F, Tran, T, Sahu, S, Miwa, M, Ananiadou, S., Adverse drug events and medication relation extraction in electronic health records with ensemble deep learning methods (2020) J Am Med Inform Assoc, 27 (1), pp. 39-46. , Jan 1; [FREE Full text] [doi] [Medline: 31390003]; Zhou, H, Lang, C, Liu, Z, Ning, S, Lin, Y, Du, L., Knowledge-guided convolutional networks for chemical-disease relation extraction (2019) BMC Bioinformatics, 20 (1), p. 260. , May 21; [FREE Full text] [doi] [Medline: 31113357]; Ding, R, Xie, P, Zhang, X, Lu, W, Li, L, Si, L., A Neural Multi-digraph Model for Chinese NER with Gazetteers (2019) Proceedings of the 57th Annual Meeting of the Association for Computational Linguistics, , Presented at: ACL'19; July 28-August 2, 2019; Florence, Italy. [doi]; Shen, Y, Deng, Y, Yang, M, Li, Y, Du, N, Fan, W, Knowledge-Aware Attentive Neural Network for Ranking Question Answer Pairs (2018) The 41st International ACM SIGIR Conference on Research &amp; Development in Information Retrieval, , Presented at: SIGIR'18; July 8-12, 2018; Ann Arbor, Michigan. [doi]; Li, P, Mao, K, Yang, X, Li, Q., Improving Relation Extraction with Knowledge-Attention (2019) Proceedings of the 2019 Conference on Empirical Methods in Natural Language Processing and the 9th International Joint Conference on Natural Language Processing, , Presented at: EMNLP-IJCNLP'19; November 3-7, 2019; Hong Kong, China. [doi]; Bordes, A, Usunier, N, Garcia-Durán, A, Weston, J, Yakhnenko, O., Translating Embeddings for Modeling Multi-Relational Data (2013) Proceedings of the 26th International Conference on Neural Information Processing Systems, , https://papers.nips.cc/paper/5071-translating-embeddings-for-modeling-multi-relational-data, Presented at: NIPS'13; December 5-10, 2013; Lake Tahoe, USA [doi]; Wang, Z, Zhang, J, Feng, J, Chen, Z., Knowledge Graph Embedding by Translating on Hyperplanes (2014) Proceedings of the Twenty-Eighth AAAI Conference on Artificial Intelligence, , https://persagen.com/files/misc/wang2014knowledge.pdf, Presented at: AAAI'14; July 27-31, 2014; Québec City, Québec, Canada; Lin, Y, Liu, Z, Sun, M, Liu, Y, Zhu, X., Learning Entity and Relation Embeddings for Knowledge Graph Completion (2015) Proceedings of the Twenty-Ninth AAAI Conference on Artificial Intelligence, , https://www.aaai.org/ocs/index.php/AAAI/AAAI15/paper/viewFile/9571/9523, Presented at: AAAI'15; January 25-30, 2015; Austin, Texas, USA; Perozzi, B, Al-Rfou, R, Skiena, S., DeepWalk: Online Learning of Social Representations (2014) Proceedings of the 20th ACM SIGKDD International Conference on Knowledge Discovery and Data Mining, , Presented at: KDD'14; August 24-27, 2014; New York, USA. [doi]; Grover, A, Leskovec, J., node2vec: Scalable Feature Learning for Networks (2016) Proceedings of the 22nd ACM SIGKDD International Conference on Knowledge Discovery and Data Mining, , Presented at: KDD'18; August 13-17, 2016; San Francisco, USA. [doi]; Tang, J, Qu, M, Wang, M, Zhang, M, Yan, J, Mei, Q., LINE: Large-Scale Information Network Embedding (2015) Proceedings of the 24th International Conference on World Wide Web, , Presented at: WWW'15; May 18-22, 2015; Florence, Italy. [doi]; Gao, M, Chen, L, He, X, Zhou, A., BiNE: Bipartite Network Embedding (2018) The 41st International ACM SIGIR Conference on Research &amp; Development in Information Retrieval, , Presented at: SIGIR'18; July 8-12, 2018; Ann Arbor, Michigan. [doi]; Chen, L, Gu, Y, Ji, X, Sun, Z, Li, H, Gao, Y, Extracting medications and associated adverse drug events using a natural language processing system combining knowledge base and deep learning (2020) J Am Med Inform Assoc, 27 (1), pp. 56-64. , Jan 1; [doi] [Medline: 31591641]; Loper, E, Bird, S., (2002) NLTK: The Natural Language Toolkit, , https://www.nltk.org/, [accessed 2020-06-22]; Honnibal, M, Montani, I., spaCy v2 (2017) GitHub, , https://github.com/explosion/spaCy/issues/1555, [accessed 2020-06-22]; Manning, C, Surdeanu, M, Bauer, J, Finkel, J, Bethard, S, McClosky, D., The Stanford coreNLP natural language processing toolkit (2014) Assoc Comput Linguist Syst Demonstr, p. 60. , [doi]; Leaman, R, Khare, R, Lu, Z., Challenges in clinical natural language processing for automated disorder normalization (2015) J Biomed Inform, 57, pp. 28-37. , Oct;: [FREE Full text] [doi] [Medline: 26187250]; Mikolov, T, Sutskever, I, Chen, K, Corrado, G, Dean, J., Distributed Representations of Words and Phrases and their Compositionality (2013) NIPS Proceedings, , https://papers.nips.cc/paper/5021-distributed-representations-of-words-and-phrases-and-their-compositionality.pdf, [accessed 2020-06-22]; Pennington, J, Socher, R, Manning, C., GloVe: Global Vectors for Word Representation (2014) Proceedings of the 2014 Conference on Empirical Methods in Natural Language Processing, , Presented at: EMNLP'14; October 25-29, 2014; Doha, Qatar. [doi]; Joulin, A, Grave, E, Bojanowski, P, Mikolov, T., Bag of Tricks for Efficient Text Classification (2017) Proceedings of the 15th Conference of the European Chapter of the Association for Computational Linguistics, , Presented at: EACL'17; April 3-7, 2017; Valencia, Spain. [doi]; Dai, X, Karimi, S, Hachey, B, Paris, C., Using Similarity Measures to Select Pretraining Data for NER (2019) Proceedings of the 2019 Conference of the North American Chapter of the Association for Computational Linguistics: Human Language Technologies, pp. 1460-1470. , https://www.aclweb.org/anthology/N19-1149/, Presented at: NAACL'19; July 5-10, 2019; Minneapolis, Minnesota [doi]; Johnson, AE, Pollard, TJ, Shen, L, Lehman, LH, Feng, M, Ghassemi, M, MIMIC-III, a freely accessible critical care database (2016) Sci Data, 3, p. 160035. , May 24;: [FREE Full text] [doi] [Medline: 27219127]; Peters, M, Neumann, M, Iyyer, M, Gardner, M, Clark, C, Lee, K, Deep Contextualized Word Representations (2018) Proceedings of the 2018 Conference of the North American Chapter of the Association for Computational Linguistics: Human Language Technologies, , Presented at: MAACL'18; June 1-6, 2018; New Orleans, Louisiana. [doi]; Devlin, J, Chang, M, Lee, K, Toutanova, K., BERT: Pre-Training of Deep Bidirectional Transformers for Language Understanding (2019) Proceedings of the 2019 Conference of the North American Chapter of the Association for Computational Linguistics: Human Language Technologies, , Presented at: NAACL'19; June 2-7, 2019; Minneapolis, Minnesota. [doi]; Si, Y, Wang, J, Xu, H, Roberts, K., Enhancing clinical concept extraction with contextual embeddings (2019) J Am Med Inform Assoc, 26 (11), pp. 1297-1304. , Nov 1; [doi] [Medline: 31265066]; Bodenreider, O., The unified medical language system (UMLS): integrating biomedical terminology (2004) Nucleic Acids Res, 32 (Database issue), pp. D267-D270. , Jan 1; [FREE Full text] [doi] [Medline: 14681409]; Huang, Z, Xu, W, Yu, K., Bidirectional LSTM-CRF models for sequence tagging, , arXiv 2015 epub ahead of print(1508.01991) [FREE Full text]; Zeng, D, Liu, K, Lai, S, Zhou, G, Zhao, J., Relation Classification via Convolutional Deep Neural Network (2014) Proceedings of COLING 2014, the 25th International Conference on Computational Linguistics: Technical Papers, , https://www.aclweb.org/anthology/C14-1220/, Presented at: COLING'14; August 23-29, 2014; Dublin, Ireland; Edgington, ES., Approximate randomization tests (1969) J Psychol Interdiscip Appl, 72 (2), pp. 143-149. , Jul; [doi]; Goyal, P, Hosseinmardi, H, Ferrara, E, Galstyan, A., Capturing edge attributes via network embedding (2018) IEEE Trans Comput Soc Syst, 5 (4), pp. 907-917. , Dec; [doi]; Lee, J, Yoon, W, Kim, S, Kim, D, Kim, S, So, C, BioBERT: a pre-trained biomedical language representation model for biomedical text mining (2020) Bioinformatics, 36 (4), pp. 1234-1240. , Feb 15; [doi] [Medline: 31501885]; Joopudi, V, Dandala, B, Devarakonda, M., A convolutional route to abbreviation disambiguation in clinical text (2018) J Biomed Inform, 86, pp. 71-78. , Oct;: [FREE Full text] [doi] [Medline: 30118854]; Peng, N, Poon, H, Quirk, C, Toutanova, K, Yih, W., Cross-sentence n-ary relation extraction with graph LSTMs (2017) Transact Assoc Comput Ling, pp. 101-115. , [doi]</v>
          </cell>
          <cell r="AM356" t="str">
            <v>Dandala, B.; IBM Research, 1101 Kitchawan Rd, United States; email: bdand@us.ibm.com</v>
          </cell>
          <cell r="AP356" t="str">
            <v>JMIR Publications Inc.</v>
          </cell>
          <cell r="AW356" t="str">
            <v>JMIR Med. Inform.</v>
          </cell>
          <cell r="AX356" t="str">
            <v>Final</v>
          </cell>
          <cell r="AY356" t="str">
            <v>2-s2.0-85097479168</v>
          </cell>
          <cell r="BF356" t="str">
            <v>Adverse drug events; Adverse drug reaction reporting systems; Deep learning; Electronic health records; Information extraction; Named entity recognition; Natural language processing; Relation extraction</v>
          </cell>
          <cell r="BI356" t="str">
            <v>twitter|metamap|nlp</v>
          </cell>
          <cell r="BJ356" t="str">
            <v>background: an adverse drug event (ade) is commonly defined as "an injury resulting from medical intervention related to a drug."providing information related to ades and alerting caregivers at the point of care can reduce the risk of prescription and diagnostic errors and improve health outcomes. ades captured in structured data in electronic health records (ehrs) as either coded problems or allergies are often incomplete, leading to underreporting. therefore, it is important to develop capabilities to process unstructured ehr data in the form of clinical notes, which contain a richer documentation of a patient's ade. several natural language processing (nlp) systems have been proposed to automatically extract information related to ades. however, the results from these systems showed that significant improvement is still required for the automatic extraction of ades from clinical notes. objective: this study aims to improve the automatic extraction of ades and related information such as drugs, their attributes, and reason for administration from the clinical notes of patients. methods: this research was conducted using discharge summaries from the medical information mart for intensive care iii (mimic-iii) database obtained through the 2018 national nlp clinical challenges (n2c2) annotated with drugs, drug attributes (ie, strength, form, frequency, route, dosage, duration), ades, reasons, and relations between drugs and other entities. we developed a deep learning-based system for extracting these drug-centric concepts and relations simultaneously using a joint method enhanced with contextualized embeddings, a position-attention mechanism, and knowledge representations. the joint method generated different sentence representations for each drug, which were then used to extract related concepts and relations simultaneously. contextualized representations trained on the mimic-iii database were used to capture context-sensitive meanings of words. the position-attention mechanism amplified the benefits of the joint method by generating sentence representations that capture long-distance relations. knowledge representations were obtained from graph embeddings created using the us food and drug administration adverse event reporting system database to improve relation extraction, especially when contextual clues were insufficient. results: our system achieved new state-of-the-art results on the n2c2 data set, with significant improvements in recognizing crucial drug-reason (f1=0.650 versus f1=0.579) and drug-ade (f1=0.490 versus f1=0.476) relations. conclusions: this study presents a system for extracting drug-centric concepts and relations that outperformed current state-of-the-art results and shows that contextualized embeddings, position-attention mechanisms, and knowledge graph embeddings effectively improve deep learning-based concepts and relation extraction. this study demonstrates the potential for deep learning-based methods to help extract real-world evidence from unstructured patient data for drug safety surveillance. © 2020 bharath dandala, venkata joopudi, ching-huei tsou, jennifer j liang, parthasarathy suryanarayanan.</v>
          </cell>
          <cell r="BL356" t="str">
            <v xml:space="preserve">ANTECEDENTES: Um evento adverso de drogas (ADE) é comumente definido como "uma lesão resultante da intervenção médica relacionada a uma droga". Fornecendo informações relacionadas aos ADES e alerta os cuidadores no ponto de atendimento podem reduzir o risco de erros de prescrição e diagnóstico e melhorar Resultados de saúde. Os ades capturados em dados estruturados em registros eletrônicos de saúde (EHRs) como problemas codificados ou alergias são frequentemente incompletos, levando a subnotificação. Portanto, é importante desenvolver capacidades para processar dados não estruturados do EHR na forma de notas clínicas, que contêm uma documentação mais rica do ADE do paciente. Vários sistemas de processamento de linguagem natural (NLP) foram propostos para extrair automaticamente informações relacionadas a ades. No entanto, os resultados desses sistemas mostraram que a melhora significativa ainda é necessária para a extração automática de ades de notas clínicas. OBJETIVO: Este estudo tem como objetivo melhorar a extração automática de ades e informações relacionadas, como drogas, seus atributos, e motivo para administração das notas clínicas dos pacientes. MÉTODOS: Esta pesquisa foi realizada usando resumos de descarga do banco de dados de informações médicas para a Informação Intensiva (MIMIC-III), obtido através dos Desafios Clínicos Nacionais de 2018 (N2C2) anotados com drogas, atributos de drogas (ou seja, força, forma, frequência, rota, dosagem, duração), ades, razões e relações entre drogas e outras entidades. Desenvolvemos um profundo sistema baseado em aprendizagem para extrair esses conceitos e relações centrados com drogas usando simultaneamente um método conjunto aprimorado com incorporações contextualizadas, um mecanismo de atenção e representações de conhecimento. O método conjunto gerou diferentes representações de sentença para cada fármaco, que foram então usados ​​para extrair conceitos e relações relacionados simultaneamente. Representações contextualizadas treinadas no banco de dados Mimic-III foram utilizadas para capturar significados sensíveis ao contexto das palavras. O mecanismo de atenção da posição ampliou os benefícios do método conjunto gerando representações de sentença que capturam relações de longa distância. Representações de conhecimento foram obtidas a partir de incorporações de gráfico criadas usando o banco de dados adversos do sistema de relatórios adversos de administração de alimentos e medicamentos para melhorar a extração de relação, especialmente quando as pistas contextuais eram insuficientes. RESULTADOS: Nosso sistema alcançou novos resultados de última geração no conjunto de dados N2C2, com melhorias significativas na reconhecer a razão crucial de drogas (F1 = 0,650 versus f1 = 0,579) e drogas (F1 = 0,476 versus f1 = 0,476 ) relações. CONCLUSÕES: Este estudo apresenta um sistema para extrair conceitos e relações centrados com drogas que supera os resultados atuais de última geração e mostra que incorporações contextualizadas, mecanismos de atenção-atenção e incorporações de gráfico de conhecimento melhoram efetivamente os conceitos e relação Extração. Este estudo demonstra o potencial para métodos de aprendizado profundo para ajudar a extrair evidências do mundo real de dados de pacientes não estruturados para vigilância de segurança de drogas. © 2020 Bharath Dandala, Venkata Joopudi, Ching-Huei Tsou, Jennifer J Liang, Parthasarathy Suryanarayanan. </v>
          </cell>
          <cell r="BQ356">
            <v>0</v>
          </cell>
          <cell r="BR356">
            <v>1</v>
          </cell>
          <cell r="BS356">
            <v>0</v>
          </cell>
          <cell r="BV356">
            <v>0</v>
          </cell>
          <cell r="BW356">
            <v>0</v>
          </cell>
          <cell r="BX356">
            <v>0</v>
          </cell>
          <cell r="BY356">
            <v>0</v>
          </cell>
          <cell r="BZ356">
            <v>0</v>
          </cell>
          <cell r="CA356">
            <v>0</v>
          </cell>
          <cell r="CB356">
            <v>0</v>
          </cell>
          <cell r="CC356">
            <v>0</v>
          </cell>
          <cell r="CE356" t="str">
            <v>Entra ou ñ para leitura: não</v>
          </cell>
          <cell r="CF356" t="str">
            <v>Ruim</v>
          </cell>
          <cell r="CG356">
            <v>44374</v>
          </cell>
          <cell r="CK356">
            <v>0</v>
          </cell>
          <cell r="CL356">
            <v>0</v>
          </cell>
        </row>
        <row r="357">
          <cell r="C357" t="str">
            <v>fastag automatic text classification of unstructured medical narratives</v>
          </cell>
          <cell r="D357" t="str">
            <v>FasTag: Automatic text classification of unstructured medical narratives</v>
          </cell>
          <cell r="E357" t="str">
            <v xml:space="preserve">Fastag: Classificação automática de texto de narrativas médicas não estruturadas </v>
          </cell>
          <cell r="G357" t="str">
            <v xml:space="preserve">macho </v>
          </cell>
          <cell r="H357">
            <v>2020</v>
          </cell>
          <cell r="I357">
            <v>1</v>
          </cell>
          <cell r="J357">
            <v>0</v>
          </cell>
          <cell r="K357">
            <v>0</v>
          </cell>
          <cell r="L357" t="str">
            <v>Scopus</v>
          </cell>
          <cell r="P357" t="str">
            <v>English</v>
          </cell>
          <cell r="Q357" t="str">
            <v>Article</v>
          </cell>
          <cell r="R357">
            <v>0</v>
          </cell>
          <cell r="S357" t="str">
            <v>All Open Access, Gold, Green</v>
          </cell>
          <cell r="T357" t="str">
            <v>Venkataraman G.R., Pineda A.L., Bear Don't Walk O.J., IV, Zehnder A.M., Ayyar S., Page R.L., Bustamante C.D., Rivas M.A.</v>
          </cell>
          <cell r="U357" t="str">
            <v>PLoS ONE</v>
          </cell>
          <cell r="V357" t="str">
            <v>15</v>
          </cell>
          <cell r="W357" t="str">
            <v>6 June</v>
          </cell>
          <cell r="X357" t="str">
            <v xml:space="preserve"> e0234647</v>
          </cell>
          <cell r="Y357" t="str">
            <v>10.1371/journal.pone.0234647</v>
          </cell>
          <cell r="Z357" t="str">
            <v>10.1371/journal.pone.0234647</v>
          </cell>
          <cell r="AB357" t="str">
            <v>https://www.scopus.com/inward/record.uri?eid=2-s2.0-85086924191&amp;doi=10.1371%2fjournal.pone.0234647&amp;partnerID=40&amp;md5=54dab8cfd008e303053c57660ed36a27</v>
          </cell>
          <cell r="AC357" t="str">
            <v>Department of Biomedical Data Science, School of Medicine, Stanford University, Stanford, CA, United States; Department of Biomedical Informatics, Vagelos College of Physicians and Surgeons, Columbia University, New York, NY, United States; Fauna Bio, San Francisco, CA, United States; Department of Clinical Sciences, College of Veterinary Medicine and Biomedical Sciences, Colorado State University, Fort Collins, CO, United States; Chan Zuckerberg Biohub, San Francisco, CA, United States</v>
          </cell>
          <cell r="AD357" t="str">
            <v>Venkataraman, G.R., Department of Biomedical Data Science, School of Medicine, Stanford University, Stanford, CA, United States; Pineda, A.L., Department of Biomedical Data Science, School of Medicine, Stanford University, Stanford, CA, United States; Bear Don't Walk, O.J., IV, Department of Biomedical Informatics, Vagelos College of Physicians and Surgeons, Columbia University, New York, NY, United States; Zehnder, A.M., Fauna Bio, San Francisco, CA, United States; Ayyar, S., Department of Biomedical Data Science, School of Medicine, Stanford University, Stanford, CA, United States; Page, R.L., Department of Clinical Sciences, College of Veterinary Medicine and Biomedical Sciences, Colorado State University, Fort Collins, CO, United States; Bustamante, C.D., Department of Biomedical Data Science, School of Medicine, Stanford University, Stanford, CA, United States, Chan Zuckerberg Biohub, San Francisco, CA, United States; Rivas, M.A., Department of Biomedical Data Science, School of Medicine, Stanford University, Stanford, CA, United States</v>
          </cell>
          <cell r="AH357" t="str">
            <v>5U01 HG009080
National Institutes of Health, NIH: R01HG010140
National Human Genome Research Institute, NHGRI
Stanford University, SU</v>
          </cell>
          <cell r="AI357" t="str">
            <v>M.A.R. is supported by Stanford University and a National Institute of Health center for Multi and Trans-ethnic Mapping of Mendelian and Complex Diseases grant (5U01 HG009080). This work was supported by National Human Genome Research Institute (NHGRI) of the National Institutes of Health (NIH) under awards R01HG010140. C.D.B. is a Chan Zuckerberg Biohub Investigator. The content is solely the responsibility of the authors and does not necessarily represent the official views of the National Institutes of Health. The funders had no role in study design, data collection and analysis, decision to publish, or preparation of the manuscript.</v>
          </cell>
          <cell r="AL357" t="str">
            <v>Moriyama, IM, Loy, RM, Robb-Smith, AHT, Rosenberg, HM, Hoyert, DL., (2011) History of the statistical classification of diseases and causes of death; Benesch, C, Witter, DM, Wilder, AL, Duncan, PW, Samsa, GP, Matchar, DB., Inaccuracy of the International Classification of Diseases (ICD-9-CM) in identifying the diagnosis of ischemic cerebrovascular disease (1997) Neurology, 49 (3), pp. 660-664. , https://doi.org/10.1212/WNL.49.3.660, PMID: 9305319; Abraha, I, Serraino, D, Giovannini, G, Stracci, F, Casucci, P, Alessandrini, G, (2016) Validity of ICD-9-CM codes for breast, lung and colorectal cancers in three Italian administrative healthcare databases: a diagnostic accuracy study protocol: Table 1; Kim, SC, Gillet, VG, Feldman, S, Lii, H, Toh, S, Brown, JS, Validation of claims-based algorithms for identification of high-grade cervical dysplasia and cervical cancer (2013) Pharmacoepidemiol Drug Saf, 22 (11), pp. 1239-1244. , https://doi.org/10.1002/pds.3520, PMID: 24027140; Moar, KK, Rogers, SN., Impact of coding errors on departmental income: an audit of coding of microvascular free tissue transfer cases using OPCS-4 in UK (2012) Br J Oral Maxillofac Surg, 50 (1), pp. 85-87. , https://doi.org/10.1016/j.bjoms.2011.01.005, PMID: 21377775; Friedlin, J, Overhage, M, Al-Haddad, MA, Waters, JA, Aguilar-Saavedra, JJR, Kesterson, J, Comparing methods for identifying pancreatic cancer patients using electronic data sources (2010) AMIA Annu Symp Proc, 2010, pp. 237-241. , PMID: 21346976; German, RR, Wike, JM, Bauer, KR, Fleming, ST, Trentham-Dietz, A, Namiak, M, Quality of cancer registry data: findings from CDC-NPCR's Breast and Prostate Cancer Data Quality and Patterns of Care Study (2011) J Registry Manag, 38 (2), pp. 75-86. , PMID: 22096878; Paviot, BT, Gomez, F, Olive, F, Polazzi, S, Remontet, L, Bossard, N, Identifying prevalent cases of breast cancer in the French case-mix databases (2011) Methods Inf Med, 50, pp. 124-130. , https://doi.org/10.3414/ME09-01-0064, (02); Fisher, BT, Harris, T, Torp, K, Seif, AE, Shah, A, Huang, YSV, (2014) Establishment of an 11-Year Cohort of 8733 Pediatric Patients Hospitalized at United States Free-standing Children's Hospitals With De Novo Acute Lymphoblastic Leukemia From Health Care Administrative Data; Polednak, AP, Phillips, C., Cancers coded as tongue not otherwise specified: relevance to surveillance of human papillomavirus-related cancers (2014) J Registry Manag, 41 (4), pp. 190-195. , PMID: 25803632; Maccabe, AT, Crawford, L, Heider, LE, Hooper, B, Mann, CJ, Pappaioanou, M., Association of American Veterinary Medical Colleges (AAVMC): 50 Years of History and Service (2015) J Vet Med Educ, 42 (5), pp. 395-402. , https://doi.org/10.3138/jvme.0615-089R, PMID: 26673207; (1993) Research Resources: Virginia-Maryland Regional College of Veterinary Medicine, , Virginia-Maryland Regional College of Veterinary Medicine. Virginia Polytechnic Institute and State University; Cummings, KJ, Rodriguez-Rivera, LD, Mitchell, KJ, Hoelzer, K, Wiedmann, M, McDonough, PL, Salmonella enterica serovar Oranienburg outbreak in a veterinary medical teaching hospital with evidence of nosocomial and on-farm transmission (2014) Vector Borne Zoonotic Dis, 14 (7), pp. 496-502. , https://doi.org/10.1089/vbz.2013.1467, PMID: 24902121; Krone, LM, Brown, CM, Lindenmayer, JM., Survey of electronic veterinary medical record adoption and use by independent small animal veterinary medical practices in Massachusetts (2014) J Am Vet Med Assoc, 245 (3), pp. 324-332. , https://doi.org/10.2460/javma.245.3.324, PMID: 25029312; Witte, CL, Lamberski, N, Rideout, BA, Fields, V, Teare, CS, Barrie, M, Development of a case definition for clinical feline herpesvirus infection in cheetahs (Acinonyx jubatus) housed in zoos (2013) J Zoo Wildl Med, 44 (3), pp. 634-644. , https://doi.org/10.1638/2012-0183R.1, PMID: 24063091; Griffith, JE, Higgins, DP., Diagnosis, treatment and outcomes for koala chlamydiosis at a rehabilitation facility (1995-2005) (2012) Aust Vet J, 90 (11), pp. 457-463. , https://doi.org/10.1111/j.1751-0813.2012.00963.x, PMID: 23106328; Poppe, JL., The US Army Veterinary Service 2020: knowledge and integrity (2013) US Army Med Dep J, pp. 5-10. , PMID: 23277439; Committee, AMR, Field, K, Bailey, M, Foresman, LL, Harris, RL, Motzel, SL, Medical records for animals used in research, teaching, and testing: public statement from the American College of Laboratory Animal Medicine (2007) ILAR J, 48 (1), pp. 37-41. , https://doi.org/10.1093/ilar.48.1.37; Shalev, M., USDA to require research facilities, dealers, and exhibitors to keep veterinary medical records (2003) Lab Anim, 32 (6), p. 16; Robinson, TP, Wint, GRW, Conchedda, G, Van Boeckel, TP, Ercoli, V, Palamara, E, Mapping the global distribution of livestock (2014) PLoS One, 9 (5), p. e96084. , https://doi.org/10.1371/journal.pone.0096084, PMID: 24875496; Gundlapalli, AV, Redd, D, Gibson, BS, Carter, M, Korhonen, C, Nebeker, J, (2015) Maximizing clinical cohort size using free text queries; Shivade, C, Raghavan, P, Fosler-Lussier, E, Embi, PJ, Elhadad, N, Johnson, SB, A review of approaches to identifying patient phenotype cohorts using electronic health records (2014) J Am Med Inform Assoc, 21 (2), pp. 221-230. , https://doi.org/10.1136/amiajnl-2013-001935, PMID: 24201027; Nie, A, Zehnder, A, Page, RL, Zhang, Y, Pineda, AL, Rivas, MA, DeepTag: inferring diagnoses from veterinary clinical notes (2018) NPJ Digit Med, 1, p. 60. , https://doi.org/10.1038/s41746-018-0067-8, PMID: 31304339; Garden, OA, Volk, SW, Mason, NJ, Perry, JA., Companion animals in comparative oncology: One Medicine in action (2018) Vet J, 240, pp. 6-13. , https://doi.org/10.1016/j.tvjl.2018.08.008, PMID: 30268334; Saba, C, Paoloni, M, Mazcko, C, Kisseberth, W, Burton, JH, Smith, A, A Comparative Oncology Study of Iniparib Defines Its Pharmacokinetic Profile and Biological Activity in a Naturally-Occurring Canine Cancer Model (2016) PLoS One, 11 (2), p. e0149194. , https://doi.org/10.1371/journal.pone.0149194, PMID: 26866698; LeBlanc, AK, Mazcko, CN, Khanna, C., Defining the Value of a Comparative Approach to Cancer Drug Development (2016) Clin Cancer Res, 22 (9), pp. 2133-2138. , https://doi.org/10.1158/1078-0432.CCR-15-2347, PMID: 26712689; Burton, JH, Mazcko, C, LeBlanc, A, Covey, JM, Ji, J, Kinders, RJ, NCI Comparative Oncology Program Testing of Non-Camptothecin Indenoisoquinoline Topoisomerase I Inhibitors in Naturally Occurring Canine Lymphoma (2018) Clin Cancer Res, 24 (23), pp. 5830-5840. , https://doi.org/10.1158/1078-0432.CCR-18-1498, PMID: 30061364; Paoloni, M, Webb, C, Mazcko, C, Cherba, D, Hendricks, W, Lana, S, Prospective molecular profiling of canine cancers provides a clinically relevant comparative model for evaluating personalized medicine (PMed) trials (2014) PLoS One, 9 (3), p. e90028. , https://doi.org/10.1371/journal.pone.0090028, PMID: 24637659; Lustgarten, JL, Zehnder, A, Shipman, W, Gancher, E, Webb, TL., (2020) Veterinary informatics: forging the future between veterinary medicine, human medicine, and One Health initiatives-a joint paper by the Association of Veterinary Informatics (AVI) and the CTSA One Health Alliance (COHA); Nadkarni, PM, Ohno-Machado, L, Chapman, WW., Natural language processing: an introduction (2011) J Am Med Inform Assoc, 18 (5), pp. 544-551. , https://doi.org/10.1136/amiajnl-2011-000464, PMID: 21846786; Friedman, C, Alderson, PO, Austin, JH, Cimino, JJ, Johnson, SB., A general natural-language text processor for clinical radiology (1994) J Am Med Inform Assoc, 1 (2), pp. 161-174. , https://doi.org/10.1136/jamia.1994.95236146, PMID: 7719797; Christensen, L, Haug, P, Fiszman, M., MPLUS: a probabilistic medical language understanding system (2002) Proceedings of the ACL-02 workshop on Natural language processing in the biomedical domain, pp. 29-36; Aronson, AR., Effective mapping of biomedical text to the UMLS Metathesaurus: the MetaMap program (2001) Proc AMIA Symp, pp. 17-21. , PMID: 11825149; Denny, JC, Irani, PR, Wehbe, FH, Smithers, JD, Spickard, A, The KnowledgeMap project: development of a concept-based medical school curriculum database (2003) AMIA Annu Symp Proc, pp. 195-199. , PMID: 14728161; Liu, K, Mitchell, KJ, Chapman, WW, Crowley, RS., Automating tissue bank annotation from pathology reports-comparison to a gold standard expert annotation set (2005) AMIA Annu Symp Proc, pp. 460-464. , PMID: 16779082; Zeng, QT, Goryachev, S, Weiss, S, Sordo, M, Murphy, SN, Lazarus, R., Extracting principal diagnosis, co-morbidity and smoking status for asthma research: evaluation of a natural language processing system (2006) BMC Med Inform Decis Mak, 6, p. 30. , https://doi.org/10.1186/1472-6947-6-30, PMID: 16872495; Elkin, PL, Brown, SH, Husser, CS, Bauer, BA, Wahner-Roedler, D, Rosenbloom, ST, Evaluation of the content coverage of SNOMED CT: ability of SNOMED clinical terms to represent clinical problem lists (2006) Mayo Clin Proc, 81 (6), pp. 741-748. , https://doi.org/10.4065/81.6.741, PMID: 16770974; Christensen, LM, Harkema, H, Haug, PJ, Irwin, JY, Chapman, WW., (2009) ONYX; Xu, H, Stenner, SP, Doan, S, Johnson, KB, Waitman, LR, Denny, JC., MedEx: a medication information extraction system for clinical narratives (2010) J Am Med Inform Assoc, 17 (1), pp. 19-24. , https://doi.org/10.1197/jamia.M3378, PMID: 20064797; Savova, GK, Masanz, JJ, Ogren, PV, Zheng, J, Sohn, S, Kipper-Schuler, KC, Mayo clinical Text Analysis and Knowledge Extraction System (cTAKES): architecture, component evaluation and applications (2010) J Am Med Inform Assoc, 17 (5), pp. 507-513. , https://doi.org/10.1136/jamia.2009.001560, PMID: 20819853; Chapman, BE, Lee, S, Kang, HP, Chapman, WW., Document-level classification of CT pulmonary angiography reports based on an extension of the ConText algorithm (2011) J Biomed Inform, 44 (5), pp. 728-737. , https://doi.org/10.1016/j.jbi.2011.03.011, PMID: 21459155; Wagner, M, Tsui, F, Cooper, G, Espino, JU, Harkema, H, Levander, J, Probabilistic, Decision-theoretic Disease Surveillance and Control (2011) Online J Public Health Inform, 3 (3); Jackson MSc, RG, Ball, M, Patel, R, Hayes, RD, Dobson, RJB, Stewart, R., TextHunter-A User Friendly Tool for Extracting Generic Concepts from Free Text in Clinical Research (2014) AMIA Annu Symp Proc, 2014, pp. 729-738. , PMID: 25954379; Tseytlin, E, Mitchell, K, Legowski, E, Corrigan, J, Chavan, G, Jacobson, RS., (2016) NOBLE - Flexible concept recognition for large-scale biomedical natural language processing; Lee, HJ, Xu, H, Wang, J, Zhang, Y, Moon, S, Xu, J, UTHealth at SemEval-2016 task 12: an end-to-end system for temporal information extraction from clinical notes (2016) Proceedings of the 10th International Workshop on Semantic Evaluation (SemEval-2016), pp. 1292-1297; Mikolov, T, Sutskever, I, Chen, K, Corrado, GS, Dean, J., Distributed Representations of Words and Phrases and their Compositionality (2013) Advances in Neural Information Processing Systems, 26, pp. 3111-3119. , Burges CJC, Bottou L, Welling M, Ghahramani Z, Weinberger KQ, editors. Curran Associates, Inc; Wang, Y, Sohn, S, Liu, S, Shen, F, Wang, L, Atkinson, EJ, A clinical text classification paradigm using weak supervision and deep representation (2019) BMC Med Inform Decis Mak, 19 (1), p. 1. , https://doi.org/10.1186/s12911-018-0723-6, PMID: 30616584; Koopman, B, Karimi, S, Nguyen, A, McGuire, R, Muscatello, D, Kemp, M, Automatic classification of diseases from free-text death certificates for real-time surveillance (2015) BMC Med Inform Decis Mak, 15, p. 53. , https://doi.org/10.1186/s12911-015-0174-2, PMID: 26174442; Berndorfer, S, Henriksson, A., Automated Diagnosis Coding with Combined Text Representations (2017) Stud Health Technol Inform, 235, pp. 201-205. , PMID: 28423783; Anholt, RM, Berezowski, J, Jamal, I, Ribble, C, Stephen, C., Mining free-text medical records for companion animal enteric syndrome surveillance (2014) Prev Vet Med, 113 (4), pp. 417-422. , https://doi.org/10.1016/j.prevetmed.2014.01.017, PMID: 24485708; Goodfellow, I, Bengio, Y, Courville, A., (2016) Deep Learning, , MIT Press; Agibetov, A, Blagec, K, Xu, H, Samwald, M., (2018) Fast and scalable neural embedding models for biomedical sentence classification; Du, Y, Pan, Y, Wang, C, Ji, J., Biomedical semantic indexing by deep neural network with multi-task learning (2018) BMC Bioinformatics, 19, p. 502. , https://doi.org/10.1186/s12859-018-2534-2, (Suppl 20):. PMID: 30577745; Tran, T, Kavuluru, R., Predicting mental conditions based on “history of present illness” in psychiatric notes with deep neural networks (2017) J Biomed Inform, 75S, pp. S138-S148. , https://doi.org/10.1016/j.jbi.2017.06.010, PMID: 28606869; Chen, MC, Ball, RL, Yang, L, Moradzadeh, N, Chapman, BE, Larson, DB, Deep Learning to Classify Radiology Free-Text Reports (2018) Radiology, 286 (3), pp. 845-852. , https://doi.org/10.1148/radiol.2017171115, PMID: 29135365; Banerjee, I, Ling, Y, Chen, MC, Hasan, SA, Langlotz, CP, Moradzadeh, N, Comparative effectiveness of convolutional neural network (CNN) and recurrent neural network (RNN) architectures for radiology text report classification (2019) Artif Intell Med, 97, pp. 79-88. , https://doi.org/10.1016/j.artmed.2018.11.004, PMID: 30477892; Weng, WH, Wagholikar, KB, McCray, AT, Szolovits, P, Chueh, HC., (2017) Medical subdomain classification of clinical notes using a machine learning-based natural language processing approach; Gehrmann, S, Dernoncourt, F, Li, Y, Carlson, ET, Wu, JT, Welt, J, Comparing deep learning and concept extraction based methods for patient phenotyping from clinical narratives (2018) PLoS One, 13 (2), p. e0192360. , https://doi.org/10.1371/journal.pone.0192360, PMID: 29447188; Rajkomar, A, Oren, E, Chen, K, Dai, AM, Hajaj, N, Hardt, M, Scalable and accurate deep learning with electronic health records (2018) NPJ Digit Med, 1, p. 18. , https://doi.org/10.1038/s41746-018-0029-1, PMID: 31304302; Johnson, AEW, Pollard, TJ, Shen, L, Lehman, LWH, Feng, M, Ghassemi, M, MIMIC-III, a freely accessible critical care database (2016) Sci Data, 3, p. 160035. , https://doi.org/10.1038/sdata.2016.35, PMID: 27219127; Abadi, M, Agarwal, A, Barham, P, Brevdo, E, Chen, Z, Citro, C, (2016) TensorFlow: Large-Scale Machine Learning on Heterogeneous Distributed Systems, , arXiv; Demner-Fushman, D, Rogers, WJ, Aronson, AR., (2017) MetaMap Lite: an evaluation of a new Java implementation of MetaMap; Barros, JM, Duggan, J, Rebholz-Schuhmann, D., Disease mentions in airport and hospital geolocations expose dominance of news events for disease concerns (2018) J Biomed Semantics, 9 (1), p. 18. , https://doi.org/10.1186/s13326-018-0186-9, PMID: 29895320; Hanauer, DA, Saeed, M, Zheng, K, Mei, Q, Shedden, K, Aronson, AR, (2014) Applying MetaMap to Medline for identifying novel associations in a large clinical dataset: a feasibility analysis; Harkema, H, Dowling, JN, Thornblade, T, Chapman, WW., (2009) ConText: An algorithm for determining negation, experiencer, and temporal status from clinical reports; Pham, T, Tran, T, Phung, D, Venkatesh, S., (2016) DeepCare: A Deep Dynamic Memory Model for Predictive Medicine, , arXiv; Pennington, J, Socher, R, Manning, C., (2014) Glove: Global Vectors for Word Representation; Pascanu, R, Mikolov, T, Bengio, Y., (2012) On the difficulty of training Recurrent Neural Networks, , arXiv; Segura-Bedmar, I, Colón-Ruíz, C, Tejedor-Alonso, MÁ, Moro-Moro, M., (2018) Predicting of anaphylaxis in big data EMR by exploring machine learning approaches; Yu, Z, Bernstam, E, Cohen, T, Wallace, BC, Johnson, TR., Improving the utility of MeSH® terms using the TopicalMeSH representation (2016) J Biomed Inform, 61, pp. 77-86. , https://doi.org/10.1016/j.jbi.2016.03.013, PMID: 27001195; Ye, Ye Y, Wagner, MM, Cooper, GF, Ferraro, JP, Su, H, (2017) A study of the transferability of influenza case detection systems between two large healthcare systems; Pedregosa, F, Varoquaux, G, Gramfort, A, Michel, V, Thirion, B, Grisel, O, Scikit-learn: Machine Learning in Python (2011) J Mach Learn Res, 12 (85), pp. 2825-2830; Bycroft, C, Freeman, C, Petkova, D, Band, G, Elliott, LT, Sharp, K, The UK Biobank resource with deep phenotyping and genomic data (2018) Nature, 562 (7726), pp. 203-209. , https://doi.org/10.1038/s41586-018-0579-z, PMID: 30305743; Friedman, C., A broad-coverage natural language processing system (2000) Proc AMIA Symp, pp. 270-274. , PMID: 11079887; Stetson, PD, Johnson, SB, Scotch, M, Hripcsak, G., The sublanguage of cross-coverage (2002) Proc AMIA Symp, pp. 742-746. , PMID: 12463923; Friedman, C, Kra, P, Rzhetsky, A., (2002) Two biomedical sublanguages: a description based on the theories of Zellig Harris; Wu, Y, Denny, JC, Trent Rosenbloom, S, Miller, RA, Giuse, DA, Wang, L, (2016) A long journey to short abbreviations: developing an open-source framework for clinical abbreviation recognition and disambiguation (CARD); Sohn, S, Wang, Y, Wi, CI, Krusemark, EA, Ryu, E, Ali, MH, Clinical documentation variations and NLP system portability: a case study in asthma birth cohorts across institutions (2018) J Am Med Inform Assoc, 25 (3), pp. 353-359. , https://doi.org/10.1093/jamia/ocx138, PMID: 29202185; Zhang, Y, Tang, B, Jiang, M, Wang, J, Xu, H., Domain adaptation for semantic role labeling of clinical text (2015) J Am Med Inform Assoc, 22 (5), pp. 967-979. , https://doi.org/10.1093/jamia/ocu048, PMID: 26063745</v>
          </cell>
          <cell r="AM357" t="str">
            <v>Rivas, M.A.; Department of Biomedical Data Science, United States; email: mrivas@stanford.edu</v>
          </cell>
          <cell r="AP357" t="str">
            <v>Public Library of Science</v>
          </cell>
          <cell r="AV357" t="str">
            <v>POLNC</v>
          </cell>
          <cell r="AW357" t="str">
            <v>PLoS ONE</v>
          </cell>
          <cell r="AX357" t="str">
            <v>Final</v>
          </cell>
          <cell r="AY357" t="str">
            <v>2-s2.0-85086924191</v>
          </cell>
          <cell r="BG357" t="str">
            <v>Article; automation; cohort analysis; comparative study; cross-sectional study; data accuracy; data classification; decision tree; deep learning; electronic medical record; human; ICD-9; information processing; long short term memory network; medical information; medical record review; narrative medicine; natural language processing; neoplasm; nonhuman; random forest; recurrent neural network; retrospective study; validation process; veterinary medicine; animal; data base; data mining; reproducibility; software; species difference; Animals; Automation; Data Mining; Databases as Topic; Humans; Narrative Medicine; Reproducibility of Results; Software; Species Specificity</v>
          </cell>
          <cell r="BI357" t="str">
            <v>twitter|metamap|nlp</v>
          </cell>
          <cell r="BJ357" t="str">
            <v>unstructured clinical narratives are continuously being recorded as part of delivery of care in electronic health records, and dedicated tagging staff spend considerable effort manually assigning clinical codes for billing purposes. despite these efforts, however, label availability and accuracy are both suboptimal. in this retrospective study, we aimed to automate the assignment of top-level international classification of diseases version 9 (icd-9) codes to clinical records from human and veterinary data stores using minimal manual labor and feature curation. automating top-level annotations could in turn enable rapid cohort identification, especially in a veterinary setting. to this end, we trained long short-term memory (lstm) recurrent neural networks (rnns) on 52,722 human and 89,591 veterinary records. we investigated the accuracy of both separate-domain and combined-domain models and probed model portability. we established relevant baseline classification performances by training decision trees (dt) and random forests (rf). we also investigated whether transforming the data using metamap lite, a clinical natural language processing tool, affected classification performance. we showed that the lstm-rnns accurately classify veterinary and human text narratives into top-level categories with an average weighted macro f1 score of 0.74 and 0.68 respectively. in the “neoplasia” category, the model trained on veterinary data had a high validation accuracy in veterinary data and moderate accuracy in human data, with f1 scores of 0.91 and 0.70 respectively. our lstm method scored slightly higher than that of the dt and rf models. the use of lstm-rnn models represents a scalable structure that could prove useful in cohort identification for comparative oncology studies. digitization of human and veterinary health information will continue to be a reality, particularly in the form of unstructured narratives. our approach is a step forward for these two domains to learn from and inform one another. copyright: © 2020 venkataraman et al. this is an open access article distributed under the terms of the creative commons attribution license, which permits unrestricted use, distribution, and reproduction in any medium, provided the original author and source are credited.</v>
          </cell>
          <cell r="BL357" t="str">
            <v xml:space="preserve">As narrativas clínicas não estruturadas estão sendo continuamente registradas como parte da entrega de cuidados em registros eletrônicos de saúde, e a equipe de marcação dedicada gastam esforço considerável atribuindo manualmente códigos clínicos para fins de faturamento. Apesar desses esforços, no entanto, a disponibilidade e precisão da etiqueta são ambos suboptimais. Neste estudo retrospectivo, destinamos a automatizar a atribuição de classificação internacional de nível superior das doenças Versão 9 (ICD-9) Códigos para registros clínicos de armazenamentos de dados humanos e veterinários usando uma curação mínima manual e característica. Automatizar as anotações de nível superior pode, por sua vez, permitir a identificação de coorte rápida, especialmente em um ambiente veterinário. Para este fim, treinamos longas redes neurais recorrentes (LSTM) recorrentes (RNNs) em 52.722 registros veterinários humanos e 89.591. Investigamos a precisão dos modelos separados de domínio e domínio combinado e portabilidade do modelo sondado. Estabelecemos apresentações relevantes de classificação de linha de base por treinamento de árvores de decisão (DT) e florestas aleatórias (RF). Também investigamos se transformando os dados usando o Metamap Lite, uma ferramenta de processamento de linguagem natural clínica, o desempenho afetado de classificação. Mostramos que o LSTM-RNNS classificou com precisão as narrativas de texto veterinárias e humanas em categorias de nível superior, com uma pontuação média ponderada de 0,74 e 0,68, respectivamente. Na categoria "Neoplasia", o modelo treinado em dados veterinários tinha uma alta precisão de validação em dados veterinários e precisão moderada nos dados humanos, com pontuações F1 de 0,91 e 0,70, respectivamente. Nosso método LSTM marcou um pouco mais do que o dos modelos DT e RF. O uso de modelos LSTM-RNN representa uma estrutura escalável que poderia ser útil na identificação de coorte para estudos comparativos de oncologia. A digitalização de informações humanas e veterinárias da saúde continuará a ser uma realidade, particularmente na forma de narrativas não estruturadas. Nossa abordagem é um passo adiante para esses dois domínios aprender e informar um ao outro. Copyright: © 2020 Venkataraman et al. Este é um artigo de acesso aberto distribuído sob os termos da Licença Creative Commons Attribution, que permite a utilização, distribuição e reprodução irrestrita em qualquer meio, desde que o autor e a fonte originais sejam creditados. </v>
          </cell>
          <cell r="BQ357">
            <v>0</v>
          </cell>
          <cell r="BR357">
            <v>1</v>
          </cell>
          <cell r="BS357">
            <v>0</v>
          </cell>
          <cell r="BV357">
            <v>0</v>
          </cell>
          <cell r="BW357">
            <v>0</v>
          </cell>
          <cell r="BX357">
            <v>0</v>
          </cell>
          <cell r="BY357">
            <v>0</v>
          </cell>
          <cell r="BZ357">
            <v>0</v>
          </cell>
          <cell r="CA357">
            <v>0</v>
          </cell>
          <cell r="CB357">
            <v>0</v>
          </cell>
          <cell r="CC357">
            <v>0</v>
          </cell>
          <cell r="CE357" t="str">
            <v>Entra ou ñ para leitura: talvez - uso do Metamap Lite para veterinãria</v>
          </cell>
          <cell r="CF357" t="str">
            <v>Razoavel</v>
          </cell>
          <cell r="CG357">
            <v>44374</v>
          </cell>
          <cell r="CK357">
            <v>0</v>
          </cell>
          <cell r="CL357">
            <v>0</v>
          </cell>
        </row>
        <row r="358">
          <cell r="C358" t="str">
            <v>healthcare ner models using language model pretraining</v>
          </cell>
          <cell r="D358" t="str">
            <v>Healthcare NER models using language model pretraining</v>
          </cell>
          <cell r="E358" t="str">
            <v xml:space="preserve">Modelos ner de saúde usando o modelo de linguagem Pretraining </v>
          </cell>
          <cell r="G358" t="str">
            <v xml:space="preserve">macho </v>
          </cell>
          <cell r="H358">
            <v>2020</v>
          </cell>
          <cell r="J358">
            <v>0</v>
          </cell>
          <cell r="K358">
            <v>0</v>
          </cell>
          <cell r="L358" t="str">
            <v>Scopus</v>
          </cell>
          <cell r="P358" t="str">
            <v>English</v>
          </cell>
          <cell r="Q358" t="str">
            <v>Conference Paper</v>
          </cell>
          <cell r="R358">
            <v>0</v>
          </cell>
          <cell r="T358" t="str">
            <v>Tarcar A.K., Tiwari A., Rao D., Dhaimodker V.N., Rebelo P., Desai R.</v>
          </cell>
          <cell r="U358" t="str">
            <v>CEUR Workshop Proceedings</v>
          </cell>
          <cell r="V358" t="str">
            <v>2551</v>
          </cell>
          <cell r="Y358" t="str">
            <v>10.1145/3336191.3371879</v>
          </cell>
          <cell r="Z358" t="str">
            <v>10.1145/3336191.3371879</v>
          </cell>
          <cell r="AB358" t="str">
            <v>https://www.scopus.com/inward/record.uri?eid=2-s2.0-85081683274&amp;doi=10.1145%2f3336191.3371879&amp;partnerID=40&amp;md5=3552932655d8a9b5e4e55d98a6f4036e</v>
          </cell>
          <cell r="AC358" t="str">
            <v>Persistent Systems Limited, Goa, India; Persistent Systems Limited, Pune, India; National Institute of Technology, Goa, India</v>
          </cell>
          <cell r="AD358" t="str">
            <v>Tarcar, A.K., Persistent Systems Limited, Goa, India; Tiwari, A., Persistent Systems Limited, Pune, India; Rao, D., Persistent Systems Limited, Pune, India; Dhaimodker, V.N., National Institute of Technology, Goa, India; Rebelo, P., National Institute of Technology, Goa, India; Desai, R., National Institute of Technology, Goa, India</v>
          </cell>
          <cell r="AL358" t="str">
            <v>Named Entity Recognition, , https://en.wikipedia.org/wiki/Named-entity_recognition, Accessed on 08/19; Electronic Health Records, , https://en.wikipedia.org/wiki/Electronic_health_record; Ruder, S., NLP ImageNet Moment, , http://ruder.io/nlpimagenet/, Accessed on 08/19; Peters, M., Deep contextualized word representations (2018) Proceedings of the 2018 Conference of the North American Chapter of the Association for Computational Linguistic; Devlin, J., BERT: Pre-training of Deep Bidirectional Transformers for Language Understanding Proceedings of the 2019 Annual Conference of the North American Chapter of the Association for Computational Linguistics, NAACLHLT'19; Open Source Text Annotation for Machine Learning Practitioner, , https://github.com/chakki-works/doccano, Accessed on 08/19; spaCy, , https://spacy.io, Accessed on 08/19; Neumann, M., Scispacy: Fast and robust models for biomedical natural language processing (2019) Proceedings of the 18th BioNLP Workshop and Shared Task, BioNLP@ACL 2019 . ScispaCy (En_ner_bc5cdr_md) Version 0.2.0; EMA, , https://clinicaldata.ema.europa.eu/web/cdp/home, Accessed on 08/19; Medical Transcripts Samples, , http://www.medicaltranscriptionsamples.com/, Accessed on 08/19; BC5CDR Corpus, , http://www.biocreative.org/tasks/biocreative-v/track-3-cdr/, Accessed on 08/19; Hannibal, M., Language Model Pre-Training in spaCy, , https://spacy.io/usage/v2-1#pretraining, Accessed on 08/19; Li, J., Sun, A., Han, J., Li, C., A survey on deep learning for named entity recognition (2018) CoRR, , abs/1812.09449; The Python Micro Framework for Building Web Applications, , https://palletsprojects.com/p/flask/, Accessed on 08/19; Training SpaCy's Statistical Models, , https://spacy.io/usage/training, Accessed on 08/19; Anaconda Distribution, , https://www.anaconda.com/distribution/, Accessed on 08/19; Anaconda Python 3.6.8, , https://anaconda.org/anaconda/python/files?version=3.6.8, Accessed on 08/19; SpaCy Version 2.1.4, , https://pypi.org/project/spacy/, Accessed on 08/19; Machine Learning Performance Evaluation F1 Score, , https://en.wikipedia.org/wiki/F1_score, Accessed on 08/19; National Center for Biotechnology Information, , https://www.ncbi.nlm.nih.gov/research/bionlp/Data/, Accessed on 08/19; Lample, G., Ballesteros, M., Subramanian, S., Kawakami, K., Dyeret, C., Neural architectures for named entity recognition (2016) HLT-NAACL; Mikolov, T., Sutskever, I., Chen, K., Corrado, G.S., Dean, J., Distributed representations of words and phrases and their compositionality (2013) Advances in Neural Information Processing Systems, 26; Pennington, J., Socher, R., Manning, C., Glove: Global vectors for word representation in (2014) Proceedings of the 2014 Conference on Empirical Methods in Natural Language Processing (EMNLP); Li, L.H., Chen, P.H., Hsie, C.-J., Chang, K.-W., (2019) Efficient Contextual Representation Learning without Softmax Layer; Honnibal, M., Montani, I., Language Model Pretraining, , Accessed on 08/19; Carsten Eickhoff, Y.K., White, R., Overview of the health search and data mining (HSDM 2020) workshop Proceedings of the Thirteenth ACM International Conference on Web Search and Data Mining, WSDM 2020</v>
          </cell>
          <cell r="AM358" t="str">
            <v>Tarcar, A.K.; Persistent Systems LimitedIndia; email: amogh_tarcar@persistent.com</v>
          </cell>
          <cell r="AN358" t="str">
            <v>Eickhoff C.Kim Y.White R.</v>
          </cell>
          <cell r="AP358" t="str">
            <v>CEUR-WS</v>
          </cell>
          <cell r="AQ358" t="str">
            <v>2020 ACM WSDM Health Search and Data Mining Workshop, HSDM 2020</v>
          </cell>
          <cell r="AR358" t="str">
            <v>3 February 2020</v>
          </cell>
          <cell r="AT358">
            <v>157896</v>
          </cell>
          <cell r="AW358" t="str">
            <v>CEUR Workshop Proc.</v>
          </cell>
          <cell r="AX358" t="str">
            <v>Final</v>
          </cell>
          <cell r="AY358" t="str">
            <v>2-s2.0-85081683274</v>
          </cell>
          <cell r="AZ358">
            <v>6</v>
          </cell>
          <cell r="BF358" t="str">
            <v>Annotations; Electronic Health Records (EHR); Language Modeling; Named Entity Recognition; Natural Language Processing; Pre-Training; Transfer Learning</v>
          </cell>
          <cell r="BG358" t="str">
            <v>Computational linguistics; Data mining; Drug products; Electronic document exchange; Health; Modeling languages; Natural language processing systems; Records management; Transfer learning; Annotations; Electronic health record; Language model; Named entity recognition; NAtural language processing; Pre-training; Learning systems</v>
          </cell>
          <cell r="BI358" t="str">
            <v>twitter|metamap|nlp</v>
          </cell>
          <cell r="BJ358" t="str">
            <v>in this paper, we present our approach to extracting structured information from unstructured electronic health records (ehr) [2] which can be used to, for example, study adverse drug reactions in patients due to chemicals in their products. our solution uses a combination of natural language processing (nlp) techniques and a web-based annotation tool to optimize the performance of a custom named entity recognition (ner) [1] model trained on a limited amount of ehr training data. this work was presented at the first health search and data mining workshop (hsdm 2020) [26]. we showcase a combination of tools and techniques leveraging the recent advancements in nlp aimed at targeting domain shifts by applying transfer learning and language model pre-training techniques [3]. we present a comparison of our technique to the current popular approaches and show the effective increase in performance of the ner model and the reduction in time to annotate data.a key observation of the results presented is that the f1 score of model (0.734) trained with our approach with just 50% of available training data outperforms the f1 score of the blank spacy model without language model component (0.704) trained with 100% of the available training data. we also demonstrate an annotation tool to minimize domain expert time and the manual effort required to generate such a training dataset. further, we plan to release the annotated dataset as well as the pre-trained model to the community to further research in medical health records. copyright © 2020 for this paper by its authors. use permitted under creative commons license attribution 4.0 international (cc by 4.0).</v>
          </cell>
          <cell r="BL358" t="str">
            <v xml:space="preserve">Neste artigo, apresentamos nossa abordagem para extrair informações estruturadas de registros eletrônicos de saúde não estruturados (EHR) [2], que podem ser usados, por exemplo, estudar reações adversas de medicamentos em pacientes devido a produtos químicos em seus produtos. Nossa solução usa uma combinação de técnicas de processamento de linguagem natural (NLP) e uma ferramenta de anotação baseada na Web para otimizar o desempenho de um modelo de reconhecimento de entidade nomeado personalizado (ner) [1] treinado em uma quantidade limitada de dados de treinamento de EHR. Este trabalho foi apresentado na primeira busca de saúde e oficina de mineração de dados (HSDM 2020) [26]. Mostramos uma combinação de ferramentas e técnicas que alavancam os recentes avanços no NLP destinados a segmentar os mudanças de domínio, aplicando a aprendizagem de transferência e o modelo de linguagem técnicas de pré-treinamento [3]. Apresentamos uma comparação da nossa técnica às atuais abordagens populares e mostramos o aumento efetivo do desempenho do modelo do NER e a redução no tempo para anotar dados. A observação chave dos resultados apresentados é que a pontuação F1 do modelo (0,734) treinou Com a nossa abordagem com apenas 50% dos dados de treinamento disponíveis supera a pontuação F1 do modelo de espinhavão em branco sem componente de modelo de linguagem (0,704) treinada com 100% dos dados de treinamento disponíveis. Também demonstramos uma ferramenta de anotação para minimizar o tempo de perito do domínio e o esforço manual necessário para gerar tal conjunto de dados de treinamento. Além disso, planejamos liberar o conjunto de dados anotado, bem como o modelo pré-treinado para a comunidade para pesquisar ainda mais em registros de saúde médica. Copyright © 2020 para este artigo por seus autores. Utilização permitida sob Creative Commons License Atribuição 4.0 Internacional (CC por 4,0). </v>
          </cell>
          <cell r="BQ358">
            <v>0</v>
          </cell>
          <cell r="BR358">
            <v>1</v>
          </cell>
          <cell r="BS358">
            <v>0</v>
          </cell>
          <cell r="BV358">
            <v>0</v>
          </cell>
          <cell r="BW358">
            <v>0</v>
          </cell>
          <cell r="BX358">
            <v>0</v>
          </cell>
          <cell r="BY358">
            <v>0</v>
          </cell>
          <cell r="BZ358">
            <v>0</v>
          </cell>
          <cell r="CA358">
            <v>0</v>
          </cell>
          <cell r="CB358">
            <v>0</v>
          </cell>
          <cell r="CC358">
            <v>0</v>
          </cell>
          <cell r="CE358" t="str">
            <v>Entra ou ñ para leitura: não</v>
          </cell>
          <cell r="CF358" t="str">
            <v>Ruim</v>
          </cell>
          <cell r="CG358">
            <v>44374</v>
          </cell>
          <cell r="CK358">
            <v>0</v>
          </cell>
          <cell r="CL358">
            <v>0</v>
          </cell>
        </row>
        <row r="359">
          <cell r="C359" t="str">
            <v>hybrid phenotype mining method for investigating off target protein and underlying side effects of anti tumor immunotherapy</v>
          </cell>
          <cell r="D359" t="str">
            <v>Hybrid phenotype mining method for investigating off-target protein and underlying side effects of anti-tumor immunotherapy</v>
          </cell>
          <cell r="E359" t="str">
            <v xml:space="preserve">Método de mineração de fenótipo híbrido para investigar proteína off-alvo e efeitos colaterais subjacentes da imunoterapia anti-tumoral </v>
          </cell>
          <cell r="G359" t="str">
            <v xml:space="preserve">macho </v>
          </cell>
          <cell r="H359">
            <v>2020</v>
          </cell>
          <cell r="I359">
            <v>1</v>
          </cell>
          <cell r="J359">
            <v>0</v>
          </cell>
          <cell r="K359">
            <v>0</v>
          </cell>
          <cell r="L359" t="str">
            <v>Scopus</v>
          </cell>
          <cell r="P359" t="str">
            <v>English</v>
          </cell>
          <cell r="Q359" t="str">
            <v>Article</v>
          </cell>
          <cell r="R359">
            <v>0</v>
          </cell>
          <cell r="S359" t="str">
            <v>All Open Access, Gold, Green</v>
          </cell>
          <cell r="T359" t="str">
            <v>Zheng Y., Meng X., Zweigenbaum P., Chen L., Xia J.</v>
          </cell>
          <cell r="U359" t="str">
            <v>BMC Medical Informatics and Decision Making</v>
          </cell>
          <cell r="V359" t="str">
            <v>20</v>
          </cell>
          <cell r="X359" t="str">
            <v xml:space="preserve"> 133</v>
          </cell>
          <cell r="Y359" t="str">
            <v>10.1186/s12911-020-1105-4</v>
          </cell>
          <cell r="Z359" t="str">
            <v>10.1186/s12911-020-1105-4</v>
          </cell>
          <cell r="AB359" t="str">
            <v>https://www.scopus.com/inward/record.uri?eid=2-s2.0-85087814791&amp;doi=10.1186%2fs12911-020-1105-4&amp;partnerID=40&amp;md5=d4667ca9f135651ef48989217fa4fdf6</v>
          </cell>
          <cell r="AC359" t="str">
            <v>Hubei Key Lab of Agricultural Bioinformatics, College of Informatics, Huazhong Agricultural University, Wuhan, 430070, China; Department of Urology, Zhongnan Hospital of Wuhan University, Wuhan, China; Institut Curie, CNRS, UMR144, Molecular Oncology Team, PSL Research University, Paris, France; Université Paris-Saclay, CNRS, LIMSI, Orsay, France</v>
          </cell>
          <cell r="AD359" t="str">
            <v>Zheng, Y., Hubei Key Lab of Agricultural Bioinformatics, College of Informatics, Huazhong Agricultural University, Wuhan, 430070, China; Meng, X., Department of Urology, Zhongnan Hospital of Wuhan University, Wuhan, China, Institut Curie, CNRS, UMR144, Molecular Oncology Team, PSL Research University, Paris, France; Zweigenbaum, P., Université Paris-Saclay, CNRS, LIMSI, Orsay, France; Chen, L., Hubei Key Lab of Agricultural Bioinformatics, College of Informatics, Huazhong Agricultural University, Wuhan, 430070, China; Xia, J., Hubei Key Lab of Agricultural Bioinformatics, College of Informatics, Huazhong Agricultural University, Wuhan, 430070, China</v>
          </cell>
          <cell r="AG359" t="str">
            <v>protein, 67254-75-5; Proteins</v>
          </cell>
          <cell r="AH359" t="str">
            <v>2019CFB552
National Natural Science Foundation of China, NSFC: 31871269
Fundamental Research Funds for the Central Universities: 2662018PY096</v>
          </cell>
          <cell r="AI359" t="str">
            <v>Xiang-Yu Meng is supported by a fellowship from ITMO Cancer AVIESAN within the framework of Cancer Plan.The authors would also like to express their gratitudes to Mr. Kaiyin Zhou and Mr. Sheng Zhang who offered help in the CRF coding and terms matching, as well as participants in the HZAU BioNLP seminar for their attentions and discussions,including Mr. Chao Zhao, Mr. Jiali Ma, Ms. Mochi Wei, etc.</v>
          </cell>
          <cell r="AJ359" t="str">
            <v>The publication costs are funded by the National Natural Science Foundation of China (Project No.31871269). The research is also supported by the Fundamental Research Funds for the Central Universities of China (Project No.2662018PY096) and Hubei Province Funds for Natural Science (Project No.2019CFB552).</v>
          </cell>
          <cell r="AL359" t="str">
            <v>Couzin-Frankel, J., Cancer immunotherapy (2013) Am Assoc Adv Sci.; Pardoll, D.M., The blockade of immune checkpoints in cancer immunotherapy (2012) Nat Rev Cancer, 12 (4), p. 252. , 1:CAS:528:DC%2BC38XksVegtrw%3D; Dine, J., Gordon, R., Shames, Y., Kasler, M.K., Barton-Burke, M., Immune checkpoint inhibitors: An innovation in immunotherapy for the treatment and management of patients with cancer (2017) Asia-Pacific J Oncol Nurs, 4 (2), p. 127; Sharpe, A.H., Wherry, E.J., Ahmed, R., Freeman, G.J., The function of programmed cell death 1 and its ligands in regulating autoimmunity and infection (2007) Nat Immunol, 8 (3), p. 239. , 1:CAS:528:DC%2BD2sXhslWms78%3D; Guan, J., Lim, K.S., Mekhail, T., Chang, C.-C., Programmed death ligand-1 (PD-L1) expression in the programmed death receptor-1 (PD-1)/PD-L1 blockade: A key player against various cancers (2017) Arch Pathol Lab Med, 141 (6), pp. 851-861. , 1:CAS:528:DC%2BC1MXmt1aqt78%3D; Tang, H., Liang, Y., Anders, R.A., Taube, J.M., Qiu, X., Mulgaonkar, A., Liu, X., Xin, Y., PD-L1 on host cells is essential for PD-L1 blockade-mediated tumor regression (2018) J Clin Inv., 128 (2); Blank, C., Brown, I., Peterson, A.C., Spiotto, M., Iwai, Y., Honjo, T., Gajewski, T.F., PD-L1/B7H-1 inhibits the effector phase of tumor rejection by T cell receptor (TCR) transgenic CD8+ T cells (2004) Cancer Res, 64 (3), pp. 1140-1145. , 1:CAS:528:DC%2BD2cXhtFCgtrs%3D; Bryan, L.J., Gordon, L.I., Blocking tumor escape in hematologic malignancies: The anti-PD-1 strategy (2015) Blood Rev, 29 (1), pp. 25-32. , 1:CAS:528:DC%2BC2cXhsFyrt7fN; Noguchi, T., Ward, J.P., Gubin, M.M., Arthur, C.D., Lee, S.H., Hundal, J., Selby, M.J., Korman, A.J., Temporally distinct PD-L1 expression by tumor and host cells contributes to immune escape (2017) Cancer Immunol Res, 5 (2), pp. 106-117. , 1:CAS:528:DC%2BC2sXhsl2qu7k%3D; Juneja, V.R., McGuire, K.A., Manguso, R.T., Lafleur, M.W., Collins, N., Haining, W.N., Freeman, G.J., Sharpe, A.H., PD-L1 on tumor cells is sufficient for immune evasion in immunogenic tumors and inhibits CD8 T cell cytotoxicity (2017) J Exp Med, 214 (4), pp. 895-904. , 1:CAS:528:DC%2BC2sXhtV2ju7nJ; Fessas, P., Lee, H., Ikemizu, S., Janowitz, T., A molecular and preclinical comparison of the PD-1-targeted T-cell checkpoint inhibitors nivolumab and pembrolizumab (2017) Seminars in Oncology, 44, pp. 136-140. , Elsevier; Wishart, D.S., Knox, C., Guo, A.C., Shrivastava, S., Hassanali, M., Stothard, P., Chang, Z., Woolsey, J., DrugBank: A comprehensive resource for in silico drug discovery and exploration (2006) Nucleic Acids Res, 34 (SUPPL_1), pp. 668-672; Wishart, D.S., Feunang, Y.D., Guo, A.C., Lo, E.J., Marcu, A., Grant, J.R., Sajed, T., Sayeeda, Z., DrugBank 5.0: A major update to the DrugBank database for 2018 (2017) Nucleic Acids Res, 46 (D1), pp. 1074-1082; Hassel, J.C., Heinzerling, L., Aberle, J., Bähr, O., Eigentler, T.K., Grimm, M.-O., Grünwald, V., Tietze, J.K., Combined immune checkpoint blockade (anti-PD-1/anti-CTLA-4): Evaluation and management of adverse drug reactions (2017) Cancer Treat Rev, 57, pp. 36-49. , 1:CAS:528:DC%2BC2sXotVCiurc%3D; Eigentler, T.K., Hassel, J.C., Berking, C., Aberle, J., Bachmann, O., Grünwald, V., Kähler, K.C., Steins, M., Diagnosis, monitoring and management of immune-related adverse drug reactions of anti-PD-1 antibody therapy (2016) Cancer Treatment Rev, 45, pp. 7-18. , 1:CAS:528:DC%2BC28XivVKiu70%3D; Campillos, M., Kuhn, M., Gavin, A.-C., Jensen, L.J., Bork, P., Drug target identification using side-effect similarity (2008) Science, 321 (5886), pp. 263-266. , 1:CAS:528:DC%2BD1cXot1entbY%3D; Keiser, M.J., Setola, V., Irwin, J.J., Laggner, C., Abbas, A.I., Hufeisen, S.J., Jensen, N.H., Tran, T.B., Predicting new molecular targets for known drugs (2009) Nature, 462 (7270), p. 175. , 1:CAS:528:DC%2BD1MXhtlers7vO; Fang, A.C., Liu, Y., Lu, Y., Cao, J., Xia, J., A corpus-oriented perspective on terminologies of side effect and adverse reaction in support of text retrieval for drug repurposing (2018) Int J Data Min Bioinforma, 21 (3), pp. 269-286; Zhou, K., Zhang, S., Meng, X., Luo, Q., Wang, Y., Ding, K., Feng, Y., Xia, J., CRF-LSTM text mining method unveiling the pharmacological mechanism of off-target side effect of anti-multiple myeloma drugs (2018) Proceedings of the BioNLP 2018 Workshop, pp. 166-171; Zhou, K., Zhang, X., Zweigenbaum, P., Liang, R., Jiang, Y., Xia, J., Adverse reaction identification driven by semantic information (2017) TAC; Wei, C.-H., Allot, A., Leaman, R., Lu, Z., Pubtator central: Automated concept annotation for biomedical full text articles (2019) Nucleic Acids Res., 47 (W1); Gachloo, M., Wang, Y., Xia, J., A review of drug knowledge discovery using bionlp and tensor or matrix decomposition (2019) Genomics Inf., 17 (2); Cohen, K.B., Xia, J., Roeder, C., Hunter, L.E., Reproducibility in natural language processing: A case study of two r libraries for mining pubmed/medline (2016) LREC. International Conference on Language Resources &amp; Evaluation:[proceedings]. International Conference on Language Resources and Evaluation, 2016, p. 6. , NIH Public Access; Wei, Q., Chen, T., Xu, R., He, Y., Gui, L., Disease named entity recognition by combining conditional random fields and bidirectional recurrent neural networks (2016) Database., 2016; Liu, K., Tan, S., Chai, Y., Chen, D., Song, H., Zhang, W.H., Shi, Y., Lyu, J., Structural basis of anti-PD-l1 monoclonal antibody avelumab for tumor therapy (2017) Cell Res, 27 (1), p. 151; Lee, H.T., Ju, Y.L., Lim, H., Sang, H.L., Yu, J.M., Pyo, H.J., Ryu, S.E., Heo, Y.S., Molecular mechanism of PD-1/PD-l1 blockade via anti-PD-l1 antibodies atezolizumab and durvalumab (2017) Sci Rep, 7 (1), p. 5532; Tan, S., Zhang, H., Chai, Y., Song, H., Tong, Z., Wang, Q., Qi, J., Liu, W.J., An unexpected n-terminal loop in PD-1 dominates binding by nivolumab (2017) Nat Commun, 8, p. 14369. , 1:CAS:528:DC%2BC2sXitlCltLk%3D; Roberts, K., Demner-Fushman, D., Tonning, J.M., Overview of the TAC 2017 adverse reaction extraction from drug labels track (2017) TAC; De Leon, J., Highlights of drug package inserts and the website DailyMed: The need for further improvement in package inserts to help busy prescribers (2011) J Clin Psychopharmacol, 31 (3), pp. 263-265; Köhler, S., Vasilevsky, N.A., Engelstad, M., Foster, E., McMurry, J., Aymé, S., Baynam, G., Boycott, K.M., The Human Phenotype Ontology in 2017 (2017) Nucleic Acids Res, 45 (DATABASE ISSUE), pp. 865-876; Korf, I., Yandell, M., Bedell, J., (2003) Blast: o'Reilly Media, Inc.; Boutet, E., Lieberherr, D., Tognolli, M., Schneider, M., Bairoch, A., Uniprotkb/swiss-prot (2007) Plant Bioinformatics, pp. 89-112. , Springer; Postow, M.A., Managing immune checkpoint-blocking antibody side effects (2015) Am Soc Clin Oncol Educ Book, 35, pp. 76-83; Lavergne, T., Cappé, O., Yvon, F., Practical very large scale CRFs (2010) Proceedings of the 48th Annual Meeting of the Association for Computational Linguistics, , Association for Computational Linguistics Uppsala; McCray, A.T., Burgun, A., Bodenreider, O., Aggregating UMLS semantic types for reducing conceptual complexity (2001) Stud Health Technol Inform, 84 (PT 1), pp. 216-220. , 1:STN:280:DC%2BD3Mrls1ejuw%3D%3D 11604736 4300099; Bodenreider, O., The Unified Medical Language System (UMLS): Integrating biomedical terminology (2004) Nucleic Acids Res, 32 (DATABASE ISSUE), pp. 267-270; Mattsson, P.T., Vihinen, M., Smith, C.I., (2010) Bioessays News Rev Mol Cell Dev Biol., 18 (10), pp. 825-834; Sugimoto, M., Takeichi, T., Muramatsu, H., Kojima, D., Osada, Y., Kono, M., Kojima, S., Akiyama, M., Recurrent cellulitis caused by helicobacter cinaedi in a patient with X-linked agammaglobulinaemia (2016) Acta Dermato-Venereologica, 97 (2), pp. 277-278; Wartewig, T., Kurgyis, Z., Keppler, S., Pechloff, K., Hameister, E., Öllinger, R., Maresch, R., Winter, C., Erratum: PD-1 is a haploinsufficient suppressor of T cell lymphomagenesis (2017) Nature., 553 (7683); Ben, N.M., Tezza, S., D'Addio, F., Mameli, C., Usuelli, V., Maestroni, A., Corradi, D., Becchi, G., PD-l1 genetic overexpression or pharmacological restoration in hematopoietic stem and progenitor cells reverses autoimmune diabetes (2017) Sci Trans Med, 9 (416), p. 7543; Ludin, A., Zon, L.I., Cancer immunotherapy: The dark side of PD-1 receptor inhibition (2017) Nature., 552 (7683); Sasidharan, N.V., Elkord, E., Immune checkpoint inhibitors in cancer therapy: A focus on T-regulatory cells (2018) Immunol Cell Biol, 96 (1), p. 21</v>
          </cell>
          <cell r="AM359" t="str">
            <v>Xia, J.; Hubei Key Lab of Agricultural Bioinformatics, China; email: xiajingbo.math@gmail.com</v>
          </cell>
          <cell r="AP359" t="str">
            <v>BioMed Central Ltd</v>
          </cell>
          <cell r="AW359" t="str">
            <v>BMC Med. Informatics Decis. Mak.</v>
          </cell>
          <cell r="AX359" t="str">
            <v>Final</v>
          </cell>
          <cell r="AY359" t="str">
            <v>2-s2.0-85087814791</v>
          </cell>
          <cell r="BF359" t="str">
            <v>CRF; Immune checkpoint; off-target effect; PD-1; PD-L1</v>
          </cell>
          <cell r="BG359" t="str">
            <v>protein; adverse drug reaction; adverse event; genetics; human; immunotherapy; neoplasm; phenotype; Drug-Related Side Effects and Adverse Reactions; Humans; Immunotherapy; Neoplasms; Phenotype; Proteins</v>
          </cell>
          <cell r="BI359" t="str">
            <v>twitter|metamap|nlp</v>
          </cell>
          <cell r="BJ359" t="str">
            <v>background: it is of utmost importance to investigate novel therapies for cancer, as it is a major cause of death. in recent years, immunotherapies, especially those against immune checkpoints, have been developed and brought significant improvement in cancer management. however, on the other hand, immune checkpoints blockade (icb) by monoclonal antiboties may cause common and severe adverse reactions (adrs), the cause of which remains largely undetermined. we hypothesize that icb-agents may induce adverse reactions through off-target protein interactions, similar to the adr-causing off-target effects of small molecules. in this study, we propose a hybrid phenotype mining approach which integrates molecular level information and provides new mechanistic insights for icb-associated adrs. methods: we trained a conditional random fields model on the tac 2017 benchmark training data, then used it to extract all drug-centric phenotypes for the five anti-pd-1/pd-l1 drugs from the drug labels of the dailymed database. proteins with structure similar to the drugs were obtained by using blastp, and the gene targets of drugs were obtained from the string database. the target-centric phenotypes were extracted from the human phenotype ontology database. finally, a screening module was designed to investigate off-target proteins, by making use of gene ontology analysis and pathway analysis. results: eventually, through the cross-analysis of the drug and target gene phenotypes, the off-target effect caused by the mutation of gene btk was found, and the candidate side-effect off-target site was analyzed. conclusions: this research provided a hybrid method of biomedical natural language processing and bioinformatics to investigate the off-target-based mechanism of icb treatment. the method can also be applied for the investigation of adrs related to other large molecule drugs. © 2020 the author(s).</v>
          </cell>
          <cell r="BL359" t="str">
            <v xml:space="preserve">Antecedentes: É de extrema importância investigar novas terapias para o câncer, pois é uma causa importante da morte. Nos últimos anos, as imunoterapias, especialmente as contra os exames imunológicos, foram desenvolvidas e traziam melhora significativa na gestão do câncer. No entanto, por outro lado, o bloqueio de verificação imunológica (ICB) por anticópias monoclonais pode causar reações adversas comuns e graves (ADRs), cuja causa permanece em grande parte indeterminada. Nós hipotetimos que os agentes ICB podem induzir reações adversas por meio de interações proteicas off-alvo, semelhantes aos efeitos fora do alvo de ADR de pequenas moléculas. Neste estudo, propomos uma abordagem de mineração fenótipo híbrido que integra informações de nível molecular e fornece novos insights mecanicistas para ADRs associados à ICB. Métodos: Nós treinamos um modelo de campos aleatórios condicionais nos dados de treinamento de referência TAC 2017, usá-lo para extrair todos os fenótipos centrados de drogas para os cinco medicamentos anti-PD-1 / PD-L1 das etiquetas de drogas do banco de dados de Dailymed. As proteínas com estrutura semelhantes às drogas foram obtidas usando o Blastp, e as metas genéticas de drogas foram obtidas a partir do banco de dados de string. Os fenótipos centrados-alvo foram extraídos do banco de dados de ontologia fenótipo humano. Finalmente, um módulo de triagem foi projetado para investigar proteínas off-alvo, fazendo uso de análise de ontologia genética e análise de via. RESULTADOS: Eventualmente, através da análise cruzada dos fenótipos do gene fármaco e alvo, o efeito off-alvo causado pela mutação de gene btk foi encontrado, e o local do efeito colateral candidato foi analisado. CONCLUSÕES: Esta pesquisa forneceu um método híbrido de processamento de linguagem natural biomédico e bioinformática para investigar o mecanismo baseado em Off-alvo do tratamento ICB. O método também pode ser aplicado para a investigação de ADRs relacionados a outras drogas de grande moléculas. © 2020 o (s) autor (es). </v>
          </cell>
          <cell r="BQ359">
            <v>0</v>
          </cell>
          <cell r="BR359">
            <v>1</v>
          </cell>
          <cell r="BS359">
            <v>0</v>
          </cell>
          <cell r="BV359">
            <v>0</v>
          </cell>
          <cell r="BW359">
            <v>0</v>
          </cell>
          <cell r="BX359">
            <v>0</v>
          </cell>
          <cell r="BY359">
            <v>0</v>
          </cell>
          <cell r="BZ359">
            <v>0</v>
          </cell>
          <cell r="CA359">
            <v>0</v>
          </cell>
          <cell r="CB359">
            <v>0</v>
          </cell>
          <cell r="CC359">
            <v>0</v>
          </cell>
          <cell r="CE359" t="str">
            <v>Entra ou ñ para leitura: não</v>
          </cell>
          <cell r="CF359" t="str">
            <v>Ruim</v>
          </cell>
          <cell r="CG359">
            <v>44374</v>
          </cell>
          <cell r="CK359">
            <v>0</v>
          </cell>
          <cell r="CL359">
            <v>0</v>
          </cell>
        </row>
        <row r="360">
          <cell r="C360" t="str">
            <v>identification of adverse drug event related japanese articles natural language processing analysis</v>
          </cell>
          <cell r="D360" t="str">
            <v>Identification of adverse drug event–related japanese articles: Natural language processing analysis</v>
          </cell>
          <cell r="E360" t="str">
            <v xml:space="preserve">Identificação de artigos japoneses relacionados a eventos adversos: Análise de processamento de linguagem natural </v>
          </cell>
          <cell r="G360" t="str">
            <v xml:space="preserve">macho </v>
          </cell>
          <cell r="H360">
            <v>2020</v>
          </cell>
          <cell r="J360">
            <v>0</v>
          </cell>
          <cell r="K360">
            <v>0</v>
          </cell>
          <cell r="L360" t="str">
            <v>Scopus</v>
          </cell>
          <cell r="P360" t="str">
            <v>English</v>
          </cell>
          <cell r="Q360" t="str">
            <v>Article</v>
          </cell>
          <cell r="R360">
            <v>0</v>
          </cell>
          <cell r="S360" t="str">
            <v>All Open Access, Gold, Green</v>
          </cell>
          <cell r="T360" t="str">
            <v>Ujiie S., Yada S., Wakamiya S., Aramaki E.</v>
          </cell>
          <cell r="U360" t="str">
            <v>JMIR Medical Informatics</v>
          </cell>
          <cell r="V360" t="str">
            <v>8</v>
          </cell>
          <cell r="W360" t="str">
            <v>11</v>
          </cell>
          <cell r="X360" t="str">
            <v xml:space="preserve"> e22661</v>
          </cell>
          <cell r="Y360" t="str">
            <v>10.2196/22661</v>
          </cell>
          <cell r="Z360" t="str">
            <v>10.2196/22661</v>
          </cell>
          <cell r="AB360" t="str">
            <v>https://www.scopus.com/inward/record.uri?eid=2-s2.0-85097466566&amp;doi=10.2196%2f22661&amp;partnerID=40&amp;md5=5d644f3e8ff87d88ac31d40e7df44ce2</v>
          </cell>
          <cell r="AC360" t="str">
            <v>Nara Institute of Science and Technology, Nara, Japan</v>
          </cell>
          <cell r="AD360" t="str">
            <v>Ujiie, S., Nara Institute of Science and Technology, Nara, Japan; Yada, S., Nara Institute of Science and Technology, Nara, Japan; Wakamiya, S., Nara Institute of Science and Technology, Nara, Japan; Aramaki, E., Nara Institute of Science and Technology, Nara, Japan</v>
          </cell>
          <cell r="AH360" t="str">
            <v>EA Pharma Co., Ltd.</v>
          </cell>
          <cell r="AI360" t="str">
            <v>This research is partly supported by Fuji Xerox Co., Ltd. We thank KT and CK for annotating the data set.</v>
          </cell>
          <cell r="AL360" t="str">
            <v>(1960) International Drug Monitoring: The Role of the Hospital (Report of a WHO Meeting), , https://apps.who.int/iris/bitstream/handle/10665/40747/WHO_TRS_425.pdf?sequence=1&amp;isAllowed=y, World Health Organization. Geneva, Switzerland: World Health Organization; [accessed 2020-11-17]; Howard, RL, Avery, AJ, Slavenburg, S, Royal, S, Pipe, G, Lucassen, P, Which drugs cause preventable admissions to hospital? A systematic review (2007) Br J Clin Pharmacol, 63 (2), pp. 136-147. , Feb; [FREE Full _text] [doi] [Medline: 16803468]; Rogers, AS., Adverse drug events: identification and attribution (1987) Drug Intell Clin Pharm, 21 (11), pp. 915-920. , Nov; [Medline: 3678067]; Talbot, JCC, Nilsson, BS., Pharmacovigilance in the pharmaceutical industry (1998) Br J Clin Pharmacol, 45 (5), pp. 427-431. , May 04; [FREE Full _text] [doi] [Medline: 9643613]; Henry, S, Buchan, K, Filannino, M, Stubbs, A, Uzuner, O., 2018 n2c2 shared task on adverse drug events and medication extraction in electronic health records J Am Med Inform Assoc, 27 (1), pp. 3-12. , 2020 Jan 01; [doi] [Medline: 31584655]; Li, F, Liu, W, Yu, H., Extraction of Information Related to Adverse Drug Events from Electronic Health Record Notes: Design of an End-to-End Model Based on Deep Learning (2018) JMIR Med Inform, 6 (4), p. e12159. , Nov 26; [FREE Full _text] [doi] [Medline: 30478023]; Usui, M, Aramaki, E, Iwao, T, Wakamiya, S, Sakamoto, T, Mochizuki, M., Extraction and Standardization of Patient Complaints from Electronic Medication Histories for Pharmacovigilance: Natural Language Processing Analysis in Japanese (2018) JMIR Med Inform, 6 (3), p. e11021. , Sep 27; [FREE Full _text] [doi] [Medline: 30262450]; Gurulingappa, H, Mateen-Rajput, A, Toldo, L., Extraction of potential adverse drug events from medical case reports (2012) J Biomed Semantics, 3 (1), p. 15. , Dec 20; [FREE Full _text] [doi] [Medline: 23256479]; P Tafti, A, Badger, J, LaRose, E, Shirzadi, E, Mahnke, A, Mayer, J, Adverse Drug Event Discovery Using Biomedical Literature: A Big Data Neural Network Adventure (2017) JMIR Med Inform, 5 (4), p. e51. , Dec 08; [FREE Full _text] [doi] [Medline: 29222076]; Chen, X, Faviez, C, Schuck, S, Lillo-Le-Louët, A, Texier, N, Dahamna, B, Mining Patients' Narratives in Social Media for Pharmacovigilance: Adverse Effects and Misuse of Methylphenidate (2018) Front Pharmacol, 9, p. 541. , [FREE Full _text] [doi] [Medline: 29881351]; Nikfarjam, A, Sarker, A, O'Connor, K, Ginn, R, Gonzalez, G., Pharmacovigilance from social media: mining adverse drug reaction mentions using sequence labeling with word embedding cluster features (2015) J Am Med Inform Assoc, 22 (3), pp. 671-681. , May; [FREE Full _text] [doi] [Medline: 25755127]; Hans, M, Gupta, SK., Comparative evaluation of pharmacovigilance regulation of the United States, United Kingdom, Canada, India and the need for global harmonized practices (2018) Perspect Clin Res, 9 (4), pp. 170-174. , [FREE Full _text] [doi] [Medline: 30319947]; (2010) Investigational New Drug Safety Reporting Requirements for Human Drug and Biological Products and Safety Reporting Requirements for Bioavailability and Bioequivalence Studies in Humans, , https://www.govinfo.gov/content/pkg/FR-2010-09-29/pdf/2010-24296.pdf, Food and Drug Administration. Silver Spring, MD: Food and Drug Administration; [accessed 2020-11-17]; (2011) Communication from the Commission – Detailed Guidance on the Collection, Verification and Presentation of Adverse Event/Reaction Reports Arising from Clinical Trials on Medicinal Products for Human Use (‘CT-3’), , https://eur-lex.europa.eu/LexUriServ/LexUriServ.do?uri=OJ:C:2011:172:0001:0013:EN:PDF, European Commission. Brussels, Belgium: European Commission; [accessed 2020-11-17]; Reports of Side Effects, Infectious Diseases and Defects Based on the Pharmaceutical and Medical Devices Act (for Medical Personnel) (in Japanese), , https://www.pmda.go.jp/safety/reports/hcp/pmd-act/0003.html, Pharmaceuticals and Medical Devices Agency. Tokyo, Japan: Pharmaceuticals and Medical Devices Agency [accessed 2020-11-17]; WinReader PRO v.15.0, , https://mediadrive.jp/products/wrp/, NTTDATA NJK Corporation. [accessed 2020-11-17]; Cohen, J., A Coefficient of Agreement for Nominal Scales (1960) Educational and Psychological Measurement, 20 (1), pp. 37-46. , Apr 01; [doi]; Aramaki, E, Yano, K, Wakamiya, S., MedEx/J: A One-Scan Simple and Fast NLP Tool for Japanese Clinical Texts (2017) Stud Health Technol Inform, 245, pp. 285-288. , [Medline: 29295100]; Ito, K, Nagai, H, Okahisa, T, Wakamiya, S, Iwao, T, Aramaki, E., J-MeDic: A Japanese disease name dictionary based on real clinical usage (2018) 2018 Presented at: Proceedings of the Eleventh International Conference on Language Resources and Evaluation, , May 7–12, Miyazaki, Japan; HYAKUYAKU dictionary, , https://sociocom.naist.jp/hyakuyaku-dic-en/, Social Computing Laboratory, Nara Institute of Science and Technology. [accessed 2020-11-17]; Aramaki, E, Imai, T, Miyo, K, Ohe, K., Orthographic disambiguation incorporating transliterated probability (2008) 2008 Presented at: Proceedings of the Third International Joint Conference on Natural Language Processing, , Jan 7–12, Hyderabad, Telangana, India; Belinkov, Y, Glass, J., Analysis Methods in Neural Language Processing: A Survey (2019) Transactions of the Association for Computational Linguistics, 7, pp. 49-72. , Nov;: [doi]; Pedregosa, F, Varoquaux, G, Gramfort, A., Scikit-learn: Machine learning in Python (2011) J Mach Learn Res, 12 (85), pp. 2825-2830. , [FREE Full _text]; Negi, K, Pavuri, A, Patel, L, Jain, C., A novel method for drug-adverse event extraction using machine learning (2019) Informatics in Medicine Unlocked, 17, p. 100190. , [doi]; Kudo, T., MeCab: Yet Another Part-of-Speech and Morphological Analyzer, , https://taku910.github.io/mecab/, [accessed 2020-11-17]; Gurulingappa, H, Rajput, AM, Roberts, A, Fluck, J, Hofmann-Apitius, M, Toldo, L., Development of a benchmark corpus to support the automatic extraction of drug-related adverse effects from medical case reports (2012) J Biomed Inform, 45 (5), pp. 885-892. , Oct; [FREE Full _text] [doi] [Medline: 22554702]; Kang, N, Singh, B, Bui, C, Afzal, Z, van, MEM, Kors, JA., Knowledge-based extraction of adverse drug events from biomedical text (2014) BMC Bioinformatics, 15, p. 64. , Mar 04;: [FREE Full _text] [doi] [Medline: 24593054]; Henriksson, A, Kvist, M, Dalianis, H, Duneld, M., Identifying adverse drug event information in clinical notes with distributional semantic representations of context (2015) J Biomed Inform, , Aug 17 [FREE Full _text] [doi] [Medline: 26291578]; Zhao, J, Henriksson, A, Asker, L, Boström, H., Predictive modeling of structured electronic health records for adverse drug event detection (2015) BMC Med Inform Decis Mak, 15, p. S1. , Suppl 4: [FREE Full _text] [doi] [Medline: 26606038]; Zhao, J, Henriksson, A, Asker, L, Bostrom, H., Detecting adverse drug events with multiple representations of clinical measurements (2015) Proceedings of IEEE International Conference on Bioinformatics and Biomedicine, , Washington, DC: IEEE; Presented at: Nov 9–12, 2014; Belfast, UK. [doi]</v>
          </cell>
          <cell r="AM360" t="str">
            <v>Aramaki, E.; Nara Institute of Science and Technology, 8916-5 Takayama-cho, Japan; email: aramaki@is.naist.jp</v>
          </cell>
          <cell r="AP360" t="str">
            <v>JMIR Publications Inc.</v>
          </cell>
          <cell r="AW360" t="str">
            <v>JMIR Med. Inform.</v>
          </cell>
          <cell r="AX360" t="str">
            <v>Final</v>
          </cell>
          <cell r="AY360" t="str">
            <v>2-s2.0-85097466566</v>
          </cell>
          <cell r="BF360" t="str">
            <v>Adverse drug events; Medical informatics; Natural language processing; Pharmacovigilance</v>
          </cell>
          <cell r="BH360" t="str">
            <v>twitter|metamap|nlp</v>
          </cell>
          <cell r="BI360" t="str">
            <v>twitter|metamap|nlp</v>
          </cell>
          <cell r="BJ360" t="str">
            <v>background: medical articles covering adverse drug events (ades) are systematically reported by pharmaceutical companies for drug safety information purposes. although policies governing reporting to regulatory bodies vary among countries and regions, all medical article reporting may be categorized as precision or recall based. recall-based reporting, which is implemented in japan, requires the reporting of any possible ade. therefore, recall-based reporting can introduce numerous false negatives or substantial amounts of noise, a problem that is difficult to address using limited manual labor. objective: our aim was to develop an automated system that could identify ade-related medical articles, support recall-based reporting, and alleviate manual labor in japanese pharmaceutical companies. methods: using medical articles as input, our system based on natural language processing applies document-level classification to extract articles containing ades (replacing manual labor in the first screening) and sentence-level classification to extract sentences within those articles that imply ades (thus supporting experts in the second screening). we used 509 japanese medical articles annotated by a medical engineer to evaluate the performance of the proposed system. results: document-level classification yielded an f1 of 0.903. sentence-level classification yielded an f1 of 0.413. these were averages of fivefold cross-validations. conclusions: a simple automated system may alleviate the manual labor involved in screening drug safety–related medical articles in pharmaceutical companies. after improving the accuracy of the sentence-level classification by considering a wider context, we intend to apply this system toward real-world postmarketing surveillance. ©shogo ujiie, shuntaro yada, shoko wakamiya, eiji aramaki.</v>
          </cell>
          <cell r="BL360" t="str">
            <v xml:space="preserve">Antecedentes: Artigos médicos que cobrem eventos adversos (ADES) são sistematicamente relatados por empresas farmacêuticas para fins informativos de segurança de drogas. Embora as políticas que replementarem aos órgãos reguladores variam entre os países e as regiões, todos os relatórios do artigo de medicina podem ser categorizados como precisão ou recordação. Relatórios baseados em recuperação, que é implementado no Japão, requer o relato de qualquer possível ADE. Portanto, relatórios baseados em recordar podem introduzir numerosos negativos falsos ou quantidades substanciais de ruído, um problema difícil de abordar o uso de mão-de-obra manual limitada. OBJETIVO: Nosso objetivo era desenvolver um sistema automatizado que pudesse identificar artigos médicos relacionados a ADE, apoiar relatórios baseados em recordações e aliviar o trabalho manual em empresas farmacêuticas japonesas. Métodos: Uso de artigos médicos como entrada, nosso sistema com base no processamento de linguagem natural aplica a classificação de nível de documento para extrair artigos contendo ades (substituindo o trabalho manual na primeira triagem) e a classificação de nível de sentença para extrair frases dentro desses artigos que implicam Apoiando especialistas na segunda triagem). Utilizamos 509 artigos médicos japoneses anotados por um engenheiro médico para avaliar o desempenho do sistema proposto. RESULTADOS: A classificação de nível de documento gerou um F1 de 0,903. A classificação de níveis de sentença produziu um F1 de 0,413. Estas foram médias de cinco vezes cruzadas. Conclusões: Um sistema automatizado simples pode aliviar o trabalho manual envolvido na triagem de artigos médicos relacionados à segurança de medicamentos em empresas farmacêuticas. Depois de melhorar a precisão da classificação de nível de sentença, considerando um contexto mais amplo, pretendemos aplicar este sistema em relação à vigilância dos pós-carga do mundo real. © Shogo Ujiie, Shuntaro Yada, Shoko Wakamiya, Eiji Aramaki. </v>
          </cell>
          <cell r="BQ360">
            <v>0</v>
          </cell>
          <cell r="BR360">
            <v>1</v>
          </cell>
          <cell r="BS360">
            <v>0</v>
          </cell>
          <cell r="BV360">
            <v>0</v>
          </cell>
          <cell r="BW360">
            <v>0</v>
          </cell>
          <cell r="BX360">
            <v>0</v>
          </cell>
          <cell r="BY360">
            <v>0</v>
          </cell>
          <cell r="BZ360">
            <v>0</v>
          </cell>
          <cell r="CA360">
            <v>0</v>
          </cell>
          <cell r="CB360">
            <v>0</v>
          </cell>
          <cell r="CC360">
            <v>0</v>
          </cell>
          <cell r="CE360" t="str">
            <v>Entra ou ñ para leitura: não</v>
          </cell>
          <cell r="CF360" t="str">
            <v>Ruim</v>
          </cell>
          <cell r="CG360">
            <v>44374</v>
          </cell>
          <cell r="CK360">
            <v>0</v>
          </cell>
          <cell r="CL360">
            <v>0</v>
          </cell>
        </row>
        <row r="361">
          <cell r="C361" t="str">
            <v>sophia a expedient umls concept extraction annotator</v>
          </cell>
          <cell r="D361" t="str">
            <v>Sophia: A Expedient UMLS Concept Extraction Annotator</v>
          </cell>
          <cell r="E361" t="str">
            <v xml:space="preserve">Sophia: um anotador de extração de conceito de umls expediente </v>
          </cell>
          <cell r="G361" t="str">
            <v xml:space="preserve">macho </v>
          </cell>
          <cell r="H361">
            <v>2014</v>
          </cell>
          <cell r="I361">
            <v>26</v>
          </cell>
          <cell r="J361">
            <v>0</v>
          </cell>
          <cell r="K361">
            <v>0</v>
          </cell>
          <cell r="L361" t="str">
            <v>Scopus</v>
          </cell>
          <cell r="P361" t="str">
            <v>English</v>
          </cell>
          <cell r="Q361" t="str">
            <v>Article</v>
          </cell>
          <cell r="R361">
            <v>0</v>
          </cell>
          <cell r="T361" t="str">
            <v>Divita G., Zeng Q.T., Gundlapalli A.V., Duvall S., Nebeker J., Samore M.H.</v>
          </cell>
          <cell r="U361" t="str">
            <v>AMIA ... Annual Symposium proceedings / AMIA Symposium. AMIA Symposium</v>
          </cell>
          <cell r="V361" t="str">
            <v>2014</v>
          </cell>
          <cell r="AB361" t="str">
            <v>https://www.scopus.com/inward/record.uri?eid=2-s2.0-84964315780&amp;partnerID=40&amp;md5=2dbbe020f7851436512c30d58f697f59</v>
          </cell>
          <cell r="AC361" t="str">
            <v>VA Salt Lake City Health Care System and University of Utah School of Medicine, Salt Lake City, UT, United States; VA Salt Lake City Health Care System and University of Utah School of Medicine, Salt Lake City, UT, United States; VA Salt Lake City Health Care System and University of Utah School of Medicine, Salt Lake City, UT, United States; VA Salt Lake City Health Care System and University of Utah School of Medicine, Salt Lake City, UT, United States; VA Salt Lake City Health Care System and University of Utah School of Medicine, Salt Lake City, UT, United States; VA Salt Lake City Health Care System and University of Utah School of Medicine, Salt Lake City, UT, United States</v>
          </cell>
          <cell r="AD361" t="str">
            <v>Divita, G., VA Salt Lake City Health Care System and University of Utah School of Medicine, Salt Lake City, UT, United States; Zeng, Q.T., VA Salt Lake City Health Care System and University of Utah School of Medicine, Salt Lake City, UT, United States; Gundlapalli, A.V., VA Salt Lake City Health Care System and University of Utah School of Medicine, Salt Lake City, UT, United States; Duvall, S., VA Salt Lake City Health Care System and University of Utah School of Medicine, Salt Lake City, UT, United States; Nebeker, J., VA Salt Lake City Health Care System and University of Utah School of Medicine, Salt Lake City, UT, United States; Samore, M.H., VA Salt Lake City Health Care System and University of Utah School of Medicine, Salt Lake City, UT, United States</v>
          </cell>
          <cell r="AW361" t="str">
            <v>AMIA Annu Symp Proc</v>
          </cell>
          <cell r="AX361" t="str">
            <v>Final</v>
          </cell>
          <cell r="AY361" t="str">
            <v>2-s2.0-84964315780</v>
          </cell>
          <cell r="AZ361">
            <v>9</v>
          </cell>
          <cell r="BG361" t="str">
            <v>algorithm; electronic medical record; government; information retrieval; natural language processing; procedures; Unified Medical Language System; United States; Algorithms; Electronic Health Records; Information Storage and Retrieval; Natural Language Processing; Unified Medical Language System; United States; United States Department of Veterans Affairs</v>
          </cell>
          <cell r="BI361" t="str">
            <v>twitter|metamap|nlp</v>
          </cell>
          <cell r="BJ361" t="str">
            <v>an opportunity exists for meaningful concept extraction and indexing from large corpora of clinical notes in the veterans affairs (va) electronic medical record. currently available tools such as metamap, ctakes and hitex do not scale up to address this big data need. sophia, a rapid umls concept extraction annotator was developed to fulfill a mandate and address extraction where high throughput is needed while preserving performance. we report on the development, testing and benchmarking of sophia against metamap and ctakes. sophia demonstrated improved performance on recall as compared to ctakes and metamap (0.71 vs 0.66 and 0.38). the overall f-score was similar to ctakes and an improvement over metamap (0.53 vs 0.57 and 0.43). with regard to speed of processing records, we noted sophia to be several fold faster than ctakes and the scaled-out metamap service. sophia offers a viable alternative for high-throughput information extraction tasks.</v>
          </cell>
          <cell r="BL361" t="str">
            <v xml:space="preserve">Existe uma oportunidade para extração significativa do conceito e indexação de grandes corpos de notas clínicas no registro médico eletrônico de assuntos de veteranos (VA). Atualmente, ferramentas disponíveis, como Metamap, CTAKES e HITEX, não são aumentadas para resolver essa necessidade de grandes dados. Sophia, um anotador de extração rápida de um conceito de UMLs foi desenvolvido para atender a um mandato e endereço de extração, onde é necessário um rendimento elevado durante a preservação do desempenho. Relatamos sobre o desenvolvimento, testes e benchmarking de Sophia contra Metamap e CACTE. Sophia demonstrou melhor desempenho no recall em comparação com CTAKES e metamap (0,71 vs 0,66 e 0,38). O placar global foi semelhante aos ctapes e uma melhora sobre o metamap (0,53 vs 0,57 e 0,43). No que diz respeito à velocidade dos registros de processamento, notamos Sophia para serem várias vezes mais rápido que os CACE e o serviço de metamap de saída dimensionada. Sophia oferece uma alternativa viável para tarefas de extração de informações de alto rendimento. </v>
          </cell>
          <cell r="BQ361">
            <v>0</v>
          </cell>
          <cell r="BR361">
            <v>0</v>
          </cell>
          <cell r="BS361">
            <v>0</v>
          </cell>
          <cell r="BV361">
            <v>0</v>
          </cell>
          <cell r="BW361">
            <v>0</v>
          </cell>
          <cell r="BX361">
            <v>0</v>
          </cell>
          <cell r="BY361">
            <v>0</v>
          </cell>
          <cell r="BZ361">
            <v>0</v>
          </cell>
          <cell r="CA361">
            <v>0</v>
          </cell>
          <cell r="CB361">
            <v>0</v>
          </cell>
          <cell r="CC361">
            <v>0</v>
          </cell>
          <cell r="CK361">
            <v>0</v>
          </cell>
          <cell r="CL361">
            <v>0</v>
          </cell>
        </row>
        <row r="362">
          <cell r="C362" t="str">
            <v>speaking the same language international variations in the safety information accompanying top selling prescription drugs</v>
          </cell>
          <cell r="D362" t="str">
            <v>Speaking the same language? International variations in the safety information accompanying top-selling prescription drugs</v>
          </cell>
          <cell r="E362" t="str">
            <v xml:space="preserve">Falando a mesma língua? Variações internacionais nas informações de segurança que acompanham medicamentos de prescrição de vendas superiores </v>
          </cell>
          <cell r="G362" t="str">
            <v xml:space="preserve">macho </v>
          </cell>
          <cell r="H362">
            <v>2013</v>
          </cell>
          <cell r="I362">
            <v>22</v>
          </cell>
          <cell r="J362">
            <v>0</v>
          </cell>
          <cell r="K362">
            <v>0</v>
          </cell>
          <cell r="L362" t="str">
            <v>Scopus</v>
          </cell>
          <cell r="P362" t="str">
            <v>English</v>
          </cell>
          <cell r="Q362" t="str">
            <v>Article</v>
          </cell>
          <cell r="R362">
            <v>0</v>
          </cell>
          <cell r="T362" t="str">
            <v>Kesselheim A.S., Franklin J.M., Avorn J., Duke J.D.</v>
          </cell>
          <cell r="U362" t="str">
            <v>BMJ Quality and Safety</v>
          </cell>
          <cell r="V362" t="str">
            <v>22</v>
          </cell>
          <cell r="W362" t="str">
            <v>9</v>
          </cell>
          <cell r="Y362" t="str">
            <v>10.1136/bmjqs-2012-001704</v>
          </cell>
          <cell r="Z362" t="str">
            <v>10.1136/bmjqs-2012-001704</v>
          </cell>
          <cell r="AB362" t="str">
            <v>https://www.scopus.com/inward/record.uri?eid=2-s2.0-84882350639&amp;doi=10.1136%2fbmjqs-2012-001704&amp;partnerID=40&amp;md5=1b9a96a03cd3e58412c4c87566825f37</v>
          </cell>
          <cell r="AC362" t="str">
            <v>Department of Medicine, Harvard Medical School, Brigham and Women's Hospital, 1620 Tremont St., Suite 3030, Boston, MA 02120, United States; Regenstrief Institute, Indiana University School of Medicine, Indianapolis, IN, United States</v>
          </cell>
          <cell r="AD362" t="str">
            <v>Kesselheim, A.S., Department of Medicine, Harvard Medical School, Brigham and Women's Hospital, 1620 Tremont St., Suite 3030, Boston, MA 02120, United States; Franklin, J.M., Department of Medicine, Harvard Medical School, Brigham and Women's Hospital, 1620 Tremont St., Suite 3030, Boston, MA 02120, United States; Avorn, J., Department of Medicine, Harvard Medical School, Brigham and Women's Hospital, 1620 Tremont St., Suite 3030, Boston, MA 02120, United States; Duke, J.D., Regenstrief Institute, Indiana University School of Medicine, Indianapolis, IN, United States</v>
          </cell>
          <cell r="AG362" t="str">
            <v>aripiprazole, 129722-12-9; atorvastatin, 134523-00-5, 134523-03-8; bevacizumab, 216974-75-3; clopidogrel, 113665-84-2, 120202-66-6, 90055-48-4, 94188-84-8; duloxetine, 116539-59-4, 136434-34-9; enoxaparin, 679809-58-6; escitalopram, 128196-01-0, 219861-08-2; esomeprazole, 119141-88-7, 161796-84-5, 202742-32-3, 217087-09-7, 217087-10-0; etanercept, 185243-69-0, 200013-86-1; fluticasone, 90566-53-3; infliximab, 170277-31-3; montelukast, 151767-02-1, 158966-92-8; olanzapine, 132539-06-1; oxycodone, 124-90-3, 76-42-6; pioglitazone, 105355-27-9, 111025-46-8; quetiapine, 111974-72-2; recombinant erythropoietin, 113427-24-0, 122312-54-3, 130455-76-4, 148363-16-0, 154725-65-2, 879555-13-2; recombinant granulocyte colony stimulating factor, 1117844-87-7, 1192706-53-8, 121181-53-1; rosuvastatin, 147098-18-8, 147098-20-2; salmeterol, 89365-50-4; venlafaxine, 93413-69-5</v>
          </cell>
          <cell r="AH362" t="str">
            <v>National Center for Research Resources, NCRR: KL2RR025760</v>
          </cell>
          <cell r="AL362" t="str">
            <v>(2011) Requirements on Content and Format of Labeling for Human Prescription Drug and Biological Products, , Department of Health and Human Services. 21 C.F.R. 201.56. Silver Spring, MD: US Food and Drug Administration; Lal, R., Kremzner, M., Introduction to the new prescription drug labeling by the food and drug administration (2007) Am J Health Syst Pharm, 64, pp. 2488-94; Busch, S.H., Frank, R.G., Leslie, D.L., Antidepressants and suicide risk: How did specific information in FDA safety warnings affect treatment patterns? (2010) Psychiatr Serv, 61, pp. 11-16; Tamblyn, R., Abrahamowicz, M., Dauphinee, D., Influence of physicians' management and communication ability on patients' persistence with antihypertensive medication (2010) Arch Intern Med, 170, pp. 1064-72; Weymiller, A.J., Montori, V.M., Jones, L.A., Helping patients with type 2 diabetes mellitus make treatment decisions: Statin choice randomized trial (2007) Arch Intern Med, 167, pp. 1076-82; Edwards, A., Elwyn, G., Understanding risk and lessons for clinical risk communication about treatment preferences (2001) Qual Health Care, 10 (SUPPL. 1), pp. i9-13; Calabrese, A.T., Cholka, K., Lenhart, S.E., Pharmacist involvement in a multidisciplinary inpatient medication education program (2003) Am J Health Syst Pharm, 60, pp. 1012-18; Thürmann, P.A., Safety and risk communication to patients (2006) Expert Opin Drug Saf, 5, pp. 747-50; Avorn, J., Shrank, W., Highlights and a hidden hazard-The FDA's new labeling regulations (2006) N Engl J Med, 354, pp. 2409-11; Imbroscio, M., Bell, G., Adequate drug warnings in the face of uncertain causality: The learned intermediary doctrine and the need for clarity (2005) West Virginia Law Rev, 107, pp. 847-65; Schwartz, L.M., Woloshin, S., Lost in transmission-FDA drug information that never reaches clinicians (2009) N Engl J Med, 361, pp. 1717-20; Shulman, L.P., Bateman, L.H., Creinin, M.D., Surrogate markers, emboldened and boxed warnings, and an expanding culture of misinformation: Evidence-based clinical science should guide FDA decision making about product labeling (2006) Contraception, 73, pp. 440-2; Soumerai, S.B., Avorn, J., Gortmaker, S., Effect of government and commercial warnings on reducing prescription misuse: The case of propoxyphene (1987) Am J Public Health, 77, pp. 1518-23; Duke, J., Friedlin, J., Ryan, P., A quantitative analysis of adverse events and 'overwarning' in drug labeling (2011) Arch Intern Med, 171, pp. 944-6; Avorn, J., (2004) Powerful Medicines: The Benefits, Risks, and Costs of Prescription Drugs, , New York: Alfred A Knopf; Kesselheim, A.S., Avorn, J., Greene, J.A., Risk, responsibility, and generic drugs (2012) N Engl J Med, 367, pp. 1679-81; Burnier, M., The safety of rofecoxib (2005) Expert Opin Drug Saf, 4, pp. 491-9; Duke, J., Friedlin, J., Li, X., Consistency in the safety labeling of bioequivalent medications (2013) Pharmacoepidemiol Drug Saf, 22, pp. 294-301; (2013) Daily Med: About Daily Med, , http://dailymed.nlm.nih.gov/dailymed/about.cfm, (accessed 16 Apr); (2013) Drug Product Database Online Query, , http://webprod5.hc-sc.gc.ca/dpd-bdpp, Government of Canada HC. (accessed 17 Apr); (2013) What's New-Electronic Medicines Compendium (EMC), , http://www.medicines.org.uk/emc/, (accessed 16 Apr); (2013) Information about Prescription Medicines in Australia, , https://www.ebs.tga.gov.au, Australian Government Department of Health and Ageing. (accessed 17 Apr); Bartholomew, M., (2013) Top 200 Prescription Drugs of 2009, , http://www.pharmacytimes.com/publications/issue/2010/May2010/ RxFocusTopDrugs-0510, (accessed 16 Apr); (2013) Drugs@FDA Data Files, , http://www.fda.gov/Drugs/InformationOnDrugs/ucm079750.htm, Center for Drug Evaluation and Research. (accessed 16 Apr); Duke, J.D., Friedlin, J., ADESSA: A real-time decision support service for delivery of semantically coded adverse drug event data (2010) AMIA Annu Symp Proc, 2010, pp. 177-81; (2013) FDB Med Knowledge, , http://www.fdbhealth.com/fdb-medknowledge-clinical-modules/, First Data Bank. (accessed 16 Apr); (2011) R: A Language and Environment for Statistical Computing, , R Development Core Team. Vienna, Austria: R Foundation for Statistical Computing; Raynor, D.K., Svarstad, B., Knapp, P., Consumer medication information in the United States, Europe, and Australia: A comparative evaluation (2007) J Am Pharm Assoc, 47, pp. 717-24; Buckley, N.A., Rossi, S., Bringing greater transparency to 'black box' warnings (2011) Clin Toxicol, 49, pp. 448-51; (2006) Transparency-release of Product Monographs Directly to Requesters, , http://www.hc-sc.gc.ca/dhp-mps/alt_formats/hpfb-dgpsa/pdf/prodpharma/ pm_notice_mp_avis_trans-eng.pdf, HealthCanada. 29 May. (accessed 16 Apr 2013); Chen, D.T., Wynia, M.K., Moloney, R.M., U.S. physician knowledge of the FDA-approved indications and evidence base for commonly prescribed drugs: Results of a national survey (2009) Pharmacoepidemiol Drug Saf, 18, pp. 1094-100; Kurdyak, P.A., Juurlink, D.N., Mamdani, M.M., The effect of antidepressant warnings on prescribing trends in Ontario, Canada (2007) Am J Public Health, 97, pp. 750-4; Berenson, A., For Merck, the Vioxx paper trail won't go away (2005) NY Times, pp. A1. , 21 August; Eguale, T., Buckeridge, D.L., Winslade, N.E., Drug, patient, and physician characteristics associated with off-label prescribing in primary care (2012) Arch Intern Med, 172, pp. 781-8; Lasser, K.E., Seger, D.L., Yu, D.T., Adherence to black box warnings for prescription medications in outpatients (2006) Arch Intern Med, 166, pp. 338-44; Busch, S.H., Barry, C.L., Pediatric antidepressant use after the black-box warning (2009) Health Aff, 28, pp. 724-33; ICH Harmonised Tripartite Guideline: Guideline for good clinical practice (2001) J Postgrad Med, 47, pp. 199-203. , International Conference on Harmonisation of technical requirements for registration of pharmaceuticals for human use; Herxheimer, A., Communicating with patients about harms and risks (2005) PLoS Med, 2, pp. e42</v>
          </cell>
          <cell r="AM362" t="str">
            <v>Kesselheim, A.S.; Department of Medicine, 1620 Tremont St., Suite 3030, Boston, MA 02120, United States; email: akesselheim@partners.org</v>
          </cell>
          <cell r="AW362" t="str">
            <v>BMJ Qual. Saf.</v>
          </cell>
          <cell r="AX362" t="str">
            <v>Final</v>
          </cell>
          <cell r="AY362" t="str">
            <v>2-s2.0-84882350639</v>
          </cell>
          <cell r="AZ362">
            <v>7</v>
          </cell>
          <cell r="BG362" t="str">
            <v>aripiprazole; atorvastatin; bevacizumab; clopidogrel; duloxetine; enoxaparin; escitalopram; esomeprazole; etanercept; fluticasone; infliximab; montelukast; olanzapine; oxycodone; pioglitazone; prescription drug; quetiapine; recombinant erythropoietin; recombinant granulocyte colony stimulating factor; rosuvastatin; salmeterol; venlafaxine; abdominal distension; anorexia; article; Australia; biliary tract pain; bruxism; Canada; cheilitis; cholecystitis; cholelithiasis; colitis; comparative study; constipation; diarrhea; digestive system ulcer; disease severity; drug fatality; drug information; drug labeling; drug safety; drug surveillance program; duodenitis; dysphagia; eructation; esophagitis; esophagus spasm; fatty liver; food and drug administration; gastritis; gastroenteritis; gastrointestinal hemorrhage; gastrointestinal reflux; gingiva bleeding; gingivitis; glossitis; heart failure; hematemesis; hemorrhoid; hepatitis; human; ileitis; increased appetite; international cooperation; intestine obstruction; jaundice; language; liver failure; liver function test; liver injury; liver necrosis; lung hemorrhage; melena; mouth ulcer; natural language processing; pancreatitis; parotitis; patient safety; periodontitis; prescription; proctitis; rectum disease; rectum hemorrhage; salivation; side effect; stomatitis; thrush; tongue edema; United Kingdom; United States; vomiting; Adverse events, epidemiology and detection; Communication; Health policy; Information technology; Medication safety; Consumer Product Safety; Developed Countries; Drug Labeling; Humans; Natural Language Processing; Poisson Distribution; Prescription Drugs</v>
          </cell>
          <cell r="BI362" t="str">
            <v>twitter|metamap|nlp</v>
          </cell>
          <cell r="BJ362" t="str">
            <v>background: the official prescribing information document distributed with a prescription drug is a key source of safety information, but it may include excessive or insufficient details. objectives to compare prescribing information approved by the us food and drug administration with the uk, canada and australia to identify content differences in safety warnings. methods: for 20 top-selling prescription drugs, we used an automated natural language processing tool to calculate the number and severity of reported adverse drug reactions (adrs). we fit hierarchical poisson models and included fixed effects for other prescribing information characteristics. separately, we analysed the appearance and content of 'black box' warnings. results: there was substantial variation in safety content of approved prescribing information. canada had the highest median adrs per drug (138 (iqr 86-234)) and the uk had the lowest (84 (iqr 51-111)). the number of adrs reported was on average 50% higher in canada compared with the usa (ratio of adrs/document: 1.5, 95% ci 1.4 to 1.6, p&lt;0.001). by contrast, there were on average 15% fewer adrs listed in the uk compared with the usa (ratio of adrs/document 0.85 (95% ci 0.78 to 0.93, p&lt;0.001), and 21% fewer adrs listed in australia compared with the uss (ratio of adrs/document 0.79, 95% ci 0.74 to 0.85, p&lt;0.001). there were no variations in adr severity. the presence and qualitative content of boxed warnings also showed substantial diversity. conclusions: international variations exist in the presentation of safety data in drug prescribing information, which may have important implications for patient safety. better international coordination is necessary to enhance use of this information for patient decision-making.</v>
          </cell>
          <cell r="BL362" t="str">
            <v xml:space="preserve">Antecedentes: O documento de informação de prescrição oficial distribuído com um medicamento de prescrição é uma fonte chave de informações de segurança, mas pode incluir detalhes excessivos ou insuficientes. Objetivos Para comparar a prescrição de informações aprovadas pela Food and Drug Administration dos EUA com o Reino Unido, Canadá e Austrália para identificar diferenças de conteúdo em advertências de segurança. Métodos: Para 20 medicamentos de prescrição de vendas superiores, usamos uma ferramenta de processamento de idioma natural automatizada para calcular o número e a gravidade das reações adversas relatadas (ADRs). Coloquei modelos hierárquicos de Poisson e incluídos efeitos fixos para outras características de informações prescritas. Separadamente, analisamos a aparência e o conteúdo das advertências "Black Box '. RESULTADOS: Houve variação substancial no conteúdo de segurança das informações de prescrição aprovadas. O Canadá tinha o maior ADRs mediano por droga (138 (IQR 86-234)) e o Reino Unido tiveram o menor (84 (IQR 51-111)). O número de ADRs relatado foi em média 50% mais alto no Canadá em comparação com os EUA (proporção de ADRs / documento: 1,5, 95% CI 1,4 a 1,6, p &lt;0,001). Em média, foram em média 15% menos ADRs listados no Reino Unido em comparação com os EUA (proporção de ADRs / documento 0,85 (95% CI 0,78 a 0,93, p &lt;0,001) e 21% menos ADRs listados na Austrália em comparação com o USS (proporção de ADRs / documento 0,79, 95% CI 0,74 a 0,85, p &lt;0,001). Não houve variações na gravidade do ADR. A presença e o conteúdo qualitativo de avisos encaixotados também mostraram diversidade substancial. Conclusões: as variações internacionais existem na apresentação de dados de segurança em informações sobre prescrição de drogas, que podem ter implicações importantes para a segurança do paciente. Uma melhor coordenação internacional é necessária para melhorar o uso dessas informações para a tomada de decisões do paciente. </v>
          </cell>
          <cell r="BQ362">
            <v>0</v>
          </cell>
          <cell r="BR362">
            <v>0</v>
          </cell>
          <cell r="BS362">
            <v>0</v>
          </cell>
          <cell r="BV362">
            <v>0</v>
          </cell>
          <cell r="BW362">
            <v>0</v>
          </cell>
          <cell r="BX362">
            <v>0</v>
          </cell>
          <cell r="BY362">
            <v>0</v>
          </cell>
          <cell r="BZ362">
            <v>0</v>
          </cell>
          <cell r="CA362">
            <v>0</v>
          </cell>
          <cell r="CB362">
            <v>0</v>
          </cell>
          <cell r="CC362">
            <v>0</v>
          </cell>
          <cell r="CK362">
            <v>0</v>
          </cell>
          <cell r="CL362">
            <v>0</v>
          </cell>
        </row>
        <row r="363">
          <cell r="C363" t="str">
            <v>standardized documentation in physical therapy testing of validity and reliability of the pt itc and mapping it to the metathesaurus</v>
          </cell>
          <cell r="D363" t="str">
            <v>Standardized documentation in physical therapy: testing of validity and reliability of the PT-ITC and mapping it to the Metathesaurus.</v>
          </cell>
          <cell r="E363" t="str">
            <v xml:space="preserve">Documentação padronizada em fisioterapia: testes de validade e confiabilidade do PT-ITC e mapeando-o para o metatarauro. </v>
          </cell>
          <cell r="G363" t="str">
            <v xml:space="preserve">macho </v>
          </cell>
          <cell r="H363">
            <v>2008</v>
          </cell>
          <cell r="J363">
            <v>0</v>
          </cell>
          <cell r="K363">
            <v>0</v>
          </cell>
          <cell r="L363" t="str">
            <v>Scopus</v>
          </cell>
          <cell r="P363" t="str">
            <v>English</v>
          </cell>
          <cell r="Q363" t="str">
            <v>Article</v>
          </cell>
          <cell r="R363">
            <v>0</v>
          </cell>
          <cell r="T363" t="str">
            <v>Hardardottir A., Heimisdottir M., Aronson A.R., Gunnarsdottir V.</v>
          </cell>
          <cell r="U363" t="str">
            <v>AMIA ... Annual Symposium proceedings / AMIA Symposium. AMIA Symposium</v>
          </cell>
          <cell r="AB363" t="str">
            <v>https://www.scopus.com/inward/record.uri?eid=2-s2.0-73949103021&amp;partnerID=40&amp;md5=6b74fa4a493ece3cf45b9857d7523458</v>
          </cell>
          <cell r="AC363" t="str">
            <v>Landspitali University HospitalReykjavik, Iceland</v>
          </cell>
          <cell r="AD363" t="str">
            <v>Hardardottir, A., Landspitali University HospitalReykjavik, Iceland; Heimisdottir, M., Landspitali University HospitalReykjavik, Iceland; Aronson, A.R., Landspitali University HospitalReykjavik, Iceland; Gunnarsdottir, V., Landspitali University HospitalReykjavik, Iceland</v>
          </cell>
          <cell r="AM363" t="str">
            <v>Hardardottir, A.</v>
          </cell>
          <cell r="AW363" t="str">
            <v>AMIA Annu Symp Proc</v>
          </cell>
          <cell r="AX363" t="str">
            <v>Final</v>
          </cell>
          <cell r="AY363" t="str">
            <v>2-s2.0-73949103021</v>
          </cell>
          <cell r="BG363" t="str">
            <v>algorithm; article; artificial intelligence; automated pattern recognition; classification; documentation; evaluation; Iceland; language; medical information system; medical record; methodology; natural language processing; nomenclature; physiotherapy; reproducibility; sensitivity and specificity; standard; validation study; Algorithms; Artificial Intelligence; Documentation; Iceland; Medical Records Systems, Computerized; Natural Language Processing; Pattern Recognition, Automated; Physical Therapy Modalities; Reproducibility of Results; Sensitivity and Specificity; Terminology as Topic; Translating; Unified Medical Language System</v>
          </cell>
          <cell r="BI363" t="str">
            <v>twitter|metamap|nlp</v>
          </cell>
          <cell r="BJ363" t="str">
            <v>purpose of this study, conducted in iceland 2006, was to assess utility of a new physical therapy intervention term collection (pt-itc) and map to the umls metathesaurus using metamap. a questionnaire was used to test validity and reliability. translation, from icelandic to english, was necessary for the mapping. the pt-itc in icelandic and english is valid and reliable. it can be mapped to several sources in the metathesaurus.</v>
          </cell>
          <cell r="BL363" t="str">
            <v xml:space="preserve">O objetivo deste estudo, realizado na Islândia 2006, foi avaliar a utilidade de uma nova coleta de termo de intervenção de fisioterapia (PT-ITC) e mapa para o metateseus UMLs usando o Metamap. Um questionário foi usado para testar validade e confiabilidade. Tradução, de islandês ao inglês, foi necessário para o mapeamento. O PT-ITC em islandês e inglês é válido e confiável. Pode ser mapeado para várias fontes no metatemauro. </v>
          </cell>
          <cell r="BQ363">
            <v>0</v>
          </cell>
          <cell r="BR363">
            <v>0</v>
          </cell>
          <cell r="BS363">
            <v>0</v>
          </cell>
          <cell r="BV363">
            <v>0</v>
          </cell>
          <cell r="BW363">
            <v>0</v>
          </cell>
          <cell r="BX363">
            <v>0</v>
          </cell>
          <cell r="BY363">
            <v>0</v>
          </cell>
          <cell r="BZ363">
            <v>0</v>
          </cell>
          <cell r="CA363">
            <v>0</v>
          </cell>
          <cell r="CB363">
            <v>0</v>
          </cell>
          <cell r="CC363">
            <v>0</v>
          </cell>
          <cell r="CK363">
            <v>0</v>
          </cell>
          <cell r="CL363">
            <v>0</v>
          </cell>
        </row>
        <row r="364">
          <cell r="C364" t="str">
            <v>standardizing adverse drug event reporting data</v>
          </cell>
          <cell r="D364" t="str">
            <v>Standardizing adverse drug event reporting data</v>
          </cell>
          <cell r="E364" t="str">
            <v xml:space="preserve">Padronização de dados de relatório de eventos de drogas adversos </v>
          </cell>
          <cell r="G364" t="str">
            <v xml:space="preserve">macho </v>
          </cell>
          <cell r="H364">
            <v>2014</v>
          </cell>
          <cell r="I364">
            <v>17</v>
          </cell>
          <cell r="J364">
            <v>0</v>
          </cell>
          <cell r="K364">
            <v>0</v>
          </cell>
          <cell r="L364" t="str">
            <v>Scopus</v>
          </cell>
          <cell r="P364" t="str">
            <v>English</v>
          </cell>
          <cell r="Q364" t="str">
            <v>Article</v>
          </cell>
          <cell r="R364">
            <v>0</v>
          </cell>
          <cell r="S364" t="str">
            <v>All Open Access, Gold, Green</v>
          </cell>
          <cell r="T364" t="str">
            <v>Wang L., Jiang G., Li D., Liu H.</v>
          </cell>
          <cell r="U364" t="str">
            <v>Journal of Biomedical Semantics</v>
          </cell>
          <cell r="V364" t="str">
            <v>5</v>
          </cell>
          <cell r="W364" t="str">
            <v>1</v>
          </cell>
          <cell r="X364" t="str">
            <v xml:space="preserve"> 36</v>
          </cell>
          <cell r="Y364" t="str">
            <v>10.1186/2041-1480-5-36</v>
          </cell>
          <cell r="Z364" t="str">
            <v>10.1186/2041-1480-5-36</v>
          </cell>
          <cell r="AB364" t="str">
            <v>https://www.scopus.com/inward/record.uri?eid=2-s2.0-84927935696&amp;doi=10.1186%2f2041-1480-5-36&amp;partnerID=40&amp;md5=5d6f060418f2cce854e45fb86cb5be40</v>
          </cell>
          <cell r="AC364" t="str">
            <v>Department of Medical Informatics, School of Public Health, Jilin University, Jilin, China; Department of Health Sciences Research, Mayo Clinic, Rochester, MN, United States</v>
          </cell>
          <cell r="AD364" t="str">
            <v>Wang, L., Department of Medical Informatics, School of Public Health, Jilin University, Jilin, China, Department of Health Sciences Research, Mayo Clinic, Rochester, MN, United States; Jiang, G., Department of Health Sciences Research, Mayo Clinic, Rochester, MN, United States; Li, D., Department of Health Sciences Research, Mayo Clinic, Rochester, MN, United States; Liu, H., Department of Health Sciences Research, Mayo Clinic, Rochester, MN, United States</v>
          </cell>
          <cell r="AH364" t="str">
            <v>R01LM009959A1
ABI:0845523</v>
          </cell>
          <cell r="AL364" t="str">
            <v>Nebeker, J.R., Barach, P., Samore, M.H., Clarifying adverse drug events: a clinician's guide to terminology, documentation, and reporting (2004) Ann Intern Med, 140 (10), pp. 795-801; Wang, X., Hripcsak, G., Markatou, M., Friedman, C., Active computerized pharmacovigilance using natural language processing, statistics, and electronic health records: a feasibility study (2009) J Am Med Inform Assoc, 16 (3), pp. 328-337. , 2732239, 19261932; Harpaz, R., Haerian, K., Chase, H.S., Friedman, C., Statistical mining of potential drug interaction adverse effects in FDA's spontaneous reporting system 2010 (2010), pp. 281-285. , Washington, DC, USA: American Medical Informatics Association; Kennedy, D.L., Goldman, S.A., Lillie, R.B., Spontaneous reporting in the United States (2002) Pharmacoepidemiology, pp. 149-174. , New Jersey: John Wiley &amp; Sons, Ltd, Brian L, Strom BL, Third, Chapter 10; Almenoff, J.S.P.E., Gibbs, T.G., DuMouchel, W., Evans, S.J., Yuen, N., Novel statistical tools for monitoring the safety of marketed drugs (2007) Clin Pharmacol Ther, 82 (2), pp. 157-166. , 17538548; Kadoyama, K., Kuwahara, A., Yamamori, M., Hypersensitivity reactions to anticancer agents: data mining of the public version of the FDA adverse event reporting system, AERS (2011) J Exp Clin Cancer Res, 30 (1), p. 93. , 3197543, 21970649; Poluzzi, E., Raschi, E., Moretti, U., De Ponti, F., Drug-induced torsades de pointes: data mining of the public version of the FDA Adverse Event Reporting System (AERS) (2009) Pharmacoepidemiol Drug Saf, 18 (6), pp. 512-518. , 19358226; Sakaeda, T., Kadoyama, K., Okuno, Y., Adverse event profiles of platinum agents: data mining of the public version of the FDA adverse event reporting system, AERS, and reproducibility of clinical observations (2011) Int J Med Sci, 8 (6), pp. 487-491. , 3167097, 21897761; Harpaz, R., Perez, H., Chase, H., Rabadan, R., Hripcsak, G., Friedman, C., Biclustering of adverse drug events in the FDA's spontaneous reporting system (2010) Clin Pharmacol Therapeut, 89 (2), pp. 243-250; Moore, T.J., Furberg, C.D., Glenmullen, J., Maltsberger, J.T., Singh, S., Suicidal behavior and depression in smoking cessation treatments (2011) PLoS One, 6 (11), p. e27016. , 3206890, 22073240; Vilar, S., Harpaz, R., Chase, H.S., Costanzi, S., Rabadan, R., Friedman, C., Facilitating adverse drug event detection in pharmacovigilance databases using molecular structure similarity: application to rhabdomyolysis (2011) J Am Med Inform Assoc, 18, pp. i73-i80. , 3241177, 21946238; http://www.accessdata.fda.gov/scripts/cder/ob/default.cfm; http://www.accessdata.fda.gov/scripts/cder/drugsatfda; Li, Y., Salmasian, H., Harpaz, R., Chase, H., Friedman, C., Determining the reasons for medication prescriptions in the EHR using knowledge and natural language processing 2011 (2011), pp. 768-776. , Washington, DC, USA: American Medical Informatics Association; Harpaz, R., Chase, H., Friedman, C., Mining multi-item drug adverse effect associations in spontaneous reporting systems (2010) BMC Bioinformatics, 11, p. S7; Liu, Y., LePendu, P., Iyer, S., Shah, N.H., Using temporal patterns in medical records to discern adverse drug events from indications (2012) AMIA Annual Symposium proceedings: 2012, pp. 47-56. , Chicago, Illinois, USA: American Medical Informatics Association; http://www.ich.org/products/guidelines/safety/article/safety-guidelines.html, CH Safety Guidelines; Pearson, R.K., Hauben, M., Goldsmith, D.I., Gould, A.L., Madigan, D., O'Hara, D.J., Reisinger, S.J., Hochberg, A.M., Influence of the MedDRA hierarchy on pharmacovigilance data mining results (2009) Int J Med Inform, 78 (12). , 19230751; Nelson, S.J., Zeng, K., Kilbourne, J., Powell, T., Moore, R., Normalized names for clinical drugs: RxNorm at 6 years (2011) J Am Med Inform Assoc, 18 (4), pp. 441-448. , 3128404, 21515544; Zhou, L., Plasek, J.M., Mahoney, L.M., Chang, F.Y., DiMaggio, D., Rocha, R.A., Mapping partners master drug dictionary to RxNorm using an NLP-based approach (2012) J Biomed Inform, 45 (4), pp. 626-633. , 22142948; Peters, L., Bodenreider, O., Using the RxNorm web services API for quality assurance purposes 2008 (2008), pp. 591-595. , Washington, DC, USA: American Medical Informatics Association; Pathak, J., Murphy, S.P., Willaert, B.N., Kremers, H.M., Yawn, B.P., Rocca, W.A., Chute, C.G., Using RxNorm and NDF-RT to classify medication data extracted from electronic health records: experiences from the Rochester epidemiology project 2011 (2011), pp. 1089-1098. , Washington, DC, USA: American Medical Informatics Association; National Drug File - Reference Terminology (NDF-RT™) Documentation http://evs.nci.nih.gov/ftp1/NDF-RT; Pathak, J., Chute, C.G., Analyzing categorical information in two publicly available drug terminologies: RxNorm and NDF-RT (2010) J Am Med Inform Assoc, 17 (4), pp. 432-439. , 2995643, 20595311; Palchuk, M.B., Klumpenaar, M., Jatkar, T., Zottola, R.J., Adams, W.G., Abend, A.H., Enabling hierarchical view of RxNorm with NDF-RT drug classes 2010 (2010), pp. 577-581. , Washington, DC, USA: American Medical Informatics Association; Giannangelo, K., (2006) Healthcare code sets, clinical terminologies, and classification systems: AHIMA, , Chicago, Illinois: American Health Information Management Association; Xu, H., Stenner, S.P., Doan, S., Johnson, K.B., Waitman, L.R., Denny, J.C., MedEx: a medication information extraction system for clinical narratives (2010) J Am Med Inform Assoc, 17 (1), pp. 19-24. , 2995636, 20064797; Friedman, C., Towards a comprehensive medical language processing system: methods and issues (1997) Proceedings of the AMIA annual fall symposium: 1997, pp. 595-599. , Nashville, TN: American Medical Informatics Association; Shah, N.H., Bhatia, N., Jonquet, C., Rubin, D., Chiang, A.P., Musen, M.A., Comparison of concept recognizers for building the Open Biomedical Annotator (2009) BMC Bioinformatics, 10; Savova, G.K., Masanz, J.J., Ogren, P.V., Zheng, J., Sohn, S., Kipper-Schuler, K.C., Chute, C.G., Mayo clinical Text Analysis and Knowledge Extraction System (cTAKES): architecture, component evaluation and applications (2010) J Am Med Inform Assoc, 17 (5), pp. 507-513. , 2995668, 20819853; Patrick, J., Li, M., High accuracy information extraction of medication information from clinical notes: 2009 i2b2 medication extraction challenge (2010) J Am Med Inform Assoc, 17 (5), pp. 524-527. , 2995676, 20819856; http://www.fda.gov/Drugs/GuidanceComplianceRegulatoryInformation/Surveillance/AdverseDrugEffects/ucm082193.htm; Lu, Y., Cederbaum, A.I., Cisplatin-induced hepatotoxicity is enhanced by elevated expression of cytochrome P450 2E1 (2006) Toxicol Sci, 89 (2), pp. 515-523. , 16251482; Kadoyama, K., Miki, I., Tamura, T., Brown, J., Sakaeda, T., Okuno, Y., Adverse Event Profiles of 5-Fluorouracil and Capecitabine: Data Mining of the Public Version of the FDA Adverse Event Reporting System, AERS, and Reproducibility of Clinical Observations (2012) Int J med Sci, 9 (1), pp. 33-39. , 3222088, 22211087; Jiang, G., Solbrig, H.R., Chute, C.G., ADEpedia: a scalable and standardized knowledge base of Adverse Drug Events using semantic web technology (2011) AMIA annual symposium proceedings, 2011, pp. 607-616. , Washington, DC, USA, 3243176, 22195116; Jiang, G., Liu, H., Solbrig, H.R., Chute, C.G., ADEpedia 2.0: Integration of Normalized Adverse Drug Events (ADEs) Knowledge from the UMLS (2013) AMIA Jt Summits Transl Sci Proc, 2013, pp. 100-104. , 3845793, 24303245; Rosenbloom, S.T., Awad, J., Speroff, T., Elkin, P.L., Rothman, R., Spickard, A., Peterson, J., Lee, M., Adequacy of representation of the National Drug File Reference Terminology Physiologic Effects reference hierarchy for commonly prescribed medications (2003) AMIA Annual Symposium Proceedings: 2003, pp. 569-578. , Washington, DC: American Medical Informatics Association; Zhu, Q., Jiang, G., Chute, C.G., Profiling structured product labeling with NDF-RT and RxNorm (2012) J Biomedical Semantics, 3, p. 16; http://en.wikipedia.org/wiki/MedDRA, MedDRA from Wikipedia; Nadkarni, P.M., Darer, J.D., Determining correspondences between high-frequency MedDRA concepts and SNOMED: a case study (2010) BMC Med Inform Decision Making, 10 (1), p. 66; Bodenreider, O., Using SNOMED CT in combination with MedDRA for reporting signal detection and adverse drug reactions reporting (2009) AMIA Annual Symposium Proceedings: 2009, pp. 45-49. , San Francisco, California, USA: American Medical Informatics Association; Mougin, F., Dupuch, M., Grabar, N., Improving the mapping between MedDRA and SNOMED CT (2011) Artif Intell Med, 6747, pp. 220-224; Sarntivijai, S., Xiang, Z., Shedden, K.A., Markel, H., Omenn, G.S., Athey, B.D., He, Y., Ontology-based combinatorial comparative analysis of adverse events associated with killed and live influenza vaccines (2012) PLoS One, 7 (11). , 3509157, 23209624; http://skr3.nlm.nih.gov/SemMedDemo/index.jsp; Hogan, W.R., Hanna, J., Joseph, E., Brochhausen, M., Towards a consistent and scientifically accurate drug ontology (2013) ICBO 2013 conference proceedings, , http://ceur-ws.org/Vol-1060, Montreal: Michel Dumontier; Robert Hoehndorf; Christopher J. O. Baker</v>
          </cell>
          <cell r="AM364" t="str">
            <v>Wang, L.; Department of Medical Informatics, China; email: wlw@jlu.edu.cn</v>
          </cell>
          <cell r="AP364" t="str">
            <v>BioMed Central Ltd.</v>
          </cell>
          <cell r="AW364" t="str">
            <v>J. Biomed. Semant.</v>
          </cell>
          <cell r="AX364" t="str">
            <v>Final</v>
          </cell>
          <cell r="AY364" t="str">
            <v>2-s2.0-84927935696</v>
          </cell>
          <cell r="BI364" t="str">
            <v>twitter|metamap|nlp</v>
          </cell>
          <cell r="BJ364" t="str">
            <v>background: the adverse event reporting system (aers) is an fda database providing rich information on voluntary reports of adverse drug events (ades). normalizing data in the aers would improve the mining capacity of the aers for drug safety signal detection and promote semantic interoperability between the aers and other data sources. in this study, we normalize the aers and build a publicly available normalized ade data source. the drug information in the aers is normalized to rxnorm, a standard terminology source for medication, using a natural language processing medication extraction tool, medex. drug class information is then obtained from the national drug file-reference terminology (ndf-rt) using a greedy algorithm. adverse events are aggregated through mapping with the preferred term (pt) and system organ class (soc) codes of medical dictionary for regulatory activities (meddra). the performance of medex-based annotation was evaluated and case studies were performed to demonstrate the usefulness of our approaches. results: our study yields an aggregated knowledge-enhanced aers data mining set (aers-dm). in total, the aers-dm contains 37,029,228 drug-ade records. seventy-one percent (10,221/14,490) of normalized drug concepts in the aers were classified to 9 classes in ndf-rt. the number of unique pairs is 4,639,613 between rxnorm concepts and meddra preferred term (pt) codes and 205,725 between rxnorm concepts and soc codes after ade aggregation. conclusions: we have built an open-source drug-ade knowledge resource with data being normalized and aggregated using standard biomedical ontologies. the data resource has the potential to assist the mining of ade from aers for the data mining research community. © 2014 wang et al.; licensee biomed central ltd.</v>
          </cell>
          <cell r="BL364" t="str">
            <v xml:space="preserve">Antecedentes: O sistema de relatórios de eventos adversos (AERS) é uma base de dados FDA fornecendo informações ricas sobre relatórios voluntários de eventos adversos (ADES). A normalização de dados nos Aers melhoraria a capacidade de mineração dos Aers para detecção de sinal de segurança de drogas e promover a interoperabilidade semântica entre os AERS e outras fontes de dados. Neste estudo, normalizamos os Aers e construímos uma fonte de dados de ADE normalizada publicamente disponível. As informações de drogas nos AERS são normalizadas para a RXNorm, uma fonte de terminologia padrão para medicação, usando uma ferramenta de extração de medicação de processamento de linguagem natural, medex. As informações da classe de drogas são então obtidas a partir da terminologia nacional de referência de arquivos de drogas (NDF-RT) usando um algoritmo ganancioso. Os eventos adversos são agregados através do mapeamento com o termo preferido (PT) e códigos de classe de órgãos do sistema (SOC) de dicionário médico para atividades regulatórias (Meddra). O desempenho da anotação baseado em Medex foi avaliado e estudos de caso foram realizados para demonstrar a utilidade de nossas abordagens. RESULTADOS: Nosso estudo produz um conjunto de mineração de dados agregados de conhecimento avançado (AERS-DM). No total, o AERS-DM contém 37.029.228 registros de drogas. Setenta e um por cento (10.221 / 14.490) de conceitos de drogas normalizados nos Aers foram classificados para 9 classes em NDF-RT. O número de pares exclusivos é de 4.639.613 entre os códigos RXNORM Concepts e os códigos PT) Preferred (PT) e 205.725 entre conceitos RXNORM e códigos SOC após agregação de ADD. CONCLUSÕES: Nós construímos um recurso de conhecimento de drogas de código aberto com dados sendo normalizados e agregados usando ontologias biomédicas padrão. O recurso de dados tem o potencial de auxiliar a mineração de ADE de Aers para a comunidade de pesquisa de mineração de dados. © 2014 Wang et al.; Licenciado Biomed Central Ltd. </v>
          </cell>
          <cell r="BQ364">
            <v>0</v>
          </cell>
          <cell r="BR364">
            <v>0</v>
          </cell>
          <cell r="BS364">
            <v>0</v>
          </cell>
          <cell r="BV364">
            <v>0</v>
          </cell>
          <cell r="BW364">
            <v>0</v>
          </cell>
          <cell r="BX364">
            <v>0</v>
          </cell>
          <cell r="BY364">
            <v>0</v>
          </cell>
          <cell r="BZ364">
            <v>0</v>
          </cell>
          <cell r="CA364">
            <v>0</v>
          </cell>
          <cell r="CB364">
            <v>0</v>
          </cell>
          <cell r="CC364">
            <v>0</v>
          </cell>
          <cell r="CK364">
            <v>0</v>
          </cell>
          <cell r="CL364">
            <v>0</v>
          </cell>
        </row>
        <row r="365">
          <cell r="C365" t="str">
            <v>structured vs unstructured factors affecting adverse drug reaction documentation in an emr repository</v>
          </cell>
          <cell r="D365" t="str">
            <v>Structured vs. unstructured: factors affecting adverse drug reaction documentation in an EMR repository.</v>
          </cell>
          <cell r="E365" t="str">
            <v xml:space="preserve">Estruturado vs. Não estruturado: fatores que afetam a documentação adversa da reação medicamentosa em um repositório EMR. </v>
          </cell>
          <cell r="G365" t="str">
            <v xml:space="preserve">macho </v>
          </cell>
          <cell r="H365">
            <v>2011</v>
          </cell>
          <cell r="I365">
            <v>15</v>
          </cell>
          <cell r="J365">
            <v>0</v>
          </cell>
          <cell r="K365">
            <v>0</v>
          </cell>
          <cell r="L365" t="str">
            <v>Scopus</v>
          </cell>
          <cell r="P365" t="str">
            <v>English</v>
          </cell>
          <cell r="Q365" t="str">
            <v>Article</v>
          </cell>
          <cell r="R365">
            <v>0</v>
          </cell>
          <cell r="T365" t="str">
            <v>Skentzos S., Shubina M., Plutzky J., Turchin A.</v>
          </cell>
          <cell r="U365" t="str">
            <v>AMIA ... Annual Symposium proceedings / AMIA Symposium. AMIA Symposium</v>
          </cell>
          <cell r="V365" t="str">
            <v>2011</v>
          </cell>
          <cell r="AB365" t="str">
            <v>https://www.scopus.com/inward/record.uri?eid=2-s2.0-84874212772&amp;partnerID=40&amp;md5=d4da5e56c1dc8b244e0cb34ebc44338d</v>
          </cell>
          <cell r="AC365" t="str">
            <v>Brigham and Women's Hospital, Inc., Boston, MA, United States</v>
          </cell>
          <cell r="AD365" t="str">
            <v>Skentzos, S., Brigham and Women's Hospital, Inc., Boston, MA, United States; Shubina, M.; Plutzky, J.; Turchin, A.</v>
          </cell>
          <cell r="AG365" t="str">
            <v>Hydroxymethylglutaryl-CoA Reductase Inhibitors</v>
          </cell>
          <cell r="AH365" t="str">
            <v>U.S. National Library of Medicine, NLM: RC1LM010460</v>
          </cell>
          <cell r="AM365" t="str">
            <v>Skentzos, S.</v>
          </cell>
          <cell r="AW365" t="str">
            <v>AMIA Annu Symp Proc</v>
          </cell>
          <cell r="AX365" t="str">
            <v>Final</v>
          </cell>
          <cell r="AY365" t="str">
            <v>2-s2.0-84874212772</v>
          </cell>
          <cell r="AZ365">
            <v>9</v>
          </cell>
          <cell r="BG365" t="str">
            <v>hydroxymethylglutaryl coenzyme A reductase inhibitor; algorithm; article; computer program; drug surveillance program; electronic medical record; human; multivariate analysis; natural language processing; retrospective study; sensitivity and specificity; system analysis; validation study; Adverse Drug Reaction Reporting Systems; Algorithms; Electronic Health Records; Humans; Hydroxymethylglutaryl-CoA Reductase Inhibitors; Multivariate Analysis; Natural Language Processing; Retrospective Studies; Sensitivity and Specificity; Software; Systems Integration</v>
          </cell>
          <cell r="BI365" t="str">
            <v>twitter|metamap|nlp</v>
          </cell>
          <cell r="BJ365" t="str">
            <v>adverse reactions to medications to which the patient was known to be intolerant are common. electronic decision support can prevent them but only if history of adverse reactions to medications is recorded in structured format. we have conducted a retrospective study of 31,531 patients with adverse reactions to statins documented in the notes, as identified with natural language processing. the software identified statin adverse reactions with sensitivity of 86.5% and precision of 91.9%. only 9020 of these patients had an adverse reaction to a statin recorded in structured format. in multivariable analysis the strongest predictor of structured documentation was utilization of emr functionality that integrated the medication list with the structured medication adverse reaction repository (odds ratio 48.6, p &lt; 0.0001). integration of information flow between emr modules can help improve documentation and potentially prevent adverse drug events.</v>
          </cell>
          <cell r="BL365" t="str">
            <v xml:space="preserve">Reações adversas a medicamentos para os quais o paciente era conhecido por ser intolerante são comuns. O apoio a decisão eletrônica pode impedi-los, mas somente se a história das reações adversas a medicamentos for registrada em formato estruturado. Realizamos um estudo retrospectivo de 31.531 pacientes com reações adversas a estatinas documentadas nas notas, conforme identificado com processamento de linguagem natural. O software identificou reações adversas de estatina com sensibilidade de 86,5% e precisão de 91,9%. Apenas 9020 desses pacientes tiveram uma reação adversa a uma estatina registrada em formato estruturado. Na análise multivariável, o preditor mais forte da documentação estruturada foi a utilização da funcionalidade EMR que integrou a lista de medicação com o repositório de reação adversa de medicação estruturada (Odds Ratio 48.6, p &lt;0,0001). A integração do fluxo de informações entre os módulos EMR pode ajudar a melhorar a documentação e potencialmente evitar eventos adversos de drogas. </v>
          </cell>
          <cell r="BQ365">
            <v>0</v>
          </cell>
          <cell r="BR365">
            <v>0</v>
          </cell>
          <cell r="BS365">
            <v>0</v>
          </cell>
          <cell r="BV365">
            <v>0</v>
          </cell>
          <cell r="BW365">
            <v>0</v>
          </cell>
          <cell r="BX365">
            <v>0</v>
          </cell>
          <cell r="BY365">
            <v>0</v>
          </cell>
          <cell r="BZ365">
            <v>0</v>
          </cell>
          <cell r="CA365">
            <v>0</v>
          </cell>
          <cell r="CB365">
            <v>0</v>
          </cell>
          <cell r="CC365">
            <v>0</v>
          </cell>
          <cell r="CK365">
            <v>0</v>
          </cell>
          <cell r="CL365">
            <v>0</v>
          </cell>
        </row>
        <row r="366">
          <cell r="C366" t="str">
            <v>summarizing drug information in medline citations</v>
          </cell>
          <cell r="D366" t="str">
            <v>Summarizing drug information in Medline citations.</v>
          </cell>
          <cell r="E366" t="str">
            <v xml:space="preserve">Resumindo informações de drogas em citações de Medline. </v>
          </cell>
          <cell r="G366" t="str">
            <v xml:space="preserve">macho </v>
          </cell>
          <cell r="H366">
            <v>2006</v>
          </cell>
          <cell r="I366">
            <v>23</v>
          </cell>
          <cell r="J366">
            <v>0</v>
          </cell>
          <cell r="K366">
            <v>0</v>
          </cell>
          <cell r="L366" t="str">
            <v>Scopus</v>
          </cell>
          <cell r="P366" t="str">
            <v>English</v>
          </cell>
          <cell r="Q366" t="str">
            <v>Article</v>
          </cell>
          <cell r="R366">
            <v>0</v>
          </cell>
          <cell r="T366" t="str">
            <v>Fiszman M., Rindflesch T.C., Kilicoglu H.</v>
          </cell>
          <cell r="U366" t="str">
            <v>AMIA ... Annual Symposium proceedings / AMIA Symposium. AMIA Symposium</v>
          </cell>
          <cell r="AB366" t="str">
            <v>https://www.scopus.com/inward/record.uri?eid=2-s2.0-34748884936&amp;partnerID=40&amp;md5=8b6aefc71fc0984cfe966f6f61c84d1d</v>
          </cell>
          <cell r="AC366" t="str">
            <v>Graduate School of Medicine, University of Tennessee, Knoxville, TN, United States</v>
          </cell>
          <cell r="AD366" t="str">
            <v>Fiszman, M., Graduate School of Medicine, University of Tennessee, Knoxville, TN, United States; Rindflesch, T.C., Graduate School of Medicine, University of Tennessee, Knoxville, TN, United States; Kilicoglu, H., Graduate School of Medicine, University of Tennessee, Knoxville, TN, United States</v>
          </cell>
          <cell r="AG366" t="str">
            <v>Pharmaceutical Preparations</v>
          </cell>
          <cell r="AM366" t="str">
            <v>Fiszman, M.</v>
          </cell>
          <cell r="AW366" t="str">
            <v>AMIA Annu Symp Proc</v>
          </cell>
          <cell r="AX366" t="str">
            <v>Final</v>
          </cell>
          <cell r="AY366" t="str">
            <v>2-s2.0-34748884936</v>
          </cell>
          <cell r="AZ366">
            <v>4</v>
          </cell>
          <cell r="BG366" t="str">
            <v>drug; article; documentation; drug interaction; drug therapy; human; information retrieval; medical information system; MEDLINE; methodology; natural language processing; Abstracting and Indexing; Drug Interactions; Drug Therapy; Humans; Information Storage and Retrieval; MEDLINE; Natural Language Processing; Pharmaceutical Preparations; Unified Medical Language System</v>
          </cell>
          <cell r="BJ366" t="str">
            <v>adverse drug events and drug-drug interactions are a major concern in patient care. although databases exist to provide information about drugs, they are not always up-to-date and complete (particularly regarding pharmacogenetics). we propose a methodology based on automatic summarization to identify drug information in medline citations and present results to the user in a convenient form. we evaluate the method on a selection of citations discussing ten drugs ranging from the proton pump inhibitor lansoprazole to the vasoconstrictor sumatriptan. we suggest that automatic summarization can provide a valuable adjunct to curated drug databases in supporting quality patient care.</v>
          </cell>
          <cell r="BL366" t="str">
            <v xml:space="preserve">Eventos adversos e interações medicamentosas são uma grande preocupação no atendimento ao paciente. Embora os bancos de dados existam para fornecer informações sobre drogas, eles nem sempre estão atualizados e completos (particularmente em relação à farmacogenética). Propomos uma metodologia com base na resumos automática para identificar informações de drogas em citações de Medline e apresentamos resultados para o usuário de forma conveniente. Avaliamos o método em uma seleção de citações que discutem dez drogas que vão desde o inibidor da bomba de prótons Lansoprazole ao Vasoconstritor Sumatriptano. Sugerimos que a resumos automática possa fornecer um adjunto valioso a bancos de dados de fármacos curados no apoio ao paciente de qualidade. </v>
          </cell>
          <cell r="BQ366">
            <v>0</v>
          </cell>
          <cell r="BR366">
            <v>0</v>
          </cell>
          <cell r="BS366">
            <v>0</v>
          </cell>
          <cell r="BV366">
            <v>0</v>
          </cell>
          <cell r="BW366">
            <v>0</v>
          </cell>
          <cell r="BX366">
            <v>0</v>
          </cell>
          <cell r="BY366">
            <v>0</v>
          </cell>
          <cell r="BZ366">
            <v>0</v>
          </cell>
          <cell r="CA366">
            <v>0</v>
          </cell>
          <cell r="CB366">
            <v>0</v>
          </cell>
          <cell r="CC366">
            <v>0</v>
          </cell>
          <cell r="CK366">
            <v>0</v>
          </cell>
          <cell r="CL366">
            <v>0</v>
          </cell>
        </row>
        <row r="367">
          <cell r="C367" t="str">
            <v>text analytics for surveillance (tas) an interactive environment for safety literature review</v>
          </cell>
          <cell r="D367" t="str">
            <v>Text Analytics for Surveillance (TAS): An Interactive Environment for Safety Literature Review</v>
          </cell>
          <cell r="E367" t="str">
            <v xml:space="preserve">Analytics de texto para vigilância (TAS): um ambiente interativo para revisão da literatura de segurança </v>
          </cell>
          <cell r="G367" t="str">
            <v xml:space="preserve">macho </v>
          </cell>
          <cell r="H367">
            <v>2012</v>
          </cell>
          <cell r="J367">
            <v>0</v>
          </cell>
          <cell r="K367">
            <v>0</v>
          </cell>
          <cell r="L367" t="str">
            <v>Scopus</v>
          </cell>
          <cell r="P367" t="str">
            <v>English</v>
          </cell>
          <cell r="Q367" t="str">
            <v>Review</v>
          </cell>
          <cell r="R367">
            <v>0</v>
          </cell>
          <cell r="T367" t="str">
            <v>Christensson C., Gipson G., Thomas T., Weatherall J.</v>
          </cell>
          <cell r="U367" t="str">
            <v>Drug Information Journal</v>
          </cell>
          <cell r="V367" t="str">
            <v>46</v>
          </cell>
          <cell r="W367" t="str">
            <v>1</v>
          </cell>
          <cell r="Y367" t="str">
            <v>10.1177/0092861511428890</v>
          </cell>
          <cell r="Z367" t="str">
            <v>10.1177/0092861511428890</v>
          </cell>
          <cell r="AB367" t="str">
            <v>https://www.scopus.com/inward/record.uri?eid=2-s2.0-84864815770&amp;doi=10.1177%2f0092861511428890&amp;partnerID=40&amp;md5=c09db02dfed0fa6e2b82223646e18d15</v>
          </cell>
          <cell r="AC367" t="str">
            <v>Patient Safety Surveillance, AstraZeneca RandD, Lund, Sweden; Safety Informatics, Patient Safety, AstraZeneca Pharmaceuticals LP, Wilmington, DE, United States; Patient Safety Surveillance, AstraZeneca RandD, Charnwood, United Kingdom; Biomedical Informatics, AstraZeneca RandD, Alderley Park Macclesfield, Cheshire, SK10 4TG, United Kingdom</v>
          </cell>
          <cell r="AD367" t="str">
            <v>Christensson, C., Patient Safety Surveillance, AstraZeneca RandD, Lund, Sweden; Gipson, G., Safety Informatics, Patient Safety, AstraZeneca Pharmaceuticals LP, Wilmington, DE, United States; Thomas, T., Patient Safety Surveillance, AstraZeneca RandD, Charnwood, United Kingdom; Weatherall, J., Biomedical Informatics, AstraZeneca RandD, Alderley Park Macclesfield, Cheshire, SK10 4TG, United Kingdom</v>
          </cell>
          <cell r="AL367" t="str">
            <v>(2001) Current Challenges in Pharmacovigilance: Pragmatic Approaches: Report of CIOMS Working Group V, , Geneva, Switzerland: World Health Organization; http://ec.europa.eu/health/files/eudralex/vol-9/pdf/vol9a_09-2008_en.pdf, Volume 9A of the Rules Governing Medicinal Products in the European Union. September 2008; ICH Harmonised Tripartite Guideline, Clinical Safety Data Management: Periodic Safety Update Reports for Marketed Drugs E2C(R1) (2003) Parent Guideline, , http://www.ich.org/fileadmin/Public_Web_Site/ICH_Products/Guidelines/Efficacy/E2C/Step4/E2C_R1__Guideline.pdf, International Conference on Harmonisation of Technical Requirements for Registration of Pharmaceuticals for Human Use November 6, 1996; Addendum, February 6; Dey, L., Haque, S.K.M., (2008) Proceedings of the Second Workshop on Analytics for Noisy Unstructured Text Data (AND '08), pp. 83-90. , New York: ACM; Zanasi, A., (2009) Proceedings of the International Workshop on Computational Intelligence in Security for Information Systems CISIS 2008, pp. 53-60. , Corchado EZunino RGastaldo PHerrero A, ed., New York: Springer; Juhl Jensen, L., Saric, J., Bork, P., Literature mining for the biologist: from information retrieval to biological discovery (2006) Nat Rev Genet, 7 (2), pp. 119-129; Wang, X., Hripcsak, G., Markatou, M., Friedman, C., Active computerized pharmacovigilance using natural language processing, statistics, and electronic health records: a feasibility study (2009) J Am Med Inform Assoc, 16 (3), pp. 328-337; Delamarre, D., Lillo-Le Louet, A., Guillot, L., Documentation in pharmacovigilance: using an ontology to extend and normalize Pubmed queries (2010) Stud Health Technol Inform, 160, pp. 518-522; Church, K.W., Hanks, P., Word association norms, mutual information, and lexicography (1990) Comput Linguist, 16 (1), pp. 22-29</v>
          </cell>
          <cell r="AM367" t="str">
            <v>Weatherall, J.; Biomedical Informatics, , Alderley Park Macclesfield, Cheshire, SK10 4TG, United Kingdom; email: james.weatherall@astrazeneca.com</v>
          </cell>
          <cell r="AV367" t="str">
            <v>DGIJB</v>
          </cell>
          <cell r="AW367" t="str">
            <v>Drug Inf. J.</v>
          </cell>
          <cell r="AX367" t="str">
            <v>Final</v>
          </cell>
          <cell r="AY367" t="str">
            <v>2-s2.0-84864815770</v>
          </cell>
          <cell r="AZ367">
            <v>8</v>
          </cell>
          <cell r="BF367" t="str">
            <v>literature; natural language processing; safety surveillance; text analytics</v>
          </cell>
          <cell r="BG367" t="str">
            <v>drug; computer program; data base; drug information; drug legislation; drug safety; drug surveillance program; medical documentation; medical literature; priority journal; publication; review; Text Analytics for Surveillance</v>
          </cell>
          <cell r="BI367" t="str">
            <v>twitter|metamap|nlp</v>
          </cell>
          <cell r="BJ367" t="str">
            <v>pharmacovigilance regulations and guidelines state that literature databases should be searched at least monthly to detect safety signals from the published literature. in addition, periodic safety update reports (psurs) should contain a summary and references from reports in the literature containing important safety findings. the volume of literature that needs to be reviewed is high, making manual review of the abstracts a resource-intensive process. text analytics for surveillance (tas) was developed as a software tool to improve the efficiency and consistency of the routine literature evaluation, tracking, and documentation process within a regulated pharmaceutical environment. text analytics for surveillance uses natural language processing and includes a novel application of text analytics to assist with identifying the most relevant articles in the process of scheduled surveillance of published literature by enhancing categorized review, introducing consistency of approach, ensuring rigorous recording of activities, and aiding profile analysis. there are clear opportunities to reuse the tas approach within other scientific and business areas where regular literature evaluation is important. © drug information association 2012.</v>
          </cell>
          <cell r="BL367" t="str">
            <v xml:space="preserve">Regulamentos de farmacovigilância e diretrizes afirmam que os bancos de dados da literatura devem ser pesquisados ​​pelo menos mensalmente para detectar sinais de segurança da literatura publicada. Além disso, os relatórios periódicos de atualização de segurança (PSUS) devem conter um resumo e referências de relatórios na literatura contendo importantes achados de segurança. O volume de literatura que precisa ser revisado é alto, fazendo manual de revisão dos resumos um processo intensivo de recursos. Analytics de texto para vigilância (TAS) foi desenvolvido como uma ferramenta de software para melhorar a eficiência e a consistência da avaliação, rastreamento e processo de documentação de literatura de rotina dentro de um ambiente farmacêutico regulamentado. Analytics de texto para a vigilância usa o processamento de linguagem natural e inclui uma nova aplicação de análise de texto para ajudar a identificar os artigos mais relevantes no processo de vigilância programada da literatura publicada, aprimorando a revisão categorizada, introduzindo a consistência da abordagem, garantindo a gravação rigorosa de atividades, e ajudando a análise de perfil. Há oportunidades claras para reutilizar a abordagem TAS dentro de outras áreas científicas e de negócios, onde a avaliação regular da literatura é importante. © Associação de Informações sobre Drogas 2012. </v>
          </cell>
          <cell r="BQ367">
            <v>0</v>
          </cell>
          <cell r="BR367">
            <v>0</v>
          </cell>
          <cell r="BS367">
            <v>0</v>
          </cell>
          <cell r="BV367">
            <v>0</v>
          </cell>
          <cell r="BW367">
            <v>0</v>
          </cell>
          <cell r="BX367">
            <v>0</v>
          </cell>
          <cell r="BY367">
            <v>0</v>
          </cell>
          <cell r="BZ367">
            <v>0</v>
          </cell>
          <cell r="CA367">
            <v>0</v>
          </cell>
          <cell r="CB367">
            <v>0</v>
          </cell>
          <cell r="CC367">
            <v>0</v>
          </cell>
          <cell r="CK367">
            <v>0</v>
          </cell>
          <cell r="CL367">
            <v>0</v>
          </cell>
        </row>
        <row r="368">
          <cell r="C368" t="str">
            <v>identifying relations of medications with adverse drug events using recurrent convolutional neural networks and gradient boosting</v>
          </cell>
          <cell r="D368" t="str">
            <v>Identifying relations of medications with adverse drug events using recurrent convolutional neural networks and gradient boosting</v>
          </cell>
          <cell r="E368" t="str">
            <v xml:space="preserve">Identificar relações de medicamentos com eventos adversos de medicamentos usando redes neurais convolucionais recorrentes e impulsionador gradiente </v>
          </cell>
          <cell r="G368" t="str">
            <v xml:space="preserve">macho </v>
          </cell>
          <cell r="H368">
            <v>2020</v>
          </cell>
          <cell r="I368">
            <v>8</v>
          </cell>
          <cell r="J368">
            <v>0</v>
          </cell>
          <cell r="K368">
            <v>0</v>
          </cell>
          <cell r="L368" t="str">
            <v>Scopus</v>
          </cell>
          <cell r="P368" t="str">
            <v>English</v>
          </cell>
          <cell r="Q368" t="str">
            <v>Article</v>
          </cell>
          <cell r="R368">
            <v>0</v>
          </cell>
          <cell r="S368" t="str">
            <v>All Open Access, Green</v>
          </cell>
          <cell r="T368" t="str">
            <v>Yang X., Bian J., Fang R., Bjarnadottir R.I., Hogan W.R., Wu Y.</v>
          </cell>
          <cell r="U368" t="str">
            <v>Journal of the American Medical Informatics Association</v>
          </cell>
          <cell r="V368" t="str">
            <v>27</v>
          </cell>
          <cell r="W368" t="str">
            <v>1</v>
          </cell>
          <cell r="Y368" t="str">
            <v>10.1093/jamia/ocz144</v>
          </cell>
          <cell r="Z368" t="str">
            <v>10.1093/jamia/ocz144</v>
          </cell>
          <cell r="AB368" t="str">
            <v>https://www.scopus.com/inward/record.uri?eid=2-s2.0-85076585387&amp;doi=10.1093%2fjamia%2focz144&amp;partnerID=40&amp;md5=23b9e73be9a6251e94624b5986e58e6e</v>
          </cell>
          <cell r="AC368" t="str">
            <v>Department of Health Outcomes and Biomedical Informatics, College of Medicine, University of Florida, Gainesville, FL, United States; J. Crayton Pruitt Family Department of Biomedical Engineering, University of Florida, Gainesville, FL, United States; Department of Family, Community and Health Systems Science, College of Nursing, University of Florida, Gainesville, FL, United States</v>
          </cell>
          <cell r="AD368" t="str">
            <v>Yang, X., Department of Health Outcomes and Biomedical Informatics, College of Medicine, University of Florida, Gainesville, FL, United States; Bian, J., Department of Health Outcomes and Biomedical Informatics, College of Medicine, University of Florida, Gainesville, FL, United States; Fang, R., J. Crayton Pruitt Family Department of Biomedical Engineering, University of Florida, Gainesville, FL, United States; Bjarnadottir, R.I., Department of Family, Community and Health Systems Science, College of Nursing, University of Florida, Gainesville, FL, United States; Hogan, W.R., Department of Health Outcomes and Biomedical Informatics, College of Medicine, University of Florida, Gainesville, FL, United States; Wu, Y., Department of Health Outcomes and Biomedical Informatics, College of Medicine, University of Florida, Gainesville, FL, United States</v>
          </cell>
          <cell r="AE368" t="str">
            <v>lomotil</v>
          </cell>
          <cell r="AG368" t="str">
            <v>atropine plus diphenoxylate, 55840-97-6</v>
          </cell>
          <cell r="AH368" t="str">
            <v>National Institute on Aging, NIA: R21AG062884
National Center for Advancing Translational Sciences, NCATS: UL1TR001427
Nvidia</v>
          </cell>
          <cell r="AI368" t="str">
            <v>We would like to thank the n2c2 organizers for providing the annotated corpus and the guidance for this challenge. We gratefully acknowledge the support of NVIDIA Corporation for the donation of the GPUs used for this research.</v>
          </cell>
          <cell r="AJ368" t="str">
            <v>Research reported in this publication was supported by the University of Florida Clinical and Translational Science Institute, which is supported in part by the NIH National Center for Advancing Translational Sciences under award number UL1TR001427 and NIA R21AG062884. The content is solely the responsibility of the authors and does not necessarily represent the official views of the National Institutes of Health.</v>
          </cell>
          <cell r="AL368" t="str">
            <v>To Err is Human: Building A Safer Health System, 2000. , http://www.ncbi.nlm.nih.gov/books/NBK225182/, Institute of Medicine (US) Committee on Quality of Health Care in America Washington (DC): National Academies Press (US). Accessed June 23, 2018; Poudel, D.R., Acharya, P., Ghimire, S., Burden of hospitalizations related to adverse drug events in the USA: A retrospective analysis from large inpatient database (2017) Pharmacoepidemiol Drug Saf, 26 (6), pp. 635-641; Weiss, A.J., Freeman, W.J., Heslin, K.C., (2018) Adverse Drug Events in U.S. Hospitals, 2010 Versus 2014. AHRQ, Statistical Brief #234, , https://www.hcup-us.ahrq.gov/reports/statbriefs/sb234-Adverse-Drug-Events.pdf, accessed January 18, 2019; Stausberg, J., International prevalence of adverse drug events in hospitals: An analysis of routine data from England, Germany, and the USA (2014) BMC Health Serv Res, 14, p. 125; Nadkarni, P.M., Ohno-Machado, L., Chapman, W.W., Natural language processing: An introduction (2011) J Am Med Inform Assoc, 18 (5), pp. 544-551; Wang, Y., Wang, L., Rastegar-Mojarad, M., Clinical information extraction applications: A literature review (2018) J Biomed Inform, 77, pp. 34-49; Meystre, S.M., Savova, G.K., Kipper-Schuler, K.C., Extracting information from textual documents in the electronic health record: A review of recent research (2008) Yearb Med Inform, 17, pp. 128-144; Friedman, C., Rindflesch, T.C., Corn, M., Natural language processing: State of the art and prospects for significant progress, a workshop sponsored by the National Library of Medicine (2013) J Biomed Inform, 46 (5), pp. 765-773; Friedman, C., Alderson, P.O., Austin, J.H., A general natural-language text processor for clinical radiology (1994) J Am Med Inform Assoc, 1 (2), pp. 161-174; Aronson, A.R., Lang, F.-M., An overview of MetaMap: Historical perspective and recent advances (2010) J Am Med Inform Assoc, 17 (3), pp. 229-236; Denny, J.C., Irani, P.R., Wehbe, F.H., The KnowledgeMap project: Development of a concept-based medical school curriculum database AMIA Annu Symp Proc 2003, pp. 195-199; Savova, G.K., Masanz, J.J., Ogren, P.V., Mayo clinical text analysis and knowledge extraction system (cTAKES): Architecture, component evaluation and applications (2010) J Am Med Inform Assoc, 17 (5), pp. 507-513; Bodenreider, O., The unified medical language system (UMLS): Integrating biomedical terminology (2004) Nucleic Acids Res, 32, pp. D267-D270; Lafferty, J.D., McCallum, A., Pereira, F., Conditional random fields: Probabilistic models for segmenting and labeling sequence data (2001) Proceedings of the Eighteenth International Conference on Machine Learning, pp. 282-289. , http://dl.acm.org/citation.cfmid645530.655813, San Francisco, CA: Morgan Kaufmann Accessed Mar 1, 2018; Tsochantaridis, I., Joachims, T., Hofmann, T., Large margin methods for structured and interdependent output variables (2005) J Mach Learn Res, 6, pp. 1453-1484; Uzuner E, O., South, B.R., Shen, S., 2010 i2b2/VA challenge on concepts, assertions, and relations in clinical text (2011) J Am Med Inform Assoc, 18 (5), pp. 552-556; Sun, W., Rumshisky, A., Uzuner, O., Evaluating temporal relations in clinical text: 2012 i2b2 Challenge (2013) J Am Med Inform Assoc, 20 (5), pp. 806-813; Pradhan, S., Elhadad, N., Chapman, W., Semeval-2014 task 7: Analysis of clinical text (2014) Proceedings of the 8th International Workshop on Semantic Evaluation (SemEval 2014), pp. 54-62; Suominen, H., SalanterEa, S., Velupillai, S., (2013) Overview of the ShARe/CLEF EHealth Evaluation Lab 2013, pp. 212-231. , In: Forner P, Müller H, Paredes R, et al., eds. Information Access Evaluation Multilinguality, Multimodality, and Visualization. Berlin: Springer; Tang, B., Cao, H., Wu, Y., Recognizing clinical entities in hospital discharge summaries using structural support vector machines with word representation features (2013) BMC Med Inform Decis Mak, 13, p. S1; Jiang, M., Chen, Y., Liu, M., A study of machine-learning-based approaches to extract clinical entities and their assertions from discharge summaries (2011) J Am Med Inform Assoc, 18 (5), pp. 601-606; Wu, Y., Xu, J., Jiang, M., A study of neural word embeddings for named entity recognition in clinical text (2015) AMIA Annu Symp Proc, pp. 1326-1333; De Bruijn, B., Cherry, C., Kiritchenko, S., Machine-learned solutions for three stages of clinical information extraction: The state of the art at i2b2 2010 (2011) J Am Med Inform Assoc, 18 (5), pp. 557-562; LeCun, Y., Bengio, Y., Hinton, G., Deep learning (2015) Nature, 521 (7553), pp. 436-444; Collobert, R., Weston, J., Bottou, L., Natural language processing (almost) from scratch (2011) J Mach Learn Res, 12, pp. 2493-2537; Mikolov, T., Chen, K., Corrado, G., Efficient Estimation of Word Representations in Vector Space, , http://arxiv.org/abs/1301.3781, arXiv: 13013781 [cs]. Published online first January 16, 2013 Accessed March 2, 2018; Pennington, J., Socher, R., Manning, C.D., (2014) Glove: Global Vectors for Word Representation, , http://citeseerx.ist.psu.edu/viewdoc/citations;jsessionidB90254BA67F435112ACC1AC456222FA9doi10.1.1.671.1743, Accessed March 2, 2018; Wu, Y., Jiang, M., Xu, J., Clinical named entity recognition using deep learning models (2017) AMIA Annu Symp Proc, pp. 1812-1819; Liu, Z., Yang, M., Wang, X., Entity recognition from clinical texts via recurrent neural network (2017) BMC Med Inform Decis Mak, 17 (S2), p. 2018. , https://www.ncbi.nlm.nih.gov/pmc/articles/PMC5506598/, Accessed March 1; Jagannatha, A.N., Yu, H., Bidirectional RNN for medical event detection in electronic health records (2016) Proc Conf, 2016, pp. 473-482; Wu, Y., Jiang, M., Lei, J., Named entity recognition in Chinese clinical text using deep neural network (2015) Stud Health Technol Inform, 216, pp. 624-628; Hochreiter, S., Schmidhuber, J., Long short-term memory (1997) Neural Comput, 9 (8), pp. 1735-1780; Wunnava, S., Qin, X., Kakar, T., Adverse drug event detection from electronic health records using hierarchical recurrent neural networks with dual-level embedding (2019) Drug Saf, 42 (1), pp. 113-122; Yang, X., Bian, J., Gong, Y., MADEx: A system for detecting medications, adverse drug events, and their relations from clinical notes (2019) Drug Saf, 42 (1), p. 123. , https://doi.org/10.1007/s40264-018-0761-0; Kumar, S., A Survey of Deep Learning Methods for Relation Extraction, , http://arxiv.org/abs/1705.03645, arXiv: 170503645 [cs] Published online first: May 10, 2017 Accessed June 1, 2018; Liu, F., Jagannatha, A., Yu, H., Towards drug safety surveillance and pharmacovigilance: Current progress in detecting medication and adverse drug events from electronic health records (2019) Drug Saf, 42 (1), pp. 95-97; Tang, B., Wu, Y., Jiang, M., A hybrid system for temporal information extraction from clinical text (2013) J Am Med Inform Assoc, 20 (5), pp. 828-835; Zhou, X., Hu, B., Chen, Q., Recurrent convolutional neural network for answer selection in community question answering (2018) Neurocomputing, 274, pp. 8-18; Chen, T., Guestrin, C., XGBoost: A scalable tree boosting system (2016) Proceedings of the 22Nd ACM SIGKDD International Conference on Knowledge Discovery and Data Mining, pp. 785-794. , http://doi.acm.org/10.1145/2939672.2939785, New York, NY: ACM; Johnson, A.E.W., Pollard, T.J., Shen, L., MIMIC-III, a freely accessible critical care database (2016) Sci Data, 3 (1), p. 160035; Lample, G., Ballesteros, M., Subramanian, S., Neural Architectures for Named Entity Recognition, , http://arxiv.org/abs/1603.01360, arXiv: 160301360 [cs] Published online first March 4, 2016 Accessed March 2, 2018; Wu, Y., Yang, X., Bian, J., Combine factual medical knowledge and distributed word representation to improve clinical named entity recognition (2018) AMIA Annu Symp Proc, 2018, pp. 1110-1117; Kuhn, M., Campillos, M., Letunic, I., A side effect resource to capture phenotypic effects of drugs (2010) Mol Syst Biol, 6, p. 343; Reimers, N., Gurevych, I., Optimal Hyperparameters for Deep LSTMNetworks for Sequence Labeling Tasks, , http://arxiv.org/abs/1707.06799, CoRR; 2017; Joulin, A., Grave, E., Bojanowski, P., FastText.zip: Compressing Text Classification Models, , http://arxiv.org/abs/1612.03651, arXiv: 161203651 [cs] Published online first December 12, 2016 Accessed January 26, 2019; Chang, C.-C., Lin, C.-J., LIBSVM: A library for support vector machines (2011) ACM Trans Intell Syst Technol, 2 (3), pp. 1-27; Xu, J., Wu, Y., Zhang, Y., CD-REST: A system for extracting chemicalinduced disease relation in literature (2016) Database (Oxford), , https://academic.oup.com/database/article/doi/10.1093/database/baw036/2630291, Accessed June 3, 2018; Abadi, M., Ashish, A., Barham, P., (2016) TensorFlow: Large-scale Machine Learning on Heterogeneous Distributed Systems, , arXiv preprint arXiv:1603.04467; Mikolov, T., Sutskever, I., Chen, K., Distributed representations of words and phrases and their compositionality (2013) Advances in Neural Information Processing Systems, pp. 3111-3119; Weinberger, K., Dasgupta, A., Langford, J., Feature hashing for large scale multitask learning (2009) Proceedings of the 26th Annual International Conference on Machine Learning, pp. 1113-1120. , http://doi.acm.org/10.1145/1553374.1553516, New York: ACM; Akkasi, A., Varoglu, E., Dimililer, N., Balanced undersampling: A novel sentence-based undersampling method to improve recognition of named entities in chemical and biomedical text (2018) Appl Intell, 48 (8), pp. 1965-1978</v>
          </cell>
          <cell r="AM368" t="str">
            <v>Wu, Y.; Department of Health Outcomes and Biomedical Informatics, United States; email: yonghui.wu@ufl.edu</v>
          </cell>
          <cell r="AP368" t="str">
            <v>Oxford University Press</v>
          </cell>
          <cell r="AV368" t="str">
            <v>JAMAF</v>
          </cell>
          <cell r="AW368" t="str">
            <v>J. Am. Med. Informatics Assoc.</v>
          </cell>
          <cell r="AX368" t="str">
            <v>Final</v>
          </cell>
          <cell r="AY368" t="str">
            <v>2-s2.0-85076585387</v>
          </cell>
          <cell r="AZ368">
            <v>7</v>
          </cell>
          <cell r="BF368" t="str">
            <v>clinical natural language processing; deep learning; named entity recognition; recurrent convolutional neural network; relation extraction</v>
          </cell>
          <cell r="BG368" t="str">
            <v>adverse drug reaction; algorithm; Article; classification; convolutional neural network; deep learning; drug therapy; electronic health record; extraction; human; machine learning; model; narrative; natural language processing; patient safety; pharmacovigilance; random forest; recognition; recurrent neural network; support vector machine; adverse drug reaction; classifier; feature extraction; learning algorithm; long short term memory network; recurrent neural network; comparative study; electronic health record; information retrieval; natural language processing; procedures; verbal communication; atropine plus diphenoxylate; drug; Deep Learning; Drug-Related Side Effects and Adverse Reactions; Electronic Health Records; Humans; Information Storage and Retrieval; Narration; Natural Language Processing; Neural Networks, Computer</v>
          </cell>
          <cell r="BI368" t="str">
            <v>twitter|metamap|nlp</v>
          </cell>
          <cell r="BJ368" t="str">
            <v>objective: to develop a natural language processing system that identifies relations of medications with adverse drug events from clinical narratives. this project is part of the 2018 n2c2 challenge. materials and methods: we developed a novel clinical named entity recognition method based on an recurrent convolutional neural network and compared it to a recurrent neural network implemented using the long-short term memory architecture, explored methods to integrate medical knowledge as embedding layers in neural networks, and investigated 3 machine learning models, including support vector machines, random forests and gradient boosting for relation classification. the performance of our system was evaluated using annotated data and scripts provided by the 2018 n2c2 organizers. results: our system was among the top ranked. our best model submitted during this challenge (based on recurrent neural networks and support vector machines) achieved lenient f1 scores of 0.9287 for concept extraction (ranked third), 0.9459 for relation classification (ranked fourth), and 0.8778 for the end-to-end relation extraction (ranked second). we developed a novel named entity recognition model based on a recurrent convolutional neural network and further investigated gradient boosting for relation classification. the new methods improved the lenient f1 scores of the 3 subtasks to 0.9292, 0.9633, and 0.8880, respectively, which are comparable to the best performance reported in this challenge. conclusion: this study demonstrated the feasibility of using machine learning methods to extract the relations of medications with adverse drug events from clinical narratives. © 2019 the author(s) 2019. published by oxford university press on behalf of the american medical informatics association. all rights reserved.</v>
          </cell>
          <cell r="BK368" t="str">
            <v>Integrar o status de rotulagem de AEs de medicamentos no FAERS pode aumentar a triagem de relatórios e a eficiência da revisão.</v>
          </cell>
          <cell r="BL368" t="str">
            <v xml:space="preserve">Objetivo: Desenvolver um sistema de processamento de linguagem natural que identifique relações de medicamentos com eventos adversos de medicamentos de narrativas clínicas. Este projeto faz parte do desafio 2018 N2C2. MATERIAIS E MÉTODOS: Desenvolvemos um novo método de reconhecimento de entidade clínica baseado em uma rede neural convolucionária recorrente e comparada a uma rede neural recorrente implementada usando a arquitetura de memória de longo prazo, explorou métodos para integrar o conhecimento médico como incorporação de camadas em redes neurais e investigou 3 modelos de aprendizagem de máquina, incluindo máquinas de vetor de suporte, florestas aleatórias e inclinação para a classificação de relação. O desempenho do nosso sistema foi avaliado usando dados e scripts anotados fornecidos pelos organizadores de 2018 N2C2. Resultados: Nosso sistema estava entre os top classificados. Nosso melhor modelo submetido durante este desafio (com base em redes neurais recorrentes e máquinas de vetor de suporte) alcançados escores F1 lenientes de 0,9287 para a extração do conceito (terceiro classificado), 0,9459 para a classificação de relação (em quarto), e 0,8778 para o fim-a-fim extração de relação (segundo classificada). Desenvolvemos um novo modelo de reconhecimento de entidade nomeado com base em uma rede neural convolucionária recorrente e investigou ainda mais o aumento do gradiente para a classificação de relação. Os novos métodos melhoraram os escores F1 lenientes das 3 subtarefas para 0,9292, 0,9633 e 0,8880, respectivamente, que são comparáveis ​​ao melhor desempenho relatado neste desafio. CONCLUSÃO: Este estudo demonstrou a viabilidade de usar métodos de aprendizagem de máquina para extrair as relações de medicamentos com eventos adversos de drogas de narrativas clínicas. © 2019 o autor (s) 2019. Publicado pela Universidade de Oxford Press em nome da American Medical Informatics Association. todos os direitos reservados. </v>
          </cell>
          <cell r="BQ368">
            <v>0</v>
          </cell>
          <cell r="BR368">
            <v>1</v>
          </cell>
          <cell r="BS368">
            <v>0</v>
          </cell>
          <cell r="BV368">
            <v>0</v>
          </cell>
          <cell r="BW368">
            <v>0</v>
          </cell>
          <cell r="BX368">
            <v>0</v>
          </cell>
          <cell r="BY368">
            <v>0</v>
          </cell>
          <cell r="BZ368">
            <v>0</v>
          </cell>
          <cell r="CA368">
            <v>0</v>
          </cell>
          <cell r="CB368">
            <v>0</v>
          </cell>
          <cell r="CC368">
            <v>0</v>
          </cell>
          <cell r="CE368" t="str">
            <v>Entra ou ñ para leitura: não</v>
          </cell>
          <cell r="CF368" t="str">
            <v>Ruim</v>
          </cell>
          <cell r="CG368">
            <v>44374</v>
          </cell>
          <cell r="CK368">
            <v>0</v>
          </cell>
          <cell r="CL368">
            <v>0</v>
          </cell>
        </row>
        <row r="369">
          <cell r="C369" t="str">
            <v>implementation and comparison of two text mining methods with a standard pharmacovigilance method for signal detection of medication errors</v>
          </cell>
          <cell r="D369" t="str">
            <v>Implementation and comparison of two text mining methods with a standard pharmacovigilance method for signal detection of medication errors</v>
          </cell>
          <cell r="E369" t="str">
            <v xml:space="preserve">Implementação e comparação de dois métodos de mineração de texto com um método de farmacovigilância padrão para detecção de sinal de erros de medicação </v>
          </cell>
          <cell r="G369" t="str">
            <v xml:space="preserve">macho </v>
          </cell>
          <cell r="H369">
            <v>2020</v>
          </cell>
          <cell r="I369">
            <v>1</v>
          </cell>
          <cell r="J369">
            <v>0</v>
          </cell>
          <cell r="K369">
            <v>0</v>
          </cell>
          <cell r="L369" t="str">
            <v>Scopus</v>
          </cell>
          <cell r="P369" t="str">
            <v>English</v>
          </cell>
          <cell r="Q369" t="str">
            <v>Article</v>
          </cell>
          <cell r="R369">
            <v>0</v>
          </cell>
          <cell r="S369" t="str">
            <v>All Open Access, Gold, Green</v>
          </cell>
          <cell r="T369" t="str">
            <v>Eskildsen N.K., Eriksson R., Christensen S.B., Aghassipour T.S., Bygsø M.J., Brunak Sø., Hansen S.L.</v>
          </cell>
          <cell r="U369" t="str">
            <v>BMC Medical Informatics and Decision Making</v>
          </cell>
          <cell r="V369" t="str">
            <v>20</v>
          </cell>
          <cell r="W369" t="str">
            <v>1</v>
          </cell>
          <cell r="X369" t="str">
            <v xml:space="preserve"> 94</v>
          </cell>
          <cell r="Y369" t="str">
            <v>10.1186/s12911-020-1097-0</v>
          </cell>
          <cell r="Z369" t="str">
            <v>10.1186/s12911-020-1097-0</v>
          </cell>
          <cell r="AB369" t="str">
            <v>https://www.scopus.com/inward/record.uri?eid=2-s2.0-85085363296&amp;doi=10.1186%2fs12911-020-1097-0&amp;partnerID=40&amp;md5=6cad9307db616d7f929f645cda0a3a80</v>
          </cell>
          <cell r="AC369" t="str">
            <v>Department of Safety Surveillance, Global Safety, Novo Nordisk A/S, Bagsværd, Denmark; Disease Systems Biology Program, Novo Nordisk Foundation Center for Protein Research, University of Copenhagen, Copenhagen, Denmark; Global Information and Analysis, Novo Nordisk A/S, Bagsværd, Denmark</v>
          </cell>
          <cell r="AD369" t="str">
            <v>Eskildsen, N.K., Department of Safety Surveillance, Global Safety, Novo Nordisk A/S, Bagsværd, Denmark; Eriksson, R., Disease Systems Biology Program, Novo Nordisk Foundation Center for Protein Research, University of Copenhagen, Copenhagen, Denmark; Christensen, S.B., Global Information and Analysis, Novo Nordisk A/S, Bagsværd, Denmark; Aghassipour, T.S., Global Information and Analysis, Novo Nordisk A/S, Bagsværd, Denmark; Bygsø, M.J., Department of Safety Surveillance, Global Safety, Novo Nordisk A/S, Bagsværd, Denmark; Brunak, Sø., Disease Systems Biology Program, Novo Nordisk Foundation Center for Protein Research, University of Copenhagen, Copenhagen, Denmark; Hansen, S.L., Department of Safety Surveillance, Global Safety, Novo Nordisk A/S, Bagsværd, Denmark</v>
          </cell>
          <cell r="AH369" t="str">
            <v>Novo Nordisk Fonden, NNF: NNF14CC0001</v>
          </cell>
          <cell r="AI369" t="str">
            <v>This work was partly funded by a Novo Nordisk Foundation grant (Grant agreement NNF14CC0001). This funding body had no role in the design of the study and collection, analysis and interpretation of data and in writing the manuscript.</v>
          </cell>
          <cell r="AL369" t="str">
            <v>Walsh, E.K., Hansen, C.R., Sahm, L.J., Kearney, P.M., Doherty, E., Bradley, C.P., Economic impact of medication error: A systematic review (2017) Pharmacoepidemiol Drug Saf, 26 (5), pp. 481-497; Goedecke, T., Ord, K., Newbould, V., Brosch, S., Arlett, P., Medication errors: New EU good practice guide on risk minimisation and error prevention (2016) Drug Saf, 39 (6), pp. 491-500; Newbould, V., Meur, S., Goedecke, T., Kurz, X., Medication errors: A characterisation of spontaneously reported cases in EudraVigilance (2017) Drug Saf, 40 (12), pp. 1241-1248; (2014) Reporting and Learning Systems for Medication Errors: The Role of Pharmacovigilance Centres, , http://www.who.int/medicines/areas/quality_safety/safety_efficacy/emp_mes/en/, World Health Organization, [22-July-2018]; (2015) Good Practice Guide on Recording, Coding, Reporting and Assessment of Medication Errors, , https://www.ema.europa.eu/en/documents/regulatory-procedural-guideline/good-practice-guide-recording-coding-reporting-assessment-medication-errors_en.pdf, European Medicines Agency, Pharmacovigilance Risk Assessment Committee, [04-Dec-2018]; (2015) Good Practice Guide on Risk Minimisation and Prevention of Medication Errors, , https://www.ema.europa.eu/documents/regulatory-procedural-guideline/good-practice-guide-risk-minimisation-prevention-medication-errors_en.pdf, European Medicines Agency, Pharmacovigilance Risk Assessment Committee [04-Dec-2018]; (2016) Safety Considerations for Product Design to Minimize Medication Errors, , https://www.fda.gov/downloads/Drugs/GuidanceComplianceRegulatoryInformation/Guidances/UCM331810.pdf, Food and Drug Administration, Center for Drug Evaluation and Research, [04-Dec-2018]; Morimoto, T., Gandhi, T., Seger, A., Hsieh, T., Bates, D., Adverse drug events and medication errors: Detection and classification methods (2004) Qual Saf Health Care, 13 (4), pp. 306-314. , 1:STN:280:DC%2BD2czos1eqsg%3D%3D; Kunac, D., Tatley, M., Detecting medication errors in the New Zealand Pharmacovigilance database (2011) Drug Saf, 34 (1), pp. 59-71; Harpaz, R., Chase, H., Friedman, C., Mining multi-item drug adverse effect associations in spontaneous reporting systems (2010) BMC Bioinformatics, 11, p. S7; Harpaz, R., Dumouchel, W., Shah, N.H., Madigan, D., Ryan, P., Friedman, C., Novel data-mining methodologies for adverse drug event discovery and analysis (2012) Clin Pharmacol Ther, 91 (6), pp. 1010-1021. , 1:CAS:528:DC%2BC38XnsFGns7g%3D; Luo, Y., Thompson, W., Herr, T., Zeng, Z., Berendsen, M., Jonnalagadda, S., Natural language processing for EHR-based Pharmacovigilance: A structured review (2017) Drug Saf, 40 (11), pp. 1075-1089; Harpaz, R., Callahan, A., Tamang, S., Low, Y., Odgers, D., Finlayson, S., Text Mining for Adverse Drug Events: The promise, challenges, and state of the art (2014) Drug Saf, 37 (10), pp. 777-790. , 1:CAS:528:DC%2BC2cXhsVWkt7nO; Eriksson, R., Jensen, P., Frankild, S., Jensen, L., Brunak, S., Dictionary construction and identification of possible adverse drug events in Danish clinical narrative text (2013) J Am Med Inform Assoc, 20 (5), pp. 947-953; Eriksson, R., Werge, T., Jensen, L., Brunak, S., Dose-specific adverse drug reaction identification in electronic patient records: Temporal data Mining in an Inpatient Psychiatric Population (2014) Drug Saf, 37 (4), pp. 237-247. , 1:CAS:528:DC%2BC2cXls1Onsrc%3D; Duggirala, H.J., Tonning, J.M., Smith, E., Bright, R.A., Baker, J.D., Ball, R., Use of data mining at the food and drug administration (2016) J Am Med Inform Assoc, 23 (2), pp. 428-434; Ly, T., Pamer, C., Dang, O., Brajovic, S., Haider, S., Botsis, T., Evaluation of natural language processing (NLP) systems to annotate drug product labeling with MedDRA terminology (2018) J Biomed Inform, 83, pp. 73-86; (2017) Pharmacovigilance Risk Assessment Committee (PRAC), , https://www.ema.europa.eu/en/documents/minutes/minutes-prac-meeting-2-5-may-2017_en.pdf, European Medicines Agency, Minutes of the meeting on 2-5 May 2017. [04-Dec-2018]; Milward, D., Bjäreland, M., Hayes, W., Ontology-based interactive information extraction from scientific abstracts (2005) Comp Funct Genomics, 6 (1-2), pp. 67-71. , 1:CAS:528:DC%2BD2MXivVCqu7Y%3D; Bandy, J., Milward, D., McQuay, S., Mining protein-protein interactions from published literature using Linguamatics I2E (2009) Protein Networks and Pathway Analysis, pp. 3-13. , Y. Nikolsky J. Bryant (eds) Humana Press Totowa; Wang, X., Hripcsak, G., Markatou, M., Friedman, C., Active computerized Pharmacovigilance using natural language processing, statistics, and electronic health records: A feasibility study (2009) J Am Med Inform Assoc, 16 (3), pp. 328-337; Harpaz, R., Vilar, S., Dumouchel, W., Salmasian, H., Haerian, K., Shah, N.H., Combing signals from spontaneous reports and electronic health records for detection of adverse drug reactions (2013) J Am Med Inform Assoc, 20 (3), pp. 413-419</v>
          </cell>
          <cell r="AM369" t="str">
            <v>Eriksson, R.; Disease Systems Biology Program, Denmark; email: robert.eriksson@cpr.ku.dk</v>
          </cell>
          <cell r="AP369" t="str">
            <v>BioMed Central Ltd</v>
          </cell>
          <cell r="AW369" t="str">
            <v>BMC Med. Informatics Decis. Mak.</v>
          </cell>
          <cell r="AX369" t="str">
            <v>Final</v>
          </cell>
          <cell r="AY369" t="str">
            <v>2-s2.0-85085363296</v>
          </cell>
          <cell r="BF369" t="str">
            <v>Individual case reports; Medication errors; Natural language processing; Pharmacovigilance; Precision; Recall; Signal detection; Text mining</v>
          </cell>
          <cell r="BG369" t="str">
            <v>adverse drug reaction; data mining; drug surveillance program; female; human; male; medication error; prevention and control; standard; Adverse Drug Reaction Reporting Systems; Data Mining; Drug-Related Side Effects and Adverse Reactions; Female; Humans; Male; Medication Errors; Pharmacovigilance; Reference Standards</v>
          </cell>
          <cell r="BI369" t="str">
            <v>twitter|metamap|nlp</v>
          </cell>
          <cell r="BJ369" t="str">
            <v>background: medication errors have been identified as the most common preventable cause of adverse events. the lack of granularity in medication error terminology has led pharmacovigilance experts to rely on information in individual case safety reports' (icsrs) codes and narratives for signal detection, which is both time consuming and labour intensive. thus, there is a need for complementary methods for the detection of medication errors from icsrs. the aim of this study is to evaluate the utility of two natural language processing text mining methods as complementary tools to the traditional approach followed by pharmacovigilance experts for medication error signal detection. methods: the safety surveillance advisor (ssa) method, i2e text mining and university of copenhagen center for protein research (cpr) text mining, were evaluated for their ability to extract cases containing a type of medication error where patients extracted insulin from a prefilled pen or cartridge by a syringe. a total of 154,209 icsrs were retrieved from novo nordisk's safety database from january 1987 to february 2018. each method was evaluated by recall (sensitivity) and precision (positive predictive value). results: we manually annotated 2533 icsrs to investigate whether these contained the sought medication error. all these icsrs were then analysed using the three methods. the recall was 90.4, 88.1 and 78.5% for the cpr text mining, the ssa method and the i2e text mining, respectively. precision was low for all three methods ranging from 3.4% for the ssa method to 1.9 and 1.6% for the cpr and i2e text mining methods, respectively. conclusions: text mining methods can, with advantage, be used for the detection of complex signals relying on information found in unstructured text (e.g., icsr narratives) as standardised and both less labour-intensive and time-consuming methods compared to traditional pharmacovigilance methods. the employment of text mining in pharmacovigilance need not be limited to the surveillance of potential medication errors but can be used for the ongoing regulatory requests, e.g., obligations in risk management plans and may thus be utilised broadly for signal detection and ongoing surveillance activities. © 2020 the author(s).</v>
          </cell>
          <cell r="BK369" t="str">
            <v>No entanto, os fabricantes de medicamentos não são obrigados a usar MedDRA para descrever AEs nos rótulos dos produtos. Nossa hipótese é que as ferramentas de processamento de linguagem natural (PNL) poderiam auxiliar na automação da extração e mapeamento MedDRA de termos de EA em rótulos de medicamentos.</v>
          </cell>
          <cell r="BL369" t="str">
            <v xml:space="preserve">Antecedentes: Os erros de medicação foram identificados como a causa evitável mais comum de eventos adversos. A falta de granularidade na terminologia de erro de medicação levou especialistas em farmacovigilância a confiar em informações em códigos de relatórios de segurança de caso individuais '(ICSRS) e narrativas para detecção de sinal, que é demorado e trabalho intensivo de trabalho. Assim, há necessidade de métodos complementares para a detecção de erros de medicação da ICSRS. O objetivo deste estudo é avaliar a utilidade de dois métodos de mineração de texto de processamento de linguagem natural como ferramentas complementares para a abordagem tradicional seguida de especialistas em farmacovigilância para detecção de sinal de erro de medicação. Métodos: O método do consultor de vigilância de segurança (SSA), I2e Texto Mineração e Universidade de Copenhagen Center para a mineração de texto de pesquisa de proteínas (CPR), foram avaliados por sua capacidade de extrair casos contendo um tipo de erro de medicação onde pacientes extraíram insulina de uma caneta pré-realizada ou cartucho por uma seringa. Um total de 154.209 ICSRs foi recuperado do banco de dados de segurança do Novo Nordisk a partir de janeiro de 1987 a fevereiro de 2018. Cada método foi avaliado por recuperação (sensibilidade) e precisão (valor preditivo positivo). Resultados: Anotamos manualmente 2533 ICSRs para investigar se isso continha o erro de medicação procurado. Todos esses ICSRs foram então analisados ​​usando os três métodos. O recall foi de 90,4, 88,1 e 78,5% para a mineração de texto RCP, o método da SSA e a mineração de texto I2e, respectivamente. A precisão foi baixa para todos os três métodos que variam de 3,4% para o método SSA para 1,9 e 1,6% para os métodos de mineração de texto RCP e I2E, respectivamente. CONCLUSÕES: Os métodos de mineração de texto podem, com vantagem, ser usados ​​para a detecção de sinais complexos que contam com informações encontradas em texto não estruturado (por exemplo, narrativas de ICSR) como padronizados e ambos os métodos menos intensivos em mão-de-obra e demorados em comparação com os métodos tradicionais de farmacovigilância. O emprego de mineração de texto na farmacovigilância não precisa ser limitada à vigilância dos possíveis erros de medicação, mas pode ser utilizado para os pedidos de regulamentação em curso, por exemplo, obrigações nos planos de gestão de risco e, portanto, ser utilizados amplamente para detecção de sinal e atividades de vigilância contínuas. © 2020 o (s) autor (es). </v>
          </cell>
          <cell r="BQ369">
            <v>0</v>
          </cell>
          <cell r="BR369">
            <v>1</v>
          </cell>
          <cell r="BS369">
            <v>0</v>
          </cell>
          <cell r="BV369">
            <v>0</v>
          </cell>
          <cell r="BW369">
            <v>0</v>
          </cell>
          <cell r="BX369">
            <v>0</v>
          </cell>
          <cell r="BY369">
            <v>0</v>
          </cell>
          <cell r="BZ369">
            <v>0</v>
          </cell>
          <cell r="CA369">
            <v>0</v>
          </cell>
          <cell r="CB369">
            <v>0</v>
          </cell>
          <cell r="CC369">
            <v>0</v>
          </cell>
          <cell r="CE369" t="str">
            <v>Entra ou ñ para leitura: não</v>
          </cell>
          <cell r="CF369" t="str">
            <v>Ruim</v>
          </cell>
          <cell r="CG369">
            <v>44374</v>
          </cell>
          <cell r="CK369">
            <v>0</v>
          </cell>
          <cell r="CL369">
            <v>0</v>
          </cell>
        </row>
        <row r="370">
          <cell r="C370" t="str">
            <v>information on adverse drug reactions proof of principle for a structured database that allows customization of drug information</v>
          </cell>
          <cell r="D370" t="str">
            <v>Information on adverse drug reactions—Proof of principle for a structured database that allows customization of drug information</v>
          </cell>
          <cell r="E370" t="str">
            <v xml:space="preserve">Informações sobre reações adversas de medicamento - prova de princípio para um banco de dados estruturado que permite personalização de informações sobre drogas </v>
          </cell>
          <cell r="G370" t="str">
            <v xml:space="preserve">macho </v>
          </cell>
          <cell r="H370">
            <v>2020</v>
          </cell>
          <cell r="I370">
            <v>3</v>
          </cell>
          <cell r="J370">
            <v>0</v>
          </cell>
          <cell r="K370">
            <v>0</v>
          </cell>
          <cell r="L370" t="str">
            <v>Scopus</v>
          </cell>
          <cell r="P370" t="str">
            <v>English</v>
          </cell>
          <cell r="Q370" t="str">
            <v>Article</v>
          </cell>
          <cell r="R370">
            <v>0</v>
          </cell>
          <cell r="T370" t="str">
            <v>Kusch M.K.P., Zien A., Hachenberg C., Haefeli W.E., Seidling H.M.</v>
          </cell>
          <cell r="U370" t="str">
            <v>International Journal of Medical Informatics</v>
          </cell>
          <cell r="V370" t="str">
            <v>133</v>
          </cell>
          <cell r="X370" t="str">
            <v xml:space="preserve"> 103970</v>
          </cell>
          <cell r="Y370" t="str">
            <v>10.1016/j.ijmedinf.2019.103970</v>
          </cell>
          <cell r="Z370" t="str">
            <v>10.1016/j.ijmedinf.2019.103970</v>
          </cell>
          <cell r="AB370" t="str">
            <v>https://www.scopus.com/inward/record.uri?eid=2-s2.0-85074331910&amp;doi=10.1016%2fj.ijmedinf.2019.103970&amp;partnerID=40&amp;md5=fe8eea5323beeb789262507621d734e1</v>
          </cell>
          <cell r="AC370" t="str">
            <v>Department of Clinical Pharmacology and Pharmacoepidemiology, University of Heidelberg, Im Neuenheimer Feld 410, Heidelberg, 69120, Germany; Cooperation Unit Clinical Pharmacy, University of Heidelberg, Im Neuenheimer Feld 410, Heidelberg, 69120, Germany; datapeutics GmbH, Hans-Bunte-Straße 8-10, Heidelberg, 69123, Germany</v>
          </cell>
          <cell r="AD370" t="str">
            <v>Kusch, M.K.P., Department of Clinical Pharmacology and Pharmacoepidemiology, University of Heidelberg, Im Neuenheimer Feld 410, Heidelberg, 69120, Germany, Cooperation Unit Clinical Pharmacy, University of Heidelberg, Im Neuenheimer Feld 410, Heidelberg, 69120, Germany; Zien, A., datapeutics GmbH, Hans-Bunte-Straße 8-10, Heidelberg, 69123, Germany; Hachenberg, C., datapeutics GmbH, Hans-Bunte-Straße 8-10, Heidelberg, 69123, Germany; Haefeli, W.E., Department of Clinical Pharmacology and Pharmacoepidemiology, University of Heidelberg, Im Neuenheimer Feld 410, Heidelberg, 69120, Germany, Cooperation Unit Clinical Pharmacy, University of Heidelberg, Im Neuenheimer Feld 410, Heidelberg, 69120, Germany; Seidling, H.M., Department of Clinical Pharmacology and Pharmacoepidemiology, University of Heidelberg, Im Neuenheimer Feld 410, Heidelberg, 69120, Germany, Cooperation Unit Clinical Pharmacy, University of Heidelberg, Im Neuenheimer Feld 410, Heidelberg, 69120, Germany</v>
          </cell>
          <cell r="AH370" t="str">
            <v>Klaus Tschira Stiftung, KTS</v>
          </cell>
          <cell r="AI370" t="str">
            <v>Part of this work was supported by grants from the “ Klaus Tschira Foundation gGmbH (KTS) ”, Heidelberg, Germany. The work did not receive any other grant from funding agencies in the public, commercial, or not-for-profit sectors. Summary table What was already known on the topic • Details on adverse drug reactions (ADRs) are the drug information topic most desired by patients. • Because drug information needs vary between patients, drug information sources should be customizable. • Increasingly, there are efforts to automatically aggregate ADR information by text-mining/NLP processes. • Efforts to map additional ADR characteristics suitable for customization are sparse. What this study added to our knowledge • Besides plain extraction of ADRs by text-mining/NLP, ADRs can be further structured and enriched with additional ADR characteristics that are relevant for patients and health care professionals (HCPs). • Besides straightforward characteristics such as ADR frequency and system organ class, new and additional characteristics such as seriousness and lay perceptibility proved to be feasible. • Allocation of additional ADR characteristics is possible in a standardized way and can be based on official documents, therewith ensuring transparency and reproducibility. • The approach can be automated in large parts and allows up-scaling – a prerequisite for development of a comprehensive database for German ADR information. • ADRs structured in such a way, can now be used to tailor ADR information to various clinical situations and patient needs, for instance as part of a clinical decision support system.</v>
          </cell>
          <cell r="AL370" t="str">
            <v>Kusch, M.K., Haefeli, W.E., Seidling, H.M., How to meet patients’ individual needs for drug information - a scoping review (2018) Patient Prefer. Adherence, 12, pp. 2339-2355; Ziegler, D.K., Mosier, M.C., Buenaver, M., Okuyemi, K., How much information about adverse effects of medication do patients want from physicians? (2001) Arch. Intern. Med., 161, pp. 706-713; Nair, K., Dolovich, L., Cassels, A., McCormack, J., Levine, M., Gray, J., Mann, K., Burns, S., What patients want to know about their medications. Focus group study of patient and clinician perspectives (2002) Can. Fam. Phys., 48, pp. 104-110; Borgsteede, S.D., Karapinar-Carkit, F., Hoffmann, E., Zoer, J., van den, P.M., Bemt, Information needs about medication according to patients discharged from a general hospital (2011) Patient Educ. Couns., 83, pp. 22-28; European Parliament and Council, Directive 2001/83/EC of the European Parliament and of the Council of 6 November 2001 on the Community Code Relating to Medicinal Products for Human Use (2001), https://ec.europa.eu/health/sites/health/files/files/eudralex/vol-1/dir_2001_83_cons2009/2001_83_cons2009_en.pdf, (Accessed 24 May 2019); Raynor, D.K., Savage, I., Knapp, P., Henley, J., We are the experts: people with asthma talk about their medicine information needs (2004) Patient Educ. Couns., 53, pp. 167-174; Herber, O.R., Gies, V., Schwappach, D., Thurmann, P., Wilm, S., Patient information leaflets: informing or frightening? A focus group study exploring patients’ emotional reactions and subsequent behavior towards package leaflets of commonly prescribed medications in family practices (2014) BMC Fam. Pract., 15 (163); Berry, D.C., Raynor, D.K., Knapp, P., Bersellini, E., Patients’ understanding of risk associated with medication use: impact of European Commission guidelines and other risk scales (2003) Drug Saf., 26, pp. 1-11; Krag, A., Nielsen, H.S., Norup, M., Madsen, S.M., Rossel, P., Research report: do general practitioners tell their patients about side effects to common treatments? (2004) Soc. Sci. Med., 59, pp. 1677-1683; Tarn, D.M., Heritage, J., Paterniti, D.A., Hays, R.D., Kravitz, R.L., Wenger, N.S., Physician communication when prescribing new medications (2006) Arch. Intern. Med., 166, pp. 1855-1862; Tarn, D.M., Wenger, A., Good, J.S., Hoffing, M., Scherger, J.E., Wenger, N.S., Do physicians communicate the adverse effects of medications that older patients want to hear? (2015) Drugs Ther. Perspect., 31, pp. 68-76; Barber, N., Parsons, J., Clifford, S., Darracott, R., Horne, R., Patients’ problems with new medication for chronic conditions (2004) Qual. Saf. Health Care, 13, pp. 172-175; Kuhn, M., Letunic, I., Jensen, L.J., Bork, P., The SIDER database of drugs and side effects (2016) Nucleic Acids Res., 44, pp. D1075-1079; Demner-Fushman, D., Shooshan, S.E., Rodriguez, L., Aronson, A.R., Lang, F., Rogers, W., Roberts, K., Tonning, J., A dataset of 200 structured product labels annotated for adverse drug reactions (2018) Sci. Data, 5; Ly, T., Pamer, C., Dang, O., Brajovic, S., Haider, S., Botsis, T., Milward, D., Ball, R., Evaluation of Natural Language Processing (NLP) systems to annotate drug product labeling with MedDRA terminology (2018) J. Biomed. Inform., 83, pp. 73-86; Schwabe, U., Paffrath, D., Ludwig, W.-D., J. Klauber (Hrsg), Arznei-Verordnungsreport 2017 (2017), Springer-Verlag GmbH Germany Berlin; MedDRA MSSO, MedDRA Basics: MedDRA Hierarchy (2019), https://www.meddra.org/how-to-use/basics/hierarchy, (Accessed 24 May 2019); European Commission, Notice to Applicants: A Guideline on Summary of Product Characteristics (SmPC) (2009), https://ec.europa.eu/health/sites/health/files/files/eudralex/vol-2/c/smpc_guideline_rev2_en.pdf, (Accessed 24 May 2019); Khare, R., Burger, J.D., Aberdeen, J.S., Tresner-Kirsch, D.W., Corrales, T.J., Hirchman, L., Lu, Z., Scaling drug indication curation through crowdsourcing (2015) Database (Oxford), 2015; Bundesinstitut für Arzneimittel und Medizinprodukte, Bekanntmachung von Empfehlungen zur Gestaltung von Packungsbeilagen nach § 11 des Arzneimittelgesetzes (AMG) für Humanarzneimittel (gemäß § 77 Absatz 1 AMG) und zu den Anforderungen von § 22 Absatz 7 Satz 2 AMG (Überprüfung der Verständlichkeit von Packungsbeilagen) (2015), https://www.bfarm.de/SharedDocs/Bekanntmachungen/DE/Arzneimittel/natVerf/bm-zul-20150414-packungsbeilagen_2015-pdf.pdf?__blob=publicationFile&amp;v=4, (Accessed 24 May 2019); European Medicines Agency, Inclusion/Exclusion Criteria for the “Important Medical Events” List (2019), https://www.ema.europa.eu/en/documents/other/eudravigilance-inclusion/exclusion-criteria-important-medical-events-list_en.pdf, (Accessed 24 May 2019); European Medicines Agency, EudraVigilance System Overview (2019), https://www.ema.europa.eu/en/human-regulatory/research-development/pharmacovigilance/eudravigilance/eudravigilance-system-overview, (Accessed 24 May 2019); National Cancer Institute, Patient-Reported Outcomes Version of the Common Terminology Criteria for Adverse Events (PRO-CTCAETM) (2019), https://healthcaredelivery.cancer.gov/pro-ctcae/, (Accessed 24 May 2019); MedDRA MSSO, Support Documentation:Patient-Friendly Term List (2019), https://www.meddra.org/patient-friendly-term-list, (Accessed 24 May 2019); National Cancer Institute, Common Terminology Criteria for Adverse Events (CTCAE) (2010), https://ctep.cancer.gov/protocolDevelopment/electronic_applications/ctc.htm, (Accessed 24 May 2019); Duke, J.D., Friedlin, J., ADESSA: A Real-Time Decision Support Service for Delivery of Semantically Coded Adverse Drug Event Data (2010) AMIA Annu. Symp. Proc., 2010, pp. 177-181</v>
          </cell>
          <cell r="AM370" t="str">
            <v>Seidling, H.M.; Department of Clinical Pharmacology and Pharmacoepidemiology, Im Neuenheimer Feld 410, Germany; email: hanna.seidling@med.uni-heidelberg.de</v>
          </cell>
          <cell r="AP370" t="str">
            <v>Elsevier Ireland Ltd</v>
          </cell>
          <cell r="AV370" t="str">
            <v>IJMIF</v>
          </cell>
          <cell r="AW370" t="str">
            <v>Int. J. Med. Informatics</v>
          </cell>
          <cell r="AX370" t="str">
            <v>Final</v>
          </cell>
          <cell r="AY370" t="str">
            <v>2-s2.0-85074331910</v>
          </cell>
          <cell r="BF370" t="str">
            <v>Adverse drug reactions; MedDRA; Natural language processing; Patient empowerment; Structured drug information; Summary of product characteristics</v>
          </cell>
          <cell r="BG370" t="str">
            <v>Data mining; Database systems; Extraction; Information management; Mapping; Natural language processing systems; Samarium compounds; Adverse drug reactions; MedDRA; NAtural language processing; Patient empowerments; Structured drug information; Summary of Product Characteristics; Pharmacodynamics; adverse drug reaction; Article; data accuracy; data base; data extraction; data mining; data processing; drug information; human; information processing; information retrieval; Medical Dictionary for Regulatory Activities; natural language processing; priority journal; drug surveillance program; factual database; natural language processing; Adverse Drug Reaction Reporting Systems; Data Collection; Data Mining; Databases, Factual; Natural Language Processing</v>
          </cell>
          <cell r="BI370" t="str">
            <v>twitter|metamap|nlp</v>
          </cell>
          <cell r="BJ370" t="str">
            <v>background: the drug information most commonly requested by patients is to learn more about potential adverse drug reactions (adrs) of their drugs. such information should be customizable to individual information needs. while approaches to automatically aggregate adrs by text-mining processes and establishment of respective databases are well known, further efforts to map additional adr information are sparse, yet crucial for customization. in a proof-of-principle (pop) study, we developed a database format demonstrating that natural language processing can further structure adr information in a way that facilitates customization. methods: we developed the database in a 3-step process: (1) initial adr extraction, (2) mapping of additional adr information, and (3) review process. adrs of 10 frequently prescribed active ingredients were initially extracted from their summary of product characteristics (smpc) by text-mining processes and mapped to medical dictionary for regulatory activities (meddra) terms. to further structure adr information, we mapped 7 additional adr characteristics (i.e. frequency, organ class, seriousness, lay perceptibility, onset, duration, and management strategies) to individual adrs. in a pop study, the process steps were assessed and tested. initial adr extraction was assessed by measuring precision, recall, and f1-scores (i.e. harmonic mean of precision and recall). mapping of additional adr information was assessed considering pre-defined parameters (i.e. correctness, errors, and misses) regarding the mapped adr characteristics. results: overall the smpcs listed 393 adrs with an average of 39.3 ± 18.1 adrs per smpc. for initial adr extraction precision was 97.9% and recall was 93.2% leading to an f1-score of 95.5%. regarding mapping of additional adr information, the frequency information of 28.6 ± 18.4 adrs for each smpc was correctly mapped (72.8%). overall 77 adrs (20.6%) of the correctly extracted adrs did not have a concise frequency stated in the smpc and were consequently mapped with ‘frequency not known’. mapping of remaining adr characteristics did not result in noteworthy errors or misses. conclusion: adr information can be automatically extracted and mapped to corresponding meddra terms. additionally, adr information can be further structured considering additional adr characteristics to facilitate customization to individual patient needs. © 2019 elsevier b.v.</v>
          </cell>
          <cell r="BK370" t="str">
            <v>Resultados: Um total de 417, 278 e 250 erros falsos positivos ocorreram nas saídas ETHER, I2E e MetaMap, respectivamente. Um total de 100, 80 e 187 erros falsos negativos ocorreram nas saídas ETHER, I2E e MetaMap, respectivamente. A precisão variou de 64% a 77%, recall de 64% a 83% e medida F de 67% a 79%. I2E teve a maior precisão (77%), recall (83%) e medida F (79%). ETHER teve a menor precisão (64%). MetaMap teve a menor recordação (64%). O QEA constatou que os erros falsos positivos mais prevalentes foram erros de contexto, como “Erro de contexto / Termo geral” “Erro de contexto / Instruções ou parâmetros de monitoramento” “Erro de contexto / Histórico médico condição preexistente fator de risco ou contra-indicação” e “Erro de contexto / Manifestações de EA ou complicação secundária ”. Os erros falsos negativos mais prevalentes estavam na categoria de erro “Extração incompleta ou perdida”. A falta de termos AE deveu-se normalmente a termos longos ou termos contendo palavras não contíguas que não correspondem exatamente aos sinônimos MedDRA. Os erros de mapeamento MedDRA foram uma minoria de erros para ETHER e I2E, mas foram os erros falsos positivos mais prevalentes para MetaMap.</v>
          </cell>
          <cell r="BL370" t="str">
            <v xml:space="preserve">Antecedentes: A informação de drogas mais comumente solicitada pelos pacientes é aprender mais sobre potenciais reações adversas de medicamentos (ADRs) de suas drogas. Essas informações devem ser personalizáveis ​​para as necessidades individuais de informações. Enquanto se aproxima de agregar automaticamente ADRs por processos de mineração de texto e estabelecimento de bases de dados respectivas, são bem conhecidos, esforços adicionais para mapear informações adicionais de ADR são esparsas, mas cruciais para personalização. Em um estudo de prova de princípio (pop), desenvolvemos um formato de banco de dados que demonstrando que o processamento de linguagem natural pode estruturar ainda mais informações de ADR de uma forma que facilite a personalização. Métodos: Desenvolvemos o banco de dados em um processo de 3 etapas: (1) Extração inicial ADR, (2) Mapeamento de informações adicionais de ADR e (3) processo de revisão. ADRs de 10 ingredientes ativos freqüentemente prescritos foram inicialmente extraídos de seus resumos de características do produto (SMPC) por processos de mineração de texto e mapeado para o dicionário médico para as atividades regulatórias (MedDRA). Para estruturar mais informações de ADR, mapeamos 7 características adicionais de ADR (isto é, frequência, classe de órgão, seriedade, perceptibilidade, início, duração e estratégias de gerenciamento) para ADRs individuais. Em um estudo pop, as etapas do processo foram avaliadas e testadas. A extração inicial do ADR foi avaliada pela medição de precisão, recordação e f1-escores (isto é, média harmônica de precisão e recordação). O mapeamento de informações adicionais de ADR foi avaliado considerando parâmetros pré-definidos (isto é, correção, erros e erros) sobre as características do ADR mapeadas. Resultados: No geral, os SMPCs listados 393 ADRs com uma média de 39,3 ± 18,1 ADRs por SMPC. Para a precisão inicial da extração de ADR foi de 97,9% e o recall foi de 93,2% que levava a uma pontuação F1 de 95,5%. Em relação a mapeamento de informações adicionais de ADR, a informação de frequência de 28,6 ± 18,4 ADRs para cada SMPC foi corretamente mapeada (72,8%). Globalmente 77 ADRs (20,6%) dos ADRs correctamente extraídos não tinham uma frequência concisa indicada no SMPC e, consequentemente, mapeadas com "frequência não conhecida". O mapeamento de características restantes de ADR não resultou em erros ou erros notáveis. Conclusão: As informações de ADR podem ser extraídas automaticamente e mapeadas para os termos MEDDRA correspondentes. Além disso, a informação ADR pode ser mais estruturada considerando características adicionais de ADR para facilitar a personalização para as necessidades individuais do paciente. © 2019 Elsevier B.V. </v>
          </cell>
          <cell r="BQ370">
            <v>0</v>
          </cell>
          <cell r="BR370">
            <v>1</v>
          </cell>
          <cell r="BS370">
            <v>0</v>
          </cell>
          <cell r="BV370">
            <v>0</v>
          </cell>
          <cell r="BW370">
            <v>0</v>
          </cell>
          <cell r="BX370">
            <v>0</v>
          </cell>
          <cell r="BY370">
            <v>0</v>
          </cell>
          <cell r="BZ370">
            <v>0</v>
          </cell>
          <cell r="CA370">
            <v>0</v>
          </cell>
          <cell r="CB370">
            <v>0</v>
          </cell>
          <cell r="CC370">
            <v>0</v>
          </cell>
          <cell r="CE370" t="str">
            <v>Entra ou ñ para leitura: não</v>
          </cell>
          <cell r="CF370" t="str">
            <v>Ruim</v>
          </cell>
          <cell r="CG370">
            <v>44374</v>
          </cell>
          <cell r="CK370">
            <v>0</v>
          </cell>
          <cell r="CL370">
            <v>0</v>
          </cell>
        </row>
        <row r="371">
          <cell r="C371" t="str">
            <v>natural language processing (nlp) tools in extracting biomedical concepts from research articles a case study on autism spectrum disorder</v>
          </cell>
          <cell r="D371" t="str">
            <v>Natural language processing (NLP) tools in extracting biomedical concepts from research articles: a case study on autism spectrum disorder</v>
          </cell>
          <cell r="E371" t="str">
            <v xml:space="preserve">Ferramentas de processamento de linguagem natural (NLP) na extração de conceitos biomédicos de artigos de pesquisa: um estudo de caso sobre transtorno do espectro do autismo </v>
          </cell>
          <cell r="G371" t="str">
            <v xml:space="preserve">macho </v>
          </cell>
          <cell r="H371">
            <v>2020</v>
          </cell>
          <cell r="I371">
            <v>1</v>
          </cell>
          <cell r="J371">
            <v>0</v>
          </cell>
          <cell r="K371">
            <v>0</v>
          </cell>
          <cell r="L371" t="str">
            <v>Scopus</v>
          </cell>
          <cell r="P371" t="str">
            <v>English</v>
          </cell>
          <cell r="Q371" t="str">
            <v>Article</v>
          </cell>
          <cell r="R371">
            <v>0</v>
          </cell>
          <cell r="S371" t="str">
            <v>All Open Access, Gold</v>
          </cell>
          <cell r="T371" t="str">
            <v>Peng J., Zhao M., Havrilla J., Liu C., Weng C., Guthrie W., Schultz R., Wang K., Zhou Y.</v>
          </cell>
          <cell r="U371" t="str">
            <v>BMC Medical Informatics and Decision Making</v>
          </cell>
          <cell r="V371" t="str">
            <v>20</v>
          </cell>
          <cell r="X371" t="str">
            <v xml:space="preserve"> 322</v>
          </cell>
          <cell r="Y371" t="str">
            <v>10.1186/s12911-020-01352-2</v>
          </cell>
          <cell r="Z371" t="str">
            <v>10.1186/s12911-020-01352-2</v>
          </cell>
          <cell r="AB371" t="str">
            <v>https://www.scopus.com/inward/record.uri?eid=2-s2.0-85098332856&amp;doi=10.1186%2fs12911-020-01352-2&amp;partnerID=40&amp;md5=c6d16cacceebd8dcbbdba98205265bd5</v>
          </cell>
          <cell r="AC371" t="str">
            <v>School of Engineering and Applied Science, University of Pennsylvania, Philadelphia, PA  19104, United States; Raymond G. Perelman Center for Cellular and Molecular Therapeutics, Children’s Hospital of Philadelphia, Philadelphia, PA  19104, United States; Department of Biomedical Informatics, Columbia University, New York, NY  10032, United States; Center for Autism Research, Children’s Hospital of Philadelphia, Philadelphia, PA  19104, United States; Department of Psychiatry, Perelman School of Medicine, University of Pennsylvania, Philadelphia, PA  19104, United States; Department of Pathology and Laboratory Medicine, University of Pennsylvania, Philadelphia, PA  19104, United States</v>
          </cell>
          <cell r="AD371" t="str">
            <v>Peng, J., School of Engineering and Applied Science, University of Pennsylvania, Philadelphia, PA  19104, United States, Raymond G. Perelman Center for Cellular and Molecular Therapeutics, Children’s Hospital of Philadelphia, Philadelphia, PA  19104, United States; Zhao, M., Raymond G. Perelman Center for Cellular and Molecular Therapeutics, Children’s Hospital of Philadelphia, Philadelphia, PA  19104, United States; Havrilla, J., Raymond G. Perelman Center for Cellular and Molecular Therapeutics, Children’s Hospital of Philadelphia, Philadelphia, PA  19104, United States; Liu, C., Department of Biomedical Informatics, Columbia University, New York, NY  10032, United States; Weng, C., Department of Biomedical Informatics, Columbia University, New York, NY  10032, United States; Guthrie, W., Center for Autism Research, Children’s Hospital of Philadelphia, Philadelphia, PA  19104, United States; Schultz, R., Center for Autism Research, Children’s Hospital of Philadelphia, Philadelphia, PA  19104, United States, Department of Psychiatry, Perelman School of Medicine, University of Pennsylvania, Philadelphia, PA  19104, United States; Wang, K., Raymond G. Perelman Center for Cellular and Molecular Therapeutics, Children’s Hospital of Philadelphia, Philadelphia, PA  19104, United States, Department of Pathology and Laboratory Medicine, University of Pennsylvania, Philadelphia, PA  19104, United States; Zhou, Y., Raymond G. Perelman Center for Cellular and Molecular Therapeutics, Children’s Hospital of Philadelphia, Philadelphia, PA  19104, United States</v>
          </cell>
          <cell r="AH371" t="str">
            <v>LM012895</v>
          </cell>
          <cell r="AI371" t="str">
            <v>The study is funded by Eagles Charitable Foundation, NIH/NLM/NHGRI grant LM012895, and CHOP Research Institute. The role of funding body in the research is not involved in the design of the study and collection, analysis, and interpretation of data. Publication costs are funded by CHOP Research Institute.</v>
          </cell>
          <cell r="AL371" t="str">
            <v>Aronson, A.R., Lang, F.-M., An overview of MetaMap: historical perspective and recent advances (2010) J Am Med Inform Assoc, 17 (3), pp. 229-236; Savova, G.K., Masanz, J.J., Ogren, P.V., Zheng, J., Sohn, S., Kipper-Schuler, K.C., Chute, C.G., Mayo clinical text analysis and knowledge extraction system (cTAKES): architecture, component evaluation and applications (2010) J Am Med Inform Assoc, 17 (5), pp. 507-513; Soysal, E., Wang, J., Jiang, M., Wu, Y., Pakhomov, S., Liu, H., Xu, H., CLAMP–a toolkit for efficiently building customized clinical natural language processing pipelines (2018) J Am Med Inform Assoc, 25 (3), pp. 331-336; Wu, S.T., Liu, H., Li, D., Tao, C., Musen, M.A., Chute, C.G., Shah, N.H., Unified Medical Language System term occurrences in clinical notes: a large-scale corpus analysis (2012) J Am Med Inform Assoc, 19 (e1), pp. e149-e156; Reátegui, R., Ratté, S., Comparison of MetaMap and cTAKES for entity extraction in clinical notes (2018) BMC Med Inform Decis Mak, 18 (3), p. 74; Shatkay, H., Feldman, R., Mining the biomedical literature in the genomic era: an overview (2003) J Comput Biol, 10 (6), pp. 821-855. , COI: 1:CAS:528:DC%2BD2cXhtVaqt7c%3D; Xu, G., Strathearn, L., Liu, B., Bao, W., Prevalence of autism spectrum disorder among US children and adolescents, 2014–2016 (2018) JAMA, 319 (1), pp. 81-82; Frith, U., Happé, F., Autism spectrum disorder (2005) Curr Biol, 15 (19), pp. R786-R790. , COI: 1:CAS:528:DC%2BD2MXhtVynu7jK; Lyalina, S., Percha, B., LePendu, P., Iyer, S.V., Altman, R.B., Shah, N.H., Identifying phenotypic signatures of neuropsychiatric disorders from electronic medical records (2013) J Am Med Inform Assoc, 20 (e2), pp. e297-e305; Lingren, T., Chen, P., Bochenek, J., Doshi-Velez, F., Manning-Courtney, P., Bickel, J., Welchons, L.W., Ni, Y., Electronic health record based algorithm to identify patients with autism spectrum disorder (2016) PLoS ONE, 11 (7); Barbaresi, W.J., Katusic, S.K., Colligan, R.C., Weaver, A.L., Jacobsen, S.J., The Incidence of Autism in Olmsted County, Minnesota, 1976–1997: results from a population-based study (2005) Arch Pediatr Adolesc Med., 159 (1), pp. 37-44; Leyfer, O.T., Folstein, S.E., Bacalman, S., Davis, N.O., Dinh, E., Morgan, J., Tager-Flusberg, H., Lainhart, J.E., Comorbid psychiatric disorders in children with autism: interview development and rates of disorders (2006) J Autism Dev Disord, 36 (7), pp. 849-861; Ming, X., Brimacombe, M., Chaaban, J., Zimmerman-Bier, B., Wagner, G.C., Autism spectrum disorders: concurrent clinical disorders (2008) J Child Neurol, 23 (1), pp. 6-13; Grzadzinski, R., Huerta, M., Lord, C., DSM-5 and autism spectrum disorders (ASDs): an opportunity for identifying ASD subtypes (2013) Molecular autism, 4 (1), p. 12; Gundlapalli, A.V., Redd, A., Carter, M., Divita, G., Shen, S., Palmer, M., Samore, M.H., Validating a strategy for psychosocial phenotyping using a large corpus of clinical text (2013) J Am Med Inform Assoc, 20 (e2), pp. e355-e364; Ousley, O., Cermak, T., Autism spectrum disorder: defining dimensions and subgroups (2014) Curr Dev Disord Rep, 1 (1), pp. 20-28; Ehlers, S., Nydén, A., Gillberg, C., Sandberg, A.D., Dahlgren, S.O., Hjelmquist, E., Odén, A., Asperger syndrome, autism and attention disorders: A comparative study of the cognitive profiles of 120 children (1997) J Child Psychol Psychiatry, 38 (2), pp. 207-217. , COI: 1:STN:280:DyaK2szns1emtQ%3D%3D; Wu, Y., Denny, J.C., Trent Rosenbloom, S., Miller, R.A., Giuse, D.A., Wang, L., Blanquicett, C., Xu, H., A long journey to short abbreviations: developing an open-source framework for clinical abbreviation recognition and disambiguation (CARD) (2017) J Am Med Inform Assoc, 24 (e1), pp. e79-e86</v>
          </cell>
          <cell r="AM371" t="str">
            <v>Wang, K.; Raymond G. Perelman Center for Cellular and Molecular Therapeutics, United States; email: wangk@email.chop.edu
Zhou, Y.; Raymond G. Perelman Center for Cellular and Molecular Therapeutics, United States; email: yzhou.umc@gmail.com</v>
          </cell>
          <cell r="AP371" t="str">
            <v>BioMed Central Ltd</v>
          </cell>
          <cell r="AW371" t="str">
            <v>BMC Med. Informatics Decis. Mak.</v>
          </cell>
          <cell r="AX371" t="str">
            <v>Final</v>
          </cell>
          <cell r="AY371" t="str">
            <v>2-s2.0-85098332856</v>
          </cell>
          <cell r="BF371" t="str">
            <v>Autism spectrum disorder; Machine learning; Named entity recognition; Natural language processing</v>
          </cell>
          <cell r="BG371" t="str">
            <v>autism; benchmarking; human; Medline; natural language processing; software; Autism Spectrum Disorder; Benchmarking; Humans; Natural Language Processing; PubMed; Software</v>
          </cell>
          <cell r="BH371" t="str">
            <v>twitter|metamap|nlp</v>
          </cell>
          <cell r="BI371" t="str">
            <v>twitter|metamap|nlp</v>
          </cell>
          <cell r="BJ371" t="str">
            <v>background: natural language processing (nlp) tools can facilitate the extraction of biomedical concepts from unstructured free texts, such as research articles or clinical notes. the nlp software tools clamp, ctakes, and metamap are among the most widely used tools to extract biomedical concept entities. however, their performance in extracting disease-specific terminology from literature has not been compared extensively, especially for complex neuropsychiatric disorders with a diverse set of phenotypic and clinical manifestations. methods: we comparatively evaluated these nlp tools using autism spectrum disorder (asd) as a case study. we collected 827 asd-related terms based on previous literature as the benchmark list for performance evaluation. then, we applied clamp, ctakes, and metamap on 544 full-text articles and 20,408 abstracts from pubmed to extract asd-related terms. we evaluated the predictive performance using precision, recall, and f1 score. results: we found that clamp has the best performance in terms of f1 score followed by ctakes and then metamap. our results show that clamp has much higher precision than ctakes and metamap, while ctakes and metamap have higher recall than clamp. conclusion: the analysis protocols used in this study can be applied to other neuropsychiatric or neurodevelopmental disorders that lack well-defined terminology sets to describe their phenotypic presentations. © 2020, the author(s).</v>
          </cell>
          <cell r="BL371" t="str">
            <v xml:space="preserve">Antecedentes: Ferramentas de processamento de linguagem natural (NLP) podem facilitar a extração de conceitos biomédicos de textos livres não estruturados, como artigos de pesquisa ou notas clínicas. As ferramentas de software NLP grampo, CTAKES e Metamap estão entre as ferramentas mais utilizadas para extrair entidades de conceito biomédicas. No entanto, seu desempenho na extração da terminologia específica da doença da literatura não foi comparado extensivamente, especialmente para distúrbios neuropsiquiátricos complexos com um conjunto diversificado de manifestações fenotípicas e clínicas. Métodos: Avaliamos comparativamente essas ferramentas de NLP usando o transtorno do espectro do autismo (ASD) como estudo de caso. Coletamos 827 termos relacionados ao ASD com base na literatura anterior como a lista de referência para avaliação de desempenho. Em seguida, aplicamos braçadeira, ctakes e metamap em 544 artigos de texto completo e 20.408 resumos do PubMed para extrair termos relacionados ao ASD. Avaliamos o desempenho preditivo usando a pontuação de precisão, recordação e F1. RESULTADOS: Descobrimos que o grampo tem o melhor desempenho em termos de pontuação F1 seguida de Ctekes e, em seguida, Metamap. Nossos resultados mostram que a braçadeira tem muita precisão muito maior do que os CACK e o Metamap, enquanto CACTs e Metamap têm maior recordação do que a braçadeira. CONCLUSÃO: Os protocolos de análise utilizados neste estudo podem ser aplicados a outros distúrbios neuropsiquiátricos ou neurodevelopments que não têm conjuntos de terminologia bem definidos para descrever suas apresentações fenotípicas. © 2020, o (s) autor (es). </v>
          </cell>
          <cell r="BQ371">
            <v>0</v>
          </cell>
          <cell r="BR371">
            <v>1</v>
          </cell>
          <cell r="BS371">
            <v>0</v>
          </cell>
          <cell r="BV371">
            <v>0</v>
          </cell>
          <cell r="BW371">
            <v>0</v>
          </cell>
          <cell r="BX371">
            <v>0</v>
          </cell>
          <cell r="BY371">
            <v>0</v>
          </cell>
          <cell r="BZ371">
            <v>0</v>
          </cell>
          <cell r="CA371">
            <v>0</v>
          </cell>
          <cell r="CB371">
            <v>0</v>
          </cell>
          <cell r="CC371">
            <v>0</v>
          </cell>
          <cell r="CE371" t="str">
            <v>Entra ou ñ para leitura: talvez - uso do Metamap</v>
          </cell>
          <cell r="CF371" t="str">
            <v>Razoavel</v>
          </cell>
          <cell r="CG371">
            <v>44374</v>
          </cell>
          <cell r="CK371">
            <v>0</v>
          </cell>
          <cell r="CL371">
            <v>0</v>
          </cell>
        </row>
        <row r="372">
          <cell r="C372" t="str">
            <v>text mining for the vaccine adverse event reporting system medical text classification using informative feature selection</v>
          </cell>
          <cell r="D372" t="str">
            <v>Text mining for the vaccine adverse event reporting system: Medical text classification using informative feature selection</v>
          </cell>
          <cell r="E372" t="str">
            <v xml:space="preserve">Mineração de texto para o sistema de relatórios de eventos adversos da vacina: Classificação de texto médica usando seleção de recursos informativos </v>
          </cell>
          <cell r="G372" t="str">
            <v xml:space="preserve">macho </v>
          </cell>
          <cell r="H372">
            <v>2011</v>
          </cell>
          <cell r="I372">
            <v>59</v>
          </cell>
          <cell r="J372">
            <v>0</v>
          </cell>
          <cell r="K372">
            <v>0</v>
          </cell>
          <cell r="L372" t="str">
            <v>Scopus</v>
          </cell>
          <cell r="P372" t="str">
            <v>English</v>
          </cell>
          <cell r="Q372" t="str">
            <v>Article</v>
          </cell>
          <cell r="R372">
            <v>0</v>
          </cell>
          <cell r="S372" t="str">
            <v>All Open Access, Bronze, Green</v>
          </cell>
          <cell r="T372" t="str">
            <v>Botsis T., Nguyen M.D., Woo E.J., Markatou M., Ball R.</v>
          </cell>
          <cell r="U372" t="str">
            <v>Journal of the American Medical Informatics Association</v>
          </cell>
          <cell r="V372" t="str">
            <v>18</v>
          </cell>
          <cell r="W372" t="str">
            <v>5</v>
          </cell>
          <cell r="Y372" t="str">
            <v>10.1136/amiajnl-2010-000022</v>
          </cell>
          <cell r="Z372" t="str">
            <v>10.1136/amiajnl-2010-000022</v>
          </cell>
          <cell r="AB372" t="str">
            <v>https://www.scopus.com/inward/record.uri?eid=2-s2.0-80053260063&amp;doi=10.1136%2famiajnl-2010-000022&amp;partnerID=40&amp;md5=ebb2288ac34337a832c43dd521f0acea</v>
          </cell>
          <cell r="AC372" t="str">
            <v>Office of Biostatistics and Epidemiology, Center for Biologics Evaluation and Research (CBER), Food and Drug Administration (FDA), Rockville, MD, United States; Department of Computer Science, University of Tromsø, Tromsø, Norway; Department of Statistical Sciences, Cornell University, New York, NY, United States; IBM T.J. Watson Research Center, New York, NY, United States</v>
          </cell>
          <cell r="AD372" t="str">
            <v>Botsis, T., Office of Biostatistics and Epidemiology, Center for Biologics Evaluation and Research (CBER), Food and Drug Administration (FDA), Rockville, MD, United States, Department of Computer Science, University of Tromsø, Tromsø, Norway; Nguyen, M.D., Office of Biostatistics and Epidemiology, Center for Biologics Evaluation and Research (CBER), Food and Drug Administration (FDA), Rockville, MD, United States; Woo, E.J., Office of Biostatistics and Epidemiology, Center for Biologics Evaluation and Research (CBER), Food and Drug Administration (FDA), Rockville, MD, United States; Markatou, M., Department of Statistical Sciences, Cornell University, New York, NY, United States, IBM T.J. Watson Research Center, New York, NY, United States; Ball, R., Office of Biostatistics and Epidemiology, Center for Biologics Evaluation and Research (CBER), Food and Drug Administration (FDA), Rockville, MD, United States</v>
          </cell>
          <cell r="AG372" t="str">
            <v>Viral Vaccines</v>
          </cell>
          <cell r="AL372" t="str">
            <v>Sinha, A., Hripcsak, G., Markatou, M., Large datasets in biomedicine: a discussion of salient analytic issues (2009) J Am Med Inform Assoc, 16, pp. 759-767; Singleton, J.A., Lloyd, J.C., Mootrey, G.T., An overview of the vaccine adverse event reporting system (VAERS) as a surveillance system (1999) Vaccine, 17, pp. 2908-2917; Ambert, K.H., Cohen, A.M., A system for classifying disease comorbidity status from medical discharge summaries using automated hotspot and negated concept detection (2009) J Am Med Inform Assoc, 16, pp. 590-595; Cohen, A.M., Five-way smoking status classification using text hot-spot identification and error-correcting output codes (2008) J Am Med Inform Assoc, 15, pp. 32-35; Conway, M., Doan, S., Kawazoe, A., Classifying disease outbreak reports using n-grams and semantic features (2009) Int J Med Inform, 78, pp. e47-58; Farkas, R., Szarvas, G., Hegeds, I., Semi-automated construction of decision rules to predict morbidities from clinical texts (2009) J Am Med Inform Assoc, 16, pp. 601-605; Mishra, N.K., Cummo, D.M., Arnzen, J.J., A rule-based approach for identifying obesity and its comorbidities in medical discharge summaries (2009) J Am Med Inform Assoc, 16, pp. 576-579; Ong, M.S., Magrabi, F., Coiera, E., Automated categorisation of clinical incident reports using statistical text classification (2010) Qual Saf Health Care, 19, pp. e55; Savova, G.K., Ogren, P.V., Duffy, P.H., Mayo Clinic NLP system for patient smoking status identification (2008) J Am Med Inform Assoc, 15, pp. 25-28; Solt, I., Tikk, D., Gal, V., Semantic classification of diseases in discharge summaries using a context-aware rule-based classifier (2009) J Am Med Inform Assoc, 16, pp. 580-584; DeShazo, J.P., Turner, A.M., An interactive and user-centered computer system to predict physician's disease judgments in discharge summaries (2010) J Biomed Inform, 43, pp. 218-223; Yang, H., Spasic, I., Keane, J.A., A text mining approach to the prediction of disease status from clinical discharge summaries (2009) J Am Med Inform Assoc, 16, pp. 596-600; Cohen, A.M., Hersh, W.R., A survey of current work in biomedical text mining (2005) Brief Bioinform, 6, pp. 57-71; Hazlehurst, B., Naleway, A., Mullooly, J., Detecting possible vaccine adverse events in clinical notes of the electronic medical record (2009) Vaccine, 27, pp. 2077-2083; Melton, G.B., Hripcsak, G., Automated detection of adverse events using natural language processing of discharge summaries (2005) J Am Med Inform Assoc, 12, pp. 448-457; Murff, H.J., Forster, A.J., Peterson, J.F., Electronically screening discharge summaries for adverse medical events (2003) J Am Med Inform Assoc, 10, pp. 339-350; Wang, X., Hripcsak, G., Markatou, M., Active computerized pharmacovigilance using natural language processing, statistics, and electronic health records: a feasibility study (2009) J Am Med Inform Assoc, 16, pp. 328-337; Varricchio, F., Iskander, J., Destefano, F., Understanding vaccine safety information from the vaccine adverse event reporting system (2004) Pediatr Infect Dis J, 23, pp. 287-294; Brown, E.G., Using MedDRA: implications for risk management (2004) Drug Saf, 27, pp. 591-602; Bousquet, C., Lagier, G., Lillo-Le Louet, A., Appraisal of the MedDRA conceptual structure for describing and grouping adverse drug reactions (2005) Drug Saf, 28, pp. 19-34; Bonhoeffer, J., Kohl, K., Chen, R., The Brighton Collaboration: addressing the need for standardized case definitions of adverse events following immunization (AEFI) (2002) Vaccine, 21, pp. 298-302; Ruggeberg, J.U., Gold, M.S., Bayas, J.M., Anaphylaxis: case definition and guidelines for data collection, analysis, and presentation of immunization safety data (2007) Vaccine, 25, pp. 5675-5684; Ewan, P.W., ABC of allergies: anaphylaxis (1998) BMJ, 316, p. 1442; Vellozzi, C., Broder, K.R., Haber, P., Adverse events following influenza A (H1N1) 2009 monovalent vaccines reported to the vaccine adverse events reporting system, United States, October 1, 2009-January 31, 2010 (2010) Vaccine, 28, pp. 7248-7255; (2010) Quality Investigation of Combo Lot Number A80CA007A of Arepanrix™ H1N1 (AS03-Adjuvanted H1N1 Pandemic Influenza Vaccine), , Canada: Canadian Ministry of Health; Reblin, T., (2009) AREPANRIX™ H1N1 Vaccine Authorization for Sale and Post-Market Activities, , Ontario, Canada: Canadian Ministry of Health; Uzuner, O., Recognizing obesity and comorbidities in sparse data (2009) J Am Med Inform Assoc, 16, pp. 561-570; Lewis, D.D., Ringuette, M., A comparison of two learning algorithms for text categorization (1994) Third Annual Symposium on Document Analysis and Information Retrieval, 33, pp. 81-93; Carreras, X., Marquez, L., Boosting trees for anti-spam email filtering (2001) 4th International Conference on Recent Advances in Natural Language Processing; Platt, J., (1998) Sequential Minimal Optimization: a Fast Algorithm for Training Support Vector Machines, , Redmond, WA: Microsoft Research, Report No.: MST-TR-98-14; Hastie, T., Tibshirani, R., Friedman, J., (2009) The Elements of Statistical Learning, , 2nd edn. New York, NY: Springer; Stone, C.J., Hansen, M.H., Kooperberg, C., Polynomial splines and their tensor products in extended linear modeling (1997) Ann Stat, 25, pp. 1371-1425; Friedman, J.H., Regularized discriminant analysis (1989) J Am Stat Assoc, 84, pp. 165-175; Rios, G., Zha, H., Exploring support vector machines and random forests for spam detection (2004) Proceedings of the First Conference on Email and Anti-Spam (CEAS); Han, E.H., Karypis, G., Kumar, V., Text categorization using weight adjusted k-nearest neighbor classification (2001) Advances in Knowledge Discovery and Data Mining, pp. 53-65; Chang, C.C., Lin, C.J., (2001) LIBSVM: a Library for Support Vector Machines, , Taipei, Taiwan: Department of Computer Science; National Taiwan University; Yang, Y., Liu, X., (1999) A re-examination of Text Categorization Methods, pp. 42-49. , New York, NY: ACM; Friedman, M., The use of ranks to avoid the assumption of normality implicit in the analysis of variance (1937) J Am Stat Assoc, 32, pp. 675-701; Yang, Y., Pedersen, J.O., (1997) A Comparative Study on Feature Selection in Text Categorization, pp. 412-420. , University Park, PA: Citeseer; Hinrichsen, V.L., Kruskal, B., O'Brien, M.A., Using electronic medical records to enhance detection and reporting of vaccine adverse events (2007) J Am Med Inform Assoc, 14, pp. 731-735; Jha, A.K., Laguette, J., Seger, A., Can surveillance systems identify and avert adverse drug events? A prospective evaluation of a commercial application (2008) J Am Med Inform Assoc, 15, pp. 647-653; Linder, J.A., Haas, J.S., Iyer, A., Secondary use of electronic health record data: spontaneous triggered adverse drug event reporting (2010) Pharmacoepidemiol Drug Saf, 19, pp. 1211-1215; Forman, G., An extensive empirical study of feature selection metrics for text classification (2003) J Mach Learn Res, 3, pp. 1289-1305; Sebastiani, F., Machine learning in automated text categorization (2002) ACM Computing Surveys (CSUR), 34, pp. 1-47; Belkin, N.J., Croft, W.B., Information filtering and information retrieval: two sides of the same coin? (1992) Communications of the ACM, 35, pp. 29-38; Androutsopoulos, I., Koutsias, J., Chandrinos, K.V., (2000) An Experimental Comparison of Naive Bayesian and Keyword-based Anti-spam Filtering With Personal E-mail Messages, pp. 160-167. , New York, NY: ACM; Bekkerman, R., McCallum, A., Huang, G., (2004) Automatic categorization of email into folders: benchmark experiments on Enron and SRI corpora, p. 418. , Center for Intelligent Information Retrieval, Technical Report IR; Drucker, H., Wu, D., Vapnik, V.N., Support vector machines for spam categorization (1999) IEEE Trans Neural Netw, 10, pp. 1048-1054</v>
          </cell>
          <cell r="AM372" t="str">
            <v>Botsis, T.; Office of Biostatistics and Epidemiology, Woodmont Office Complex 1, 1401 Rockville Pike, Rockville, MD 20852, United States; email: taxiarchis.botsis@fda.hhs.gov</v>
          </cell>
          <cell r="AV372" t="str">
            <v>JAMAF</v>
          </cell>
          <cell r="AW372" t="str">
            <v>J. Am. Med. Informatics Assoc.</v>
          </cell>
          <cell r="AX372" t="str">
            <v>Final</v>
          </cell>
          <cell r="AY372" t="str">
            <v>2-s2.0-80053260063</v>
          </cell>
          <cell r="AZ372">
            <v>7</v>
          </cell>
          <cell r="BG372" t="str">
            <v>influenza vaccine; accuracy; adverse outcome; article; automation; data mining; drug surveillance program; information processing; machine learning; medical information system; medical personnel; recall; sensitivity and specificity; vaccination; workload; Adverse Drug Reaction Reporting Systems; Anaphylaxis; Artificial Intelligence; Data Mining; Humans; Influenza A Virus, H1N1 Subtype; Natural Language Processing; Reproducibility of Results; Sensitivity and Specificity; Support Vector Machines; United States; Viral Vaccines</v>
          </cell>
          <cell r="BJ372" t="str">
            <v>objective: the us vaccine adverse event reporting system (vaers) collects spontaneous reports of adverse events following vaccination. medical officers review the reports and often apply standardized case definitions, such as those developed by the brighton collaboration. our objective was to demonstrate a multi-level text mining approach for automated text classification of vaers reports that could potentially reduce human workload. design: we selected 6034 vaers reports for h1n1 vaccine that were classified by medical officers as potentially positive (n pos=237) or negative for anaphylaxis. we created a categorized corpus of text files that included the class label and the symptom text field of each report. a validation set of 1100 labeled text files was also used. text mining techniques were applied to extract three feature sets for important keywords, low- and high-level patterns. a rule-based classifier processed the high-level feature representation, while several machine learning classifiers were trained for the remaining two feature representations. measurements: classifiers' performance was evaluated by macro-averaging recall, precision, and f-measure, and friedman's test; misclassification error rate analysis was also performed. results: rule-based classifier, boosted trees, and weighted support vector machines performed well in terms of macro-recall, however at the expense of a higher mean misclassification error rate. the rule-based classifier performed very well in terms of average sensitivity and specificity (79.05% and 94.80%, respectively). conclusion: our validated results showed the possibility of developing effective medical text classifiers for vaers reports by combining text mining with informative feature selection; this strategy has the potential to reduce reviewer workload considerably.</v>
          </cell>
          <cell r="BL372" t="str">
            <v xml:space="preserve">OBJETIVO: O Sistema de Relatórios Adversos da Vacina dos EUA (VAERS) coleta relatórios espontâneos de eventos adversos após a vacinação. Os oficiais de medicamentos revisam os relatórios e geralmente aplicam definições de caso padronizadas, como as desenvolvidas pela colaboração Brighton. Nosso objetivo foi demonstrar uma abordagem de mineração de texto multi-nível para classificação automatizada de texto de relatórios de VAERS que poderiam reduzir potencialmente a carga de trabalho humana. Design: Selecionamos 6034 VAERS relatórios para a vacina H1N1 que foram classificadas por oficiais médicos como potencialmente positivos (n pos = 237) ou negativo para anafilaxia. Criamos um corpus categorizado de arquivos de texto que incluíam o rótulo de classe e o campo de texto de sintomas de cada relatório. Um conjunto de validação de 1100 arquivos de texto rotulados também foi usado. Técnicas de mineração de texto foram aplicadas para extrair três conjuntos de recursos para palavras-chave importantes, padrões de baixo e alto nível. Um classificador baseado em regras processou a representação de recursos de alto nível, enquanto vários classificadores de aprendizado de máquina foram treinados para as restantes duas representações de recursos. Medidas: O desempenho dos classificadores foi avaliado por recuperação, precisão e medida de f-métrica macro e médio, e teste de Friedman; A análise de taxa de erro de erro de erro de classificação também foi realizada. RESULTADOS: classificador baseado em regras, árvores impulsionadas e máquinas de vetor de suporte ponderadas realizadas bem em termos de macro-recall, no entanto, à custa de uma maior taxa média de erros de classificação média. O classificador baseado em regras realizou muito bem em termos de sensibilidade média e especificidade (79,05% e 94,80%, respectivamente). Conclusão: Nossos resultados validados mostraram a possibilidade de desenvolver classificadores de texto médicos eficazes para relatórios de VAERS, combinando a mineração de texto com seleção de recursos informativos; Esta estratégia tem o potencial de reduzir consideravelmente a carga de trabalho do revisor. </v>
          </cell>
          <cell r="BQ372">
            <v>0</v>
          </cell>
          <cell r="BR372">
            <v>0</v>
          </cell>
          <cell r="BS372">
            <v>0</v>
          </cell>
          <cell r="BV372">
            <v>0</v>
          </cell>
          <cell r="BW372">
            <v>0</v>
          </cell>
          <cell r="BX372">
            <v>0</v>
          </cell>
          <cell r="BY372">
            <v>0</v>
          </cell>
          <cell r="BZ372">
            <v>0</v>
          </cell>
          <cell r="CA372">
            <v>0</v>
          </cell>
          <cell r="CB372">
            <v>0</v>
          </cell>
          <cell r="CC372">
            <v>0</v>
          </cell>
          <cell r="CK372">
            <v>0</v>
          </cell>
          <cell r="CL372">
            <v>0</v>
          </cell>
        </row>
        <row r="373">
          <cell r="C373" t="str">
            <v>coding free text chief complaints from a health information exchange a preliminary study</v>
          </cell>
          <cell r="D373" t="str">
            <v>Coding Free-Text Chief Complaints from a Health Information Exchange: A Preliminary Study</v>
          </cell>
          <cell r="E373" t="str">
            <v xml:space="preserve">Codificação Chefe de texto livre Reclamações de uma troca de informações de saúde: um estudo preliminar </v>
          </cell>
          <cell r="G373" t="str">
            <v xml:space="preserve">macho </v>
          </cell>
          <cell r="H373">
            <v>2020</v>
          </cell>
          <cell r="J373">
            <v>0</v>
          </cell>
          <cell r="K373">
            <v>0</v>
          </cell>
          <cell r="L373" t="str">
            <v>Scopus</v>
          </cell>
          <cell r="P373" t="str">
            <v>English</v>
          </cell>
          <cell r="Q373" t="str">
            <v>Article</v>
          </cell>
          <cell r="R373">
            <v>1</v>
          </cell>
          <cell r="T373" t="str">
            <v>Karagounis S., Sarkar I.N., Chen E.S.</v>
          </cell>
          <cell r="U373" t="str">
            <v>AMIA ... Annual Symposium proceedings. AMIA Symposium</v>
          </cell>
          <cell r="V373" t="str">
            <v>2020</v>
          </cell>
          <cell r="AB373" t="str">
            <v>https://www.scopus.com/inward/record.uri?eid=2-s2.0-85105322492&amp;partnerID=40&amp;md5=42810fe48f49d88ec13aba7ad7efb5e5</v>
          </cell>
          <cell r="AC373" t="str">
            <v>Center for Biomedical Informatics, Brown University, Providence, RI, United States; Rhode Island Quality Institute, Providence, RI, United States</v>
          </cell>
          <cell r="AD373" t="str">
            <v>Karagounis, S., Center for Biomedical Informatics, Brown University, Providence, RI, United States; Sarkar, I.N., Center for Biomedical Informatics, Brown University, Providence, RI, United States, Rhode Island Quality Institute, Providence, RI, United States; Chen, E.S., Center for Biomedical Informatics, Brown University, Providence, RI, United States</v>
          </cell>
          <cell r="AP373" t="str">
            <v>NLM (Medline)</v>
          </cell>
          <cell r="AW373" t="str">
            <v>AMIA Annu Symp Proc</v>
          </cell>
          <cell r="AX373" t="str">
            <v>Final</v>
          </cell>
          <cell r="AY373" t="str">
            <v>2-s2.0-85105322492</v>
          </cell>
          <cell r="AZ373">
            <v>9</v>
          </cell>
          <cell r="BG373" t="str">
            <v>article; electronic health record; exploratory research; human; human experiment; ICD-10-CM; medical information system; natural language processing; public health surveillance; Rhode Island; Unified Medical Language System</v>
          </cell>
          <cell r="BI373" t="str">
            <v>twitter|metamap|nlp</v>
          </cell>
          <cell r="BJ373" t="str">
            <v>chief complaints are important textual data that can serve to enrich diagnosis and symptom data in electronic health record (ehr) systems. in this study, a method is presented to preprocess chief complaints and assign corresponding icd-10-cm codes using the metamap natural language processing (nlp) system and unified medical language system (umls) metathesaurus. an exploratory analysis was conducted using a set of 7,942 unique chief complaints from the statewide health information exchange containing ehr data from hospitals across rhode island. an evaluation of the proposed method was then performed using a set of 123,086 chief complaints with corresponding icd-10-cm encounter diagnoses. with 87.82% of metamap-extracted concepts correctly assigned, the preliminary findings support the potential use of the method explored in this study for improving upon existing nlp techniques for enabling use of data captured within chief complaints to support clinical care, research, and public health surveillance. ©2020 amia - all rights reserved.</v>
          </cell>
          <cell r="BL373" t="str">
            <v xml:space="preserve">As reclamações principais são importantes dados textuais que podem servir para enriquecer os dados de diagnóstico e sintoma em sistemas de registro eletrônico de saúde (EHR). Neste estudo, um método é apresentado para reclamações principais de pré-processamento e atribui códigos ICD-10 cm correspondentes usando o sistema Metamap Natural Language Processing (NLP) e sistema de idioma médico unificado (UMLs) metathesaurus. Uma análise exploratória foi realizada usando um conjunto de 7.942 reclamações principais exclusivas da troca estadual de informações de saúde contendo dados de EHR de hospitais em Rhode Island. Uma avaliação do método proposto foi então realizada usando um conjunto de 123.086 reclamações principais com diagnósticos correspondentes do ICD-10-CM. Com 87,82% dos conceitos extraídos de metamap corretamente atribuídos, os achados preliminares suportam a potencial uso do método explorada neste estudo para melhorar as técnicas de NLP existentes para capacitar o uso de dados capturados dentro das reclamações principais para apoiar a atenção clínica, a pesquisa e a saúde pública vigilância. © 2020 Amia - Todos os direitos reservados. </v>
          </cell>
          <cell r="BN373">
            <v>1</v>
          </cell>
          <cell r="BO373" t="str">
            <v>Leitura completa: sim Metamap</v>
          </cell>
          <cell r="BP373">
            <v>1</v>
          </cell>
          <cell r="BQ373">
            <v>0</v>
          </cell>
          <cell r="BR373">
            <v>1</v>
          </cell>
          <cell r="BS373">
            <v>0</v>
          </cell>
          <cell r="BV373">
            <v>0</v>
          </cell>
          <cell r="BW373">
            <v>0</v>
          </cell>
          <cell r="BX373">
            <v>0</v>
          </cell>
          <cell r="BY373">
            <v>0</v>
          </cell>
          <cell r="BZ373">
            <v>0</v>
          </cell>
          <cell r="CA373">
            <v>0</v>
          </cell>
          <cell r="CB373">
            <v>0</v>
          </cell>
          <cell r="CC373">
            <v>0</v>
          </cell>
          <cell r="CD373">
            <v>1</v>
          </cell>
          <cell r="CE373" t="str">
            <v>Entra ou ñ para leitura: sim - bom</v>
          </cell>
          <cell r="CF373" t="str">
            <v>Bom</v>
          </cell>
          <cell r="CG373">
            <v>44374</v>
          </cell>
          <cell r="CK373">
            <v>0</v>
          </cell>
          <cell r="CL373">
            <v>0</v>
          </cell>
        </row>
        <row r="374">
          <cell r="C374" t="str">
            <v>natural language processing combined with icd 9 cm codes as a novel method to study the epidemiology of allergic drug reactions</v>
          </cell>
          <cell r="D374" t="str">
            <v>Natural Language Processing Combined with ICD-9-CM Codes as a Novel Method to Study the Epidemiology of Allergic Drug Reactions</v>
          </cell>
          <cell r="E374" t="str">
            <v xml:space="preserve">O processamento de linguagem natural combinado com códigos ICD-9-CM como um novo método para estudar a epidemiologia de reações alérgicas de medicamentos </v>
          </cell>
          <cell r="G374" t="str">
            <v xml:space="preserve">macho </v>
          </cell>
          <cell r="H374">
            <v>2020</v>
          </cell>
          <cell r="I374">
            <v>2</v>
          </cell>
          <cell r="J374">
            <v>0</v>
          </cell>
          <cell r="K374">
            <v>0</v>
          </cell>
          <cell r="L374" t="str">
            <v>Scopus</v>
          </cell>
          <cell r="P374" t="str">
            <v>English</v>
          </cell>
          <cell r="Q374" t="str">
            <v>Article</v>
          </cell>
          <cell r="R374">
            <v>0</v>
          </cell>
          <cell r="S374" t="str">
            <v>All Open Access, Green</v>
          </cell>
          <cell r="T374" t="str">
            <v>Banerji A., Lai K.H., Li Y., Saff R.R., Camargo C.A., Jr., Blumenthal K.G., Zhou L.</v>
          </cell>
          <cell r="U374" t="str">
            <v>Journal of Allergy and Clinical Immunology: In Practice</v>
          </cell>
          <cell r="V374" t="str">
            <v>8</v>
          </cell>
          <cell r="W374" t="str">
            <v>3</v>
          </cell>
          <cell r="Y374" t="str">
            <v>10.1016/j.jaip.2019.12.007</v>
          </cell>
          <cell r="Z374" t="str">
            <v>10.1016/j.jaip.2019.12.007</v>
          </cell>
          <cell r="AB374" t="str">
            <v>https://www.scopus.com/inward/record.uri?eid=2-s2.0-85077694717&amp;doi=10.1016%2fj.jaip.2019.12.007&amp;partnerID=40&amp;md5=53519e4c8ecf1845915d227dd361788d</v>
          </cell>
          <cell r="AC374" t="str">
            <v>Division of Rheumatology, Allergy, and Immunology, Department of Medicine, Massachusetts General Hospital, Boston, Mass, United States; Harvard Medical School, Boston, Mass, United States; Department of Computer Science, Brandeis University, Waltham, Mass, United States; Clinical and Quality Analysis, Partners HealthCare System, Boston, Mass, United States; Mongan Institute, Department of Medicine, Massachusetts General Hospital, Boston, Mass, United States; Department of Emergency Medicine, Massachusetts General Hospital, Boston, Mass, United States; Edward P. Lawrence Center for Quality and Safety, Massachusetts General Hospital, Boston, Mass, United States; Division of General Internal Medicine, Department of Medicine, Brigham and Women's Hospital, Boston, Mass, United States</v>
          </cell>
          <cell r="AD374" t="str">
            <v>Banerji, A., Division of Rheumatology, Allergy, and Immunology, Department of Medicine, Massachusetts General Hospital, Boston, Mass, United States, Harvard Medical School, Boston, Mass, United States; Lai, K.H., Department of Computer Science, Brandeis University, Waltham, Mass, United States, Clinical and Quality Analysis, Partners HealthCare System, Boston, Mass, United States; Li, Y., Division of Rheumatology, Allergy, and Immunology, Department of Medicine, Massachusetts General Hospital, Boston, Mass, United States, Mongan Institute, Department of Medicine, Massachusetts General Hospital, Boston, Mass, United States; Saff, R.R., Division of Rheumatology, Allergy, and Immunology, Department of Medicine, Massachusetts General Hospital, Boston, Mass, United States, Harvard Medical School, Boston, Mass, United States; Camargo, C.A., Jr., Division of Rheumatology, Allergy, and Immunology, Department of Medicine, Massachusetts General Hospital, Boston, Mass, United States, Harvard Medical School, Boston, Mass, United States, Mongan Institute, Department of Medicine, Massachusetts General Hospital, Boston, Mass, United States, Department of Emergency Medicine, Massachusetts General Hospital, Boston, Mass, United States; Blumenthal, K.G., Division of Rheumatology, Allergy, and Immunology, Department of Medicine, Massachusetts General Hospital, Boston, Mass, United States, Harvard Medical School, Boston, Mass, United States, Mongan Institute, Department of Medicine, Massachusetts General Hospital, Boston, Mass, United States, Edward P. Lawrence Center for Quality and Safety, Massachusetts General Hospital, Boston, Mass, United States; Zhou, L., Harvard Medical School, Boston, Mass, United States, Division of General Internal Medicine, Department of Medicine, Brigham and Women's Hospital, Boston, Mass, United States</v>
          </cell>
          <cell r="AG374" t="str">
            <v>Pharmaceutical Preparations</v>
          </cell>
          <cell r="AH374" t="str">
            <v>National Institutes of Health, NIH
Agency for Healthcare Research and Quality, AHRQ: R01HS024264, R01HS025375
American Academy of Allergy Asthma and Immunology, AAAAI
Massachusetts General Hospital, MGH</v>
          </cell>
          <cell r="AI374" t="str">
            <v>This study was supported by CRICO, National Institutes of Health, and Partners Healthcare and the Agency for Healthcare Research and Quality grants (R01HS024264 and R01HS025375).Conflicts of interest: K. G. Blumenthal reports grants from National Institutes of Health, Massachusetts General Hospital, and the American Academy of Allergy, Asthma, and Immunology during the conduct of the study. L. Zhou reports grants from National Institutes of Health, Massachusetts General Hospital, Partners Healthcare, and the Agency for Healthcare Research and Quality (AHRQ), during the conduct of the study. The rest of the authors declare that they have no relevant conflicts of interest.</v>
          </cell>
          <cell r="AL374" t="str">
            <v>Saff, R.R., Camargo, C.A., Jr., Clark, S., Rudders, S.A., Long, A.A., Banerji, A., Utility of ICD-9-CM codes for identification of allergic drug reactions (2016) J Allergy Clin Immunol Pract, 4, pp. 114-119.e1; Saff, R.R., Li, Y., Santhanakrishnan, N., Camargo, C.A., Blumenthal, K.G., Zhou, L., Identification of inpatient allergic drug reactions using ICD-9-CM codes (2019) J Allergy Clin Immunol Pract, 7, pp. 259-264.e1; Adler-Milstein, J., Holmgren, A.J., Kralovec, P., Worzala, C., Searcy, T., Patel, V., Electronic health record adoption in US hospitals: the emergence of a digital “advanced use” divide (2017) J Am Med Inform Assoc, 24, pp. 1142-1148; (2019), https://www.healthleadersmedia.com/innovation/only-4-hospitals-dont-use-ehrs#, Healthleaders Media News. Only 4% of hospitals don't use EHRs. Healthleaders. 2016. Available from: Accessed September 28; Murff, H.J., FitzHenry, F., Matheny, M.E., Gentry, N., Kotter, K.L., Crimin, K., Automated identification of postoperative complications within an electronic medical record using natural language processing (2011) JAMA, 306, pp. 848-855; Zeng, Q.T., Goryachev, S., Weiss, S., Sordo, M., Murphy, S.N., Lazarus, R., Extracting principal diagnosis, co-morbidity and smoking status for asthma research: evaluation of a natural language processing system (2006) BMC Med Inform Decis Mak, 6, p. 30; Denny, J.C., Choma, N.N., Peterson, J.F., Miller, R.A., Bastarache, L., Li, M., Natural language processing improves identification of colorectal cancer testing in the electronic medical record (2012) Med Decis Making, 32, pp. 188-197; Wang, X., Hripcsak, G., Markatou, M., Friedman, C., Active computerized pharmacovigilance using natural language processing, statistics, and electronic health records: a feasibility study (2009) J Am Med Inform Assoc, 16, pp. 328-337; Goss, F.R., Plasek, J.M., Lau, J.J., Seger, D.L., Chang, F.Y., Zhou, L., An evaluation of a natural language processing tool for identifying and encoding allergy information in emergency department clinical notes (2014) AMIA Annu Symp Proc, 2014, pp. 580-588; Zhou, L., Plasek, J.M., Mahoney, L.M., Karipineni, N., Chang, F., Yan, X., Using Medical Text Extraction, Reasoning and Mapping System (MTERMS) to process medication information in outpatient clinical notes (2011) AMIA Annu Symp Proc, 2011, pp. 1639-1648; Goss, F.R., Lai, K.H., Topaz, M., Acker, W.W., Kowalski, L., Plasek, J.M., A value set for documenting adverse reactions in electronic health records (2018) J Am Med Inform Assoc, 25, pp. 661-669; Chapman, W.W., Bridewell, W., Hanbury, P., Cooper, G.F., Buchanan, B.G., A simple algorithm for identifying negated findings and diseases in discharge summaries (2001) J Biomed Inform, 34, pp. 301-310; Zhou, L., Plasek, J.M., Mahoney, L.M., Chang, F.Y., DiMaggio, D., Rocha, R.A., Mapping Partners Master Drug Dictionary to RxNorm using an NLP-based approach (2012) J Biomed Inform, 45, pp. 626-633; Chinchor, N., MUC-4 evaluation metrics (1992), Proceedings of the 4th Conference on Message Understanding; Wong, A., Plasek, J.M., Montecalvo, S.P., Zhou, L., Natural language processing and its implications for the future of medication safety: a narrative review of recent advances and challenges (2018) Pharmacotherapy, 38, pp. 822-841; Griffon, N., Charlet, J., Darmoni, S.J., Managing free text for secondary use of health data (2014) Yearb Med Inform, 9, pp. 167-169; Neveol, A., Zweigenbaum, P., Clinical natural language processing in 2014: foundational methods supporting efficient healthcare (2015) Yearb Med Inform, 10, pp. 194-198; Fong, A., Harriott, N., Walters, D.M., Foley, H., Morrissey, R., Ratwani, R.R., Integrating natural language processing expertise with patient safety event review committees to improve the analysis of medication events (2017) Int J Med Inform, 104, pp. 120-125; Davis, R.L., Gallagher, M.A., Asgari, M.M., Eide, M.J., Margolis, D.J., Macy, E., Identification of Stevens-Johnson syndrome and toxic epidermal necrolysis in electronic health record databases (2015) Pharmacoepidemiol Drug Saf, 24, pp. 684-692; (2019), https://www.cdc.gov/nchs/icd/icd10cm.htm, Centers for Disease Control Prevention. International Classification of Diseases, Tenth Revision, Clinical Modification (ICD-10-CM), 2019. Available from: Accessed February 4</v>
          </cell>
          <cell r="AM374" t="str">
            <v>Banerji, A.; Division of Rheumatology, 55 Fruit Street, COX 201, United States; email: abanerji@partners.org</v>
          </cell>
          <cell r="AP374" t="str">
            <v>American Academy of Allergy, Asthma and Immunology</v>
          </cell>
          <cell r="AW374" t="str">
            <v>J. Allergy Clin. Immunol. Pract.</v>
          </cell>
          <cell r="AX374" t="str">
            <v>Final</v>
          </cell>
          <cell r="AY374" t="str">
            <v>2-s2.0-85077694717</v>
          </cell>
          <cell r="AZ374">
            <v>9349</v>
          </cell>
          <cell r="BF374" t="str">
            <v>Adverse drug reactions; Drug; Drug allergy; Electronic health record; Epidemiology; Natural language processing</v>
          </cell>
          <cell r="BG374" t="str">
            <v>algorithm; allergic urticaria; allergy; anaphylaxis; angioneurotic edema; Article; dermatitis; diagnostic accuracy; diagnostic value; drug hypersensitivity; electronic health record; eosinophilia; epidemiological data; human; ICD-9-CM; information science; medical record review; natural language processing; predictive value; pruritus; rash; respiratory tract disease; sensitivity and specificity; validation study; International Classification of Diseases; natural language processing; drug; Algorithms; Drug Hypersensitivity; Electronic Health Records; Humans; International Classification of Diseases; Natural Language Processing; Pharmaceutical Preparations</v>
          </cell>
          <cell r="BH374" t="str">
            <v>twitter|metamap|nlp</v>
          </cell>
          <cell r="BI374" t="str">
            <v>twitter|metamap|nlp</v>
          </cell>
          <cell r="BJ374" t="str">
            <v>background: allergic drug reaction epidemiologic data are sparse because it remains difficult to identify true cases in large data sets using manual chart review. objective: to develop and validate a novel informatics method based on natural language processing (nlp) in combination with international classification of diseases, ninth revision, clinical modification (icd-9-cm) codes that identifies allergic drug reactions in the electronic health record. methods: previously studied and high-yield icd-9-cm codes were used to screen for possible allergic drug reactions among all inpatients admitted in 2007 and 2008. a random sample was selected for manual chart review to identify true cases of allergic drug reactions. a rule-based nlp algorithm was then developed to identify allergic drug reactions using free-text clinical notes and discharge summaries from the filtered cases. the performance of using manual chart review of icd-9-cm codes alone was compared with icd-9-cm codes in combination with nlp. results: of 3907 cases identified by icd-9-cm codes, 725 (19%) were randomly selected for manual chart review; 335 were confirmed as allergic drug reactions, resulting in a positive predictive value (ppv) of 46% (range: 18%-79%) when using icd-9-cm codes alone. our nlp algorithm in combination with icd-9-cm codes achieved a ppv of 86% (range: 69%-100%). among the 335 confirmed positive cases, nlp identified 259 true cases, resulting in a recall/sensitivity of 77% (range: 26%-100%). among the 390 negative cases, nlp achieved a specificity of 89% (range: 69%-100%). conclusion: using nlp with icd-9-cm codes improved identification of allergic drug reactions. the resulting decrease in manual chart review effort will facilitate large epidemiology studies of this understudied area. © 2019 american academy of allergy, asthma &amp; immunology</v>
          </cell>
          <cell r="BL374" t="str">
            <v xml:space="preserve">Antecedentes: Os dados epidemiológicos da reação alérgica são escassos porque permanecem difíceis de identificar os casos verdadeiros em grandes conjuntos de dados usando a revisão do gráfico manual. OBJETIVO: Desenvolver e validar um novo método informático baseado no processamento de linguagem natural (PNL) em combinação com a classificação internacional de doenças, a nona revisão, os códigos clínicos de modificação clínica (CID-9-cm) que identificam reações alérgicas de medicamentos no registro eletrônico de saúde. Métodos: Os códigos ICD-9-CM anteriormente estudados e de alto rendimento foram utilizados para tela para possíveis reações alérgicas de medicamentos entre todos os pacientes internados admitidos em 2007 e 2008. Uma amostra aleatória foi selecionada para revisão manual para identificar os verdadeiros casos de reações alérgicas de medicamentos alérgicos. Um algoritmo NLP baseado em regras foi então desenvolvido para identificar reações alérgicas de medicamentos usando notas clínicas de texto livre e resumos de descarga dos casos filtrados. O desempenho de usar a revisão do gráfico manual dos códigos ICD-9-cm sozinho foi comparado com códigos ICD-9-CM em combinação com PNL. Resultados: de 3907 casos identificados por códigos ICD-9-CM, 725 (19%) foram selecionados aleatoriamente para revisão manual do gráfico; 335 foram confirmados como reações alérgicas de medicamentos, resultando em um valor preditivo positivo (PPV) de 46% (intervalo: 18% -79%) ao utilizar apenas códigos ICD-9 cm. Nosso algoritmo NLP em combinação com códigos ICD-9-CM alcançou um PPV de 86% (intervalo: 69% -100%). Entre os 335 casos positivos confirmados, a PNL identificou 259 casos verdadeiros, resultando em um recall / sensibilidade de 77% (intervalo: 26% -100%). Entre os 390 casos negativos, a PNL atingiu uma especificidade de 89% (intervalo: 69% -100%). Conclusão: Usando o PNL com códigos ICD-9-cm melhoraram a identificação de reações alérgicas de medicamentos. A diminuição resultante no esforço de revisão do gráfico manual facilitará grandes estudos de epidemiologia dessa área inquieto. © 2019 American Academy of Allergy, Asma e Imunologia </v>
          </cell>
          <cell r="BQ374">
            <v>0</v>
          </cell>
          <cell r="BR374">
            <v>1</v>
          </cell>
          <cell r="BS374">
            <v>0</v>
          </cell>
          <cell r="BV374">
            <v>0</v>
          </cell>
          <cell r="BW374">
            <v>0</v>
          </cell>
          <cell r="BX374">
            <v>0</v>
          </cell>
          <cell r="BY374">
            <v>0</v>
          </cell>
          <cell r="BZ374">
            <v>0</v>
          </cell>
          <cell r="CA374">
            <v>0</v>
          </cell>
          <cell r="CB374">
            <v>0</v>
          </cell>
          <cell r="CC374">
            <v>0</v>
          </cell>
          <cell r="CE374" t="str">
            <v>Entra ou ñ para leitura: não</v>
          </cell>
          <cell r="CF374" t="str">
            <v>Ruim</v>
          </cell>
          <cell r="CG374">
            <v>44374</v>
          </cell>
          <cell r="CK374">
            <v>0</v>
          </cell>
          <cell r="CL374">
            <v>0</v>
          </cell>
        </row>
        <row r="375">
          <cell r="C375" t="str">
            <v>comparing nlp systems to extract entities of eligibility criteria in dietary supplements clinical trials using nlp adapt</v>
          </cell>
          <cell r="D375" t="str">
            <v>Comparing NLP Systems to Extract Entities of Eligibility Criteria in Dietary Supplements Clinical Trials Using NLP-ADAPT</v>
          </cell>
          <cell r="E375" t="str">
            <v xml:space="preserve">Comparando sistemas de NLP para extrair entidades de critérios de elegibilidade em suplementos dietéticos Ensaios clínicos usando o PNL-Adapt </v>
          </cell>
          <cell r="G375" t="str">
            <v xml:space="preserve">macho </v>
          </cell>
          <cell r="H375">
            <v>2020</v>
          </cell>
          <cell r="J375">
            <v>0</v>
          </cell>
          <cell r="K375">
            <v>0</v>
          </cell>
          <cell r="L375" t="str">
            <v>Scopus</v>
          </cell>
          <cell r="P375" t="str">
            <v>English</v>
          </cell>
          <cell r="Q375" t="str">
            <v>Conference Paper</v>
          </cell>
          <cell r="R375">
            <v>1</v>
          </cell>
          <cell r="T375" t="str">
            <v>Bompelli A., Silverman G., Finzel R., Vasilakes J., Knoll B., Pakhomov S., Zhang R.</v>
          </cell>
          <cell r="U375" t="str">
            <v>Lecture Notes in Computer Science (including subseries Lecture Notes in Artificial Intelligence and Lecture Notes in Bioinformatics)</v>
          </cell>
          <cell r="V375" t="str">
            <v>12299 LNAI</v>
          </cell>
          <cell r="Y375" t="str">
            <v>10.1007/978-3-030-59137-3_7</v>
          </cell>
          <cell r="Z375" t="str">
            <v>10.1007/978-3-030-59137-3_7</v>
          </cell>
          <cell r="AB375" t="str">
            <v>https://www.scopus.com/inward/record.uri?eid=2-s2.0-85092241043&amp;doi=10.1007%2f978-3-030-59137-3_7&amp;partnerID=40&amp;md5=15a5b07f5e84f6068bbe445c52ac10fe</v>
          </cell>
          <cell r="AC375" t="str">
            <v>Institute for Health Informatics, University of Minnesota, Minneapolis, MN, United States; Department of Surgery, University of Minnesota, Minneapolis, MN, United States; Department of Pharmaceutical Care and Health Systems, University of Minnesota, Minneapolis, MN, United States</v>
          </cell>
          <cell r="AD375" t="str">
            <v>Bompelli, A., Institute for Health Informatics, University of Minnesota, Minneapolis, MN, United States; Silverman, G., Department of Surgery, University of Minnesota, Minneapolis, MN, United States; Finzel, R., Department of Pharmaceutical Care and Health Systems, University of Minnesota, Minneapolis, MN, United States; Vasilakes, J., Institute for Health Informatics, University of Minnesota, Minneapolis, MN, United States, Department of Pharmaceutical Care and Health Systems, University of Minnesota, Minneapolis, MN, United States; Knoll, B., Institute for Health Informatics, University of Minnesota, Minneapolis, MN, United States; Pakhomov, S., Department of Pharmaceutical Care and Health Systems, University of Minnesota, Minneapolis, MN, United States; Zhang, R., Institute for Health Informatics, University of Minnesota, Minneapolis, MN, United States, Department of Pharmaceutical Care and Health Systems, University of Minnesota, Minneapolis, MN, United States</v>
          </cell>
          <cell r="AH375" t="str">
            <v>National Institutes of Health, NIH
Office of Dietary Supplements, ODS: R01AT009457
National Center for Advancing Translational Sciences, NCATS: U01TR002062, UL1TR002494
National Center for Complementary and Integrative Health, NCCIH</v>
          </cell>
          <cell r="AI375" t="str">
            <v>This work was partially supported by the NIH?s National Center for Complementary and Integrative Health and the Office of Dietary Supplements under grant number R01AT009457 (Zhang); and supported by the National Center for Advancing Translational Sciences under grant number UL1TR002494 and U01TR002062.</v>
          </cell>
          <cell r="AJ375" t="str">
            <v>Acknowledgements. This work was partially supported by the NIH’s National Center for Complementary and Integrative Health and the Office of Dietary Supplements under grant number R01AT009457 (Zhang); and supported by the National Center for Advancing Translational Sciences under grant number UL1TR002494 and U01TR002062.</v>
          </cell>
          <cell r="AL375" t="str">
            <v>Kuo, T-T., Ensembles of NLP tools for data element extraction from clinical notes (2016) AMIA Annual Symposium Proceedings, 2017, pp. 1880-1889; Kang, N., Afzal, Z., Singh, B., van Mulligen, E.M., Kors, J.A., Using an ensemble system to improve concept extraction from clinical records (2012) J. Biomed. Inform, 45, pp. 423-428. , https://doi.org/10.1016/j.jbi.2011.12.009; Friedman, C., Towards a comprehensive medical language processing system: methods and issues (1997) Proceedings AMIA Annual Fall Symposium, pp. 595-599; Soysal, E., CLAMP-a toolkit for efficiently building customized clinical natural language processing pipelines (2018) J. Am. Med. Inform. Assoc, 25, pp. 331-336. , https://doi.org/10.1093/jamia/ocx132; Savova, G.K., Mayo clinical Text Analysis and Knowledge Extraction System (cTAKES): architecture, component evaluation and applications (2010) J. Am. Med. Inform. Assoc, 17, pp. 507-513. , https://doi.org/10.1136/jamia.2009.001560; Conway, M., Moonstone: a novel natural language processing system for inferring social risk from clinical narratives (2018) J Biomed. Seman, 10, pp. 1-10. , https://doi.org/10.1186/s13326-019-0198-0; Wang, Y., Clinical information extraction applications: a literature review (2018) J. Biomed. Inform, 77, pp. 34-49. , https://doi.org/10.1016/j.jbi.2017.11.011; Friedman, C., Shagina, L., Lussier, Y., Hripcsak, G., Automated encoding of clinical documents based on natural language processing (2004) J. Am. Med. Inform. Assoc, 11, pp. 392-402. , https://doi.org/10.1197/jamia.M1552; ten Teije, A., Knowledge Engineering and Knowledge Management: 18th International Conference, EKAW 2012, Galway City, Ireland, October 8-12, 2012 https://doi.org/10.1007/978-3-642-33876-2, Proceedings. Springer, Heidelberg (2012); Uzuner, Ö., South, B.R., Shen, S., DuVall, S.L., 2010 i2b2/VA challenge on concepts, assertions, and relations in clinical text (2011) J. Am. Med. Inform. Assoc, 18, pp. 552-556. , https://doi.org/10.1136/amiajnl-2011-000203; (2020) nlp-adapt-kube, , https://github.com/nlpie/nlp-adapt-kube, University of Minnesota, NLP/IE. (2019). Accessed 06 Jan; https://github.com/nlpie/ensemble-explorer, University of Minnesota, NLP/IE, nlp-ensemble-explorer, UMN NLPIE (2020). Accessed 06 Jan 2020; Azam, S.S., Raju, M., Pagidimarri, V., Kasivajjala, V., (2018) Q-Map: clinical concept mining from clinical documents, , arXiv:1804.11149; McCray, A.T., Burgun, A., Bodenreider, O., Aggregating UMLS semantic types for reducing conceptual complexity (2001) Stud. Health Technol. Inform, 84, pp. 216-220; https://metamap.nlm.nih.gov/SemanticTypesAndGroups.shtml, Semantic types and groups. Accessed 05 May 2020; He, Z., Perl, Y., Elhanan, G., Chen, Y., Geller, J., Bian, J., Auditing the assignments of top-level semantic types in the UMLS semantic network to UMLS concepts (2017) Proceedings (IEEE International Conference Bioinformatics and Biomedicine), 2017, pp. 1262-1269. , https://doi.org/10.1109/BIBM.2017.8217840; (2020), https://github.com/nlpie/biomedicus, University of Minnesota N, biomedicus (2019). Accessed 06 Jan; (2020), https://clamp.uth.edu, University of Texas, UT health, CLAMP (2020). Accessed 06 Jan; https://ctakes.apache.org, Apache software foundation, cTAKES. Accessed 06 Jan 2020; (2020), https://metamap.nlm.nih.gov, The National Institutes of Health, MetaMap (2019). Accessed 06 Jan; (2013) UIMA project, , https://uima.apache.org, Apache foundation. Accessed 08 Feb 2020; Aronson, A.R., (2001) MetaMap evaluation, , https://ii.nlm.nih.gov/Publications/Papers/mm.evaluation.pdf; https://github.com/dkpro/dkpro-cassis, Technische Universität Darmstadt, ubiquitous knowledge processing lab, dkpro-cassis (2019). Accessed 06 Jan 2020; Miller, B.N., Ranum, D.L., Parse tree Problem Solving with Algorithms and Data Structures using Python, , https://runestone.academy/runestone/books/published/pythonds/Trees/ParseTree.html, Section 7.6. Accessed 06 Jan 2020; Sang, E.F.T.K., Veenstra, J., Representing text chunks (1999) Proceedings of the 9th Conference on European Chapter of the Association for Computational Linguistics, Bergen, Norway, pp. 173-179. , https://doi.org/10.3115/977035.977059, Association for Computational Linguistics; https://gist.github.com/GregSilverman/3e09cb6b7c7bf664b4df14d309192bb3, University of Minnesota, NLP/IE. expected_number_boolean_combinations_n_eq_5.py. expected_number_boolean_combinations_n_eq_5.py, (2020). Accessed 07 Feb 2020; Knoll, B.C., Melton, G.B., Liu, H., Xu, H., Pakhomov, S.V.S., Using synthetic clinical data to train an HMM-based POS tagger (2016) 2016 IEEE-EMBS International Conference on Biomedical and Health Informatics (BHI), pp. 252-255. , https://doi.org/10.1109/BHI.2016.7455882; Albright, D., Towards comprehensive syntactic and semantic annotations of the clinical narrative (2013) J. Am. Med. Inform. Assoc, 20, pp. 922-930. , https://doi.org/10.1136/amiajnl-2012-001317; Aronson, A.R., Effective mapping of biomedical text to the UMLS Metathesaurus: the MetaMap program (2001) Proceeding AMIA Symposium, pp. 17-21; Derczynski, L., Complementarity, F-score, and NLP evaluation (2016) Proceedings of the 10th International Conference on Language Resources and Evaluation (LREC 2016), Portorož, Slovenia, pp. 261-266. , European Language Resources Association (ELRA); Aronson, A.R., Lang, F.-M., An overview of MetaMap: historical perspective and recent advances (2010) J. Am. Med. Inform. Assoc, 17, pp. 229-236. , https://doi.org/10.1136/jamia.2009.002733; Kilicoglu, H., Rosemblat, G., Fiszman, M., Shin, D., Broad-coverage biomedical relation extraction with SemRep (2020) BMC Bioinform, 21, pp. 1-28. , https://doi.org/10.1186/s12859-020-3517-7; Rizvi, R.F., iDISK: the integrated dietary supplements knowledge base (2020) J. Am. Med. Inform. Assoc, 27, pp. 539-548. , https://doi.org/10.1093/jamia/ocz216; Vasilakes, J., Bompelli, A., Bishop, J., Adam, T., Bodenreider, O., Zhang, R., Assessing the enrichment of dietary supplement coverage in the UMLS (2020) J. Am. Med. Informa. Assoc, , press); Silverman, G.M., Named entity recognition in prehospital trauma care (2019) Stud. Health Technol. Inform, 264, pp. 1586-1587. , https://doi.org/10.3233/SHTI190547; Tignanelli, C.J., Natural language processing of prehospital emergency medical services trauma records allows for automated characterization of treatment appropriateness (2020) J. Trauma Acute Care Surg, 88, pp. 607-614. , https://doi.org/10.1097/TA.0000000000002598</v>
          </cell>
          <cell r="AM375" t="str">
            <v>Zhang, R.; Institute for Health Informatics, United States; email: zhan1386@umn.edu</v>
          </cell>
          <cell r="AN375" t="str">
            <v>Michalowski M.Moskovitch R.</v>
          </cell>
          <cell r="AP375" t="str">
            <v>Springer Science and Business Media Deutschland GmbH</v>
          </cell>
          <cell r="AQ375" t="str">
            <v>18th International Conference on Artificial Intelligence in Medicine, AIME 2020</v>
          </cell>
          <cell r="AR375" t="str">
            <v>25 August 2020 through 28 August 2020</v>
          </cell>
          <cell r="AT375">
            <v>249409</v>
          </cell>
          <cell r="AU375" t="str">
            <v>9783030591366</v>
          </cell>
          <cell r="AW375" t="str">
            <v>Lect. Notes Comput. Sci.</v>
          </cell>
          <cell r="AX375" t="str">
            <v>Final</v>
          </cell>
          <cell r="AY375" t="str">
            <v>2-s2.0-85092241043</v>
          </cell>
          <cell r="AZ375">
            <v>10</v>
          </cell>
          <cell r="BF375" t="str">
            <v>Clinical trial eligibility; Named Entity Recognition; Natural Language Processing</v>
          </cell>
          <cell r="BG375" t="str">
            <v>Artificial intelligence; Dietary supplements; Food additives; Mapping; Medical applications; Nutrition; Pipelines; Semantics; Vitamins; Biomedical NLP; Electronic health record; Eligibility criterion; Individual systems; Named entity recognition; NAtural language processing; Recruitment process; Semantic types; Natural language processing systems</v>
          </cell>
          <cell r="BI375" t="str">
            <v>twitter|metamap|nlp</v>
          </cell>
          <cell r="BJ375" t="str">
            <v>natural language processing (nlp) techniques have been used extensively to extract concepts from unstructured clinical trial eligibility criteria. recruiting patients whose information in electronic health records matches clinical trial eligibility criteria can potentially facilitate and accelerate the clinical trial recruitment process. however, a significant obstacle is identifying an efficient named entity recognition (ner) system to parse the clinical trial eligibility criteria. in this study, we used nlp-adapt (artifact discovery and preparation toolkit) to compare existing biomedical nlp systems (biomedicus, clamp, ctakes and metamap) and their boolean ensemble to identify entities of the eligibility criteria of 150 randomly selected dietary supplement (ds) clinical trials. we created a custom mapping of the gold standard annotated entities to umls semantic types to align with annotations from each system. all systems in nlp-adapt used their default pipelines to extract entities based on our custom mappings. the systems performed reasonably well in extracting umls concepts belonging to the semantic types disorders and chemicals and drugs. among all systems, ctakes was the highest performing system for chemicals and drugs and disorders semantic groups and biomedicus was the highest performing system for procedures, living beings, concepts and ideas, and devices. whereas, the boolean ensemble outperformed individual systems. this study sets a baseline that can be potentially improved with modifications to the nlp-adapt pipeline. © 2020, springer nature switzerland ag.</v>
          </cell>
          <cell r="BL375" t="str">
            <v xml:space="preserve">As técnicas de processamento de linguagem natural (NLP) foram usadas extensivamente para extrair conceitos de critérios de elegibilidade clínicos não estruturados. Recrutamento de pacientes cujas informações em registros eletrônicos de saúde correspondem à qual os critérios de elegibilidade do ensaio clínico podem facilitar e acelerar o processo de recrutamento de ensaio clínico. No entanto, um obstáculo significativo está identificando um sistema eficiente de reconhecimento de entidade nomeado (ner) para analisar os critérios de elegibilidade do ensaio clínico. Neste estudo, utilizamos a NLP-Adapt (Ferramentas de Descoberta e Preparação do Artefato) para comparar os sistemas NLP biomédicos existentes (Biomedicus, Braçadeira, Ctekes e Metamap) e seu conjunto booleano para identificar entidades dos critérios de elegibilidade de 150 suplementos dietéticos selecionados aleatoriamente (DS ) testes clínicos. Criamos um mapeamento personalizado das entidades anotadas padrão de ouro para os tipos semânticos UMLS para alinhar com anotações de cada sistema. Todos os sistemas no ADAPT do NLP usaram seus pipelines padrão para extrair entidades com base em nossos mapeamentos personalizados. Os sistemas realizaram razoavelmente bem na extração de conceitos de UMLs pertencentes aos tipos semânticos distúrbios e produtos químicos e drogas. Entre todos os sistemas, os CTAKES foi o sistema de maior desempenho para produtos químicos e drogas e distúrbios e grupos semânticos e biomedicus foi o maior sistema de desempenho para procedimentos, seres vivos, conceitos e ideias e dispositivos. enquanto, o conjunto booleano superou sistemas individuais. Este estudo define uma linha de base que pode ser potencialmente melhorada com modificações no pipeline de adaptação de NLP. © 2020, Springer Nature Switzerland AG. </v>
          </cell>
          <cell r="BN375">
            <v>1</v>
          </cell>
          <cell r="BO375" t="str">
            <v>Leitura completa: sim - verifica varias ferramentas de PNL na área</v>
          </cell>
          <cell r="BP375">
            <v>1</v>
          </cell>
          <cell r="BQ375">
            <v>0</v>
          </cell>
          <cell r="BR375">
            <v>1</v>
          </cell>
          <cell r="BS375">
            <v>0</v>
          </cell>
          <cell r="BU375">
            <v>0</v>
          </cell>
          <cell r="BV375">
            <v>0</v>
          </cell>
          <cell r="BW375">
            <v>0</v>
          </cell>
          <cell r="BX375">
            <v>0</v>
          </cell>
          <cell r="BY375">
            <v>0</v>
          </cell>
          <cell r="BZ375">
            <v>0</v>
          </cell>
          <cell r="CA375">
            <v>0</v>
          </cell>
          <cell r="CB375">
            <v>0</v>
          </cell>
          <cell r="CC375">
            <v>0</v>
          </cell>
          <cell r="CD375">
            <v>1</v>
          </cell>
          <cell r="CE375" t="str">
            <v>Entra ou ñ para leitura: sim</v>
          </cell>
          <cell r="CF375" t="str">
            <v>Excelente</v>
          </cell>
          <cell r="CG375">
            <v>44374</v>
          </cell>
          <cell r="CK375">
            <v>0</v>
          </cell>
          <cell r="CL375">
            <v>0</v>
          </cell>
        </row>
        <row r="376">
          <cell r="C376" t="str">
            <v>neural negated entity recognition in spanish electronic health records</v>
          </cell>
          <cell r="D376" t="str">
            <v>Neural negated entity recognition in Spanish electronic health records</v>
          </cell>
          <cell r="E376" t="str">
            <v xml:space="preserve">Neural negou o reconhecimento de entidade em registros de saúde eletrônica espanhol </v>
          </cell>
          <cell r="G376" t="str">
            <v xml:space="preserve">macho </v>
          </cell>
          <cell r="H376">
            <v>2020</v>
          </cell>
          <cell r="I376">
            <v>1</v>
          </cell>
          <cell r="J376">
            <v>0</v>
          </cell>
          <cell r="K376">
            <v>0</v>
          </cell>
          <cell r="L376" t="str">
            <v>Scopus</v>
          </cell>
          <cell r="P376" t="str">
            <v>English</v>
          </cell>
          <cell r="Q376" t="str">
            <v>Article</v>
          </cell>
          <cell r="R376">
            <v>0</v>
          </cell>
          <cell r="T376" t="str">
            <v>Santiso S., Pérez A., Casillas A., Oronoz M.</v>
          </cell>
          <cell r="U376" t="str">
            <v>Journal of Biomedical Informatics</v>
          </cell>
          <cell r="V376" t="str">
            <v>105</v>
          </cell>
          <cell r="X376" t="str">
            <v xml:space="preserve"> 103419</v>
          </cell>
          <cell r="Y376" t="str">
            <v>10.1016/j.jbi.2020.103419</v>
          </cell>
          <cell r="Z376" t="str">
            <v>10.1016/j.jbi.2020.103419</v>
          </cell>
          <cell r="AB376" t="str">
            <v>https://www.scopus.com/inward/record.uri?eid=2-s2.0-85083344156&amp;doi=10.1016%2fj.jbi.2020.103419&amp;partnerID=40&amp;md5=220c91c37e68b533f47947af6c6ca35f</v>
          </cell>
          <cell r="AC376" t="str">
            <v>IXA Group, University of the Basque Country (UPV-EHU), ManuelLardizabal 1, Donostia, 20080, Spain</v>
          </cell>
          <cell r="AD376" t="str">
            <v>Santiso, S., IXA Group, University of the Basque Country (UPV-EHU), ManuelLardizabal 1, Donostia, 20080, Spain; Pérez, A., IXA Group, University of the Basque Country (UPV-EHU), ManuelLardizabal 1, Donostia, 20080, Spain; Casillas, A., IXA Group, University of the Basque Country (UPV-EHU), ManuelLardizabal 1, Donostia, 20080, Spain; Oronoz, M., IXA Group, University of the Basque Country (UPV-EHU), ManuelLardizabal 1, Donostia, 20080, Spain</v>
          </cell>
          <cell r="AH376" t="str">
            <v>TIN2016-77820-C3-1-R
Nvidia
Ministerio de Ciencia, Innovación y Universidades, MCIU
Ministerio de Ciencia e Innovación, MICINN
European Regional Development Fund, ERDF: PGC2018-102041-B-100
Agencia Estatal de Investigación, AEI</v>
          </cell>
          <cell r="AI376" t="str">
            <v>The authors would like to thank the staff of the Pharmacy and Pharmacovigilance services of the Galdakao-Usansolo and Basurto hospitals. This work was partially funded by the Spanish Ministry of Science and Innovation ( PROSAMED: TIN2016-77820-C3-1-R , MCIU/AEI/FEDER,UE and DOMINO: PGC2018-102041-B-100 , MCIU/AEI/FEDER,UE ). We gratefully acknowledge the support of NVIDIA Corporation with the donation of the Titan V GPU used for this research.</v>
          </cell>
          <cell r="AL376" t="str">
            <v>Cohen, K.B., Demner-Fushman, D., Biomedical Natural Language Processing (2014), John Benjamins Publishing Company; Dalianis, H., Clinical Text Mining: Secondary Use of Electronic Patient Records (2018), Springer; Névéol, A., Dalianis, H., Velupillai, S., Savova, G., Zweigenbaum, P., Clinical natural language processing in languages other than English: opportunities and challenges (2018) J. Biomed. Semant., 9 (1), pp. 1-13; Jiménez-Zafra, S.M., Díaz, N.P.C., Morante, R., Martín-Valdivia, M.T., Neges 2018: Workshop on negation in Spanish (2019) Procesamiento del Lenguaje Natural, 62, pp. 21-28; Genthial, G., (2017), https://guillaumegenthial.github.io/sequence-tagging-with-tensorflow.html, Sequence tagging with Tensorflow, April; Chapman, W.W., Bridewell, W., Hanbury, P., Cooper, G.F., Buchanan, B.G., A simple algorithm for identifying negated findings and diseases in discharge summaries (2001) J. Biomed. Inform., 34 (5), pp. 301-310; Skeppstedt, M., Negation detection in Swedish clinical text an adaption of NegEx to Swedish (2011) J. Biomed. Semant., 2 (3), pp. 1-12; Deléger, L., Grouin, C., Detecting negation of medical problems in French clinical notes (2012) Proceedings of the 2nd ACMSIGHIT International Health Informatics Symposium, pp. 697-702; Cotik, V., Roller, R., Xu, F., Uszkoreit, H., Budde, K., Schmidt, D., Negation detection in clinical reports written in German (2016), pp. 115-124. , Proceedings of the Fifth Workshop on Building and Evaluating Resources for Biomedical Text Mining; Costumero, R., López, F., Gonzalo-Martín, C., Millan, M., Menasalvas, E., An approach to detect negation on medical documents in Spanish (2014), 8609, pp. 366-375. , International Conference on Brain Informatics and Health; Cruz, N.P., Maña, M.J., Mata, J., Aprendizajeautomático versus expresionesregulares en la detección de la negación y la especulación en biomedicina (2010) Procesamiento del Lenguaje Natural, 45, pp. 77-85; Morante, R., Daelemans, W., A metalearning approach to processing the scope of negation (2009) Proceedings of the Thirteenth Conference on Computational Natural Language Learning, pp. 21-29; Agarwal, S., Yu, H., Biomedical negation scope detection with Conditional Random Fields (2010) J. Am. Med. Inform. Assoc., 17 (6), pp. 696-701; Lafferty, J., McCallum, A., Pereira, F., Conditional Random Fields: Probabilistic models for segmenting and labeling sequence data (2001), 1, pp. 282-289. , Proceedings of the eighteenth International Conference on Machine Learning; Kang, T., Zhang, S., Xu, N., Wen, D., Zhang, X., Lei, J., Detecting negation and scope in Chinese clinical notes using character and word embedding (2017) Comput. Methods Programs Biomed., 140, pp. 53-59; Li, H., Lu, W., Learning with structured representations for negation scope extraction (2018) Proceedings of the 56th Annual Meeting of the Association for Computational Linguistics (Volume 2: Short Papers), pp. 533-539; Chen, L., Attention-based deep learning system for negation and assertion detection in clinical notes (2019) Int. J. Artif. Intell. Appl. (IJAIA), 10 (1), pp. 1-9; Fancellu, F., Lopez, A., Webber, B., Neural networks for negation scope detection (2016) Proceedings of the 54th Annual Meeting of the Association for Computational Linguistics (Volume 1: Long Papers), pp. 495-504; Fancellu, F., Lopez, A., Webber, B., He, H., Detecting negation scope is easy, except when it isn't (2017) Proceedings of the 15th Conference of the European Chapter of the Association for Computational Linguistics: Volume 2, Short Papers, pp. 58-63; Fabregat, H., Martınez-Romo, J., Araujo, L., Deep learning approach for negation cues detection in Spanish at NEGES 2018 (2018), 2174, pp. 43-48. , Proceedings of NEGES 2018: Workshop on Negation in Spanish, CEUR Workshop Proceedings; Fabregat, H., Duque, A., Martinez-Romo, J., Araujo, L., Extending a deep learning approach for negation cues detection in Spanish (2019), pp. 369-377. , Proceedings of the Iberian Languages Evaluation Forum (IberLEF 2019). CEUR Workshop Proceedings, CEUR-WS, Bilbao, Spain; Fabregat, H., Araujo, L., Martinez-Romo, J., Deep learning approach for negation trigger and scope recognition (2019) Procesamiento del Lenguaje Natural, 62, pp. 37-44; Santiso, S., Casillas, A., Pérez, A., Oronoz, M., Medical entity recognition and negation extraction: assessment of negex on health records in Spanish (2017) International Conference on Bioinformatics and Biomedical Engineering, pp. 177-188. , Springer; Santiso, S., Casillas, A., Pérez, A., Oronoz, M., Word embeddings for negation detection in health records written in Spanish (2019) Soft. Comput., 23 (21), pp. 10969-10975; Oronoz, M., Gojenola, K., Pérez, A., Díaz de Ilarraza, A., Casillas, A., On the creation of a clinical gold standard corpus in Spanish: Mining adverse drug reactions (2015) J. Biomed. Inform., 56, pp. 318-332; He, H., Garcia, E.A., Learning from imbalanced data (2009) IEEE Trans. Knowl. Data Eng., 21 (9), pp. 1263-1284; Nanni, L., Fantozzi, C., Lazzarini, N., Coupling different methods for overcoming the class imbalance problem (2015) Neurocomputing, 158, pp. 48-61; Pennington, J., Socher, R., Manning, C., Glove: Global vectors for word representation (2014) Proceedings of the 2014 Conference on Empirical Methods in Natural Language Processing, pp. 1532-1543; Oronoz, M., Casillas, A., Gojenola, K., Pérez, A., Automatic annotation of medical records in Spanish with disease, drug and substance names (2013), pp. 536-543. , Iberoamerican Congress on Pattern Recognition; Abadi, M., Agarwal, A., Barham, P., Brevdo, E., Chen, Z., Citro, C., Corrado, G.S., Zheng, X., (2015), https://www.tensorflow.org/, TensorFlow: Large-scale machine learning on heterogeneous systems, software available from tensorflow.org. URL:; Kingma, D., Ba, J., Adam: a method for stochastic optimization (2015), 5, pp. 1-15. , International Conference on Learning Representations; Nakov, P., Zesch, T., (2014), pp. 1-20. , Proceedings of the 8th International Workshop on Semantic Evaluation</v>
          </cell>
          <cell r="AM376" t="str">
            <v>Casillas, A.; IXA Group, ManuelLardizabal 1, Spain; email: arantza.casillas@ehu.eus</v>
          </cell>
          <cell r="AP376" t="str">
            <v>Academic Press Inc.</v>
          </cell>
          <cell r="AV376" t="str">
            <v>JBIOB</v>
          </cell>
          <cell r="AW376" t="str">
            <v>J. Biomed. Informatics</v>
          </cell>
          <cell r="AX376" t="str">
            <v>Final</v>
          </cell>
          <cell r="AY376" t="str">
            <v>2-s2.0-85083344156</v>
          </cell>
          <cell r="BF376" t="str">
            <v>Deep learning; Electronic health records; Natural language processing; Negation detection; Text mining</v>
          </cell>
          <cell r="BG376" t="str">
            <v>Decision support systems; Deep learning; Drug dosage; Embeddings; Natural language processing systems; Random processes; Records management; Adverse drug reactions; Conditional random field; Electronic health record; Electronic health record (EHRs); Medical conditions; Named entity recognition; NAtural language processing; Out of vocabulary words; Long short-term memory; Article; data analysis; deep learning; electronic health record; information processing; medical record; natural language processing; priority journal; short term memory; Spain; vocabulary</v>
          </cell>
          <cell r="BI376" t="str">
            <v>twitter|metamap|nlp</v>
          </cell>
          <cell r="BJ376" t="str">
            <v>this work deals with negation detection in the context of clinical texts. negation detection is a key for decision support systems since negated events (detection of absence of some events) help ascertain current medical conditions. for artificial intelligence, negation detection is a valuable point as it can revert the meaning of a part of a text and, accordingly, influence other tasks such as medical dosage adjustment, the detection of adverse drug reactions or hospital acquired diseases. we focus on negated medical events such as disorders, findings and allergies. from natural language processing (nlp) background, we refer to them as negated medical entities. a novelty of this work is that we approached this task as named entity recognition (ner) with the restriction that just negated medical entities must be recognized (in an attempt to help distinguish them from non-negated ones). our study is driven with electronic health records (ehrs) written in spanish. a challenge to cope with is the lexical variability (alternative medical forms, abbreviations, etc.). to this end, we employed an approach based on deep learning. specifically, the system combines character embeddings to cope with out-of-vocabulary (oov) words, long short-term memory (lstm) networks to model contextual representations and it makes use of conditional random fields (crf) to classify each medical entity as either negated or not given the contextual dense representation. moreover, we explored both embeddings created from words and embeddings created from lemmas. the best results were obtained with the lemmatized embeddings. apparently, this approach reinforced the capability of the lstms to cope with the high lexical variability. the f-measure for exact-match was 65.1 and 82.4 for the partial-match. © 2020</v>
          </cell>
          <cell r="BL376" t="str">
            <v xml:space="preserve">Este trabalho lida com a detecção de negação no contexto de textos clínicos. A detecção de negação é uma chave para sistemas de apoio à decisão, uma vez que os eventos negados (detecção de ausência de alguns eventos) ajudam a determinar as atuais condições médicas. Para a inteligência artificial, a detecção de negação é um ponto valioso, pois pode reverter o significado de uma parte de um texto e, consequentemente, influenciar outras tarefas, como ajuste de dosagem médica, a detecção de reações adversas adquiridas por drogas ou hospitalares. Nós nos concentramos em eventos médicos negados, como distúrbios, descobertas e alergias. Do fundo de processamento de linguagem natural (NLP), nos referimos a eles como entidades médicas negadas. Uma novidade deste trabalho é que nos aproximamos dessa tarefa como nomeado reconhecimento de entidade (ner) com a restrição que acaba de negar entidades médicas deve ser reconhecida (em uma tentativa de ajudar a distingui-las de não-negadas). Nosso estudo é conduzido por registros eletrônicos de saúde (EHRs) escritos em espanhol. Um desafio para lidar é a variabilidade lexical (formas médicas alternativas, abreviaturas, etc.). Para este fim, empregamos uma abordagem com base no aprendizado profundo. Especificamente, o sistema combina incorporações de caracteres para lidar com palavras fora do vocabulário (Oov), redes de memória de curto prazo (LSTM) para modelar representações contextuais e faz uso de campos aleatórios condicionais (CRF) para classificar cada entidade médica ou negado ou não dada a representação densa contextual. Além disso, exploramos ambos os incorporados criados a partir de palavras e incorporações criadas a partir de Lemmas. Os melhores resultados foram obtidos com os incorporamentos lematizados. Aparentemente, essa abordagem reforçou a capacidade do LSTMS para lidar com a alta variabilidade lexical. A medida F para correspondência exata foi 65.1 e 82.4 para a correspondência parcial. © 2020. </v>
          </cell>
          <cell r="BQ376">
            <v>0</v>
          </cell>
          <cell r="BR376">
            <v>1</v>
          </cell>
          <cell r="BS376">
            <v>0</v>
          </cell>
          <cell r="BV376">
            <v>0</v>
          </cell>
          <cell r="BW376">
            <v>0</v>
          </cell>
          <cell r="BX376">
            <v>0</v>
          </cell>
          <cell r="BY376">
            <v>0</v>
          </cell>
          <cell r="BZ376">
            <v>0</v>
          </cell>
          <cell r="CA376">
            <v>0</v>
          </cell>
          <cell r="CB376">
            <v>0</v>
          </cell>
          <cell r="CC376">
            <v>0</v>
          </cell>
          <cell r="CE376" t="str">
            <v>Entra ou ñ para leitura: não - usa léxico em espanhol</v>
          </cell>
          <cell r="CF376" t="str">
            <v>Ruim</v>
          </cell>
          <cell r="CG376">
            <v>44374</v>
          </cell>
          <cell r="CK376">
            <v>0</v>
          </cell>
          <cell r="CL376">
            <v>0</v>
          </cell>
        </row>
        <row r="377">
          <cell r="C377" t="str">
            <v>the ddi corpus an annotated corpus with pharmacological substances and drug drug interactions</v>
          </cell>
          <cell r="D377" t="str">
            <v>The DDI corpus: An annotated corpus with pharmacological substances and drug-drug interactions</v>
          </cell>
          <cell r="E377" t="str">
            <v xml:space="preserve">O DDI CORPUS: um corpus anotado com substâncias farmacológicas e interações medicamentosas </v>
          </cell>
          <cell r="G377" t="str">
            <v xml:space="preserve">macho </v>
          </cell>
          <cell r="H377">
            <v>2013</v>
          </cell>
          <cell r="I377">
            <v>118</v>
          </cell>
          <cell r="J377">
            <v>0</v>
          </cell>
          <cell r="K377">
            <v>0</v>
          </cell>
          <cell r="L377" t="str">
            <v>Scopus</v>
          </cell>
          <cell r="P377" t="str">
            <v>English</v>
          </cell>
          <cell r="Q377" t="str">
            <v>Article</v>
          </cell>
          <cell r="R377">
            <v>0</v>
          </cell>
          <cell r="S377" t="str">
            <v>All Open Access, Bronze, Green</v>
          </cell>
          <cell r="T377" t="str">
            <v>Herrero-Zazo M., Segura-Bedmar I., Martínez P., Declerck T.</v>
          </cell>
          <cell r="U377" t="str">
            <v>Journal of Biomedical Informatics</v>
          </cell>
          <cell r="V377" t="str">
            <v>46</v>
          </cell>
          <cell r="W377" t="str">
            <v>5</v>
          </cell>
          <cell r="Y377" t="str">
            <v>10.1016/j.jbi.2013.07.011</v>
          </cell>
          <cell r="Z377" t="str">
            <v>10.1016/j.jbi.2013.07.011</v>
          </cell>
          <cell r="AB377" t="str">
            <v>https://www.scopus.com/inward/record.uri?eid=2-s2.0-84883756903&amp;doi=10.1016%2fj.jbi.2013.07.011&amp;partnerID=40&amp;md5=9347c3174bdd6abbc03666389ec86f1b</v>
          </cell>
          <cell r="AC377" t="str">
            <v>Computer Science Department, Universidad Carlos III de Madrid, Leganés 28911, Madrid, Spain; Language Technology Lab, DFKI GmbH, Saarbrücken D-66123, Germany</v>
          </cell>
          <cell r="AD377" t="str">
            <v>Herrero-Zazo, M., Computer Science Department, Universidad Carlos III de Madrid, Leganés 28911, Madrid, Spain; Segura-Bedmar, I., Computer Science Department, Universidad Carlos III de Madrid, Leganés 28911, Madrid, Spain; Martínez, P., Computer Science Department, Universidad Carlos III de Madrid, Leganés 28911, Madrid, Spain; Declerck, T., Language Technology Lab, DFKI GmbH, Saarbrücken D-66123, Germany</v>
          </cell>
          <cell r="AE377" t="str">
            <v>sustiva; uroxatral</v>
          </cell>
          <cell r="AG377" t="str">
            <v>alfuzosin, 81403-68-1, 81403-80-7; chlortalidone, 77-36-1; clarithromycin, 81103-11-9; efavirenz, 154598-52-4; fenfluramine, 404-82-0, 458-24-2; grepafloxacin, 119914-60-2; guanethidine, 55-65-2, 60-02-6, 645-43-2; ketoconazole, 65277-42-1; methyldopa, 555-29-3, 555-30-6; omeprazole, 73590-58-6, 95510-70-6; reserpine, 50-55-5, 8001-95-4; theobromine, 83-67-0</v>
          </cell>
          <cell r="AH377" t="str">
            <v>Seventh Framework Programme, FP7: 287863
European Commission, EC: S2009/TIC-1542, TIN2010-20644-C03-01</v>
          </cell>
          <cell r="AI377" t="str">
            <v>Funding : This work was supported by the EU project TrendMiner [FP7-ICT287863], by the project MULTIMEDICA [TIN2010-20644-C03-01], and by the Research Network MA2VICMR [S2009/TIC-1542].</v>
          </cell>
          <cell r="AL377" t="str">
            <v>Thamrongrattanarit, A., Shafir, M., Crivaro, M., Borukhov, B., Meteer, M., What can NLP tell us about BioNLP? (2012) Proceedings of the 2012 workshop on biomedical natural language processing, pp. 122-129. , Association for Computational Linguistics; Van Mulligen, E.M., Fourrier-Reglat, A., Gurwitz, D., Molokhia, M., Nieto, A., Trifiro, G., The EU-ADR corpus: annotated drugs, diseases, targets, and their relationships (2012) J Biomed Inform, 45, pp. 879-884; Aronson, J., Communicating information about drug interactions (2007) Br J Clin Pharmacol, 63 (6), pp. 637-639; Jankel, C., McMillan, J., Martin, B., Effect of drug interactions on outcomes of patients receiving warfarin or theophylline (1994) Am J Health-Syst Pharm, 51 (5), pp. 661-666; Wishart, D.S., Knox, C., Guo, A.C., Shrivastava, S., Hassanali, M., Stothard, P., DrugBank: a comprehensive resource for in silico drug discovery and exploration (2006) Nucleic Acids Res, 34 (SUPPL. 1), pp. D668-D672; Baxter, K., Stockely, I.H., (2010) Stockley'sdrug interactions, , Pharmaceutical Press London, London; Tatro, D., (2010) Drug interaction facts 2010: the authority on drug interactions, , Wolters Kluwer Health, St. Louis MO; Rodr íguez-Terol, A., Caraballo, M., Palma, D., Santos-Ramos, B., Molina, T., Desongles, T., Quality of interaction database management systems (2009) Farmacia Hospitalaria (English Edition), 33 (3), pp. 134-146; Paczynski, R.P., Alexander, G.C., Chinchilli, V.M., Kruszewski, S.P., Quality of evidence in drug compendia supporting off-label use of typical and atypical antipsychotic medications (2012) Int J Risk Safety Med, 24 (3), pp. 137-146; National Library of Medicine: Fact Sheet Medline http://www.nlm.nih.gov/pubs/factsheets/medline.html, [Accessed 02.07.13]; Stricker, B.H., Psaty, B.M., Detection, verification, and quantification of adverse drug reactions (2004) BMJ: Br Med J, 329 (7456), p. 44; Hansten, P.D., Drug interaction management (2003) Pharm World Sci, 25 (3), pp. 94-97; Segura-Bedmar, I., Martinez, P., Herrero-Zazo, M., (2013), SemEval-2013 Task 9: extraction of drug-drug interactions from biomedical texts. In: Proceedings of the 7th international workshop on semantic evaluation (SemEval 2013); Doan, S., Kawazoe, A., Conway, M., Collier, N., Towards role-based filtering of disease outbreak reports (2009) J Biomed Inform, 42 (5), pp. 773-780; Del ÉGer, L., Grouin, C., Zweigenbaum, P., Extracting medical information from narrative patient records: the case of medication-related information (2010) J Am Med Infor Assoc, 17 (5), pp. 555-558; Warrer, P., Hansen, E.H., Juhl-Jensen, L., Aagaard, L., Using text-mining techniques in electronic patient records to identify ADRs from medicine use (2012) Br J Clin Pharmacol, 73 (5), pp. 674-684; Xu, R., Wang, Q., Large-scale extraction of accurate drug-disease treatment pairs from biomedical literature for drug repurposing (2013) BMC Bioinformatics, 14 (1), p. 181; Sutton, N., Wojtulewicz, L., Mehta, N., Gonzalez, G., Automatic approaches for gene-drug interaction extraction from biomedical text: corpus and comparative evaluation (2012) Proceedings of the 2012 workshop on biomedical natural language processing, pp. 214-222. , Association for Computational Linguistics; Segura-Bedmar, I., Martinez, P., de Pablo-Sánchez, C., Using a shallow linguistic kernel for drug-drug interaction extraction (2011) J Biomed Inform, 44 (5), pp. 789-804; Roberts, A., Gaizauskas, R., Hepple, M., Demetriou, G., Guo, Y., Roberts, I., Building a semantically annotated corpus of clinical texts (2009) J Biomed Inform, 42 (5), pp. 950-966; Rosario, B., Hearst, M.A., Classifying semantic relations in bioscience texts (2004) Proceedings of the 42nd annual meeting on association for computational linguistics, p. 430. , Association for Computational Linguistics; Gurulingappa, H., Rajput, A.M., Roberts, A., Fluck, J., Hofmann-Apitius, M., Toldo, L., Development of a benchmark corpus to support the automatic extraction of drug-related adverse effects from medical case reports (2012) J Biomed Inform, 45, pp. 885-892; Alex, B., Grover, C., Haddow, B., Kabadjov, M., Klein, E., Matthews, M., The ITI TXM corpora: tissue expressions and protein-protein interactions (2008) Proceedings of LREC workshop on building and evaluating resources for biomedical text mining Citeseer, 8, pp. 11-18; Boyce, R., Gardner, G., Harkema, H., Using natural language processing to identify pharmacokinetic drug-drug interactions described in drug package inserts (2012) Proceedings of the 2012 workshop on BioNLP, pp. 206-213. , Association for Computational Linguistics; Rubrichi, S., Quaglini, S., Summary of product characteristics content extraction for a safe drugs usage (2012) J Biomed Inform, 45 (2), pp. 231-239; Karnik, S., Subhadarshini, A., Wang, Z., Rocha, L.M., Li, L., Extraction of drug-drug interactions using all paths graph kernel (2011) Proceedings of the 1st Challenge task on drug-drug interaction Extraction (DDIExtraction 2011, pp. 83-88; Uzuner, Ö., Solti, I., Cadag, E., Extracting medication information from clinical text (2010) J Am Med Inform Assoc, 17 (5), pp. 514-518; Jagannathan, V., Mullett, C.J., Arbogast, J.G., Halbritter, K.A., Yellapragada, D., Regulapati, S., Assessment of commercial NLP engines for medication information extraction from dictated clinical notes (2009) Int J Med Inform, 78 (4), p. 284; Segura-Bedmar, I., Martinez, P., Sánchez-Cisneros, D., The 1st DDIExtraction-2011 challenge task: extraction of drug-drug interactions from biomedical texts (2011), 2011, pp. 1-9. , Proceedings of the 1st Challenge task on drug-drug interaction Extraction (DDIExtraction 2011); Aronson, A.R., Effective mapping of biomedical text to the UMLS Metathesaurus: the MetaMap program (2001) Proc AMIA symp, p. 17. , American Medical Informatics Association; Pyysalo, S., Airola, A., Heimonen, J., Björne, J., Ginter, F., Salakoski, T., Comparative analysis of five protein-protein interaction corpora (2008) BMC Bioinformatics, 9 (SUPPL 3), pp. S6; Herrero-Zazo, M., Segura-Bedmar, I., Martínez, P., Annotation issues in pharmacological texts Procedia - Soc Behav Sci (in press); Hochman, M., Hochman, S., Bor, D., McCormick, D., News media coverage of medication research: reporting pharmaceutical company funding and use of generic medication names (2008) JAMA, 300 (13), pp. 1544-1550; Steinman, M.A., Chren, M.-M., What'sin a name? Use of brand versus generic drug names in United States outpatient practice (2007) J Gen Intern Med, 22 (5), pp. 645-648; Bergk, V., Haefeli, W.E., Gasse, C., Brenner, H., Martin-Facklam, M., Information deficits in the summary of product characteristics preclude an optimal management of drug interactions: a comparison with evidence from the literature (2005) Eur J Clin Pharmacol, 61 (5-6), pp. 327-335; Aronson, J., Drug interactions-information education and the British National Formulary (2004) Br J Clin Pharmacol, 57 (4), pp. 371-372; Cohen, J., A coefficient of agreement for nominal scales (1960) Educ Psych Meas, 20 (1), pp. 37-46; Boring, D., The development and adoption of nonproprietary, established, and proprietary names for pharmaceuticals (1997) Drug Inf J, 31 (3), pp. 621-634; Pustejovsky, J., Stubbs, A., Natural language annotation for machine learning (2012) O'Reilly</v>
          </cell>
          <cell r="AM377" t="str">
            <v>Herrero-Zazo, M.; Computer Science Department, , Leganés 28911, Madrid, Spain; email: mhzazo@pa.uc3m.es</v>
          </cell>
          <cell r="AV377" t="str">
            <v>JBIOB</v>
          </cell>
          <cell r="AW377" t="str">
            <v>J. Biomed. Informatics</v>
          </cell>
          <cell r="AX377" t="str">
            <v>Final</v>
          </cell>
          <cell r="AY377" t="str">
            <v>2-s2.0-84883756903</v>
          </cell>
          <cell r="AZ377">
            <v>6</v>
          </cell>
          <cell r="BF377" t="str">
            <v>Biomedical corpora; Drug interaction; Information extraction</v>
          </cell>
          <cell r="BG377" t="str">
            <v>Amount of information; Biomedical corpora; Biomedical literature; Drug-drug interactions; Health care professionals; Information extraction techniques; NAtural language processing; Pharmacological substances; Information retrieval; Linguistics; Natural language processing systems; Quality control; Drug interactions; alfuzosin; alpha adrenergic receptor blocking agent; antihypertensive agent; chlortalidone; clarithromycin; efavirenz; fenfluramine; grepafloxacin; guanethidine; ketoconazole; methyldopa; omeprazole; reserpine; theobromine; article; bioinformatics; data base; drug antagonism; drug potentiation; drug surveillance program; information retrieval; medical literature; natural language processing; priority journal; Unified Medical Language System; Biomedical corpora; Drug interaction; Information extraction; Drug Interactions; Guidelines as Topic</v>
          </cell>
          <cell r="BI377" t="str">
            <v>twitter|metamap|nlp</v>
          </cell>
          <cell r="BJ377" t="str">
            <v>the management of drug-drug interactions (ddis) is a critical issue resulting from the overwhelming amount of information available on them. natural language processing (nlp) techniques can provide an interesting way to reduce the time spent by healthcare professionals on reviewing biomedical literature. however, nlp techniques rely mostly on the availability of the annotated corpora. while there are several annotated corpora with biological entities and their relationships, there is a lack of corpora annotated with pharmacological substances and ddis. moreover, other works in this field have focused in pharmacokinetic (pk) ddis only, but not in pharmacodynamic (pd) ddis. to address this problem, we have created a manually annotated corpus consisting of 792 texts selected from the drugbank database and other 233 medline abstracts. this fined-grained corpus has been annotated with a total of 18,502 pharmacological substances and 5028 ddis, including both pk as well as pd interactions. the quality and consistency of the annotation process has been ensured through the creation of annotation guidelines and has been evaluated by the measurement of the inter-annotator agreement between two annotators. the agreement was almost perfect (kappa up to 0.96 and generally over 0.80), except for the ddis in the medline database (0.55-0.72). the ddi corpus has been used in the semeval 2013 ddiextraction challenge as a gold standard for the evaluation of information extraction techniques applied to the recognition of pharmacological substances and the detection of ddis from biomedical texts. ddiextraction 2013 has attracted wide attention with a total of 14 teams from 7 different countries. for the task of recognition and classification of pharmacological names, the best system achieved an f1 of 71.5%, while, for the detection and classification of ddis, the best result was f1 of 65.1%. these results show that the corpus has enough quality to be used for training and testing nlp techniques applied to the field of pharmacovigilance. the ddi corpus and the annotation guidelines are free for use for academic research and are available at http://labda.inf.uc3m.es/ddicorpus. © 2013 elsevier inc.</v>
          </cell>
          <cell r="BL377" t="str">
            <v xml:space="preserve">A gestão de interações medicamentosas (DDIs) é uma questão crítica resultante da quantidade esmagadora de informações disponíveis sobre eles. As técnicas de processamento de linguagem natural (NLP) podem fornecer uma maneira interessante de reduzir o tempo gasto pelos profissionais de saúde sobre revisão da literatura biomédica. No entanto, as técnicas da NLP dependem principalmente da disponibilidade dos corpora anotados. Embora existam vários corpora anotados com entidades biológicas e seus relacionamentos, há uma falta de corpora anotada com substâncias farmacológicas e DDIs. Além disso, outras obras neste campo se concentraram apenas em DDIs farmacocinéticas (PK), mas não em DDIs farmacodinâmicas (PD). Para resolver este problema, criamos um corpus anotado manualmente composto por 792 textos selecionados do banco de dados da farmácia e outros 233 resumos da Medline. Este corpus de gramado multado foi anotado com um total de 18.502 substâncias farmacológicas e 5028 DDIs, incluindo as duas interações PK, bem como PD. A qualidade e a consistência do processo de anotação foram asseguradas através da criação de diretrizes de anotação e foram avaliadas pela medição do acordo inter-anotador entre dois anotadores. O acordo foi quase perfeito (kappa até 0,96 e geralmente mais de 0,80), exceto para o DDIs no banco de dados Medline (0,55-0,72). O DDI Corpus foi utilizado no Desafio DDIExtraction Semeval 2013 como um padrão de ouro para a avaliação das técnicas de extração de informação aplicadas ao reconhecimento de substâncias farmacológicas e a detecção de DDIs de textos biomédicos. DDiExtraction 2013 atraiu uma ampla atenção com um total de 14 equipes de 7 países diferentes. Para a tarefa de reconhecimento e classificação de nomes farmacológicos, o melhor sistema alcançou um F1 de 71,5%, enquanto, para a detecção e classificação da DDIS, o melhor resultado foi F1 de 65,1%. Estes resultados mostram que o corpus tem qualidade suficiente para ser usado para treinamento e testar técnicas de PNL aplicadas ao campo da farmacovigilância. O DDI Corpus e as Diretrizes de Anotação são livres para uso para pesquisa acadêmica e estão disponíveis em http://labda.inf.uc3m.es/ddicorpus. © 2013 Elsevier Inc. </v>
          </cell>
          <cell r="BQ377">
            <v>0</v>
          </cell>
          <cell r="BR377">
            <v>0</v>
          </cell>
          <cell r="BS377">
            <v>0</v>
          </cell>
          <cell r="BV377">
            <v>0</v>
          </cell>
          <cell r="BW377">
            <v>0</v>
          </cell>
          <cell r="BX377">
            <v>0</v>
          </cell>
          <cell r="BY377">
            <v>0</v>
          </cell>
          <cell r="BZ377">
            <v>0</v>
          </cell>
          <cell r="CA377">
            <v>0</v>
          </cell>
          <cell r="CB377">
            <v>0</v>
          </cell>
          <cell r="CC377">
            <v>0</v>
          </cell>
          <cell r="CK377">
            <v>0</v>
          </cell>
          <cell r="CL377">
            <v>0</v>
          </cell>
        </row>
        <row r="378">
          <cell r="C378" t="str">
            <v>the effect object paradigm a means to support medication safety with clinical decision support</v>
          </cell>
          <cell r="D378" t="str">
            <v>The Effect Object Paradigm- A Means to Support Medication Safety with Clinical Decision Support</v>
          </cell>
          <cell r="E378" t="str">
            <v xml:space="preserve">O efeito paradigma do objeto - um meio para apoiar a segurança de medicação com apoio à decisão clínica </v>
          </cell>
          <cell r="G378" t="str">
            <v xml:space="preserve">macho </v>
          </cell>
          <cell r="H378">
            <v>2014</v>
          </cell>
          <cell r="I378">
            <v>3</v>
          </cell>
          <cell r="J378">
            <v>0</v>
          </cell>
          <cell r="K378">
            <v>0</v>
          </cell>
          <cell r="L378" t="str">
            <v>Scopus</v>
          </cell>
          <cell r="P378" t="str">
            <v>English</v>
          </cell>
          <cell r="Q378" t="str">
            <v>Conference Paper</v>
          </cell>
          <cell r="R378">
            <v>0</v>
          </cell>
          <cell r="T378" t="str">
            <v>Patapovas A., Pfistermeister B., Tarkhov A., Terfloth L., Maas R., Fromm M.F., Kornhuber J., Prokosch H.-U., Bürkle T.</v>
          </cell>
          <cell r="U378" t="str">
            <v>Studies in Health Technology and Informatics</v>
          </cell>
          <cell r="V378" t="str">
            <v>205</v>
          </cell>
          <cell r="Y378" t="str">
            <v>10.3233/978-1-61499-432-9-1065</v>
          </cell>
          <cell r="Z378" t="str">
            <v>10.3233/978-1-61499-432-9-1065</v>
          </cell>
          <cell r="AB378" t="str">
            <v>https://www.scopus.com/inward/record.uri?eid=2-s2.0-84929504116&amp;doi=10.3233%2f978-1-61499-432-9-1065&amp;partnerID=40&amp;md5=0652bce4b21a8f412e8a036320cd01d5</v>
          </cell>
          <cell r="AC378" t="str">
            <v>Department of Medical Informatics, Friedrich-Alexander-Universität Erlangen, Nürnberg, Germany; Institute of Experimental and Clinical Pharmacology and Toxicology, Friedrich-Alexander-Universität Erlangen, Nürnberg, Germany; Molecular Networks, Erlangen, Germany; Department of Psychiatry and Psychotherapy, University Hospital, Friedrich-Alexander-Universität Erlangen, Nürnberg, Germany</v>
          </cell>
          <cell r="AD378" t="str">
            <v>Patapovas, A., Department of Medical Informatics, Friedrich-Alexander-Universität Erlangen, Nürnberg, Germany; Pfistermeister, B., Institute of Experimental and Clinical Pharmacology and Toxicology, Friedrich-Alexander-Universität Erlangen, Nürnberg, Germany; Tarkhov, A., Molecular Networks, Erlangen, Germany; Terfloth, L., Molecular Networks, Erlangen, Germany; Maas, R., Institute of Experimental and Clinical Pharmacology and Toxicology, Friedrich-Alexander-Universität Erlangen, Nürnberg, Germany; Fromm, M.F., Institute of Experimental and Clinical Pharmacology and Toxicology, Friedrich-Alexander-Universität Erlangen, Nürnberg, Germany; Kornhuber, J., Department of Psychiatry and Psychotherapy, University Hospital, Friedrich-Alexander-Universität Erlangen, Nürnberg, Germany; Prokosch, H.-U., Department of Medical Informatics, Friedrich-Alexander-Universität Erlangen, Nürnberg, Germany; Bürkle, T., Department of Medical Informatics, Friedrich-Alexander-Universität Erlangen, Nürnberg, Germany</v>
          </cell>
          <cell r="AL378" t="str">
            <v>Pearson, S.A., Moxey, A., Robertson, J., Hains, I., Williamson, M., Reeve, J., Newby, D., Do computerised clinical decision support systems for prescribing change practice (2009) BMC Health Serv Res, 9, p. 154; Aly, A.F., Menges, K., Haas, C.H., Zimmermann, L., Kaltschmidt, J., Criegee-Rieck, M., Prerequisites for electronic systems evaluating safe and effective drug therapy. A contribution to the Action Plan of the Federal Health Ministry (2011) Bundesgesundheitsblatt Gesundheitsforschung, 54, pp. 1170-1178; Cheng, C.M., Guglielmo, B.J., Maselli, J., Auerbach, A.D., Coverage of FDA medication boxed warnings in commonly used drug information resources (2010) Archives of Internal Medicine, 170, pp. 831-833; Vaughan, K.T., Scolaro, K.L., Anksorus, H.N., Roederer, M.W., An evaluation of pharmacogenomic information provided by five common drug information resources (2014) J Med Lib Assoc, 102, pp. 47-51; Pfistermeister, B., Schenk, C., Kornhuber, J., Burkle, T., Fromm, M.F., Maas, R., Different indications, warnings and precautions, and contraindications for the same drug-an international comparison of prescribing information for commonly used psychiatric drugs (2013) Pharmacoepidemiol Drug Saf, 22, pp. 329-333; Reggi, V., Balocco-Mattavelli, R., Bonati, M., Breton, I., Figueras, A., Jambert, E., Kopp, C., Rocchi, F., G. Prescribing information in 26 countries: A comparative study (2003) Eur J Clin Pharmacol, 59, pp. 263-270; Rubrichi, S., Quaglini, S., Spengler, A., Russo, P., Gallinari, P., A system for the extraction and representation of summary of product characteristics content (2012) Artif Intell Med, 57; Schadow, G., HL7 Structured Product Labeling-electronic prescribing information for provider order entry decision support (2005) AMIA Annu Symp Proc, 1108; Schadow, G., Structured product labeling improves detection of drug-intolerance issues (2009) J Am Med Inform Assoc, 16, pp. 211-219; Agency, E.M., (2010) PIM Concepts PIM des v2.1; Sujansky, W., A formal model for bridging heterogeneous relational databases in clinical medicine (1996) Medical Information Sciences, p. 302. , Standford University, Standford; Chute, C.G., Carter, J.S., Tuttle, M.S., Haber, M., Brown, S.H., Integrating pharmacokinetics knowledge into a drug ontology: As an extension to support pharmacogenomics (2003) AMIA Annu Symp Proc, pp. 170-174; Michel, A., Junger, A., Benson, M., Brammen, D.G., Hempelmann, G., Dudeck, J., Marquardt, K., A data model for managing drug therapy within a patient data management system for intensive care units (2003) Comput Methods Programs Biomed, 70, pp. 71-79; Cure, O., Giroud, J.-P., (2007) Ontology-based Data Quality Enhancement for Drug Databases, , WWW2007, Banff, Canada; http://www.dimdi.de/static/de/klassi/alpha-id/, DIMDI; Dictionary of medicines and devices (2013) Data Model, , NHS; Kohl, C.D., Garde, S., Knaup, P., Facilitating secondary use of medical data by using openEHR archetypes (2010) Studies in Health Technology and Informatics, 160, pp. 1117-1121</v>
          </cell>
          <cell r="AM378" t="str">
            <v>Patapovas, A.; Department of Medical Informatics, Germany</v>
          </cell>
          <cell r="AN378" t="str">
            <v>Pape-Haugaard L.Seroussi Brigitte B.Saka O.Lovis C.Hasman A.Andersen S.K.</v>
          </cell>
          <cell r="AP378" t="str">
            <v>IOS Press</v>
          </cell>
          <cell r="AQ378" t="str">
            <v>25th European Medical Informatics Conference, MIE 2014</v>
          </cell>
          <cell r="AR378" t="str">
            <v>31 August 2014 through 3 September 2014</v>
          </cell>
          <cell r="AT378">
            <v>116944</v>
          </cell>
          <cell r="AU378" t="str">
            <v>9781614994312</v>
          </cell>
          <cell r="AW378" t="str">
            <v>Stud. Health Technol. Informatics</v>
          </cell>
          <cell r="AX378" t="str">
            <v>Final</v>
          </cell>
          <cell r="AY378" t="str">
            <v>2-s2.0-84929504116</v>
          </cell>
          <cell r="AZ378">
            <v>4</v>
          </cell>
          <cell r="BF378" t="str">
            <v>Clinical Decision Support System; Medication Safety; Summary of Product Characteristics</v>
          </cell>
          <cell r="BG378" t="str">
            <v>Artificial intelligence; Drug interactions; Metadata; Clinical decision support; Clinical decision support systems; Drug-drug interactions; Medication safety; Psychiatric patients; Requirements analysis; Summary of Product Characteristics; Top-down and bottom-up modeling; Decision support systems; algorithm; artificial intelligence; book; controlled vocabulary; decision support system; drug surveillance program; Germany; hospital organization; information retrieval; medical information system; natural language processing; organization and management; procedures; Adverse Drug Reaction Reporting Systems; Algorithms; Artificial Intelligence; Clinical Pharmacy Information Systems; Decision Support Systems, Clinical; Dictionaries, Pharmaceutic; Germany; Information Storage and Retrieval; Medication Systems, Hospital; Natural Language Processing; Pharmacovigilance; Vocabulary, Controlled</v>
          </cell>
          <cell r="BJ378" t="str">
            <v>background: in many countries, officially approved drug information known as summary of product characteristics (spc) is mostly available in text form, which cannot be used for clinical decision support systems (cdss). it may be essential however to substantiate cdss advice with such legally binding text snippets. in an attempt to link various drug data sources including spc towards a cdss to support medication safety in psychiatric patients we arrived at the notion of an effect object. methods: a requirements analysis revealed data items and data structure which are needed from the patient and from the drug information source for the cdss functionality. published drug data modelling approaches were analyzed and found unsuitable. a conceptional database modeling approach using top down and bottom up modeling was performed. results: the schema based data model implemented within the django framework centered on spc 'effect objects' which comprise all spc data required for the respective cdss function such as search for contraindications in the proposed medication. today six effect objects have been defined for contraindications and warnings, missing indications, adverse effects, drug-drug interactions, dosing and pharmacokinetics. conclusion: the transformation of spc data to a database-driven 'effect objects' structure permits decoupling between the cdss functions and different underlying data sources and supports the design of reusable, stable and verified cdss functions. © 2014 european federation for medical informatics and ios press.</v>
          </cell>
          <cell r="BL378" t="str">
            <v xml:space="preserve">Antecedentes: Em muitos países, as informações de drogas aprovadas oficialmente conhecidas como resumo das características do produto (SPC) estão disponíveis principalmente no formulário de texto, que não podem ser usadas para sistemas de suporte à decisão clínica (CDSs). Pode ser essencial, no entanto, substanciar conselhos dos CDs com trechos de texto legalmente vinculativos. Na tentativa de vincular várias fontes de dados de drogas, incluindo SPC para um CDSS para apoiar a segurança de medicação em pacientes psiquiátricos, chegamos à noção de um objeto de efeito. Métodos: Uma análise de requisitos revelou itens de dados e estrutura de dados que são necessários a partir do paciente e da fonte de informação de drogas para a funcionalidade CDSS. As abordagens de modelagem de dados de drogas publicadas foram analisadas e inadequadas. Uma abordagem de modelagem de banco de dados concepcional usando a modelagem de cima para baixo e de baixo para cima foi realizada. RESULTADOS: O modelo de dados baseado em esquema implementado no quadro Django centrado no SPC 'Effect Objects', que compreendem todos os dados do SPC necessários para a respectiva função CDS, como busca por contra-indicações na medicação proposta. Hoje, seis objetos de efeito foram definidos para contra-indicações e avisos, falta de indicações, efeitos adversos, interações medicamentosas, dosagem e farmacocinética. CONCLUSÃO: A transformação dos dados do SPC para uma estrutura de «objetos de efeito de efeito de efeito de banco de dados permite dissociar entre as funções do CDSS e diferentes fontes de dados subjacentes e suporta o desenho de funções de CDSs reutilizáveis, estáveis ​​e verificadas. © 2014 European Federation for Medical Informatics e iOS Pressione. </v>
          </cell>
          <cell r="BQ378">
            <v>0</v>
          </cell>
          <cell r="BR378">
            <v>0</v>
          </cell>
          <cell r="BS378">
            <v>0</v>
          </cell>
          <cell r="BV378">
            <v>0</v>
          </cell>
          <cell r="BW378">
            <v>0</v>
          </cell>
          <cell r="BX378">
            <v>0</v>
          </cell>
          <cell r="BY378">
            <v>0</v>
          </cell>
          <cell r="BZ378">
            <v>0</v>
          </cell>
          <cell r="CA378">
            <v>0</v>
          </cell>
          <cell r="CB378">
            <v>0</v>
          </cell>
          <cell r="CC378">
            <v>0</v>
          </cell>
          <cell r="CK378">
            <v>0</v>
          </cell>
          <cell r="CL378">
            <v>0</v>
          </cell>
        </row>
        <row r="379">
          <cell r="C379" t="str">
            <v>neural side effect discovery from user credibility and experience assessed online health discussions</v>
          </cell>
          <cell r="D379" t="str">
            <v>Neural side effect discovery from user credibility and experience-assessed online health discussions</v>
          </cell>
          <cell r="E379" t="str">
            <v xml:space="preserve">Descoberta do efeito colateral neural da credibilidade do usuário e da experiência - avaliou discussões on-line de saúde </v>
          </cell>
          <cell r="G379" t="str">
            <v xml:space="preserve">macho </v>
          </cell>
          <cell r="H379">
            <v>2020</v>
          </cell>
          <cell r="I379">
            <v>1</v>
          </cell>
          <cell r="J379">
            <v>0</v>
          </cell>
          <cell r="K379">
            <v>0</v>
          </cell>
          <cell r="L379" t="str">
            <v>Scopus</v>
          </cell>
          <cell r="P379" t="str">
            <v>English</v>
          </cell>
          <cell r="Q379" t="str">
            <v>Article</v>
          </cell>
          <cell r="R379">
            <v>0</v>
          </cell>
          <cell r="S379" t="str">
            <v>All Open Access, Gold, Green</v>
          </cell>
          <cell r="T379" t="str">
            <v>Nguyen V.-H., Sugiyama K., Kan M.-Y., Halder K.</v>
          </cell>
          <cell r="U379" t="str">
            <v>Journal of Biomedical Semantics</v>
          </cell>
          <cell r="V379" t="str">
            <v>11</v>
          </cell>
          <cell r="W379" t="str">
            <v>1</v>
          </cell>
          <cell r="X379" t="str">
            <v xml:space="preserve"> 221</v>
          </cell>
          <cell r="Y379" t="str">
            <v>10.1186/s13326-020-00221-1</v>
          </cell>
          <cell r="Z379" t="str">
            <v>10.1186/s13326-020-00221-1</v>
          </cell>
          <cell r="AB379" t="str">
            <v>https://www.scopus.com/inward/record.uri?eid=2-s2.0-85087695275&amp;doi=10.1186%2fs13326-020-00221-1&amp;partnerID=40&amp;md5=4cd4d6ded793c88effd7a1c2b4b4ca3f</v>
          </cell>
          <cell r="AC379" t="str">
            <v>School of Computing, National University of Singapore, 13 Computing Drive, Singapore, 117417, Singapore</v>
          </cell>
          <cell r="AD379" t="str">
            <v>Nguyen, V.-H., School of Computing, National University of Singapore, 13 Computing Drive, Singapore, 117417, Singapore; Sugiyama, K., School of Computing, National University of Singapore, 13 Computing Drive, Singapore, 117417, Singapore; Kan, M.-Y., School of Computing, National University of Singapore, 13 Computing Drive, Singapore, 117417, Singapore; Halder, K., School of Computing, National University of Singapore, 13 Computing Drive, Singapore, 117417, Singapore</v>
          </cell>
          <cell r="AI379" t="str">
            <v>This research is supported by the National Research Foundation, Singapore under its International Research Centres in Singapore Funding Initiative. Any opinions, findings and conclusions or recommendations expressed in this material are those of the author(s) and do not reflect the views of National Research Foundation, Singapore.</v>
          </cell>
          <cell r="AL379" t="str">
            <v>Fox, S., Duggan, M., Health Online 2013 (2013) Health, 2013, pp. 1-55; Diaz, J.A., Griffith, R.A., Ng, J.J., Reinert, S.E., Friedmann, P.D., Moulton, A.W., Patients' Use of the Internet for Medical Information (2002) J Gen Intern Med, 17 (3), pp. 180-185; Johnston, A.C., Worrell, J.L., Di Gangi, P.M., Wasko, M., Online Health Communities: An Assessment of the Influence of Participation on Patient Empowerment Outcomes (2013) Inf Technol People, 26 (2), pp. 213-235; Leyens, L., Reumann, M., Malats, N., Brand, A., Use of Big Data for Drug Development and for Public and Personal Health and Care (2017) Genetic Epidemiology, 41 (1), pp. 51-60; Martin-Sanchez, F., Verspoor, K., Big data in medicine is driving big changes (2014) Yearb Med Inform, 9 (1), pp. 14-20; Impicciatore, P., Pandolfini, C., Casella, N., Bonati, M., Reliability of Health Information for the Public on the World Wide Web: Systematic Survey of Advice on Managing Fever in Children at Home (1997) Bmj, 314 (7098), p. 1875; Peterson, G., Aslani, P., Williams, K.A., How do consumers search for and appraise information on medicines on the internet? a qualitative study using focus groups (2003) J Med Internet Res, 5 (4), p. 33; Hajli, M.N., Sims, J., Featherman, M., Love, P.E., Credibility of information in online communities (2015) J Strat Mark, 23 (3), pp. 238-253; Poddar, L., Hsu, W., Lee, M.L., Predicting user reported symptoms using a gated neural network (2019) 2019 Ieee 31st International Conference on Tools with Artificial Intelligence (ICTAI), , IEEE; Li, Y., Gao, J., Meng, C., Li, Q., Su, L., Zhao, B., Fan, W., Han, J., A survey on truth discovery (2016) Acm Sigkdd Explor Newsl, 17 (2), pp. 1-16; Rains, S.A., Karmikel, C.D., Health information-seeking and perceptions of website credibility: Examining web-use orientation, message characteristics, and structural features of websites (2009) Comput Hum Behav, 25 (2), pp. 544-553; Hoang, T., Liu, J., Pratt, N., Zheng, V.W., Chang, K.C., Roughead, E., Li, J., Authenticity and credibility aware detection of adverse drug events from social media (2018) Int J Med Inform, 120, pp. 157-171; Mukherjee, S., Weikum, G., Danescu-Niculescu-Mizil, C., People on Drugs: Credibility of User Statements in Health Communities (2014) Proc. Of the 20th Acm Sigkdd International Conference on Knowledge Discovery and Data Mining (KDD'14), pp. 65-74; Vydiswaran, V.V., Reddy, M., Identifying peer experts in online health forums (2019) Bmc Medical Informatics and Decision Making, 19 (3), p. 68; Halder, K., Poddar, L., Kan, M.-Y., Cold Start Thread Recommendation as Extreme Multi-label Classification (2018) Proc. Of the Workshop on Extreme Multilabel Classification for Social Media Co-located with the Web Conference (WWW'18 Companion), pp. 1911-1918; Nguyen, V.H., Sugiyama, K., Kan, M.-Y., Halder, K., Treatment side effect prediction from online user-generated content (2018) Proceedings of the Ninth International Workshop on Health Text Mining and Information Analysis, pp. 12-21. , https://doi.org/10.18653/v1/W18-5602, Brussels, Belgium: Association for Computational Linguistics, https://www.aclweb.org/anthology/W18-5602; Sutskever, I., Vinyals, O., Le, Q.V., Sequence to sequence learning with neural networks (2014) Advances in Neural Information Processing Systems, pp. 3104-3112; Kim, Y., Convolutional Neural Networks for Sentence Classification (2014) Proc. Of the 2014 Conference on Empirical Methods on Natural Language Processing (EMNLP 2014), pp. 1746-1751; Sampathkumar, H., Chen, X.-W., Luo, B., Mining Adverse Drug Reactions from Online Healthcare Forums using Hidden Markov Model (2014) Bmc Medical Informatics and Decision Making, 14 (1), pp. 91-108; Liu, Y., Shi, J., Chen, Y., Patient-centered and experience-aware mining for effective adverse drug reaction discovery in online health forums (2018) J Assoc Inf Sci Technol, 69 (2), pp. 215-228; Ding, P., Zhou, X., Zhang, X., Wang, J., Lei, Z., An attentive neural sequence labeling model for adverse drug reactions mentions extraction (2018) Ieee Access, 6, pp. 73305-73315; Wunnava, S., Qin, X., Kakar, T., Sen, C., Rundensteiner, E.A., Kong, X., Adverse drug event detection from electronic health records using hierarchical recurrent neural networks with dual-level embedding (2019) Drug Safety, 42 (1), pp. 113-122; Mikolov, T., Sutskever, I., Chen, K., Corrado, G.S., Dean, J., Distributed representations of words and phrases and their compositionality (2013) In Proc. Of the Advances in Neural Information Processing Systems (NIPS 2013), pp. 3111-3119; Pennington, J., Socher, R., Manning, C., Glove: Global vectors for word representation (2014) Proceedings of the 2014 Conference on Empirical Methods in Natural Language Processing (EMNLP), pp. 1532-1543; Bojanowski, P., Grave, E., Joulin, A., Mikolov, T., Enriching word vectors with subword information (2017) Trans Assoc Comput Linguist, 5, pp. 135-146; Akbik, A., Bergmann, T., Blythe, D., Rasul, K., Schweter, S., Flair, V.R., An easy-to-use framework for state-of-the-art nlp (2019) Proceedings of the 2019 Conference of the North American Chapter of the Association for Computational Linguistics (Demonstrations), pp. 54-59; Devlin, J., Chang, M.-W., Lee, K., Toutanova, K., Bert: Pre-training of deep bidirectional transformers for language understanding (2019) Proceedings of the 2019 Conference of the North American Chapter of the Association for Computational Linguistics: Human Language Technologies, Volume 1 (Long and Short Papers), pp. 4171-4186; Yates, A., Goharian, N., Frieder, O., Extracting adverse drug reactions from social media (2015) Twenty-Ninth Aaai Conference on Artificial Intelligence; Mukherjee, S., Weikum, G., Leveraging joint interactions for credibility analysis in news communities (2015) Proceedings of the 24th Acm International on Conference on Information and Knowledge Management, pp. 353-362. , ACM; Popat K Mukherjee S, Strötgen J, Weikum, G., Credibility assessment of textual claims on the web (2016) Proceedings of the 25th Acm International on Conference on Information and Knowledge Management, pp. 2173-2178. , ACM; Li, Y., Du, N., Liu, C., Xie, Y., Fan, W., Li, Q., Gao, J., Sun, H., Reliable Medical Diagnosis from Crowdsourcing: Discover Trustworthy Answers from Non-Experts (2017) Proc. Of the 10th Acm International Conference on Web Search and Data Mining (WSDM 2017), pp. 253-261; Wang, S., Li, Y., Ferguson, D., Zhai, C., SideEffectPTM: An Unsupervised Topic Model to Mine. Adverse Drug Reactions from Health Forums (2014) Proceedings of the 5th Acm Conference on Bioinformatics, Computational Biology, and Health Informatics, pp. 321-330. , ACM; Qiu, X., Huang, X., Convolutional neural tensor network architecture for community-based question answering (2015) Twenty-Fourth International Joint Conference on Artificial Intelligence; Zhou, X., Hu, B., Chen, Q., Wang, X., Recurrent convolutional neural network for answer selection in community question answering (2018) Neurocomputing, 274, pp. 8-18; Zhang, X., Li, S., Sha, L., Wang, H., Attentive interactive neural networks for answer selection in community question answering (2017) Thirty-First Aaai Conference on Artificial Intelligence; Hochreiter, S., Schmidhuber, J., Long Short-Term Memory (1997) Neural Computation, 9 (8), pp. 1735-1780; Jolliffe, I.T., Principal Component Analysis and Factor Analysis (1986) Stat Methods Med Res, 1 (1), pp. 115-128; MacQueen, J., Some Methods for Classification and Analysis of Multivariate Observations (1967) Proc. Of the 5th Berkeley Symposium on Mathmatical Statistics and Probability, pp. 281-297; Luong, M.-T., Pham, H., Manning, C.D., Effective Approaches to Attention-based Neural Machine Translation (2015) Proc. Of the 2015 Conference on Empirical Methods in Natural Language Processing (EMNLP 2015), pp. 1412-1421; Vaswani, A., Shazeer, N., Parmar, N., Uszkoreit, J., Jones, L., Gomez, A.N., Kaiser, L., Polosukhin, I., Attention is all you need (2017) Advances in Neural Information Processing Systems, pp. 5998-6008; Chen, H., Sun, M., Tu, C., Lin, Y., Liu, Z., Neural sentiment classification with user and product attention (2016) Proceedings of the 2016 Conference on Empirical Methods in Natural Language Processing, pp. 1650-1659; Feng, S., Wang, Y., Liu, L., Wang, D., Yu, G., Attention based hierarchical lstm network for context-aware microblog sentiment classification (2019) World Wide Web, 22 (1), pp. 59-81; Ramamoorthy, S., Murugan, S., (2018) An Attentive Sequence Model for Adverse Drug Event Extraction from Biomedical Text. ArXiv, , https://www.semanticscholar.org/paper/An-Attentive-Sequence-Model-for-Adverse-Drug-Event-Ramamoorthy-Murugan/020aab2262a67bb74c5ee7ff2778717accfdbcaf, abs/1801.00625; Dyer, C., Ballesteros, M., Ling, W., Matthews, A., Smith, N.A., Transition-Based Dependency Parsing with Stack Long Short-Term Memory (2015) Proc. Of the 53rd Annual Meeting of the Association for Computational Linguistics (ACL 2015), pp. 334-343; Ma, X., Hovy, E., End-to-end Sequence Labeling via Bi-directional LSTM-CNNs-CRF (2016) Proc. Of the 54th Annual Meeting of the Association for Computational Linguistics (ACL 2016), pp. 1064-1074; Yin, W., Schütze, H., Xiang, B., Zhou, B., Abcnn: Attention-based convolutional neural network for modeling sentence pairs (2016) Transactions of the Association for Computational Linguistics, 4, pp. 259-272; Kingma, D.P., Ba, J., Adam: A Method for Stochastic Optimization (2015) Proc. Of the 3rd International Conference for Learning Representations (ICLR2015); Pedregosa, F., Varoquaux, G., Gramfort, A., Michel, V., Thirion, B., Grisel, O., Blondel, M., Duchesnay, E., Scikit-learn: Machine Learning in Python (2011) J Mach Learn Res (JMLR), 12 (2011), pp. 2825-2830. , 2854348 1280.68189; Nie, L., Wei, X., Zhang, D., Wang, X., Gao, Z., Yang, Y., Data-driven answer selection in community qa systems (2017) Ieee Trans Knowl Data Eng, 29 (6), pp. 1186-1198; Surdeanu, M., Ciaramita, M., Zaragoza, H., Learning to rank answers on large online qa collections (2008) Proceedings of ACL-08: Hlt, pp. 719-727; Nakov P, M., Semeval-2016 task 3: Community question answering (2016) Proceedings of the 10th International Workshop on Semantic Evaluation (SemEval-2016), pp. 525-545; Bodenreider, O., The Unified Medical Language System (UMLS): Integrating biomedical terminology (2004) Nucleic Acids Research, 32 (DATABASE ISSUE), pp. 267-270. , https://doi.org/10.1093/nar/gkh061</v>
          </cell>
          <cell r="AM379" t="str">
            <v>Nguyen, V.-H.; School of Computing, 13 Computing Drive, Singapore; email: vhnguyen@u.nus.edu</v>
          </cell>
          <cell r="AP379" t="str">
            <v>BioMed Central</v>
          </cell>
          <cell r="AW379" t="str">
            <v>J. Biomed. Semant.</v>
          </cell>
          <cell r="AX379" t="str">
            <v>Final</v>
          </cell>
          <cell r="AY379" t="str">
            <v>2-s2.0-85087695275</v>
          </cell>
          <cell r="BF379" t="str">
            <v>Credibility analysis; Deep learning; Drug side effect discovery; Natural language processing; Online health communities</v>
          </cell>
          <cell r="BJ379" t="str">
            <v>background: health 2.0 allows patients and caregivers to conveniently seek medical information and advice via e-portals and online discussion forums, especially regarding potential drug side effects. although online health communities are helpful platforms for obtaining non-professional opinions, they pose risks in communicating unreliable and insufficient information in terms of quality and quantity. existing methods in extracting user-reported adverse drug reactions (adrs) in online health forums are not only insufficiently accurate as they disregard user credibility and drug experience, but are also expensive as they rely on supervised ground truth annotation of individual statement. we propose a neural architecture for drug side effect prediction (neat), which is optimized on the task of drug side effect discovery based on a complete discussion while being attentive to user credibility and experience, thus, addressing the mentioned shortcomings. we train our neural model in a self-supervised fashion using ground truth drug side effects from mayoclinic.org. neat learns to assign each user a score that is descriptive of their credibility and highlights the critical textual segments of their post. results: experiments show that neat improves drug side effect discovery from online health discussion by 3.04% from user-credibility agnostic baselines, and by 9.94% from non-neural baselines in term of f 1. additionally, the latent credibility scores learned by the model correlate well with trustworthiness signals, such as the number of "thanks"received by other forum members, and improve credibility heuristics such as number of posts by 0.113 in term of spearman's rank correlation coefficient. experience-based self-supervised attention highlights critical phrases such as mentioned side effects, and enhances fully supervised adr extraction models based on sequence labelling by 5.502% in terms of precision. conclusions: neat considers both user credibility and experience in online health forums, making feasible a self-supervised approach to side effect prediction for mentioned drugs. the derived user credibility and attention mechanism are transferable and improve downstream adr extraction models. our approach enhances automatic drug side effect discovery and fosters research in several domains including pharmacovigilance and clinical studies. © 2020 the author(s).</v>
          </cell>
          <cell r="BL379" t="str">
            <v xml:space="preserve">Antecedentes: A saúde 2.0 permite que pacientes e cuidadores procurem convenientemente informações médicas e conselhos através de portais eletrônicos e fóruns de discussão on-line, especialmente em relação aos efeitos colaterais de drogas potenciais. Embora as comunidades de saúde online são plataformas úteis para obter opiniões não profissionais, representam riscos na comunicação de informações não confiáveis ​​e insuficientes em termos de qualidade e quantidade. Os métodos existentes na extração de reações adversas reportadas pelo usuário (ADRs) em fóruns de saúde on-line não são insuficientemente insuficientemente precisos à medida que desconsideram a credibilidade do usuário e a experiência de drogas, mas também são caros à medida que dependem da declaração de verdade individual supervisionada. Propomos uma arquitetura neural para a previsão do efeito colateral de drogas (limpas), que é otimizada na tarefa da descoberta do efeito colateral de drogas com base em uma discussão completa ao estar atento à credibilidade e experiência do usuário, abordando assim as deficiências mencionadas. Treino nosso modelo neural de forma auto-supervisionado usando efeitos colaterais de drogas de verdade do solo de mayoclinic.org. Puro aprende a atribuir a cada usuário uma pontuação descritiva de sua credibilidade e destaca os segmentos textuais críticos de seu post. RESULTADOS: Os experimentos mostram que o puro melhora a descoberta do efeito colateral do medicamento da discussão de saúde on-line em 3,04% de linhas de base de base de credibilidade do usuário, e 9,94% de linhas de base não neurais em termos de F 1. Além disso, os escores de credibilidade latente aprendidos pelo modelo Correlacionar bem com sinais de confiança, como o número de "agradecimentos" recebidos por outros membros do fórum, e melhorar a heurística credibilidade, como o número de postagens em 0,113 em termos de coeficiente de correlação de classificação de Spearman. A atenção auto-supervisionada pela experiência destaca frases críticas, como efeitos colaterais mencionados, e aumenta os modelos de extração de ADR totalmente supervisionados com base na rotulagem de seqüência em 5,502% em termos de precisão. CONCLUSÕES: O puro considera a credibilidade e a experiência do usuário em fóruns de saúde online, tornando viável uma abordagem auto-supervisionada à previsão do efeito colateral para drogas mencionadas. A credibilidade do usuário derivada e o mecanismo de atenção são transferíveis e melhoram os modelos de extração ADR a jusante. Nossa abordagem aumenta a descoberta automática do efeito de drogas e promove a pesquisa em vários domínios, incluindo farmacovigilância e estudos clínicos. © 2020 o (s) autor (es). </v>
          </cell>
          <cell r="BQ379">
            <v>0</v>
          </cell>
          <cell r="BR379">
            <v>1</v>
          </cell>
          <cell r="BS379">
            <v>0</v>
          </cell>
          <cell r="BV379">
            <v>0</v>
          </cell>
          <cell r="BW379">
            <v>0</v>
          </cell>
          <cell r="BX379">
            <v>0</v>
          </cell>
          <cell r="BY379">
            <v>0</v>
          </cell>
          <cell r="BZ379">
            <v>0</v>
          </cell>
          <cell r="CA379">
            <v>0</v>
          </cell>
          <cell r="CB379">
            <v>0</v>
          </cell>
          <cell r="CC379">
            <v>0</v>
          </cell>
          <cell r="CE379" t="str">
            <v>Entra ou ñ para leitura: não</v>
          </cell>
          <cell r="CF379" t="str">
            <v>Ruim</v>
          </cell>
          <cell r="CG379">
            <v>44374</v>
          </cell>
          <cell r="CK379">
            <v>0</v>
          </cell>
          <cell r="CL379">
            <v>0</v>
          </cell>
        </row>
        <row r="380">
          <cell r="C380" t="str">
            <v>the use of a medical dictionary for regulatory activities terminology (meddra) in prescription event monitoring in japan (j pem)</v>
          </cell>
          <cell r="D380" t="str">
            <v>The use of a medical dictionary for regulatory activities terminology (MedDRA) in prescription-event monitoring in Japan (J-PEM)</v>
          </cell>
          <cell r="E380" t="str">
            <v xml:space="preserve">O uso de um dicionário médico para a terminologia de atividades regulatórias (Meddra) no monitoramento de prescrição de eventos no Japão (J-PEM) </v>
          </cell>
          <cell r="G380" t="str">
            <v xml:space="preserve">macho </v>
          </cell>
          <cell r="H380">
            <v>2000</v>
          </cell>
          <cell r="I380">
            <v>20</v>
          </cell>
          <cell r="J380">
            <v>0</v>
          </cell>
          <cell r="K380">
            <v>0</v>
          </cell>
          <cell r="L380" t="str">
            <v>Scopus</v>
          </cell>
          <cell r="P380" t="str">
            <v>English</v>
          </cell>
          <cell r="Q380" t="str">
            <v>Article</v>
          </cell>
          <cell r="R380">
            <v>0</v>
          </cell>
          <cell r="T380" t="str">
            <v>Yokotsuka M., Aoyama M., Kubota K.</v>
          </cell>
          <cell r="U380" t="str">
            <v>International Journal of Medical Informatics</v>
          </cell>
          <cell r="V380" t="str">
            <v>57</v>
          </cell>
          <cell r="W380" t="str">
            <v>2-3</v>
          </cell>
          <cell r="Y380" t="str">
            <v>10.1016/s1386-5056(00)00062-9</v>
          </cell>
          <cell r="Z380" t="str">
            <v>10.1016/S1386-5056(00)00062-9</v>
          </cell>
          <cell r="AB380" t="str">
            <v>https://www.scopus.com/inward/record.uri?eid=2-s2.0-0034233257&amp;doi=10.1016%2fS1386-5056%2800%2900062-9&amp;partnerID=40&amp;md5=68b7bb31f2fd4666b3d0720fa3b2419d</v>
          </cell>
          <cell r="AC380" t="str">
            <v>Department of Pharmacoepidemiology, Faculty of Medicine, University of Tokyo, 7-3-1 Hongo, Bunkyo-ku, 113-8655 Tokyo, Japan</v>
          </cell>
          <cell r="AD380" t="str">
            <v>Yokotsuka, M., Department of Pharmacoepidemiology, Faculty of Medicine, University of Tokyo, 7-3-1 Hongo, Bunkyo-ku, 113-8655 Tokyo, Japan; Aoyama, M., Department of Pharmacoepidemiology, Faculty of Medicine, University of Tokyo, 7-3-1 Hongo, Bunkyo-ku, 113-8655 Tokyo, Japan; Kubota, K., Department of Pharmacoepidemiology, Faculty of Medicine, University of Tokyo, 7-3-1 Hongo, Bunkyo-ku, 113-8655 Tokyo, Japan</v>
          </cell>
          <cell r="AL380" t="str">
            <v>(1999) Medical Dictionary for Regulatory Activities Terminology (MedDRA) Ver 2.4 Introductory Guide, , Reston, VA: MedDRA MSSO; Wood, S.M., Coulson, R., Adverse drug reaction on-line information tracking (ADROIT) (1993) Pharm. Med., 7, pp. 203-213; Wood, L., Rapporteur's progress report (1996) Proceedings of Third International Conference on Harmonisation, November 1995, Yokohama, pp. 495-498. , P.F.D. Arcy, &amp; D.W.G. Harron. Belfast: Queen's University Belfast; Brown, D.R., Brown, E.G., Moulvad, T.B., A comparison of two medical terminologies in coding and analysing clinical trial safety data (1997) Int. J. Pharm Med., 11, pp. 85-89; White, C.A., A preliminary assessment of the impact of MEDDRA on adverse event reports and product labeling (1998) Drug Info. J., 32, pp. 347-362; Brouwn, E.G., Clark, E., Evaluation of MEDDRA in representing medicinal product data sheet information (1996) Pharm. Med., 10, pp. 111-118; Brown, E.G., Wood, L., Wood, S., The Medical Dictionary for Regulatory Activities (MedDRA) (1999) Drug Saf., 20, pp. 109-117; Kubota, K., Prescription-event monitoring in Japan (J-PEM) (1999) Pharmacoepidemiol. Drug Saf., 8, pp. 447-456; Kubota, K., Inman, W.H.W., Terminology in prescription-event monitoring (1994) Eur. J. Clin. Pharmacol., 46, pp. 497-500; Mackay, F., Wilton, L., Mann, R., Setting up prescription-event monitoring for national postmarketing surveillance - problems and potential (1999) Handbook of Drug Research Methodology First Ed., 2000, pp. 275-289. , H. McGavock. Newcastle upon Tyne, UK: United Kingdom Drug Utilisation Research Group; (1992) International Monitoring of Adverse Drug Reactions to Drugs Adverse Reaction Terminology, , Uppsala, Sweden: WHO Collaborating Centre for International Drug Monitoring; Inman, W., Kubota, K., Wilton, L., Pearce, G., PEM report number 1: Nicardipine (1993) Pharmacoepidemiol. Drug Saf., 6, pp. 259-285; Inman, W., Kubota, K., Pearce, G., Wilton, L., PEM report number 10: Zopiclone (1993) Pharmacoepidemiol. Drug Saf., 6, pp. 499-521; Freemantle, S.N., Pearce, G.L., Wilton, L.V., Mackay, F.J., Mann, R.D., The incidence of the most commonly reported events with 40 newly marketed drugs - A study by prescription-event monitoring (1997) Pharmacoepidemiol. Drug Saf., 6, pp. 1-S62; Brown, E.G., David, M., The Medical Dictionary for Regulatory Activities (MedDRA): A survey of regulatory authorities' approaches to implementation (1998) Int. J. Pharm. Med., 12, pp. 23-27; Martin, R.M., Dunn, N.R., Freemantle, S.N., Mann, R.D., Risk of non-fatal cardiac failure and ischaemic heart disease with long acting β2 agonists (1998) Thorax, 53, pp. 558-562; Dunn, N.R., Freemantle, S.N., Mann, R.D., Cohort study on calcium channel blockers, other cardiovascular agents and the prevalence of depression (1999) Br. J. Clin. Pharmacol., 48, pp. 230-233; Dunn, N., Freemantle, S., Mann, R., Nicoradil and diabetes: A nested case-control study to examine a signal generated by prescription-event monitoring (1999) Eur. J. Clin. Pharmacol., 55, pp. 159-162; Mann, R.D., Prescription-event monitoring - recent progress and future horizons (1998) Br. J. Clin. Pharmacol., 46, pp. 195-201</v>
          </cell>
          <cell r="AW380" t="str">
            <v>Int. J. Med. Inform.</v>
          </cell>
          <cell r="AX380" t="str">
            <v>Final</v>
          </cell>
          <cell r="AY380" t="str">
            <v>2-s2.0-0034233257</v>
          </cell>
          <cell r="AZ380">
            <v>14</v>
          </cell>
          <cell r="BF380" t="str">
            <v>Adverse drug reaction; Adverse event; Postmarketing; Prescription-event monitoring; Terminology</v>
          </cell>
          <cell r="BG380" t="str">
            <v>Data acquisition; Encoding (symbols); Natural language processing systems; Pharmacodynamics; User interfaces; Medical dictionary; Prescription-event monitoring; Terminology; Medical computing; article; book; computer system; information processing; information retrieval; Japan; nomenclature; prescription; priority journal; utilization review; Adverse Drug Reaction Reporting Systems; Dictionaries, Medical; Humans; Japan; Pilot Projects; Product Surveillance, Postmarketing; Terminology</v>
          </cell>
          <cell r="BJ380" t="str">
            <v>the medical dictionary for regulatory activities terminology (meddra) version 2.1 (v2.1) was released in march 1999 accompanied by the meddra/j v2.1j specifically for japanese users. in prescription-event monitoring in japan (j-pem), we have employed the meddra/j for data entry, signal generation and event listing. in j-pem, the lowest level terms (llts) in the meddra/j are used in data entry because the richness of llts is judged to be advantageous. a signal is generated normally at the preferred term (pt) level, but it has been found that various reporters describe the same event using descriptions that are potentially encoded by llts under different pts. in addition, some pts are considered too specific to generate the proper signal. in the system used in j-pem, when an llt is selected as a candidate to encode an event, another llt under a different pt, if any, is displayed on the computer screen so that it may be coded instead of, or in addition to, the candidate llt. the five-level structure of the meddra is used when listing events but some modification is required to generate a functional event list.</v>
          </cell>
          <cell r="BL380" t="str">
            <v xml:space="preserve">O dicionário médico para a terminologia de atividades regulatórias (MedDRA) versão 2.1 (V2.1) foi lançado em março de 1999 acompanhado pelo MedDRA / J V2.1J especificamente para usuários japoneses. No monitoramento de eventos de prescrição no Japão (J-PEM), empregamos a Meddra / J para entrada de dados, geração de sinal e listagem de eventos. No J-PEM, os termos de nível mais baixo (LLTS) na Meddra / J são usados ​​na entrada de dados porque a riqueza de Llt é julgada a ser vantajosa. Um sinal é gerado normalmente no nível do termo preferido (PT), mas descobriu-se que vários repórteres descrevem o mesmo evento usando descrições que são potencialmente codificadas por llts sob diferentes PTS. Além disso, alguns pts são considerados específicos demais para gerar o sinal adequado. No sistema usado no J-PEM, quando um LLT é selecionado como um candidato para codificar um evento, outro LLT sob um PT diferente, se houver, é exibido na tela do computador para que possa ser codificado em vez de, ou além disso para o candidato. A estrutura de cinco níveis da Meddra é usada ao listar eventos, mas alguma modificação é necessária para gerar uma lista de eventos funcional. </v>
          </cell>
          <cell r="BQ380">
            <v>0</v>
          </cell>
          <cell r="BR380">
            <v>0</v>
          </cell>
          <cell r="BS380">
            <v>0</v>
          </cell>
          <cell r="BV380">
            <v>0</v>
          </cell>
          <cell r="BW380">
            <v>0</v>
          </cell>
          <cell r="BX380">
            <v>0</v>
          </cell>
          <cell r="BY380">
            <v>0</v>
          </cell>
          <cell r="BZ380">
            <v>0</v>
          </cell>
          <cell r="CA380">
            <v>0</v>
          </cell>
          <cell r="CB380">
            <v>0</v>
          </cell>
          <cell r="CC380">
            <v>0</v>
          </cell>
          <cell r="CK380">
            <v>0</v>
          </cell>
          <cell r="CL380">
            <v>0</v>
          </cell>
        </row>
        <row r="381">
          <cell r="C381" t="str">
            <v>emr based phenotyping of ischemic stroke using supervised machine learning and text mining techniques</v>
          </cell>
          <cell r="D381" t="str">
            <v>EMR-Based Phenotyping of Ischemic Stroke Using Supervised Machine Learning and Text Mining Techniques</v>
          </cell>
          <cell r="E381" t="str">
            <v xml:space="preserve">Fenotipagem baseada em EMR do curso isquêmico usando aprendizagem de máquina supervisionada e técnicas de mineração de texto </v>
          </cell>
          <cell r="G381" t="str">
            <v xml:space="preserve">macho </v>
          </cell>
          <cell r="H381">
            <v>2020</v>
          </cell>
          <cell r="I381">
            <v>4</v>
          </cell>
          <cell r="J381">
            <v>0</v>
          </cell>
          <cell r="K381">
            <v>0</v>
          </cell>
          <cell r="L381" t="str">
            <v>Scopus</v>
          </cell>
          <cell r="P381" t="str">
            <v>English</v>
          </cell>
          <cell r="Q381" t="str">
            <v>Article</v>
          </cell>
          <cell r="R381">
            <v>1</v>
          </cell>
          <cell r="T381" t="str">
            <v>Sung S.-F., Lin C.-Y., Hu Y.-H.</v>
          </cell>
          <cell r="U381" t="str">
            <v>IEEE Journal of Biomedical and Health Informatics</v>
          </cell>
          <cell r="V381" t="str">
            <v>24</v>
          </cell>
          <cell r="W381" t="str">
            <v>10</v>
          </cell>
          <cell r="X381" t="str">
            <v xml:space="preserve"> 9017987</v>
          </cell>
          <cell r="Y381" t="str">
            <v>10.1109/jbhi.2020.2976931</v>
          </cell>
          <cell r="Z381" t="str">
            <v>10.1109/JBHI.2020.2976931</v>
          </cell>
          <cell r="AB381" t="str">
            <v>https://www.scopus.com/inward/record.uri?eid=2-s2.0-85092749953&amp;doi=10.1109%2fJBHI.2020.2976931&amp;partnerID=40&amp;md5=d8f0ef128e7fb223a8320f5477748b4d</v>
          </cell>
          <cell r="AC381" t="str">
            <v>Department of Internal Medicine, Division of Neurology, Ditmanson Medical Foundation Chiayi Christian Hospital, Chiayi City, 600, Taiwan; Department of Information Management, Institute of Healthcare Information Management, National Chung Cheng University, Chiayi, 62102, Taiwan; Department of Information Management, National Central University, Taoyuan, 320, Taiwan</v>
          </cell>
          <cell r="AD381" t="str">
            <v>Sung, S.-F., Department of Internal Medicine, Division of Neurology, Ditmanson Medical Foundation Chiayi Christian Hospital, Chiayi City, 600, Taiwan; Lin, C.-Y., Department of Information Management, Institute of Healthcare Information Management, National Chung Cheng University, Chiayi, 62102, Taiwan; Hu, Y.-H., Department of Information Management, National Central University, Taoyuan, 320, Taiwan</v>
          </cell>
          <cell r="AH381" t="str">
            <v>Ministerio de Ciencia y Tecnología, MICYT: MOST 107-2314-B-705-001
Kementerian Pendidikan Malaysia, KPM</v>
          </cell>
          <cell r="AI381" t="str">
            <v>Manuscript received August 6, 2019; revised December 7, 2019 and February 5, 2020; accepted February 23, 2020. Date of publication February 28, 2020; date of current version October 5, 2020. This work was supported in part by the Ministry of Science and Technology under Grant MOST 107-2314-B-705-001 and in part by the Center for Innovative Research on Aging Society from The Featured Areas Research Center Program within the framework of the Higher Education Sprout Project by the Ministry of Education (MOE) in Taiwan. (Corresponding author: Ya-Han Hu.) Sheng-Feng Sung is with the Division of Neurology, Department of Internal Medicine, Ditmanson Medical Foundation Chiayi Christian Hospital, Chiayi City 600, Taiwan, with the Department of Information Management, Institute of Healthcare Information Management, National Chung Cheng University, Chiayi 62102, Taiwan, and also with the Department of Nursing, Min-Hwei Junior College of Health Care Management, Tainan 736, Taiwan (e-mail: richard.sfsung@gmail.com).</v>
          </cell>
          <cell r="AL381" t="str">
            <v>Tan, C.S., Trends in stroke incidence and 28-day case fatality in a nationwide stroke registry of a multiethnic asian population (2015) Stroke, 46 (10), pp. 2728-2734. , Oct; Ramirez, L., Trends in acute ischemic stroke hospitalizations in the United States (2016) J. Amer. Heart Assoc., 5 (5). , May; Lee, M., Wu, Y.-L., Ovbiagele, B., Trends in incident and recurrent rates of first-ever ischemic stroke in Taiwan between 2000 and 2011 (2016) J. Stroke, 18 (1), pp. 60-65. , Jan; Feigin, V.L., Norrving, B., Mensah, G.A., Global burden of stroke (2017) Circulation Res., 120 (3), pp. 439-448. , Feb; Fonarow, G.C., Characteristics, performance measures, and inhospital outcomes of the first one million stroke and transient ischemic attack admissions in get with the guidelines-stroke (2010) Circulation Cardiovascular Qual. Outcomes, 3 (3), pp. 291-302. , May; Jones, S.B., Sen, S., Lakshminarayan, K., Rosamond, W.D., Post-stroke outcomes vary by pathogenic stroke subtype in the Atherosclerosis risk in communities study (2013) Stroke, 44 (8), pp. 2307-2310. , Aug; Yang, Y., The Oxfordshire Community Stroke Project classification system predicts clinical outcomes following intravenous thrombolysis: A prospective cohort study (2016) Therapeutics Clin. Risk Manage, 12, pp. 1049-1056; Schmitz, M.L., Ischemic stroke subtype is associated with outcome in thrombolyzed patients (2017) Acta Neurologica Scandinavica, 135 (2), pp. 176-182. , Feb; Sommer, P., Is functional outcome different in posterior and anterior circulation stroke? (2018) Stroke, 49 (11), pp. 2728-2732. , Nov; Meschia, J.F., Addressing the heterogeneity of the ischemic stroke pheno-type in human genetics research (2002) Stroke, 33 (12), pp. 2770-2774. , Dec; Jensen, P.B., Jensen, L.J., Brunak, S., Mining electronic health records: Towards better research applications and clinical care (2012) Nature Rev. Genetics, 13 (6), pp. 395-405. , Jun; Arsava, E.M., Assessment of the predictive validity of etiologic stroke classification (2017) Jama Neurology, 74 (4), pp. 419-426. , Apr; Bamford, J., Sandercock, P., Dennis, M., Burn, J., Warlow, C., Classification and natural history of clinically identifiable subtypes of cerebral infarction (1991) Lancet, 337 (8756), pp. 1521-1526. , Jun; Pittock, S.J., Meldrum, D., Hardiman, O., Thornton, J., Brennan, P., Moroney, J.T., The Oxfordshire Community Stroke Project classification: Correlation with imaging, associated complications, and prediction of outcome in acute ischemic stroke (2003) J. Stroke Cerebrovascular Diseases, 12 (1), pp. 1-7. , Jan; Paci, M., Nannetti, L., Casavola, D., Lombardi, B., Differences in motor recovery between upper and lower limbs: Does stroke subtype make the difference? (2016) Int. J. Rehabil Res, 39 (2), pp. 185-187. , Jun; He, M., Effects of blood pressure in the early phase of ischemic stroke and stroke subtype on poststroke cognitive impairment (2018) Stroke, 49 (7), pp. 1610-1617. , Jul; Sung, S.-F., Wu, C.-S., Hsu, Y.-C., Tseng, M.-C., Chen, Y.-W., Oxfordshire community stroke project classification but not NIHSS predicts symptomatic intracerebral hemorrhage following thrombolysis (2013) J. Neurological Sci., 324 (1), pp. 65-69. , Jan; Sung, S.-F., Oxfordshire community stroke project classification improves prediction of post-thrombolysis symptomatic intracerebral hemorrhage (2014) Bmc Neurology, 14 (1). , Mar; Myint, P.K., The SOAR (stroke subtype, Oxford community stroke project classification, age, prestroke modified Rankin) score strongly predicts early outcomes in acute stroke (2014) Int. J. Stroke, 9 (3), pp. 278-283. , Apr; Sung, S.-F., Chen, Y.-W., Hung, L.-C., Lin, H.-J., Revised iScore to predict outcomes after acute ischemic stroke (2014) J. Stroke Cerebrovascularc Diseases, 23 (6), pp. 1634-1639. , Jul; Abdul-Rahim, A.H., Derivation and validation of a novel prognostic scale (modified-stroke subtype, Oxfordshire community stroke project classification, age, and prestroke modified rankin) to predict early mortality in acute stroke (2016) Stroke, 47 (1), pp. 74-79. , Jan; Wang, Y., Moon, S., Zeng, Y., Sohn, S., Clinical information extraction applications: A literature review (2018) J. Biomed. Informat., 77, pp. 34-49. , Jan; Chiang, J.-H., Lin, J.-W., Yang, C.-W., Automated evaluation of electronic discharge notes to assess quality of care for cardiovascular diseases using medical language extraction and encoding system (MedLEE) (2010) J. Amer. Med. Informat Assoc., 17 (3), pp. 245-252. , May; Byrd, R.J., Steinhubl, S.R., Sun, J., Ebadollahi, S., Stewart, W.F., Automatic identification of heart failure diagnostic criteria, using text analysis of clinical notes from electronic health records (2014) Int. J. Med. Informat., 83 (12), pp. 983-992. , Dec; Afzal, N., Natural language processing of clinical notes for identification of critical limb ischemia (2018) Int. J. Med. Informat, 111, pp. 83-89. , Mar; Wagholikar, K.B., Clinical decision support with automated text processing for cervical cancer screening (2012) J. Amer. Med. Informat. Assoc., 19 (5), pp. 833-839. , Sep; Sung, S.-F., Chen, K., Wu, D.P., Hung, L.-C., Su, Y.-H., Hu, Y.-H., Applying natural language processing techniques to develop a task-specific EMR interface for timely stroke thrombolysis: A feasibility study (2018) Int. J. Med. Informat., 112, pp. 149-157. , Apr; Miller, D.D., Brown, E.W., Artificial intelligence in medical practice: The question to the answer? (2018) Amer. J. Med., 131 (2), pp. 129-133. , Feb; Galar, M., Fernández, A., Barrenechea, E., Bustince, H., Herrera, F., An overview of ensemble methods for binary classifiers in multi-class problems: Experimental study on one-vs-one and one-vs-all schemes (2011) Pattern Recognit., 44 (8), pp. 1761-1776. , Aug; Włodek, A., Sarzyńska-Długosz, I., Sandercock, P.A.G., Członkowska, A., Agreement between the Clinical Oxfordshire Community Stroke Project classification and CT findings in Poland (2004) Eur. J. Neurology, 11 (2), pp. 91-96. , Feb; Aerden, L., Luijckx, G.J., Ricci, S., Hilton, A., Kessels, F., Lodder, J., Validation of the Oxfordshire Community Stroke Project syndrome diagnosis derivedfromastandard symptom listinacute stroke (2004) J. Neurological Sci., 220 (1), pp. 55-58. , May; Lerner, D.P., Tseng, B.P., Goldstein, L.B., Development and assessment of a computer algorithm for stroke vascular localization using components of the national institutes of health stroke scale (2016) J. Stroke Cerebrovascularc Diseases, 25 (2), pp. 281-287. , Feb; Brott, T., Measurements of acute cerebral infarction: A clinical examination scale (1989) Stroke, 20 (7), pp. 864-870. , Jul; Ho, Y.-X., Gadd, C.S., Kohorst, K.L., Rosenbloom, S.T., A qualitative analysis evaluating the purposes and practices of clinical documentation (2014) Appl. Clin. Informat., 5 (1), pp. 153-168; Mowery, D.L., Extracting a stroke phenotype risk factor from Veteran Health Administration clinical reports: An information content analysis (2016) J. Biomed. Semantics, 7 (1); Govindarajan, P., Soundarapandian, R.K., Gandomi, A.H., Patan, R., Jayaraman, P., Manikandan, R., Classification of stroke disease using machine learning algorithms (2020) Neural Comput. Appl., 32 (3), pp. 817-828; Sedghi, E., Weber, J.H., Thomo, A., Bibok, M., Penn, A.M.W., Mining clinical text for stroke prediction (2015) Netw. Model. Anal. Health Informat. Bioinf., 4 (1). , Jul; Kim, C., Zhu, V., Obeid, J., Lenert, L., Natural language processing and machine learning algorithm to identify brain MRI reports with acute ischemic stroke (2019) Plos One, 14 (2); Garg, R., Oh, E., Naidech, A., Kording, K., Prabhakaran, S., Automating ischemic stroke subtype classification using machine learning and natural language processing (2019) J. Stroke Cerebrovascularc Diseases, 28 (7), pp. 2045-2051. , Jul; Hsieh, F.-I., Get with the guidelines-stroke performance indicators: Surveillance of stroke care in the Taiwan stroke registry: Get with the guidelines-stroke inTaiwan (2010) Circulation, 122 (11), pp. 1116-1123. , Sep; Coad, N., (2013) Google Spell Check, , https://github.com/noahcoad/google-spell-check, [Online], Accessed: on Jan. 9, 2019; Aronson, A.R., Lang, F.-M., An overview of MetaMap: Historical perspective and recent advances (2010) J. Amer. Med. Informat. Assoc., 17 (3), pp. 229-236. , May; Aronson, A., (2006) MetaMap: Mapping Text to the Umls Metathesaurus, , Bethesda, MD, USA: NLM, NIH, DHHS; Abacha, A.B., Zweigenbaum, P., Medical entity recognition: A comparison of semantic and statistical methods (2011) Proc. BioNLP Workshop. Assoc. Computat. Linguist., pp. 56-64; Hall, M.A., (1999) Correlation-based Feature Selection for Machine Learning, , Ph.D. dissertation, Univ. Waikato, Hamilton, New Zealand; Hastie, T., Tibshirani, R., Classification by pairwise coupling (1998) Annals Statist., 26 (2), pp. 451-471. , Apr; Lorena, A.C., De Carvalho, A.C.P.L.F., Gama, J.M.P., A review on the combination of binary classifiers in multiclass problems (2009) Artif. Intell. Rev., 30 (1), pp. 19-37. , Aug; Landis, J.R., Koch, G.G., The measurement of observer agreement for categorical data (1977) Biometrics, 33 (1), pp. 159-174. , Mar; Vanbelle, S., Comparing dependent kappa coefficients obtained on multilevel data (2017) Biometrical J., 59 (5), pp. 1016-1034. , Sep; Rosenbloom, S.T., Generating complex clinical documents using structured entry and reporting (2004) Stud. Health Technol. Informat., 107 (1), pp. 683-687; Rosenbloom, S.T., Denny, J.C., Xu, H., Lorenzi, N., Stead, W.W., Johnson, K.B., Data from clinical notes: A perspective on the tension between structure and flexible documentation (2011) J. Amer. Med. Informat. Assoc., 18 (2), pp. 181-186. , Mar; Li, L., Chase, H.S., Patel, C.O., Friedman, C., Weng, C., Comparing ICD9-encoded diagnoses and NLP-processed discharge summaries for clinical trials pre-screening: A case study (2008) Proc. Amia Annu. Symp, 2008, pp. 404-408. , Nov; Abhyankar, S., D.-Fushman, D., Callaghan, F.M., McDonald, C.J., Combining structured and unstructured data to identify a cohort of ICU patients who received dialysis (2014) J. Amer. Med. Informat. Assoc., 21 (5), pp. 801-807. , Sep; Moreira, L.B., Namen, A.A., A hybrid data mining model for diagnosis of patients with clinical suspicion of dementia (2018) Comput. Methods Programs Biomed., 165, pp. 139-149. , Oct; Cohen, S., Jannot, A.-S., Iserin, L., Bonnet, D., Burgun, A., Escudié, J.-B., Accuracy of claim data in the identification and classification of adults with congenital heart diseases in electronic medical records (2019) Archives Cardiovascular Diseases, 112 (1), pp. 31-43. , Jan; Devarakonda, M.V., Mehta, N., Tsou, C.-H., Liang, J.J., Nowacki, A.S., Jelovsek, J.E., Automated problem list generation and physicians perspective from a pilot study (2017) Int. J. Med. Informat, 105, pp. 121-129. , Sep; Vest, J.R., Grannis, S.J., Haut, D.P., Halverson, P.K., Menachemi, N., Using structured and unstructured data to identify patients' need for services that address the social determinants of health (2017) Int. J. Med. Informat., 107, pp. 101-106. , Nov; Meschia, J.F., Subtyping in ischemic stroke genetic research (2002) J. Stroke Cardiovascular Diseases, 11 (5), pp. 208-219. , Sep; Ay, H., A computerized algorithm for etiologic classification of ischemic stroke: The causative classification of stroke system (2007) Stroke, 38 (11), pp. 2979-2984. , Nov; Ni, Y., Towards phenotyping stroke: Leveraging data from a large-scale epidemiological study to detect stroke diagnosis (2018) Plos One, 13 (2); Asdaghi, N., Oxfordshire community stroke project classification poorly differentiates small cortical and subcortical infarcts (2011) Stroke, 42 (8), pp. 2143-2148. , Aug; Paci, M., Nannetti, L., D'Ippolito, P., Lombardi, B., Outcomes from ischemic stroke subtypes classified by the Oxfordshire Community Stroke Project: A systematic review (2011) Eur. J. Physical Rehabil. Med., 47 (1), pp. 19-23. , Mar; Hoogendoorn, M., Szolovits, P., Moons, L.M.G., Numans, M.E., Utilizing uncoded consultation notes from electronic medical records for predictive modeling of colorectal cancer (2016) Artif. Intell. Med., 69, pp. 53-61. , May; Obeid, J.S., Automated detection of altered mental status in emergency department clinical notes: A deep learning approach (2019) Bmc Med. Informat. Decis. Making, 19 (1), pp. 164-169. , Aug; Wei, W.-Q., Denny, J.C., Extracting research-quality phenotypes from electronic health records to support precision medicine (2015) Genome Med., 7 (1)</v>
          </cell>
          <cell r="AM381" t="str">
            <v>Hu, Y.-H.; Department of Information Management, Taiwan; email: yhhu@mgt.ncu.edu.tw</v>
          </cell>
          <cell r="AP381" t="str">
            <v>Institute of Electrical and Electronics Engineers Inc.</v>
          </cell>
          <cell r="AV381" t="str">
            <v>ITIBF</v>
          </cell>
          <cell r="AW381" t="str">
            <v>IEEE J. Biomedical Health Informat.</v>
          </cell>
          <cell r="AX381" t="str">
            <v>Final</v>
          </cell>
          <cell r="AY381" t="str">
            <v>2-s2.0-85092749953</v>
          </cell>
          <cell r="AZ381">
            <v>9</v>
          </cell>
          <cell r="BF381" t="str">
            <v>Classification algorithm; clinical diagnosis; electronic medical records; machine learning; natural language processing; text mining</v>
          </cell>
          <cell r="BG381" t="str">
            <v>Character recognition; Classification (of information); Clinical research; Hospitals; Learning systems; Supervised learning; Text mining; Acute ischemic stroke; Binary classification; Classification results; National Institutes of Health; Project classification; Structured information; Supervised machine learning; Text mining techniques; Learning algorithms; acute ischemic stroke; adult; aged; area under the curve; Article; classifier; cohort analysis; controlled study; cross validation; data mining; diagnostic test accuracy study; electronic medical record; female; human; ischemic stroke; k nearest neighbor; learning algorithm; logistic regression analysis; major clinical study; male; National Institutes of Health Stroke Scale; natural language processing; personalized medicine; phenotype; random forest; receiver operating characteristic; sensitivity and specificity; supervised machine learning; support vector machine; algorithm; brain ischemia; classification; computer assisted diagnosis; data mining; electronic health record; procedures; Aged; Algorithms; Data Mining; Diagnosis, Computer-Assisted; Electronic Health Records; Female; Humans; Ischemic Stroke; Male; Natural Language Processing; Supervised Machine Learning</v>
          </cell>
          <cell r="BI381" t="str">
            <v>twitter|metamap|nlp</v>
          </cell>
          <cell r="BJ381" t="str">
            <v>ischemic stroke is a major cause of death and disability in adulthood worldwide. because it has highly heterogeneous phenotypes, phenotyping of ischemic stroke is an essential task for medical research and clinical prognostication. however, this task is not a trivial one when the study population is large. phenotyping of ischemic stroke depends primarily on manual annotation of medical records in previous studies. this article evaluated various strategies for automated phenotyping of ischemic stroke into the four subtypes of the oxfordshire community stroke project classification based on structured and unstructured data from electronical medical records (emrs). a total of 4640 adult patients who were hospitalized for acute ischemic stroke in a teaching hospital were included. in addition to the structured items in the national institutes of health stroke scale, unstructured clinical narratives were preprocessed using metamap to identify medical concepts, which were then encoded into feature vectors. various supervised machine learning algorithms were used to build classifiers. the study results indicate that textual information from emrs could facilitate phenotyping of ischemic stroke when this information was combined with structured information. furthermore, decomposition of this multi-class problem into binary classification tasks followed by aggregation of classification results could improve the performance. © 2013 ieee.</v>
          </cell>
          <cell r="BL381" t="str">
            <v xml:space="preserve">O curso isquêmico é uma das principais causas de morte e incapacidade na idade adulta em todo o mundo. Por ter fenótipos altamente heterogêneos, a fenotipagem do acidente vascular cerebral isquêmico é uma tarefa essencial para a pesquisa médica e o prognóstico clínico. No entanto, esta tarefa não é trivial quando a população do estudo é grande. A fenotipagem do acidente vascular cerebral isquêmico depende principalmente da anotação manual de registros médicos em estudos anteriores. Este artigo avaliou várias estratégias para fenotipagem automatizada de acidente vascular cerebral isquêmico nos quatro subtipos da classificação do projeto OXFORDSHIRE com comunidade baseada em dados estruturados e não estruturados de registros médicos eletrônicos (EMRs). Um total de 4640 pacientes adultos que foram hospitalizados por acidente vascular cerebral isquêmico agudo em um hospital de ensino foram incluídos. Além dos itens estruturados nos institutos nacionais de escala de acidente vascular cerebral, as narrativas clínicas não estruturadas foram pré-processadas usando o metamap para identificar conceitos médicos, que foram então codificados em vetores de recursos. Vários algoritmos de aprendizagem de máquina supervisionados foram usados ​​para construir classificadores. Os resultados do estudo indicam que as informações textuais da EMRS podem facilitar a fenotipagem do acidente vascular cerebral isquêmico quando essas informações foram combinadas com informações estruturadas. Além disso, a decomposição deste problema de multi-classe em tarefas de classificação binária seguida de agregação de resultados de classificação pode melhorar o desempenho. © 2013 IEEE. </v>
          </cell>
          <cell r="BN381">
            <v>1</v>
          </cell>
          <cell r="BO381" t="str">
            <v>Leitura completa: sim Metamap</v>
          </cell>
          <cell r="BP381">
            <v>1</v>
          </cell>
          <cell r="BQ381">
            <v>0</v>
          </cell>
          <cell r="BR381">
            <v>1</v>
          </cell>
          <cell r="BS381">
            <v>0</v>
          </cell>
          <cell r="BV381">
            <v>0</v>
          </cell>
          <cell r="BW381">
            <v>0</v>
          </cell>
          <cell r="BX381">
            <v>0</v>
          </cell>
          <cell r="BY381">
            <v>0</v>
          </cell>
          <cell r="BZ381">
            <v>0</v>
          </cell>
          <cell r="CA381">
            <v>0</v>
          </cell>
          <cell r="CB381">
            <v>0</v>
          </cell>
          <cell r="CC381">
            <v>0</v>
          </cell>
          <cell r="CD381">
            <v>1</v>
          </cell>
          <cell r="CE381" t="str">
            <v>Entra ou ñ para leitura: sim - bom</v>
          </cell>
          <cell r="CF381" t="str">
            <v>Bom</v>
          </cell>
          <cell r="CG381">
            <v>44374</v>
          </cell>
          <cell r="CK381">
            <v>0</v>
          </cell>
          <cell r="CL381">
            <v>0</v>
          </cell>
        </row>
        <row r="382">
          <cell r="C382" t="str">
            <v>pharmacogenetic information in swiss drug labels a systematic analysis</v>
          </cell>
          <cell r="D382" t="str">
            <v>Pharmacogenetic information in Swiss drug labels – a systematic analysis</v>
          </cell>
          <cell r="E382" t="str">
            <v xml:space="preserve">Informações farmacogenéticas em rótulos suíços de drogas - uma análise sistemática </v>
          </cell>
          <cell r="G382" t="str">
            <v xml:space="preserve">macho </v>
          </cell>
          <cell r="H382">
            <v>2020</v>
          </cell>
          <cell r="I382">
            <v>2</v>
          </cell>
          <cell r="J382">
            <v>0</v>
          </cell>
          <cell r="K382">
            <v>0</v>
          </cell>
          <cell r="L382" t="str">
            <v>Scopus</v>
          </cell>
          <cell r="P382" t="str">
            <v>English</v>
          </cell>
          <cell r="Q382" t="str">
            <v>Article</v>
          </cell>
          <cell r="R382">
            <v>0</v>
          </cell>
          <cell r="S382" t="str">
            <v>All Open Access, Hybrid Gold</v>
          </cell>
          <cell r="T382" t="str">
            <v>Jeiziner C., Suter K., Wernli U., Barbarino J.M., Gong L., Whirl-Carrillo M., Klein T.E., Szucs T.D., Hersberger K.E., Meyer zu Schwabedissen H.E.</v>
          </cell>
          <cell r="U382" t="str">
            <v>Pharmacogenomics Journal</v>
          </cell>
          <cell r="Y382" t="str">
            <v>10.1038/s41397-020-00195-4</v>
          </cell>
          <cell r="Z382" t="str">
            <v>10.1038/s41397-020-00195-4</v>
          </cell>
          <cell r="AB382" t="str">
            <v>https://www.scopus.com/inward/record.uri?eid=2-s2.0-85092640783&amp;doi=10.1038%2fs41397-020-00195-4&amp;partnerID=40&amp;md5=991c358a26a0db32c813a71f8a984c82</v>
          </cell>
          <cell r="AC382" t="str">
            <v>Pharmaceutical Care Research Group, Department of Pharmaceutical Sciences, University of Basel, Basel, 4001, Switzerland; European Center of Pharmaceutical Medicine, Faculty of Medicine, University of Basel, Basel, 4056, Switzerland; Department of Biomedical Data Sciences, Stanford University, Stanford, CA  94305, United States; Department of Medicine, Stanford University, Stanford, CA  94305, United States; Biopharmacy, Department of Pharmaceutical Sciences, University of Basel, Basel, 4056, Switzerland</v>
          </cell>
          <cell r="AD382" t="str">
            <v>Jeiziner, C., Pharmaceutical Care Research Group, Department of Pharmaceutical Sciences, University of Basel, Basel, 4001, Switzerland; Suter, K., European Center of Pharmaceutical Medicine, Faculty of Medicine, University of Basel, Basel, 4056, Switzerland; Wernli, U., Pharmaceutical Care Research Group, Department of Pharmaceutical Sciences, University of Basel, Basel, 4001, Switzerland; Barbarino, J.M., Department of Biomedical Data Sciences, Stanford University, Stanford, CA  94305, United States; Gong, L., Department of Biomedical Data Sciences, Stanford University, Stanford, CA  94305, United States; Whirl-Carrillo, M., Department of Biomedical Data Sciences, Stanford University, Stanford, CA  94305, United States; Klein, T.E., Department of Biomedical Data Sciences, Stanford University, Stanford, CA  94305, United States, Department of Medicine, Stanford University, Stanford, CA  94305, United States; Szucs, T.D., European Center of Pharmaceutical Medicine, Faculty of Medicine, University of Basel, Basel, 4056, Switzerland; Hersberger, K.E., Pharmaceutical Care Research Group, Department of Pharmaceutical Sciences, University of Basel, Basel, 4001, Switzerland; Meyer zu Schwabedissen, H.E., Biopharmacy, Department of Pharmaceutical Sciences, University of Basel, Basel, 4056, Switzerland</v>
          </cell>
          <cell r="AL382" t="str">
            <v>Motulsky, A., Yoshida, A., Stamatoyannopoulos, G., Variants of glucose‐6‐phosphate dehydrogenase (1971) J Ann NY Acad Sci, 179, pp. 636-643; Mallal, S., Phillips, E., Carosi, G., Molina, J.M., Workman, C., Tomazic, J., HLA-B*5701 screening for hypersensitivity to abacavir (2008) N Engl J Med, 358, pp. 568-579. , PID: 18256392; Dingermann, T., (2017), Zündorf I Stratifizierte Pharmakotherapie: Genetische Grundlagen, praktisches Vorgehen. Govi-Verlag; Van Driest, S.L., Shi, Y., Bowton, E.A., Schildcrout, J.S., Peterson, J.F., Pulley, J., Clinically actionable genotypes among 10,000 patients with preemptive pharmacogenomic testing (2014) Clin Pharm Ther, 95, pp. 423-431; Dunnenberger, H.M., Crews, K.R., Hoffman, J.M., Caudle, K.E., Broeckel, U., Howard, S.C., Preemptive clinical pharmacogenetics implementation: current programs in five US medical centers (2015) Annu Rev Pharm Toxicol, 55, pp. 89-106; Cacabelos, R., Cacabelos, N., Carril, J.C., The role of pharmacogenomics in adverse drug reactions (2019) Expert Rev Clin Pharm, 12, pp. 407-442; Pirmohamed, M., James, S., Meakin, S., Green, C., Scott, A.K., Walley, T.J., Adverse drug reactions as cause of admission to hospital: prospective analysis of 18,820 patients (2004) Bmj, 329, pp. 15-19. , PID: 15231615; Whirl-Carrillo, M., McDonagh, E.M., Hebert, J.M., Gong, L., Sangkuhl, K., Thorn, C.F., Pharmacogenomics knowledge for personalized medicine (2012) Clin Pharm Ther, 92, pp. 414-417; Thorn, C.F., Klein, T.E., Altman, R.B., PharmGKB: the Pharmacogenomics Knowledge Base (2013) Methods Mol Biol, 1015, pp. 311-320. , PID: 23824865; https://www.pharmgkb.org/page/drugLabelLegend, . (last access: 02.08.19); Ehmann, F., Caneva, L., Prasad, K., Paulmichl, M., Maliepaard, M., Llerena, A., Pharmacogenomic information in drug labels: European Medicines Agency perspective (2015) Pharmacogenomics J, 15, pp. 201-210. , PID: 25707393; Otsubo, Y., Asahina, Y., Noguchi, A., Sato, Y., Ando, Y., Uyama, Y., Similarities and differences between US and Japan as to pharmacogenomic biomarker information in drug labels (2012) Drug Metab Pharmacokinet, 27, pp. 142-149. , PID: 22201121; Shimazawa, R., Ikeda, M., Differences in pharmacogenomic biomarker information in package inserts from the United States, the United Kingdom and Japan (2013) J Clin Pharm Ther, 38, pp. 468-475. , PID: 23895776; Reis-Pardal, J., Rodrigues, A., Rodrigues, E., Fernandez-Llimos, F., Comparing cytochrome P450 pharmacogenetic information available on United States drug labels and European Union Summaries of Product Characteristics (2017) Pharmacogenomics J, 17, pp. 488-493. , PID: 27241061; https://www.fda.gov/drugs/science-research-drugs/table-pharmacogenomic-biomarkers-drug-labeling, (last access: 7.6.19); Zineh, I., Gerhard, T., Aquilante, C.L., Beitelshees, A.L., Beasley, B.N., Hartzema, A.G., Availability of pharmacogenomics-based prescribing information in drug package inserts for currently approved drugs (2004) Pharmacogenomics J, 4, pp. 354-358. , PID: 15483659; Frueh, F.W., Amur, S., Mummaneni, P., Epstein, R.S., Aubert, R.E., DeLuca, T.M., Pharmacogenomic biomarker information in drug labels approved by the United States food and drug administration: prevalence of related drug use (2008) Pharmacotherapy, 28, pp. 992-998. , PID: 18657016; Haga, S.B., Mills, R., Moaddeb, J., Pharmacogenetic information for patients on drug labels (2014) Pharmgenomics Pers Med, 7, pp. 297-305. , PID: 25342916; https://www.swissmedic.ch/dam/swissmedic/de/dokumente/internetlisten/zugelassene_arzneimittel_ham.xlsx.download.xlsx/Zugelassene_Arzneimittel_HAM.xlsx, . (last access: 31.01.19); (2009) A Guideline on Summary of Product Characteristics, , https://ec.europa.eu/health//sites/health/files/files/eudralex/vol-2/c/smpc_guideline_rev2_en.pdf; Shimazawa, R., Ikeda, M., Pharmacogenomic biomarkers: interpretation of information included in United States and Japanese drug labels (2018) J Clin Pharm Ther, 43, pp. 500-506. , PID: 29722046; Drozda, K., Muller, D.J., Bishop, J.R., Pharmacogenomic testing for neuropsychiatric drugs: current status of drug labeling, guidelines for using genetic information, and test options (2014) Pharmacotherapy, 34, pp. 166-184. , PID: 24523097; Zanger, U.M., Raimundo, S., Eichelbaum, M., Cytochrome P450 2D6: overview and update on pharmacology, genetics, biochemistry (2004) Naunyn Schmiedebergs Arch Pharm, 369, pp. 23-37; Gaedigk, A., Sangkuhl, K., Whirl-Carrillo, M., Klein, T., Leeder, J.S., Prediction of CYP2D6 phenotype from genotype across world populations (2017) Genet Med, 19, pp. 69-76. , PID: 27388693; Zanger, U.M., Schwab, M., Cytochrome P450 enzymes in drug metabolism: regulation of gene expression, enzyme activities, and impact of genetic variation (2013) Pharm Ther, 138, pp. 103-141; Hicks, J.K., Bishop, J.R., Sangkuhl, K., Muller, D.J., Ji, Y., Leckband, S.G., Clinical Pharmacogenetics Implementation Consortium (CPIC) Guideline for CYP2D6 and CYP2C19 Genotypes and Dosing of Selective Serotonin Reuptake Inhibitors (2015) Clin Pharm Ther, 98, pp. 127-134; Crews, K.R., Gaedigk, A., Dunnenberger, H.M., Klein, T.E., Shen, D.D., Callaghan, J.T., Clinical Pharmacogenetics Implementation Consortium (CPIC) guidelines for codeine therapy in the context of cytochrome P450 2D6 (CYP2D6) genotype (2012) Clin Pharm Ther, 91, pp. 321-326; Knisely, M.R., Carpenter, J.S., Draucker, C.B., Skaar, T., Broome, M.E., Holmes, A.M., CYP2D6 drug-gene and drug-drug-gene interactions among patients prescribed pharmacogenetically actionable opioids (2017) Appl Nurs Res, 38, pp. 107-110. , PID: 29241501; Cicali, E.J., Weitzel, K.W., Elsey, A.R., Orlando, F.A., Vinson, M., Mosley, S., Challenges and lessons learned from clinical pharmacogenetic implementation of multiple gene-drug pairs across ambulatory care settings (2019) Genet Med, 21, pp. 2264-2274. , PID: 30926959; Goetz, M.P., Sangkuhl, K., Guchelaar, H.J., Schwab, M., Province, M., Whirl-Carrillo, M., Clinical pharmacogenetics implementation consortium (CPIC) guideline for CYP2D6 and tamoxifen therapy (2018) Clin Pharm Ther, 103, pp. 770-777; O’Connor, S.A., Hulot, J.S., Silvain, J., Cayla, G., Montalescot, G., Collet, J.P., Pharmacogenetics of clopidogrel (2012) Curr Pharm Des, 18, pp. 5309-5327. , PID: 22724417; Holsboer-Trachsler, E., Hättenschwiler, J., Beck, J., Brand, S., Hemmeter, U., Keck, M.E., Die somatische Behandlung der unipolaren depressiven Störungen (2010) Swiss Medical Forum, 10, pp. 716-725; Uhr, M., Tontsch, A., Namendorf, C., Ripke, S., Lucae, S., Ising, M., Polymorphisms in the drug transporter gene ABCB1 predict antidepressant treatment response in depression (2008) Neuron, 57, pp. 203-209. , PID: 18215618; Breitenstein, B., Bruckl, T.M., Ising, M., Muller-Myhsok, B., Holsboer, F., Czamara, D., ABCB1 gene variants and antidepressant treatment outcome: a meta-analysis (2015) Am J Med Genet B Neuropsychiatr Genet, 168b, pp. 274-283. , PID: 25847751; Chen, P., Lin, J.J., Lu, C.S., Ong, C.T., Hsieh, P.F., Yang, C.C., Carbamazepine-induced toxic effects and HLA-B*1502 screening in Taiwan (2011) N Engl J Med, 364, pp. 1126-1133. , PID: 21428768; Ikeda, H., Takahashi, Y., Yamazaki, E., Fujiwara, T., Kaniwa, N., Saito, Y., HLA class I markers in Japanese patients with carbamazepine-induced cutaneous adverse reactions (2010) Epilepsia, 51, pp. 297-300. , PID: 19694795; McCormack, M., Alfirevic, A., Bourgeois, S., Farrell, J.J., Kasperaviciute, D., Carrington, M., HLA-A*3101 and carbamazepine-induced hypersensitivity reactions in Europeans (2011) N Engl J Med, 364, pp. 1134-1143. , PID: 21428769; Chen, C.B., Hsiao, Y.H., Wu, T., Hsih, M.S., Tassaneeyakul, W., Jorns, T.P., Risk and association of HLA with oxcarbazepine-induced cutaneous adverse reactions in Asians (2017) Neurology, 88, pp. 78-86. , PID: 27913699; Yampayon, K., Sukasem, C., Limwongse, C., Chinvarun, Y., Tempark, T., Rerkpattanapipat, T., Influence of genetic and non-genetic factors on phenytoin-induced severe cutaneous adverse drug reactions (2017) Eur J Clin Pharm, 73, pp. 855-865; Su, S.C., Chen, C.B., Chang, W.C., Wang, C.W., Fan, W.L., Lu, L.Y., HLA alleles and CYP2C9*3 as predictors of phenytoin hypersensitivity in east Asians (2019) Clin Pharm Ther, 105, pp. 476-485; Link, E., Parish, S., Armitage, J., Bowman, L., Heath, S., Matsuda, F., SLCO1B1 variants and statin-induced myopathy-a genomewide study (2008) N Engl J Med, 359, pp. 789-799. , PID: 18650507; Xiang, Q., Zhang, X., Ma, L., Hu, K., Zhang, Z., Mu, G., The association between the SLCO1B1, apolipoprotein E, and CYP2C9 genes and lipid response to fluvastatin: a meta-analysis (2018) Pharmacogenet Genomics, 28, pp. 261-267. , PID: 30363031, COI: 1:CAS:528:DC%2BC1cXitVGltrrM; Bahar, M.A., Kamp, J., Borgsteede, S.D., Hak, E., Wilffert, B., The impact of CYP2D6 mediated drug-drug interaction: a systematic review on a combination of metoprolol and paroxetine/fluoxetine (2018) Br J Clin Pharm, 84, pp. 2704-2715; Mega, J.L., Close, S.L., Wiviott, S.D., Shen, L., Hockett, R.D., Brandt, J.T., Cytochrome p-450 polymorphisms and response to clopidogrel (2009) N Engl J Med, 360, pp. 354-362. , PID: 19106084; Krishna, V., Diamond, G.A., Kaul, S., Do platelet function testing and genotyping improve outcome in patients treated with antithrombotic agents?: the role of platelet reactivity and genotype testing in the prevention of atherothrombotic cardiovascular events remains unproven (2012) Circulation, 125, pp. 1288-1303. , PID: 22412090, discussion 1303; Böhm, R., Cascorbi, I., Pharmacogenetics and predictive testing of drug hypersensitivity reactions (2016) Front Pharmacol, 7, p. 396. , PID: 27818635; https://www.knmp.nl/patientenzorg/medicatiebewaking/farmacogenetica/pharmacogenetics-1/pharmacogenetics, . (last access: 01.02.2020); https://www.geneesmiddeleninformatiebank.nl/en, ; https://www.farmacotherapeutischkompas.nl/. (last access: 07.07.20); https://www.vfa.de/de/arzneimittel-forschung/datenbanken-zu-arzneimitteln/individualisierte-medizin.html/personalisierte-medizin.pdf, (last access: 07.07.20); Shekhani, R., Steinacher, L., Swen, J.J., Ingelman-Sundberg, M., Evaluation of current regulation and guidelines of pharmacogenomic drug labels; opportunities for improvements (2020) Clin Pharmacol Ther, 5, pp. 1240-1255; Tan-Koi, W.C., Lim, E.S., Teo, Y.Y., Health regulatory communications of well-established safety-related pharmacogenomics associations in six developed countries: an evaluation of alignment (2017) Pharmacogenomics J, 17, pp. 121-127. , PID: 26902540</v>
          </cell>
          <cell r="AM382" t="str">
            <v>Jeiziner, C.; Pharmaceutical Care Research Group, Switzerland; email: chiara.jeiziner@unibas.ch</v>
          </cell>
          <cell r="AP382" t="str">
            <v>Springer Nature</v>
          </cell>
          <cell r="AV382" t="str">
            <v>PJHOA</v>
          </cell>
          <cell r="AW382" t="str">
            <v>Pharmacogenomics J.</v>
          </cell>
          <cell r="AX382" t="str">
            <v>Article in Press</v>
          </cell>
          <cell r="AY382" t="str">
            <v>2-s2.0-85092640783</v>
          </cell>
          <cell r="BI382" t="str">
            <v>twitter|metamap|nlp</v>
          </cell>
          <cell r="BJ382" t="str">
            <v>implementation of pharmacogenetics (pgx) and individualization of drug therapy is supposed to obviate adverse drug reactions or therapy failure. health care professionals (hcps) use drug labels (dls) as reliable information about drugs. we analyzed the swiss dls to give an overview on the currently available pgx instructions. we screened 4306 dls applying natural language processing focusing on drug metabolism (pharmacokinetics) and we assigned pgx levels following the classification system of pharmgkb. from 5979 hits, 2564 were classified as pgx-relevant affecting 167 substances. 55% (n = 93) were classified as “actionable pgx”. frequently, pgx information appeared in the pharmacokinetics section and in dls of the anatomic group “nervous system”. unstandardized wording, appearance of pgx information in different sections and unclear instructions challenge hcps to identify and interpret pgx information and translate it into practice. hcps need harmonization and standardization of pgx information in dls to personalize drug therapies and tailor pharmaceutical care. © 2020, the author(s).</v>
          </cell>
          <cell r="BL382" t="str">
            <v xml:space="preserve">A implementação de farmacogenética (PGX) e individualização da terapia medicamentosa deve obviar reações adversas ou falhas de terapia. Profissionais de saúde (HCPs) Use rótulos de drogas (DLS) como informações confiáveis ​​sobre drogas. Analisamos o DLS suíço para fornecer uma visão geral sobre as instruções PGX atualmente disponíveis. Nós exibimos 4306 DLS aplicando processamento de linguagem natural com foco no metabolismo de drogas (farmacocinética) e atribuímos níveis de PGX após o sistema de classificação de Pharmgkb. A partir de 5979 acessos, 2564 foram classificados como relevantes de PGX, afetando 167 substâncias. 55% (n = 93) foram classificados como "PGX acionáveis". Freqüentemente, a informação PGX apareceu na seção farmacocinética e em DLS do grupo anatômico "sistema nervoso". Redação não padronizada, aparência de informações PGX em diferentes seções e instruções pouco claras Desafie os HCPs para identificar e interpretar informações PGX e traduzi-lo em prática. Os HCPs precisam de harmonização e padronização de informações PGX em DLS para personalizar terapias medicamentosas e atendimento farmacêutico. © 2020, o (s) autor (es). </v>
          </cell>
          <cell r="BQ382">
            <v>0</v>
          </cell>
          <cell r="BR382">
            <v>1</v>
          </cell>
          <cell r="BS382">
            <v>0</v>
          </cell>
          <cell r="BV382">
            <v>0</v>
          </cell>
          <cell r="BW382">
            <v>0</v>
          </cell>
          <cell r="BX382">
            <v>0</v>
          </cell>
          <cell r="BY382">
            <v>0</v>
          </cell>
          <cell r="BZ382">
            <v>0</v>
          </cell>
          <cell r="CA382">
            <v>0</v>
          </cell>
          <cell r="CB382">
            <v>0</v>
          </cell>
          <cell r="CC382">
            <v>0</v>
          </cell>
          <cell r="CE382" t="str">
            <v>Entra ou ñ para leitura: não</v>
          </cell>
          <cell r="CF382" t="str">
            <v>Ruim</v>
          </cell>
          <cell r="CG382">
            <v>44375</v>
          </cell>
          <cell r="CK382">
            <v>0</v>
          </cell>
          <cell r="CL382">
            <v>0</v>
          </cell>
        </row>
        <row r="383">
          <cell r="C383" t="str">
            <v>ontological organization and bioinformatic analysis of adverse drug reactions from package inserts development and usability study</v>
          </cell>
          <cell r="D383" t="str">
            <v>Ontological organization and bioinformatic analysis of adverse drug reactions from package inserts: Development and usability study</v>
          </cell>
          <cell r="E383" t="str">
            <v xml:space="preserve">Organização ontológica e análise bioinformática de reações adversas de medicamentos de inserções de pacotes: estudo de desenvolvimento e usabilidade </v>
          </cell>
          <cell r="G383" t="str">
            <v xml:space="preserve">macho </v>
          </cell>
          <cell r="H383">
            <v>2020</v>
          </cell>
          <cell r="J383">
            <v>0</v>
          </cell>
          <cell r="K383">
            <v>0</v>
          </cell>
          <cell r="L383" t="str">
            <v>Scopus</v>
          </cell>
          <cell r="P383" t="str">
            <v>English</v>
          </cell>
          <cell r="Q383" t="str">
            <v>Article</v>
          </cell>
          <cell r="R383">
            <v>1</v>
          </cell>
          <cell r="S383" t="str">
            <v>All Open Access, Gold, Green</v>
          </cell>
          <cell r="T383" t="str">
            <v>Li X., Lin X., Ren H., Guo J.</v>
          </cell>
          <cell r="U383" t="str">
            <v>Journal of Medical Internet Research</v>
          </cell>
          <cell r="V383" t="str">
            <v>22</v>
          </cell>
          <cell r="W383" t="str">
            <v>7</v>
          </cell>
          <cell r="X383" t="str">
            <v xml:space="preserve"> e20443</v>
          </cell>
          <cell r="Y383" t="str">
            <v>10.2196/20443</v>
          </cell>
          <cell r="Z383" t="str">
            <v>10.2196/20443</v>
          </cell>
          <cell r="AB383" t="str">
            <v>https://www.scopus.com/inward/record.uri?eid=2-s2.0-85088681238&amp;doi=10.2196%2f20443&amp;partnerID=40&amp;md5=6b848b709d880173473a63721fd377af</v>
          </cell>
          <cell r="AC383" t="str">
            <v>Institute of Medical Information, Chinese Academy of Medical Sciences, Beijing, China</v>
          </cell>
          <cell r="AD383" t="str">
            <v>Li, X., Institute of Medical Information, Chinese Academy of Medical Sciences, Beijing, China; Lin, X., Institute of Medical Information, Chinese Academy of Medical Sciences, Beijing, China; Ren, H., Institute of Medical Information, Chinese Academy of Medical Sciences, Beijing, China; Guo, J., Institute of Medical Information, Chinese Academy of Medical Sciences, Beijing, China</v>
          </cell>
          <cell r="AG383" t="str">
            <v>balofloxacin, 127294-70-6; ciprofloxacin, 85721-33-1; enoxacin, 74011-58-8; fleroxacin, 79660-72-3; gatifloxacin, 112811-59-3, 180200-66-2; gemifloxacin, 175463-14-6, 204519-65-3, 210353-53-0, 210353-55-2, 210353-56-3; levofloxacin, 100986-85-4, 138199-71-0; lomefloxacin, 98079-51-7; moxifloxacin, 151096-09-2; nalidixic acid, 389-08-2; norfloxacin, 70458-96-7; ofloxacin, 82419-36-1; pazufloxacin, 127045-41-4; pefloxacin, 70458-92-3, 70458-95-6; pipemidic acid, 51940-44-4; prulifloxacin, 123447-62-1; rufloxacin, 101363-10-4; sparfloxacin, 111542-93-9</v>
          </cell>
          <cell r="AH383" t="str">
            <v>Chinese Academy of Medical Sciences, CAMS: 2017-I2M-3-014</v>
          </cell>
          <cell r="AI383" t="str">
            <v>This work was funded by the Chinese Academy of Medical Sciences Innovation Fund for Medical Sciences, grant number 2017-I2M-3-014.</v>
          </cell>
          <cell r="AL383" t="str">
            <v>Rieder, M, Ferro, A., Adverse drug reactions (2015) Br J Clin Pharmacol, 80 (4), pp. 613-614. , Oct 20; [FREE Full text] [doi] [Medline: 26388499]; Hacker, M, Bachmann, K, Messer, W, (2010) Pharmacology, Principles and Practice, pp. 1-594. , editors. Burlington, MA, USA: Academic Press; Nov 11; Studer, R, Benjamins, V, Fensel, D., Knowledge engineering: Principles and methods (1998) Data &amp; Knowledge Engineering, 25 (1-2), pp. 161-197. , Mar; [doi]; Bello, SM, Shimoyama, M, Mitraka, E, Laulederkind, SJF, Smith, CL, Eppig, JT, Disease Ontology: improving and unifying disease annotations across species (2018) Dis Model Mech, 11 (3), p. dmm032839. , Mar 12; [FREE Full text] [doi] [Medline: 29590633]; Paul, AK, Shill, PC., Incorporating gene ontology into fuzzy relational clustering of microarray gene expression data (2018) Biosystems, 163, pp. 1-10. , Jan;: [FREE Full text] [doi] [Medline: 29113811]; Béré, WRC, Camara, G, Malo, S, Lo, M, Ouaro, S., IDOMEN: An Extension of Infectious Disease Ontology for MENingitis (2019) Stud Health Technol Inform, 264, pp. 313-317. , Aug 21;: [doi] [Medline: 31437936]; Robinson, P, Mundlos, S., The human phenotype ontology (2010) Clin Genet, 77 (6), pp. 525-534. , Jun; [doi] [Medline: 20412080]; Natale, DA, Arighi, CN, Blake, JA, Bult, CJ, Christie, KR, Cowart, J, Protein Ontology: a controlled structured network of protein entities (2014) Nucleic Acids Res, 42 (Database issue), pp. D415-D421. , Jan 21; [FREE Full text] [doi] [Medline: 24270789]; Margraff, F, Bertram, D., Adverse drug reaction reporting by patients: an overview of fifty countries (2014) Drug Saf, 37 (6), pp. 409-419. , Jun 19; [doi] [Medline: 24748428]; van Hunsel, F, Talsma, A, van Puijenbroek, E, de Jong-van den Berg, L, van Grootheest, K., The proportion of patient reports of suspected ADRs to signal detection in the Netherlands: case-control study (2011) Pharmacoepidemiol Drug Saf, 20 (3), pp. 286-291. , Mar 28; [doi] [Medline: 21351310]; Blenkinsopp, A, Wilkie, P, Wang, M, Routledge, PA., Patient reporting of suspected adverse drug reactions: a review of published literature and international experience (2007) Br J Clin Pharmacol, 63 (2), pp. 148-156. , Feb; [FREE Full text] [doi] [Medline: 17274788]; van Grootheest, K, de Jong-van den Berg, L., Patients' role in reporting adverse drug reactions (2005) Expert Opinion on Drug Safety, 3 (4), pp. 363-368. , Feb 23; [doi]; Medawar, C, Herxheimer, A., A comparison of adverse drug reaction reports from professionals and users, relating to risk of dependence and suicidal behaviour with paroxetine (2003) Int J Risk Saf Med, 16 (1), pp. 5-19; Mitchell, AS, Henry, DA, Sanson-Fisher, R, O'Connell, DL., Patients as a direct source of information on adverse drug reactions (1988) BMJ, 297 (6653), pp. 891-893. , Oct 08; [FREE Full text] [doi] [Medline: 3140967]; Li, Y, Salmasian, H, Vilar, S, Chase, H, Friedman, C, Wei, Y., A method for controlling complex confounding effects in the detection of adverse drug reactions using electronic health records (2014) J Am Med Inform Assoc, 21 (2), pp. 308-314. , Mar 01; [FREE Full text] [doi] [Medline: 23907285]; Warrer, P, Hansen, E, Juhl-Jensen, L, Aagaard, L., Using text-mining techniques in electronic patient records to identify ADRs from medicine use (2012) Br J Clin Pharmacol, 73 (5), pp. 674-684. , May; [FREE Full text] [doi] [Medline: 22122057]; Trifirò, G, Pariente, A, Coloma, PM, Kors, JA, Polimeni, G, Miremont-Salamé, G, EU-ADR group. Data mining on electronic health record databases for signal detection in pharmacovigilance: which events to monitor? (2009) Pharmacoepidemiol Drug Saf, 18 (12), pp. 1176-1184. , Dec; [doi] [Medline: 19757412]; Chen, ES, Hripcsak, G, Xu, H, Markatou, M, Friedman, C., Automated Acquisition of Disease-Drug Knowledge from Biomedical and Clinical Documents: An Initial Study (2008) Journal of the American Medical Informatics Association, 15 (1), pp. 87-98. , Jan 01; [doi]; Wang, C, Lin, P, Cheng, C, Tai, S, Kao Yang, Y, Chiang, J., Detecting Potential Adverse Drug Reactions Using a Deep Neural Network Model (2019) J Med Internet Res, 21 (2), p. e11016. , Feb 06; [FREE Full text] [doi] [Medline: 30724742]; Finkelstein, J, Chen, Q, Adams, H, Friedman, C., Automated Summarization of Publications Associated with Adverse Drug Reactions from PubMed (2016) AMIA Jt Summits Transl Sci Proc, 2016, pp. 68-77. , [FREE Full text] [Medline: 27570654]; Nikfarjam, A, Ransohoff, JD, Callahan, A, Jones, E, Loew, B, Kwong, BY, Early Detection of Adverse Drug Reactions in Social Health Networks: A Natural Language Processing Pipeline for Signal Detection (2019) JMIR Public Health Surveill, 5 (2), p. e11264. , Jun 03; [FREE Full text] [doi] [Medline: 31162134]; Zhao, M, Yang, CC., Drug Repositioning to Accelerate Drug Development Using Social Media Data: Computational Study on Parkinson Disease (2018) J Med Internet Res, 20 (10), p. e271. , Oct 11; [FREE Full text] [doi] [Medline: 30309833]; Park, SH, Hong, SH., Identification of Primary Medication Concerns Regarding Thyroid Hormone Replacement Therapy From Online Patient Medication Reviews: Text Mining of Social Network Data (2018) J Med Internet Res, 20 (10), p. e11085. , Oct 24; [FREE Full text] [doi] [Medline: 30355555]; Bollegala, D, Maskell, S, Sloane, R, Hajne, J, Pirmohamed, M., Causality Patterns for Detecting Adverse Drug Reactions From Social Media: Text Mining Approach (2018) JMIR Public Health Surveill, 4 (2), p. e51. , May 09; [FREE Full text] [doi] [Medline: 29743155]; Abdellaoui, R, Schück, S, Texier, N, Burgun, A., Filtering Entities to Optimize Identification of Adverse Drug Reaction From Social Media: How Can the Number of Words Between Entities in the Messages Help? (2017) JMIR Public Health Surveill, 3 (2), p. e36. , Jun 22; [FREE Full text] [doi] [Medline: 28642212]; Lardon, J, Abdellaoui, R, Bellet, F, Asfari, H, Souvignet, J, Texier, N, Adverse Drug Reaction Identification and Extraction in Social Media: A Scoping Review (2015) J Med Internet Res, 17 (7), p. e171. , Jul 10; [FREE Full text] [doi] [Medline: 26163365]; Cai, MC, Xu, Q, Pan, YJ, Pan, W, Ji, N, Li, YB, ADReCS: an ontology database for aiding standardization and hierarchical classification of adverse drug reaction terms (2015) Nucleic Acids Res, 43 (Database issue), pp. D907-D913. , Jan; [FREE Full text] [doi] [Medline: 25361966]; Henegar, C, Bousquet, C, Lillo-Le Louët, A, Degoulet, P, Jaulent, M., Building an ontology of adverse drug reactions for automated signal generation in pharmacovigilance (2006) Comput Biol Med, 36 (7-8), pp. 748-767. , Jul; [doi] [Medline: 16185681]; He, Y, Sarntivijai, S, Lin, Y, Xiang, Z, Guo, A, Zhang, S, OAE: The Ontology of Adverse Events (2014) J Biomed Semantics, 5 (1), p. 29. , [FREE Full text] [doi] [Medline: 25093068]; Marcos, E, Zhao, B, He, Y., The Ontology of Vaccine Adverse Events (OVAE) and its usage in representing and analyzing adverse events associated with US-licensed human vaccines (2013) J Biomed Semantics, 4 (1), p. 40. , Nov 26; [FREE Full text] [doi] [Medline: 24279920]; Gruber, TR., Toward principles for the design of ontologies used for knowledge sharing? (1995) International Journal of Human-Computer Studies, 43 (5-6), pp. 907-928. , Nov; [doi]; Dürst, MJ., Internationalized Resource Identifiers: From Specification to Testing (2001), Sep 12 Presented at: 19th International Unicode Conference; September 12, 2001; San Jose, CA</v>
          </cell>
          <cell r="AM383" t="str">
            <v>Ren, H.; Institute of Medical Information, 69 Dongdan N St, China; email: ren.huiling@imicams.ac.cn</v>
          </cell>
          <cell r="AP383" t="str">
            <v>JMIR Publications Inc.</v>
          </cell>
          <cell r="AW383" t="str">
            <v>J. Med. Internet Res.</v>
          </cell>
          <cell r="AX383" t="str">
            <v>Final</v>
          </cell>
          <cell r="AY383" t="str">
            <v>2-s2.0-85088681238</v>
          </cell>
          <cell r="BG383" t="str">
            <v>balofloxacin; ciprofloxacin; enoxacin; fleroxacin; gatifloxacin; gemifloxacin; levofloxacin; lomefloxacin; moxifloxacin; nalidixic acid; norfloxacin; ofloxacin; pazufloxacin; pefloxacin; pipemidic acid; prulifloxacin; quinoline derived antiinfective agent; rufloxacin; sparfloxacin; abdominal pain; adverse drug reaction; anaphylaxis; anemia; Article; bioinformatics; constipation; convulsion; diarrhea; dizziness; drug database; drug packaging; dysgeusia; dyspnea; eructation; fatigue; fever; headache; hematuria; human; hypesthesia; hypotension; information retrieval; insomnia; jaundice; lethargy; myalgia; natural language processing; nausea; ontology; photosensitivity; prescription; pruritus; rash; semantics; tendon rupture; thirst; tremor; urticaria; visual disorder; vomiting; adverse drug reaction; biology; drug labeling; drug surveillance program; female; male; organization; packaging; procedures; Adverse Drug Reaction Reporting Systems; Computational Biology; Drug Labeling; Drug-Related Side Effects and Adverse Reactions; Female; Humans; Male; Organizations; Product Labeling</v>
          </cell>
          <cell r="BI383" t="str">
            <v>twitter|metamap|nlp</v>
          </cell>
          <cell r="BJ383" t="str">
            <v>background: licensed drugs may cause unexpected adverse reactions in patients, resulting in morbidity, risk of mortality, therapy disruptions, and prolonged hospital stays. officially approved drug package inserts list the adverse reactions identified from randomized controlled clinical trials with high evidence levels and worldwide postmarketing surveillance. formal representation of the adverse drug reaction (adr) enclosed in semistructured package inserts will enable deep recognition of side effects and rational drug use, substantially reduce morbidity, and decrease societal costs. objective: this paper aims to present an ontological organization of traceable adr information extracted from licensed package inserts. in addition, it will provide machine-understandable knowledge for bioinformatics analysis, semantic retrieval, and intelligent clinical applications. methods: based on the essential content of package inserts, a generic adr ontology model is proposed from two dimensions (and nine subdimensions), covering the adr information and medication instructions. this is followed by a customized natural language processing method programmed with python to retrieve the relevant information enclosed in package inserts. after the biocuration and identification of retrieved data from the package insert, an adr ontology is automatically built for further bioinformatic analysis. results: we collected 165 package inserts of quinolone drugs from the national medical products administration and other drug databases in china, and built a specialized adr ontology containing 2879 classes and 15,711 semantic relations. for each quinolone drug, the reported adr information and medication instructions have been logically represented and formally organized in an adr ontology. to demonstrate its usage, the source data were further bioinformatically analyzed. for example, the number of drug-adr triples and major adrs associated with each active ingredient were recorded. the 10 adrs most frequently observed among quinolones were identified and categorized based on the 18 categories defined in the proposal. the occurrence frequency, severity, and adr mitigation method explicitly stated in package inserts were also analyzed, as well as the top 5 specific populations with contraindications for quinolone drugs. conclusions: ontological representation and organization using officially approved information from drug package inserts enables the identification and bioinformatic analysis of adverse reactions caused by a specific drug with regard to predefined adr ontology classes and semantic relations. the resulting ontology-based adr knowledge source classifies drug-specific adverse reactions, and supports a better understanding of adrs and safer prescription of medications. © 2020 xiaoying li, xin lin, huiling ren, jinjing guo.</v>
          </cell>
          <cell r="BL383" t="str">
            <v xml:space="preserve">Antecedentes: As drogas licenciadas podem causar reações adversas inesperadas em pacientes, resultando em morbidade, risco de mortalidade, interrupções de terapia e permanência hospitalares prolongadas. Inserções de pacotes de drogas oficialmente aprovadas Listam as reações adversas identificadas de ensaios clínicos randomizados controlados com altos níveis de evidência e vigilância mundial de pós-comercialização. A representação formal da reação adversa (ADR) incluída em inserções de pacotes semiestruturados permitirá o reconhecimento profundo dos efeitos colaterais e o uso racional dos medicamentos, reduzirá substancialmente a morbidade e diminuirá os custos sociais. OBJETIVO: Este artigo tem como objetivo apresentar uma organização ontológica de informações rastreáveis ​​de ADR extraídas de inserções de pacotes licenciados. Além disso, fornecerá conhecimento compreensível à máquina para análise de bioinformática, recuperação semântica e aplicações clínicas inteligentes. Métodos: Com base no conteúdo essencial de inserções de pacotes, um modelo genérico de ontologia ADR é proposto de duas dimensões (e nove subdimensões), cobrindo as informações de informação e medicação ADR. Isto é seguido por um método de processamento de idioma natural personalizado programado com o Python para recuperar as informações relevantes incluídas em inserções de pacotes. Após a biocuração e identificação de dados recuperados da inserção do pacote, uma ontologia ADR é automaticamente construída para análise bioinformática posterior. Resultados: Coletamos 165 inserções de pacotes de medicamentos quinolona da administração nacional de produtos médicos e outros bancos de dados de medicamentos na China, e construímos uma ontologia de ADR especializada contendo 2879 classes e 15.711 relações semânticas. Para cada droga de quinolona, ​​as informações relatadas do ADR e instruções de medicação foram logicamente representadas e formalmente organizadas em uma ontologia de ADR. Para demonstrar seu uso, os dados de origem foram analisados ​​bioinformaticamente. Por exemplo, o número de triplos droga-ADR e grandes ADRs associados a cada ingrediente ativo foram registrados. Os 10 ADRs mais frequentemente observados entre quinolonas foram identificados e categorizados com base nas 18 categorias definidas na proposta. A freqüência de ocorrência, a gravidade e o método de mitigação de ADR declarados explicitamente em inserções de pacotes também foram analisadas, bem como as 5 principais populações específicas com contra-indicações para medicamentos quinolona. CONCLUSÕES: Representação ontológica e organização usando informações oficialmente aprovadas de inserções de pacotes de drogas permite a identificação e análise bioinformática de reações adversas causadas por uma droga específica em relação a classes de ontologia ADR predefinidas e relações semânticas. A fonte de conhecimento ADR baseada em ontologia resultante classifica as reações adversas específicas de drogas, e suporta uma melhor compreensão de ADRs e prescrição mais segura de medicamentos. © 2020 Xiaoying Li, Xin Lin, Huiling Ren, Jinjing Guo. </v>
          </cell>
          <cell r="BN383">
            <v>1</v>
          </cell>
          <cell r="BO383" t="str">
            <v>Ler sim</v>
          </cell>
          <cell r="BP383">
            <v>1</v>
          </cell>
          <cell r="BQ383">
            <v>0</v>
          </cell>
          <cell r="BR383">
            <v>1</v>
          </cell>
          <cell r="BS383">
            <v>0</v>
          </cell>
          <cell r="BV383">
            <v>0</v>
          </cell>
          <cell r="BW383">
            <v>0</v>
          </cell>
          <cell r="BX383">
            <v>0</v>
          </cell>
          <cell r="BY383">
            <v>0</v>
          </cell>
          <cell r="BZ383">
            <v>0</v>
          </cell>
          <cell r="CA383">
            <v>0</v>
          </cell>
          <cell r="CB383">
            <v>0</v>
          </cell>
          <cell r="CC383">
            <v>0</v>
          </cell>
          <cell r="CE383" t="str">
            <v>Entra ou ñ para leitura: sim - bom - usa ontologia, lexico chines, pnl em python</v>
          </cell>
          <cell r="CF383" t="str">
            <v>Bom</v>
          </cell>
          <cell r="CG383">
            <v>44374</v>
          </cell>
          <cell r="CK383">
            <v>0</v>
          </cell>
          <cell r="CL383">
            <v>0</v>
          </cell>
        </row>
        <row r="384">
          <cell r="C384" t="str">
            <v>selection of clinical text features for classifying suicide attempts</v>
          </cell>
          <cell r="D384" t="str">
            <v>Selection of Clinical Text Features for Classifying Suicide Attempts</v>
          </cell>
          <cell r="E384" t="str">
            <v xml:space="preserve">Seleção de recursos de texto clínico para classificar tentativas de suicídio </v>
          </cell>
          <cell r="G384" t="str">
            <v xml:space="preserve">macho </v>
          </cell>
          <cell r="H384">
            <v>2020</v>
          </cell>
          <cell r="J384">
            <v>0</v>
          </cell>
          <cell r="K384">
            <v>0</v>
          </cell>
          <cell r="L384" t="str">
            <v>Scopus</v>
          </cell>
          <cell r="P384" t="str">
            <v>English</v>
          </cell>
          <cell r="Q384" t="str">
            <v>Article</v>
          </cell>
          <cell r="R384">
            <v>1</v>
          </cell>
          <cell r="T384" t="str">
            <v>Buckland R.S., Hogan J.W., Chen E.S.</v>
          </cell>
          <cell r="U384" t="str">
            <v>AMIA ... Annual Symposium proceedings. AMIA Symposium</v>
          </cell>
          <cell r="V384" t="str">
            <v>2020</v>
          </cell>
          <cell r="AB384" t="str">
            <v>https://www.scopus.com/inward/record.uri?eid=2-s2.0-85105339928&amp;partnerID=40&amp;md5=bc116830d03d165778a6644ae7fa8fd0</v>
          </cell>
          <cell r="AC384" t="str">
            <v>Center for Biomedical Informatics, Brown University, Providence, RI; Department of Biostatistics, Brown University, Providence, RI</v>
          </cell>
          <cell r="AD384" t="str">
            <v>Buckland, R.S., Center for Biomedical Informatics, Brown University, Providence, RI, Department of Biostatistics, Brown University, Providence, RI; Hogan, J.W., Department of Biostatistics, Brown University, Providence, RI; Chen, E.S., Center for Biomedical Informatics, Brown University, Providence, RI</v>
          </cell>
          <cell r="AP384" t="str">
            <v>NLM (Medline)</v>
          </cell>
          <cell r="AW384" t="str">
            <v>AMIA Annu Symp Proc</v>
          </cell>
          <cell r="AX384" t="str">
            <v>Final</v>
          </cell>
          <cell r="AY384" t="str">
            <v>2-s2.0-85105339928</v>
          </cell>
          <cell r="AZ384">
            <v>9</v>
          </cell>
          <cell r="BI384" t="str">
            <v>twitter|metamap|nlp</v>
          </cell>
          <cell r="BJ384" t="str">
            <v>research has demonstrated cohort misclassification when studies of suicidal thoughts and behaviors (stbs) rely on icd-9/10-cm diagnosis codes. electronic health record (ehr) data are being explored to better identify patients, a process called ehr phenotyping. most stb phenotyping studies have used structured ehr data, but some are beginning to incorporate unstructured clinical text. in this study, we used a publicly-accessible natural language processing (nlp) program for biomedical text (metamap) and iterative elastic net regression to extract and select predictive text features from the discharge summaries of 810 inpatient admissions of interest. initial sets of 5,866 and 2,709 text features were reduced to 18 and 11, respectively. the two models fit with these features obtained an area under the receiver operating characteristic curve of 0.866-0.895 and an area under the precision-recall curve of 0.800-0.838, demonstrating the approach's potential to identify textual features to incorporate in phenotyping models. ©2020 amia - all rights reserved.</v>
          </cell>
          <cell r="BL384" t="str">
            <v xml:space="preserve">A pesquisa demonstrou a coorte de classificação na coorte quando estudos de pensamentos e comportamentos suicidas (stbs) dependem dos códigos de diagnóstico do CID-9/10 cm. Registro eletrônico de saúde (EHR) Os dados estão sendo explorados para identificar melhor os pacientes, um processo chamado EHR fenotipagem. A maioria dos estudos de fenotipagem de STB usaram dados estruturados de EHR, mas alguns estão começando a incorporar texto clínico não estruturado. Neste estudo, utilizamos um programa de processamento de linguagem natural acessível (NLP) para texto biomédico (Metamap) e regressão líquida elástica iterativa para extrair e selecionar recursos de texto preditivos dos resumos de descarga de 810 internações de interesse. Os conjuntos iniciais de 5.866 e 2.709 características de texto foram reduzidos a 18 e 11, respectivamente. Os dois modelos se encaixam nesses recursos obtiveram uma área sob a curva característica de operação do receptor de 0,866-0,895 e uma área sob a curva de recordação de precisão de 0,800-0,838, demonstrando o potencial da abordagem para identificar características textuais para incorporar nos modelos de fenotipagem. © 2020 Amia - Todos os direitos reservados. </v>
          </cell>
          <cell r="BN384">
            <v>1</v>
          </cell>
          <cell r="BO384" t="str">
            <v>Leitura completa: sim</v>
          </cell>
          <cell r="BP384">
            <v>1</v>
          </cell>
          <cell r="BQ384">
            <v>0</v>
          </cell>
          <cell r="BR384">
            <v>1</v>
          </cell>
          <cell r="BS384">
            <v>0</v>
          </cell>
          <cell r="BV384">
            <v>0</v>
          </cell>
          <cell r="BW384">
            <v>0</v>
          </cell>
          <cell r="BX384">
            <v>0</v>
          </cell>
          <cell r="BY384">
            <v>0</v>
          </cell>
          <cell r="BZ384">
            <v>0</v>
          </cell>
          <cell r="CA384">
            <v>0</v>
          </cell>
          <cell r="CB384">
            <v>0</v>
          </cell>
          <cell r="CC384">
            <v>0</v>
          </cell>
          <cell r="CE384" t="str">
            <v>Entra ou ñ para leitura: sim - bom - usa metamap</v>
          </cell>
          <cell r="CF384" t="str">
            <v>Bom</v>
          </cell>
          <cell r="CG384">
            <v>44375</v>
          </cell>
          <cell r="CK384">
            <v>0</v>
          </cell>
          <cell r="CL384">
            <v>0</v>
          </cell>
        </row>
        <row r="385">
          <cell r="C385" t="str">
            <v>the use of natural language processing to identify vaccine related anaphylaxis at five health care systems in the vaccine safety datalink</v>
          </cell>
          <cell r="D385" t="str">
            <v>The use of natural language processing to identify vaccine-related anaphylaxis at five health care systems in the Vaccine Safety Datalink</v>
          </cell>
          <cell r="E385" t="str">
            <v xml:space="preserve">O uso do processamento de linguagem natural para identificar anafilaxia relacionada à vacina em cinco sistemas de saúde no DataLink de segurança da vacina </v>
          </cell>
          <cell r="G385" t="str">
            <v xml:space="preserve">macho </v>
          </cell>
          <cell r="H385">
            <v>2020</v>
          </cell>
          <cell r="I385">
            <v>3</v>
          </cell>
          <cell r="J385">
            <v>0</v>
          </cell>
          <cell r="K385">
            <v>0</v>
          </cell>
          <cell r="L385" t="str">
            <v>Scopus</v>
          </cell>
          <cell r="P385" t="str">
            <v>English</v>
          </cell>
          <cell r="Q385" t="str">
            <v>Article</v>
          </cell>
          <cell r="R385">
            <v>0</v>
          </cell>
          <cell r="S385" t="str">
            <v>All Open Access, Green</v>
          </cell>
          <cell r="T385" t="str">
            <v>Yu W., Zheng C., Xie F., Chen W., Mercado C., Sy L.S., Qian L., Glenn S., Tseng H.F., Lee G., Duffy J., McNeil M.M., Daley M.F., Crane B., McLean H.Q., Jackson L.A., Jacobsen S.J.</v>
          </cell>
          <cell r="U385" t="str">
            <v>Pharmacoepidemiology and Drug Safety</v>
          </cell>
          <cell r="V385" t="str">
            <v>29</v>
          </cell>
          <cell r="W385" t="str">
            <v>2</v>
          </cell>
          <cell r="Y385" t="str">
            <v>10.1002/pds.4919</v>
          </cell>
          <cell r="Z385" t="str">
            <v>10.1002/pds.4919</v>
          </cell>
          <cell r="AB385" t="str">
            <v>https://www.scopus.com/inward/record.uri?eid=2-s2.0-85076097288&amp;doi=10.1002%2fpds.4919&amp;partnerID=40&amp;md5=900d43af0ad36e3a720e8b6048e16876</v>
          </cell>
          <cell r="AC385" t="str">
            <v>Kaiser Permanente Southern California, Pasadena, CA, United States; Centers for Disease Control and Prevention, Atlanta, GA, United States; Kaiser Permanente Colorado, Denver, CO, United States; Kaiser Permanente Northwest, Portland, OR, United States; Marshfield Clinic Research Institute, Marshfield, WI, United States; Kaiser Permanente Washington Health Research Institute (previously Group Health Research Institute), Seattle, WA, United States</v>
          </cell>
          <cell r="AD385" t="str">
            <v>Yu, W., Kaiser Permanente Southern California, Pasadena, CA, United States; Zheng, C., Kaiser Permanente Southern California, Pasadena, CA, United States; Xie, F., Kaiser Permanente Southern California, Pasadena, CA, United States; Chen, W., Kaiser Permanente Southern California, Pasadena, CA, United States; Mercado, C., Kaiser Permanente Southern California, Pasadena, CA, United States; Sy, L.S., Kaiser Permanente Southern California, Pasadena, CA, United States; Qian, L., Kaiser Permanente Southern California, Pasadena, CA, United States; Glenn, S., Kaiser Permanente Southern California, Pasadena, CA, United States; Tseng, H.F., Kaiser Permanente Southern California, Pasadena, CA, United States; Lee, G., Kaiser Permanente Southern California, Pasadena, CA, United States; Duffy, J., Centers for Disease Control and Prevention, Atlanta, GA, United States; McNeil, M.M., Centers for Disease Control and Prevention, Atlanta, GA, United States; Daley, M.F., Kaiser Permanente Colorado, Denver, CO, United States; Crane, B., Kaiser Permanente Northwest, Portland, OR, United States; McLean, H.Q., Marshfield Clinic Research Institute, Marshfield, WI, United States; Jackson, L.A., Kaiser Permanente Washington Health Research Institute (previously Group Health Research Institute), Seattle, WA, United States; Jacobsen, S.J., Kaiser Permanente Southern California, Pasadena, CA, United States</v>
          </cell>
          <cell r="AG385" t="str">
            <v>Vaccines</v>
          </cell>
          <cell r="AH385" t="str">
            <v>200‐2012‐53580
Centers for Disease Control and Prevention, CDC</v>
          </cell>
          <cell r="AI385" t="str">
            <v>The authors thank Fernando Barreda, Theresa Im, Karen Schenk, Sean Anand, Kate Burniece, Jo Ann Shoup, Kris Wain, Mara Kalter, Stacy Harsh, Jennifer Covey, Erica Scotty, Rebecca Pilsner, and Tara Johnson for their assistance in obtaining data and conducting chart review for this study. The authors also thank Christine Taylor for her project management support and Dr. Bruno Lewin for his adjudication work on the training dataset. This study was funded through the Vaccine Safety Datalink under contract 200‐2012‐53580 from the Centers for Disease Control and Prevention.</v>
          </cell>
          <cell r="AL385" t="str">
            <v>Sampson, H.A., Muñoz-Furlong, A., Campbell, R.L., Second symposium on the definition and management of anaphylaxis: Summary report—Second National Institute of Allergy and Infectious Disease/Food Allergy and Anaphylaxis Network symposium (2006) J Allergy Clin Immunol, 117 (2), pp. 391-397; Tintinalli, J.E., Stapczynski, J.S., Ma, O.J., Yealy, D.M., Meckler, G.D., Cline, D.M., (2016) Tintinalli's emergency medicine: a comprehensive study guide, , New York, NY, McGraw-Hill; (2016), https://wayback.archive-it.org/7761/20160906160831/http://www.niaid.nih.gov/topics/anaphylaxis/pages/default.aspx?wt.ac=bcNIAIDTopicsAnaphylaxis, Archived web page collected at the request of National Institute of Allergy and Infectious Diseases using Archive-It. This page was captured on Sep 06, 2016 and is part of the Public Website Archive. Archive collection., Accessed February 4, 2016; Madaan, A., Maddox, D.E., Vaccine allergy: diagnosis and management (2003) Immunol Allergy Clin, 23 (4), pp. 555-588; McNeil, M.M., Weintraub, E.S., Duffy, J., Risk of anaphylaxis after vaccination in children and adults (2016) J Allergy Clin Immunol, 137 (3), pp. 868-878; Hazlehurst, B., Naleway, A., Mullooly, J., Detecting possible vaccine adverse events in clinical notes of the electronic medical record (2009) Vaccine, 27 (14), pp. 2077-2083; Melton, G.B., Hripcsak, G., Automated detection of adverse events using natural language processing of discharge summaries (2005) J Am Med Inform Assoc, 12 (4), pp. 448-457; Murff, H.J., Forster, A.J., Peterson, J.F., Fiskio, J.M., Heiman, H.L., Bates, D.W., Electronically screening discharge summaries for adverse medical events (2003) J Am Med Inform Assoc, 10 (4), pp. 339-350; Botsis, T., Nguyen, M.D., Woo, E.J., Markatou, M., Ball, R., Text mining for the Vaccine Adverse Event Reporting System: medical text classification using informative feature selection (2011) J Am Med Inform Assoc, 18 (5), pp. 631-638; Ball, R., Toh, S., Nolan, J., Haynes, K., Forshee, R., Botsis, T., Evaluating automated approaches to anaphylaxis case classification using unstructured data from the FDA sentinel system (2018) Pharmacoepidemiol Drug Saf, 27 (10), pp. 1077-1084; Baggs, J., Gee, J., Lewis, E., The Vaccine Safety Datalink: a model for monitoring immunization safety (2011) Pediatrics, 127, pp. S45-S53; Zheng, C., Yu, W., Xie, F., The use of natural language processing to identify Tdap-related local reactions at five health care systems in the Vaccine Safety Datalink (2019) Int J Med Inform, 127, pp. 27-34; Xiang, A.H., Chow, T., Mora-Marquez, J., Breastfeeding persistence at 6 months: Trends and disparities from 2008 to 2015 (2019) J Pediatr, 208, pp. 169-175. , e162; Loper, E., Bird, S., NLTK The natural language toolkit. Paper presented at Proceedings of the ACL-02 Workshop on Effective tools and methodologies for teaching natural language processing and computational linguistics; Vol 12002; Chapman, B.E., Lee, S., Kang, H.P., Chapman, W.W., Document-level classification of CT pulmonary angiography reports based on an extension of the ConText algorithm (2011) J Biomed Inform, 44 (5), pp. 728-737; Manning, C., Surdeanu, M., Bauer, J., Finkel, J., Bethard, S., McClosky, D., The Stanford CoreNLP natural language processing toolkit. Paper presented at Proceedings of 52nd annual meeting of the association for computational linguistics system demonstrations; 2014; Griffon, N., Chebil, W., Rollin, L., Performance evaluation of unified medical language system®'s synonyms expansion to query PubMed (2012) BMC Med Inform Decis Mak, 12 (1), p. 12; Altman, D.G., Bland, J.M., Statistics Notes: Diagnostic tests 2: predictive values (1994) BMJ, 309 (6947), p. 102</v>
          </cell>
          <cell r="AM385" t="str">
            <v>Yu, W.; Kaiser Permanente Southern CaliforniaUnited States; email: wei.yu@kp.org</v>
          </cell>
          <cell r="AP385" t="str">
            <v>John Wiley and Sons Ltd</v>
          </cell>
          <cell r="AV385" t="str">
            <v>PDSAE</v>
          </cell>
          <cell r="AW385" t="str">
            <v>Pharmacoepidemiol. Drug Saf.</v>
          </cell>
          <cell r="AX385" t="str">
            <v>Final</v>
          </cell>
          <cell r="AY385" t="str">
            <v>2-s2.0-85076097288</v>
          </cell>
          <cell r="AZ385">
            <v>6</v>
          </cell>
          <cell r="BF385" t="str">
            <v>allergic reaction; anaphylaxis; clinical notes; natural language processing; vaccine safety</v>
          </cell>
          <cell r="BG385" t="str">
            <v>vaccine; vaccine; adverse drug reaction; anaphylaxis; Article; detection algorithm; diagnostic accuracy; disease severity; drug safety; health care system; Healthcare Common Procedure Coding System; human; ICD-9-CM; major clinical study; multicenter study; natural language processing; predictive value; priority journal; sensitivity and specificity; vaccine related anaphylaxis; anaphylaxis; California; electronic health record; factual database; health care delivery; procedures; Anaphylaxis; California; Databases, Factual; Delivery of Health Care; Electronic Health Records; Humans; Natural Language Processing; Vaccines</v>
          </cell>
          <cell r="BH385" t="str">
            <v>twitter|metamap|nlp</v>
          </cell>
          <cell r="BI385" t="str">
            <v>twitter|metamap|nlp</v>
          </cell>
          <cell r="BJ385" t="str">
            <v>purpose: the objective was to develop a natural language processing (nlp) algorithm to identify vaccine-related anaphylaxis from plain-text clinical notes, and to implement the algorithm at five health care systems in the vaccine safety datalink. methods: the nlp algorithm was developed using an internal nlp tool and training dataset of 311 potential anaphylaxis cases from kaiser permanente southern california (kpsc). we applied the algorithm to the notes of another 731 potential cases (423 from kpsc; 308 from other sites) with relevant codes (icd-9-cm diagnosis codes for anaphylaxis, vaccine adverse reactions, and allergic reactions; healthcare common procedure coding system codes for epinephrine administration). nlp results were compared against a reference standard of chart reviewed and adjudicated cases. the algorithm was then separately applied to the notes of 6 427 359 kpsc vaccination visits (9 402 194 vaccine doses) without relevant codes. results: at kpsc, nlp identified 12 of 16 true vaccine-related cases and achieved a sensitivity of 75.0%, specificity of 98.5%, positive predictive value (ppv) of 66.7%, and negative predictive value of 99.0% when applied to notes of patients with relevant diagnosis codes. nlp did not identify the five true cases at other sites. when nlp was applied to the notes of kpsc patients without relevant codes, it captured eight additional true cases confirmed by chart review and adjudication. conclusions: the current study demonstrated the potential to apply rule-based nlp algorithms to clinical notes to identify anaphylaxis cases. increasing the size of training data, including clinical notes from all participating study sites in the training data, and preprocessing the clinical notes to handle special characters could improve the performance of the nlp algorithms. we recommend adding an nlp process followed by manual chart review in future vaccine safety studies to improve sensitivity and efficiency. © 2019 john wiley &amp; sons, ltd.</v>
          </cell>
          <cell r="BL385" t="str">
            <v xml:space="preserve">OBJETIVO: O objetivo foi desenvolver um algoritmo de processamento de linguagem natural (NLP) para identificar anafilaxia relacionada à vacina de notas clínicas de texto simples e implementar o algoritmo em cinco sistemas de saúde no DataLink de segurança de vacinas. Métodos: O algoritmo NLP foi desenvolvido usando uma ferramenta NLP interna e o conjunto de dados de treinamento de 311 casos potenciais de anafilaxia de Kaiser Permanente Sul da Califórnia (KPSC). Aplicamos o algoritmo às notas de outros 731 casos potenciais (423 da KPSC; 308 de outros sites) com códigos relevantes (códigos de diagnóstico ICD-9-cM para anafilaxia, reações adversas de vacinas e reações alérgicas; códigos de sistema de codificação de procedimento comum de saúde; para administração de epinefrina). Os resultados da NLP foram comparados com um padrão de referência de carta revisada e casos adjudicados. O algoritmo foi então aplicado separadamente às notas de 6 427 327 427 326 42CSS Vacination Vacination Visitas (9 402 194 doses de vacinas) sem códigos relevantes. RESULTADOS: No KPSC, a PNL identificou 12 de 16 casos relacionados com a verdadeira vacina e alcançou uma sensibilidade de 75,0%, especificidade de 98,5%, Valor Preditário Positivo (PPV) de 66,7% e valor preditivo negativo de 99,0% quando aplicados às notas de pacientes com códigos de diagnóstico relevantes. O PNL não identificou os cinco casos verdadeiros em outros sites. Quando a PNL foi aplicada às notas de pacientes com KPSC sem códigos relevantes, ele capturou oito casos reais adicionais confirmados por revisão e adjudicação. CONCLUSÕES: O estudo atual demonstrou o potencial para aplicar algoritmos de NLP baseados em regras a notas clínicas para identificar casos de anafilaxia. Aumentando o tamanho dos dados de treinamento, incluindo notas clínicas de todos os locais de estudo participantes nos dados de treinamento, e pré-processamento das notas clínicas para lidar com caracteres especiais pode melhorar o desempenho dos algoritmos NLP. Recomendamos adicionar um processo de NLP seguido por revisão de gráfico manual em futuros estudos de segurança da vacina para melhorar a sensibilidade e a eficiência. © 2019 John Wiley &amp; Sons, Ltd. </v>
          </cell>
          <cell r="BQ385">
            <v>0</v>
          </cell>
          <cell r="BR385">
            <v>1</v>
          </cell>
          <cell r="BS385">
            <v>0</v>
          </cell>
          <cell r="BV385">
            <v>0</v>
          </cell>
          <cell r="BW385">
            <v>0</v>
          </cell>
          <cell r="BX385">
            <v>0</v>
          </cell>
          <cell r="BY385">
            <v>0</v>
          </cell>
          <cell r="BZ385">
            <v>0</v>
          </cell>
          <cell r="CA385">
            <v>0</v>
          </cell>
          <cell r="CB385">
            <v>0</v>
          </cell>
          <cell r="CC385">
            <v>0</v>
          </cell>
          <cell r="CE385" t="str">
            <v>Entra ou ñ para leitura: não</v>
          </cell>
          <cell r="CF385" t="str">
            <v>Ruim</v>
          </cell>
          <cell r="CG385">
            <v>44375</v>
          </cell>
          <cell r="CK385">
            <v>0</v>
          </cell>
          <cell r="CL385">
            <v>0</v>
          </cell>
        </row>
        <row r="386">
          <cell r="C386" t="str">
            <v>pymeshsim an integrative python package for biomedical named entity recognition normalization and comparison of mesh terms</v>
          </cell>
          <cell r="D386" t="str">
            <v>PyMeSHSim: An integrative python package for biomedical named entity recognition, normalization, and comparison of MeSH terms</v>
          </cell>
          <cell r="E386" t="str">
            <v xml:space="preserve">PMESHSIM: Um pacote de python integrativo para reconhecimento de entidade biomédico nomeado, normalização e comparação de termos de malha </v>
          </cell>
          <cell r="G386" t="str">
            <v xml:space="preserve">macho </v>
          </cell>
          <cell r="H386">
            <v>2020</v>
          </cell>
          <cell r="J386">
            <v>0</v>
          </cell>
          <cell r="K386">
            <v>0</v>
          </cell>
          <cell r="L386" t="str">
            <v>Scopus</v>
          </cell>
          <cell r="P386" t="str">
            <v>English</v>
          </cell>
          <cell r="Q386" t="str">
            <v>Article</v>
          </cell>
          <cell r="R386">
            <v>1</v>
          </cell>
          <cell r="S386" t="str">
            <v>All Open Access, Gold, Green</v>
          </cell>
          <cell r="T386" t="str">
            <v>Luo Z.-H., Luo Z.-H., Shi M.-W., Shi M.-W., Yang Z., Yang Z., Zhang H.-Y., Chen Z.-X., Chen Z.-X.</v>
          </cell>
          <cell r="U386" t="str">
            <v>BMC Bioinformatics</v>
          </cell>
          <cell r="V386" t="str">
            <v>21</v>
          </cell>
          <cell r="W386" t="str">
            <v>1</v>
          </cell>
          <cell r="X386" t="str">
            <v xml:space="preserve"> 252</v>
          </cell>
          <cell r="Y386" t="str">
            <v>10.1186/s12859-020-03583-6</v>
          </cell>
          <cell r="Z386" t="str">
            <v>10.1186/s12859-020-03583-6</v>
          </cell>
          <cell r="AB386" t="str">
            <v>https://www.scopus.com/inward/record.uri?eid=2-s2.0-85086694398&amp;doi=10.1186%2fs12859-020-03583-6&amp;partnerID=40&amp;md5=9252b47018ba9a6af83e04d7c87538e5</v>
          </cell>
          <cell r="AC386" t="str">
            <v>Hubei Key Laboratory of Agricultural Bioinformatics, College of Life Science and Technology, Huazhong Agricultural University, Wuhan, Hubei, 430070, China; College of Biomedicine and Health, Huazhong Agricultural University, Wuhan, Hubei, 430070, China; Hubei Key Laboratory of Agricultural Bioinformatics, College of Informatics, Huazhong Agricultural University, Wuhan, Hubei, 430070, China</v>
          </cell>
          <cell r="AD386" t="str">
            <v>Luo, Z.-H., Hubei Key Laboratory of Agricultural Bioinformatics, College of Life Science and Technology, Huazhong Agricultural University, Wuhan, Hubei, 430070, China; Luo, Z.-H., College of Biomedicine and Health, Huazhong Agricultural University, Wuhan, Hubei, 430070, China; Shi, M.-W., Hubei Key Laboratory of Agricultural Bioinformatics, College of Life Science and Technology, Huazhong Agricultural University, Wuhan, Hubei, 430070, China, College of Biomedicine and Health, Huazhong Agricultural University, Wuhan, Hubei, 430070, China; Shi, M.-W., Hubei Key Laboratory of Agricultural Bioinformatics, College of Life Science and Technology, Huazhong Agricultural University, Wuhan, Hubei, 430070, China, College of Biomedicine and Health, Huazhong Agricultural University, Wuhan, Hubei, 430070, China; Yang, Z., Hubei Key Laboratory of Agricultural Bioinformatics, College of Life Science and Technology, Huazhong Agricultural University, Wuhan, Hubei, 430070, China; Yang, Z., College of Biomedicine and Health, Huazhong Agricultural University, Wuhan, Hubei, 430070, China; Zhang, H.-Y., Hubei Key Laboratory of Agricultural Bioinformatics, College of Informatics, Huazhong Agricultural University, Wuhan, Hubei, 430070, China; Chen, Z.-X., Hubei Key Laboratory of Agricultural Bioinformatics, College of Life Science and Technology, Huazhong Agricultural University, Wuhan, Hubei, 430070, China; Chen, Z.-X., College of Biomedicine and Health, Huazhong Agricultural University, Wuhan, Hubei, 430070, China</v>
          </cell>
          <cell r="AH386" t="str">
            <v>National Natural Science Foundation of China, NSFC: 31701259, 31871305
Huazhong Agricultural University, HZAU: 2016RC011
Fundamental Research Funds for the Central Universities: 2662017PY115, 2662018PY021, 2662019PY003</v>
          </cell>
          <cell r="AI386" t="str">
            <v>This work was supported by Huazhong Agricultural University Scientific &amp; Technological Self-innovation Foundation [2016RC011]; the National Natural Science Foundation of China [31701259, 31871305]; and the Fundamental Research Funds for the Central Universities [2662018PY021, 2662017PY115, 2662019PY003]. The funding bodies did not play any roles in the design of the study, in the collection, analysis, or interpretation of data, or in writing the manuscript.</v>
          </cell>
          <cell r="AL386" t="str">
            <v>Zemojtel, T., Köhler, S., Mackenroth, L., Jäger, M., Hecht, J., Krawitz, P., Graul-Neumann, L., Spielmann, M., Effective diagnosis of genetic disease by computational phenotype analysis of the disease-associated genome (2014) Sci Transl Med, 6 (252), p. 252ra123; Wang, H., Gu, Q., Wei, J., Cao, Z., Liu, Q., Mining drug-disease relationships as a complement to medical genetics-based drug repositioning: Where a recommendation system meets genome-wide association studies (2015) Clin Pharmacol Ther, 97 (5), p. 451. , 1:STN:280:DC%2BC2MrksVWgsQ%3D%3D; Tsuyuzaki, K., Morota, G., Ishii, M., Nakazato, T., Miyazaki, S., Nikaido, I., MeSH ORA framework: R/bioconductor packages to support MeSH over-representation analysis (2015) BMC Bioinformatics, 16 (1), p. 45; Nelson, M.R., Tipney, H., Painter, J.L., Shen, J., Nicoletti, P., Shen, Y., Floratos, A., Wang, J., The support of human genetic evidence for approved drug indications (2015) Nat Genet, 47 (8), pp. 856-860. , 1:CAS:528:DC%2BC2MXhtFeju7rF; Leaman, R., Khare, R., Lu, Z., Challenges in clinical natural language processing for automated disorder normalization (2015) J Biomed Inform, 57, pp. 28-37; Lipscomb, C.E., Medical subject headings (MeSH) (2000) Bull Med Libr Assoc, 88 (3), p. 265. , 1:STN:280:DC%2BD3M%2Fjs1Ggtg%3D%3D 10928714 35238; Aronson, A.R., Mork, J.G., Gay, C.W., Humphrey, S.M., Rogers, W.J., The NLM Indexing Initiative's Medical Text Indexer (2004) Stud Health Technol Inform., 107, pp. 268-272; Cui, T., Zhang, L., Huang, Y., Yi, Y., Tan, P., Zhao, Y., Hu, Y., Wang, D., MNDR v2.0: An updated resource of ncRNA-disease associations in mammals (2018) Nucleic Acids Res, 46 (DATABASE ISSUE), pp. D371-D374. , 1:CAS:528:DC%2BC1cXitlGis7nF 29106639; Pinero, J., Bravo, A., Queralt-Rosinach, N., Gutierrez-Sacristan, A., Deu-Pons, J., Centeno, E., Garcia-Garcia, J., Furlong, L.I., DisGeNET: A comprehensive platform integrating information on human disease-associated genes and variants (2017) Nucleic Acids Res, 45 (D1), pp. D833-D839. , 1:CAS:528:DC%2BC1cXhslWhtL4%3D; Consortium, G.O., The Gene Ontology (GO) database and informatics resource (2004) Nucleic Acids Res, 32, pp. D258-D261; Schriml, L.M., Arze, C., Nadendla, S., Chang, Y.W., Mazaitis, M., Felix, V., Feng, G., Kibbe, W.A., Disease ontology: A backbone for disease semantic integration (2012) Nucleic Acids Res, 40 (DATABASE ISSUE), pp. D940-D946. , 1:CAS:528:DC%2BC3MXhs12hur7O; Yu, G., Using meshes for MeSH term enrichment and semantic analyses (2018) Bioinformatics, 1, p. 2; Zhou, J., Shui, Y., Peng, S., Li, X., Mamitsuka, H., Zhu, S., MeSHSim: An R/bioconductor package for measuring semantic similarity over MeSH headings and MEDLINE documents (2015) J Bioinforma Comput Biol, 13 (6), p. 1542002. , 1:CAS:528:DC%2BC28XoslyltA%3D%3D; Bodenreider, O., The unified medical language system (UMLS): Integrating biomedical terminology (2004) Nucleic Acids Res, 32, pp. D267-D270. , 1:CAS:528:DC%2BD3sXhtVSrurvM; Aronson, A.R., Lang, F.-M., An overview of MetaMap: Historical perspective and recent advances (2010) J Am Med Inform Assoc, 17 (3), pp. 229-236; Yepes, A.J., Mork, J.G., Demner-Fushman, D., Aronson, A.R., Comparison and combination of several MeSH indexing approaches (2013) AMIA Annu Symp Proc., 2013, pp. 709-718; Li, M.J., Wang, P., Liu, X., Lim, E.L., Wang, Z., Yeager, M., Wong, M.P., Wang, J., GWASdb: A database for human genetic variants identified by genome-wide association studies (2011) Nucleic Acids Res, 40 (D1), pp. D1047-D1054; Amberger, J.S., Bocchini, C.A., Schiettecatte, F., Scott, A.F., Hamosh, A., OMIM. Org: Online Mendelian inheritance in man (OMIM®), an online catalog of human genes and genetic disorders (2014) Nucleic Acids Res, 43 (D1), pp. D789-D798; Becker, K.G., Barnes, K.C., Bright, T.J., Wang, S.A., The genetic association database (2004) Nat Genet, 36 (5), p. 431. , 1:CAS:528:DC%2BD2cXjsFSnsLc%3D; Wishart, D.S., Knox, C., Guo, A.C., Shrivastava, S., Hassanali, M., Stothard, P., Chang, Z., Woolsey, J., DrugBank: A comprehensive resource for in silico drug discovery and exploration (2006) Nucleic Acids Res, 34, pp. D668-D672. , 1:CAS:528:DC%2BD28XisFOrsw%3D%3D; Chen, X., Ji, Z.L., Chen, Y.Z., TTD: Therapeutic target database (2002) Nucleic Acids Res, 30 (1), pp. 412-415. , 1:CAS:528:DC%2BD38Xht12rtrw%3D; McInnes, B.T., Pedersen, T., Pakhomov, S.V., UMLS-Interface and UMLS-Similarity: Open source software for measuring paths and semantic similarity (2009) AMIA Annu Symp Proc., 2009, pp. 431-435; Sayers, E., Entrez programming utilities help [internet] (2010) The E-utilities In-depth: Parameters, Syntax and More, , http://www.ncbi.nlm.nih.gov/books/NBK25499/, Bethesda (MD): National Center for Biotechnology Information (US); Lin, D., An information-theoretic definition of similarity (1998) ICML, pp. 296-304. , San Francisco: Morgan Kaufmann Publishers Inc; Resnik, P., (1995) Using Information Content to Evaluate Semantic Similarity in A Taxonomy. ArXiv Preprint cmp-lg/9511007; Schlicker, A., Domingues, F.S., Rahnenführer, J., Lengauer, T., A new measure for functional similarity of gene products based on gene ontology (2006) BMC Bioinformatics, 7 (1), p. 302; Jiang, J.J., Conrath, D.W., (1997) Semantic Similarity Based on Corpus Statistics and Lexical Taxonomy. ArXiv Preprint cmp-lg/9709008; Wang, J.Z., Du, Z., Payattakool, R., Yu, P.S., Chen, C.-F., A new method to measure the semantic similarity of GO terms (2007) Bioinformatics, 23 (10), pp. 1274-1281. , 1:CAS:528:DC%2BD2sXntVOjur8%3D; McCray, A.T., Burgun, A., Bodenreider, O., Aggregating UMLS semantic types for reducing conceptual complexity (2001) Stud Health Technol Inform, 84 (1), p. 216. , 1:STN:280:DC%2BD3Mrls1ejuw%3D%3D 11604736 4300099; Liu, C.-C., Tseng, Y.-T., Li, W., Wu, C.-Y., Mayzus, I., Rzhetsky, A., Sun, F., Chaudhary, P.M., DiseaseConnect: A comprehensive web server for mechanism-based disease-disease connections (2014) Nucleic Acids Res, 42 (W1), pp. W137-W146. , 1:CAS:528:DC%2BC2cXhtFCqs7zI; Yu, G., Wang, L.-G., Yan, G.-R., He, Q.-Y., DOSE: An R/bioconductor package for disease ontology semantic and enrichment analysis (2014) Bioinformatics, 31 (4), pp. 608-609. , 1:CAS:528:DC%2BC2MXitVOns7%2FO; Habibi, M., Weber, L., Neves, M., Wiegandt, D.L., Leser, U., Deep learning with word embeddings improves biomedical named entity recognition (2017) Bioinformatics, 33 (14), pp. i37-i48. , 1:CAS:528:DC%2BC1cXitFOhtrnP; Leaman, R., Islamaj Doǧan, R., Lu, Z., DNorm: Disease name normalization with pairwise learning to rank (2013) Bioinformatics, 29 (22), pp. 2909-2917. , 1:CAS:528:DC%2BC3sXhslWnsLbP; Leaman, R., Lu, Z., TaggerOne: Joint named entity recognition and normalization with semi-Markov models (2016) Bioinformatics, 32 (18), pp. 2839-2846. , 1:CAS:528:DC%2BC2sXhtFGlurbN</v>
          </cell>
          <cell r="AM386" t="str">
            <v>Chen, Z.-X.; Hubei Key Laboratory of Agricultural Bioinformatics, China; email: zhen-xia.chen@mail.hzau.edu.cn
Zhang, H.-Y.; Hubei Key Laboratory of Agricultural Bioinformatics, China; email: zhy630@mail.hzau.edu.cn</v>
          </cell>
          <cell r="AP386" t="str">
            <v>BioMed Central Ltd.</v>
          </cell>
          <cell r="AV386" t="str">
            <v>BBMIC</v>
          </cell>
          <cell r="AW386" t="str">
            <v>BMC Bioinform.</v>
          </cell>
          <cell r="AX386" t="str">
            <v>Final</v>
          </cell>
          <cell r="AY386" t="str">
            <v>2-s2.0-85086694398</v>
          </cell>
          <cell r="BF386" t="str">
            <v>Disease; MeSH; Named entity recognition; Semantic similarity; Supplementary concept records; UMLS</v>
          </cell>
          <cell r="BG386" t="str">
            <v>Character recognition; Data integration; Genes; Graph algorithms; Graphic methods; Mesh generation; Semantics; Text mining; Biomedical named entity recognition; Biomedical text minings; Disease-causing gene; Graph-based algorithms; Medical subject headings; Natural language process; Semantic analysis tools; Unified medical language systems; Natural language processing systems; human; Medical Subject Headings; semantics; Unified Medical Language System; Humans; Medical Subject Headings; Semantics; Unified Medical Language System</v>
          </cell>
          <cell r="BI386" t="str">
            <v>twitter|metamap|nlp</v>
          </cell>
          <cell r="BJ386" t="str">
            <v>background: many disease causing genes have been identified through different methods, but there have been no uniform annotations of biomedical named entity (bio-ne) of the disease phenotypes of these genes yet. furthermore, semantic similarity comparison between two bio-ne annotations has become important for data integration or system genetics analysis. results: the package pymeshsim recognizes bio-nes by using metamap which produces unified medical language system (umls) concepts in natural language process. to map the umls concepts to medical subject headings (mesh), pymeshsim is embedded with a house-made dataset containing the main headings (mhs), supplementary concept records (scrs), and their relations in mesh. based on the dataset, pymeshsim implemented four information content (ic)-based algorithms and one graph-based algorithm to measure the semantic similarity between two mesh terms. to evaluate its performance, we used pymeshsim to parse omim and gwas phenotypes. the pymeshsim introduced scrs and the curation strategy of non-mesh-synonymous umls concepts, which improved the performance of pymeshsim in the recognition of omim phenotypes. in the curation of 461 gwas phenotypes, pymeshsim showed recall &gt; 0.94, precision &gt; 0.56, and f1 &gt; 0.70, demonstrating better performance than the state-of-the-art tools dnorm and taggerone in recognizing mesh terms from short biomedical phrases. the semantic similarity in mesh terms recognized by pymeshsim and the previous manual work was calculated by pymeshsim and another semantic analysis tool meshes, respectively. the result indicated that the correlation of semantic similarity analysed by two tools reached as high as 0.89-0.99. conclusions: the integrative mesh tool pymeshsim embedded with the mesh mhs and scrs realized the bio-ne recognition, normalization, and comparison in biomedical text-mining. © 2020 the author(s).</v>
          </cell>
          <cell r="BL386" t="str">
            <v xml:space="preserve">Antecedentes: Muitas doenças que causam genes foram identificadas por meio de diferentes métodos, mas não houve anotações uniformes de entidade nomeada biomédica (bio-ne) dos fenótipos da doença desses genes ainda. Além disso, a comparação de similaridade semântica entre duas anotações de bioden tornou-se importante para a integração de dados ou análise genética do sistema. RESULTADOS: O pacote PYMESHSIM reconhece bio-nes usando o Metamap que produz conceitos unificados de sistema médico (UMLS) no processo de linguagem natural. Para mapear os conceitos UMLS para títulos de assuntos médicos (Mesh), o PYMESHSIM é incorporado com um conjunto de dados feitos à casa contendo os principais títulos (MHS), registros complementares de conceito (SCR) e suas relações em malha. Com base no conjunto de dados, o PYMESHSIM implementou quatro algoritmos baseados em conteúdo (IC) e um algoritmo baseado em gráfico para medir a semelhança semântica entre dois termos de malha. Para avaliar seu desempenho, usamos Pymesim para analisar os fenótipos de Omim e GWAs. O Pymesim introduziu scrs e a estratégia de curadoria de conceitos não-sinônimos de UMLs, que melhoraram o desempenho do Pymesim no reconhecimento dos fenótipos da OMIM. Na curação de 461 fenótipos GWAs, o PYMESHSIM mostrou recall&gt; 0,94, precisão&gt; 0,56 e F1&gt; 0,70, demonstrando melhor desempenho do que as ferramentas de última geração DNORM e TaggerOne no reconhecimento de termos de malha de frases biomédicas curtas. A semelhança semântica em termos de malha reconhecida pela Pymesim e pelo trabalho manual anterior foi calculado pela Pymesim e outras malhas de ferramentas de análise semântica, respectivamente. O resultado indicou que a correlação de similaridade semântica analisada por duas ferramentas alcançadas de 0,89-0,99. CONCLUSÕES: A ferramenta de malha integrativa Pymesim incorporada com a malha MHS e SCRs realizou o reconhecimento, normalização e comparação bio-ne na mineração de texto biomédica. © 2020 o (s) autor (es). </v>
          </cell>
          <cell r="BN386">
            <v>1</v>
          </cell>
          <cell r="BO386" t="str">
            <v>Leitura completa: sim - com biblioteca python, parece interessante, ler artigo inteiro</v>
          </cell>
          <cell r="BP386">
            <v>1</v>
          </cell>
          <cell r="BQ386">
            <v>0</v>
          </cell>
          <cell r="BR386">
            <v>1</v>
          </cell>
          <cell r="BS386">
            <v>0</v>
          </cell>
          <cell r="BU386">
            <v>0</v>
          </cell>
          <cell r="BV386">
            <v>0</v>
          </cell>
          <cell r="BW386">
            <v>0</v>
          </cell>
          <cell r="BX386">
            <v>0</v>
          </cell>
          <cell r="BY386">
            <v>0</v>
          </cell>
          <cell r="BZ386">
            <v>0</v>
          </cell>
          <cell r="CA386">
            <v>0</v>
          </cell>
          <cell r="CB386">
            <v>0</v>
          </cell>
          <cell r="CC386">
            <v>0</v>
          </cell>
          <cell r="CE386" t="str">
            <v>Entra ou ñ para leitura: sim</v>
          </cell>
          <cell r="CF386" t="str">
            <v>Excelente</v>
          </cell>
          <cell r="CG386">
            <v>44375</v>
          </cell>
          <cell r="CK386">
            <v>0</v>
          </cell>
          <cell r="CL386">
            <v>0</v>
          </cell>
        </row>
        <row r="387">
          <cell r="C387" t="str">
            <v>time event ontology (teo) to support semantic representation and reasoning of complex temporal relations of clinical events</v>
          </cell>
          <cell r="D387" t="str">
            <v>Time event ontology (TEO): To support semantic representation and reasoning of complex temporal relations of clinical events</v>
          </cell>
          <cell r="E387" t="str">
            <v xml:space="preserve">Ontologia de evento de tempo (TEO): Para apoiar a representação semântica e raciocínio de relações temporais complexas de eventos clínicos </v>
          </cell>
          <cell r="G387" t="str">
            <v xml:space="preserve">macho </v>
          </cell>
          <cell r="H387">
            <v>2020</v>
          </cell>
          <cell r="J387">
            <v>0</v>
          </cell>
          <cell r="K387">
            <v>0</v>
          </cell>
          <cell r="L387" t="str">
            <v>Scopus</v>
          </cell>
          <cell r="P387" t="str">
            <v>English</v>
          </cell>
          <cell r="Q387" t="str">
            <v>Article</v>
          </cell>
          <cell r="R387">
            <v>0</v>
          </cell>
          <cell r="T387" t="str">
            <v>Li F., Du J., He Y., Song H.-Y., Madkour M., Rao G., Xiang Y., Luo Y., Chen H.W., Liu S., Wang L., Liu H., Xu H., Tao C.</v>
          </cell>
          <cell r="U387" t="str">
            <v>Journal of the American Medical Informatics Association</v>
          </cell>
          <cell r="V387" t="str">
            <v>27</v>
          </cell>
          <cell r="W387" t="str">
            <v>7</v>
          </cell>
          <cell r="Y387" t="str">
            <v>10.1093/jamia/ocaa058</v>
          </cell>
          <cell r="Z387" t="str">
            <v>10.1093/jamia/ocaa058</v>
          </cell>
          <cell r="AB387" t="str">
            <v>https://www.scopus.com/inward/record.uri?eid=2-s2.0-85088490352&amp;doi=10.1093%2fjamia%2focaa058&amp;partnerID=40&amp;md5=1f9be82c1c3eb4964acd62f04a068b84</v>
          </cell>
          <cell r="AC387" t="str">
            <v>School of Biomedical Informatics, University of Texas, Health Science Center at Houston, Houston, TX, United States; Department of Computational Medicine and Bioinformatics, University of Michigan, Medical School, Ann Arbor, MI, United States; Advanced Analytics, Cummins Inc, Columbus, IN, United States; College of Intelligence and Computing, Tianjin University, Tianjin, China; University of Texas, Southwestern Medical Center, Dallas, TX, United States; Department of Health Sciences Research, Mayo Clinic, Rochester, MN, United States</v>
          </cell>
          <cell r="AD387" t="str">
            <v>Li, F., School of Biomedical Informatics, University of Texas, Health Science Center at Houston, Houston, TX, United States; Du, J., School of Biomedical Informatics, University of Texas, Health Science Center at Houston, Houston, TX, United States; He, Y., Department of Computational Medicine and Bioinformatics, University of Michigan, Medical School, Ann Arbor, MI, United States; Song, H.-Y., School of Biomedical Informatics, University of Texas, Health Science Center at Houston, Houston, TX, United States; Madkour, M., Advanced Analytics, Cummins Inc, Columbus, IN, United States; Rao, G., College of Intelligence and Computing, Tianjin University, Tianjin, China; Xiang, Y., School of Biomedical Informatics, University of Texas, Health Science Center at Houston, Houston, TX, United States; Luo, Y., School of Biomedical Informatics, University of Texas, Health Science Center at Houston, Houston, TX, United States; Chen, H.W., School of Biomedical Informatics, University of Texas, Health Science Center at Houston, Houston, TX, United States, University of Texas, Southwestern Medical Center, Dallas, TX, United States; Liu, S., Department of Health Sciences Research, Mayo Clinic, Rochester, MN, United States; Wang, L., Department of Health Sciences Research, Mayo Clinic, Rochester, MN, United States; Liu, H., Department of Health Sciences Research, Mayo Clinic, Rochester, MN, United States; Xu, H., School of Biomedical Informatics, University of Texas, Health Science Center at Houston, Houston, TX, United States; Tao, C., School of Biomedical Informatics, University of Texas, Health Science Center at Houston, Houston, TX, United States</v>
          </cell>
          <cell r="AG387" t="str">
            <v>bilirubin, 18422-02-1, 635-65-4</v>
          </cell>
          <cell r="AL387" t="str">
            <v>Combi, C, Shahar, Y., Temporal reasoning and temporal data maintenance in medicine: issues and challenges (1997) Comput Biol Med, 27 (5), pp. 353-368; Zhou, L, Friedman, C, Parsons, S, Hripcsak, G., System architecture for temporal information extraction, representation and reasoning in clinical narrative reports (2005) AMIA Annu Symp Proc, 2005, pp. 869-873; Sun, W, Rumshisky, A, Uzuner, O., Annotating temporal information in clinical narratives (2013) J Biomed Inform, 46, pp. S5-12; Sun, W, Rumshisky, A, Uzuner, O., Evaluating temporal relations in clinical text: 2012 i2b2 Challenge (2013) J Am Med Inform Assoc, 20 (5), pp. 806-813; Perotte, A, Ranganath, R, Hirsch, JS, Blei, D, Elhadad, N., Risk prediction for chronic kidney disease progression using heterogeneous electronic health record data and time series analysis (2015) J Am Med Inform Assoc, 22 (4), pp. 872-880; Lin, C, Karlson, EW, Dligach, D, Automatic identification of methotrexate-induced liver toxicity in patients with rheumatoid arthritis from the electronic medical record (2015) J Am Med Inform Assoc, 22 (e1), pp. e151-e161; Song, X, Waitman, LR, Yu, A, Robbins, DC, Hu, Y, Liu, M., Longitudinal risk prediction of chronic kidney disease in diabetic patients using temporalenhanced gradient boosting machine: retrospective cohort study (2020) JMIR Med Inform, 8 (1), p. e15510; Sun, W, Rumshisky, A, Uzuner, O., Temporal reasoning over clinical text: the state of the art (2013) J Am Med Inform Assoc, 20 (5), pp. 814-819; Pustejovsky, J, Castano, JM, Ingria, R, TimeML: Robust specification of event and temporal expressions in text (2003) New Directions in Question Answering 2003, AAAI Spring Symposium, pp. 28-34. , March 24-26, Stanford, CA; Bethard, S, Derczynski, L, Savova, G, Pustejovsky, J, Verhagen, M., Semeval-2015 task 6: Clinical tempeval (2015) proceedings of the 9th International Workshop on Semantic Evaluation (SemEval 2015), pp. 806-814. , June 4-5, Denver, CO; Bethard, S, Savova, G, Chen, W-T, Derczynski, L, Pustejovsky, J, Verhagen, M., Semeval-2016 task 12: Clinical tempeval (2016) proceedings of the 10th International Workshop on Semantic Evaluation (SemEval-2016), pp. 1052-1062. , June 16-17, San Diego, CA; Bethard, S, Savova, G, Palmer, M, Pustejovsky, J., SemEval-2017 Task 12: Clinical TempEval (2017) Proceedings of the 11th International Workshop on Semantic Evaluation, pp. 565-572. , August 3-4, Vancouver, Canada; Pustejovsky, J., ISO-TimeML and the annotation of temporal information (2017) Handbook of Linguistic Annotation, pp. 941-968. , Berlin: Springer; Laparra, E, Xu, D, Bethard, S., From characters to time intervals: new paradigms for evaluation and neural parsing of time normalizations (2018) Trans Assoc Comput Linguist, 6, pp. 343-356; Bethard, S, Parker, J., A semantically compositional annotation scheme for time normalization (2016) proceedings of the Tenth International Conference on Language Resources and Evaluation (LREC'16), pp. 3779-3786. , May 23-28, Portorož, Slovenia; Laparra, E, Xu, D, Elsayed, A, Bethard, S, Palmer, M., SemEval 2018 Task 6: parsing time normalizations (2018) proceedings of the 12th International Workshop on Semantic Evaluation, pp. 88-96. , June 5-6, New Orleans, LA; Ning, Q, Wu, H, Roth, D., (2018) A multi-axis annotation scheme for event temporal relations, , arXiv preprint arXiv: 1804.07828; OWL Web Ontology Language Overview (2004), https://www.w3.org/TR/owl-features/, W3C. Secondary OWL Web Ontology Language Overview; Accessed 28 March, 2017; Haendel, MA, Chute, CG, Robinson, PN., Classification, ontology, and precision medicine (2018) N Engl J Med, 379 (15), pp. 1452-1462; Gruber, TR., A translation approach to portable ontology specifications (1993) Knowl Acquis, 5 (2), pp. 199-220; Ermolayev, V, Batsakis, S, Keberle, N, Tatarintseva, O, Antoniou, G., Ontologies of time: reviewand trends (2014) Int J Comput Sci Appl, 11 (3), pp. 57-115; Time ontology in OWL https://www.w3.org/TR/owl-time/, W3C. Secondary time ontology in OWL 2017. Accessed 11 January, 2018; O'Connor, MJ, Das, AK., A method for representing and querying temporal information in OWL (2010) proceedings of the International Joint Conference on Biomedical Engineering Systems and Technologies, pp. 97-110. , January 20-23, Valencia, Spain; Hobbs, JR, Pan, F., An ontology of time for the semantic web (2004) ACM Trans Asian Lang Inf Process (TALIP), 3 (1), pp. 66-85; Zhou, Q, Fikes, R., A reusable time ontology (2002) proceedings of the AAAI Workshop on Ontologies for the Semantic Web, pp. 1-6. , https://www.aaai.org/Papers/Workshops/2002/WS-02-11/WS02-11-015.pdf; Tao, C, Wei, W-Q, Solbrig, HR, Savova, G, Chute, CG., CNTRO: a semantic web ontology for temporal relation inferencing in clinical narratives (2010) AMIA Annu Symp Proc, 2010, pp. 787-791; Tao, C, He, Y, Yang, H, Poland, GA, Chute, CG., Ontology-based time information representation of vaccine adverse events in VAERS for temporal analysis (2012) J Biomed Sem, 3 (1), p. 13; Chen, HW, Du, J, Song, H-Y, Liu, X, Jiang, G, Tao, C., Representation of time-relevant common data elements in the cancer data standards repository: statistical evaluation of an ontological approach (2018) JMIR Med Inform, 6 (1), p. e7; Tao, C, Solbrig, HR, Chute, CG., CNTRO 2.0: a harmonized semantic web ontology for temporal relation inferencing in clinical narratives (2011) AMIA Summits Transl Sci Proc, 2011, pp. 64-68; Allen, JF, Ferguson, G., Actions and events in interval temporal logic (1994) J Logic Comput, 4 (5), pp. 531-579; Grü ninger, M, Li, Z., The time ontology of allen's interval algebra (2017) proceedings of the 24th International Symposium on Temporal Representation and Reasoning (TIME 2017), pp. 1-16. , October 16-18, Mons, Belgium; Drummond, N, Jupp, S, Moulton, G, Stevens, R., A practical guide to building OWL ontologies using protege 4 and CO-ODE tools edition 1.2 http://phd.jabenitez.com/wp-content/uploads/2014/03/A-Practical-Guide-To-Building-OWLOntologies-Using-Protege-4.pdf, Secondary a practical guide to building OWL Ontologies using protege 4 and CO-ODE tools edition 1.2 2018-03-06 2009. Accessed 5 February, 2018; XML Schema Part 2: Datatypes Second Edition, , https://www.w3.org/TR/xmlschema-2/, W3C. Secondary XML Schema Part 2: Datatypes Second Edition 2004. Accessed 25 January, 2017; HL7 Time Specification. Secondary HL7 Time Specification, , https://wiki.hl7.org/index.php?title=Datatypes-R2-Issue-6, HL7. Accessed 1 August, 2017; (2009) Guidelines for temporal expression annotation for english for tempeval 2010, , https://www.aclweb.org/anthology/S10-1010/, Group TW. Accessed March 25, 2017; Sohn, S, Wagholikar, KB, Li, D, Comprehensive temporal information detection from clinical text: medical events, time, and TLINK identification (2013) J Am Med Inform Assoc, 20 (5), pp. 836-842; Secondary MIST: The MITRE Identification Scrubber Toolkit, , http://mist-deid.sourceforge.net/docs-1-3/html/index.html, MIST: The MITRE Identification Scrubber Toolkit. Accessed 3 January, 2016; (2016) Secondary Brat rapid annotation tool, , https://brat.nlplab.org/, Brat rapid annotation tool. Accessed 5 January; Minard, A-L, Speranza, M, Agirre, E, Semeval-2015 task 4: Timeline: Cross-document event ordering (2015) proceedings of the 9th International Workshop on Semantic Evaluation (SemEval 2015), pp. 778-786. , June 4-5, Denver, CO; Llorens, H, Chambers, N, UzZaman, N, Mostafazadeh, N, Allen, J, Pustejovsky, J., Semeval-2015 task 5: QA tempeval-evaluating temporal information understanding with question answering (2015) proceedings of the 9th International Workshop on Semantic Evaluation (SemEval 2015), pp. 792-880. , June 4-5, Denver, CO; (2016) Secondary OWLAPI in GitHub, , https://github.com/owlcs/owlapi, OWLAPI in GitHub. Accessed 9 August; HermiT OWL Reasoner. Secondary HermiT OWL Reasoner, , http://www.hermit-reasoner.com/, Group IS. Accessed 5 January 2017; Radovanovic, M, Dushenkovska, T, Cvorovic, I, Idiosyncratic druginduced liver injury due to ciprofloxacin: a report of two cases and review of the literature (2018) Am J Case Rep, 19, pp. 1152-1161; https://sbmi.uth.edu/ontology/project/semantator.htm, Ontology Research Group of SBMI U. Semantator. Secondary Semantator. Accessed 6 January, 2017; Pustejovsky, J, Lee, K, Bunt, H, Romary, L., ISO-TimeML: An International Standard for Semantic Annotation (2010) LREC, pp. 394-397</v>
          </cell>
          <cell r="AM387" t="str">
            <v>Tao, C.; School of Biomedical Informatics, 7000 Fannin St, United States; email: cui.tao@uth.tmc.edu</v>
          </cell>
          <cell r="AP387" t="str">
            <v>Oxford University Press</v>
          </cell>
          <cell r="AV387" t="str">
            <v>JAMAF</v>
          </cell>
          <cell r="AW387" t="str">
            <v>J. Am. Med. Informatics Assoc.</v>
          </cell>
          <cell r="AX387" t="str">
            <v>Final</v>
          </cell>
          <cell r="AY387" t="str">
            <v>2-s2.0-85088490352</v>
          </cell>
          <cell r="AZ387">
            <v>10</v>
          </cell>
          <cell r="BF387" t="str">
            <v>Allen's interval algebra; basic time relations; clinical decision support; clinical event; temporal relational reasoning; time event ontology</v>
          </cell>
          <cell r="BG387" t="str">
            <v>bilirubin; adverse drug reaction; aerobic exercise; Article; clinical decision making; clinical decision support system; electronic health record; human; narrative; ontology; quantitative analysis; reasoning; semantics; time; biological ontology; electronic health record; natural language processing; semantic web; Biological Ontologies; Decision Support Systems, Clinical; Electronic Health Records; Humans; Natural Language Processing; Semantic Web; Time</v>
          </cell>
          <cell r="BI387" t="str">
            <v>twitter|metamap|nlp</v>
          </cell>
          <cell r="BJ387" t="str">
            <v>objective: the goal of this study is to develop a robust time event ontology (teo), which can formally represent and reason both structured and unstructured temporal information. materials and methods: using our previous clinical narrative temporal relation ontology 1.0 and 2.0 as a starting point, we redesigned concept primitives (clinical events and temporal expressions) and enriched temporal relations. specifically, 2 sets of temporal relations (allen's interval algebra and a novel suite of basic time relations) were used to specify qualitative temporal order relations, and a temporal relation statement was designed to formalize quantitative temporal relations. moreover, a variety of data properties were defined to represent diversified temporal expressions in clinical narratives. results: teo has a rich set of classes and properties (object, data, and annotation). when evaluated with real electronic health record data from the mayo clinic, it could faithfully represent more than 95% of the temporal expressions. its reasoning ability was further demonstrated on a sample drug adverse event report annotated with respect to teo. the results showed that our java-based teo reasoner could answer a set of frequently asked time-related queries, demonstrating that teo has a strong capability of reasoning complex temporal relations. conclusion: teo can support flexible temporal relation representation and reasoning. our next step will be to apply teo to the natural language processing field to facilitate automated temporal information annotation, extraction, and timeline reasoning to better support time-based clinical decision-making. © 2020 the author(s) 2020. published by oxford university press on behalf of the american medical informatics association. all rights reserved.</v>
          </cell>
          <cell r="BL387" t="str">
            <v xml:space="preserve">OBJETIVO: O objetivo deste estudo é desenvolver uma ontologia de eventos de tempo robusto (TEO), que pode representar formalmente e raciocinar informações temporais estruturadas e não estruturadas. MATERIAIS E MÉTODOS: Usando nossa antiga clínica Narrativa Relação temporal ontologia 1.0 e 2.0 como ponto de partida, redesenhamos conceito primitivos (eventos clínicos e expressões temporais) e relações temporais enriquecidas. Especificamente, 2 conjuntos de relações temporais (Álgebra de intervalo de Allen e uma nova suite de relações temporais básicas) foram usadas para especificar relações de ordem temporal qualitativa, e uma relação temporal foi projetada para formalizar as relações temporais quantitativas. Além disso, uma variedade de propriedades de dados foi definida para representar expressões temporais diversificadas em narrativas clínicas. Resultados: Teo tem um conjunto rico de aulas e propriedades (objeto, dados e anotação). Quando avaliado com dados reais de registro eletrônico da saúde da clínica de Mayo, ele poderia representar fielmente mais de 95% das expressões temporais. Sua capacidade de raciocínio foi ainda demonstrada em um relatório de evento adverso de drogas amostras anotado em relação à TEO. Os resultados mostraram que nosso Racaleu Teo Baseado em Java poderia responder a um conjunto de consultas relacionadas ao tempo freqüentemente solicitadas, demonstrando que a TEO tem uma forte capacidade de raciocinar relações temporais complexas. Conclusão: O TEO pode apoiar a representação e raciocínio de relação temporal flexível. Nosso próximo passo será aplicar o TEO ao campo de processamento de linguagem natural para facilitar a anotação, extração e raciocínio de informações temporais automatizadas para melhorar melhor a tomada de decisão clínica baseada em tempo. © 2020 O autor (es) 2020. Publicado pela Universidade de Oxford Press em nome da American Medical Informatics Association. todos os direitos reservados. </v>
          </cell>
          <cell r="BQ387">
            <v>0</v>
          </cell>
          <cell r="BR387">
            <v>1</v>
          </cell>
          <cell r="BS387">
            <v>0</v>
          </cell>
          <cell r="BV387">
            <v>0</v>
          </cell>
          <cell r="BW387">
            <v>0</v>
          </cell>
          <cell r="BX387">
            <v>0</v>
          </cell>
          <cell r="BY387">
            <v>0</v>
          </cell>
          <cell r="BZ387">
            <v>0</v>
          </cell>
          <cell r="CA387">
            <v>0</v>
          </cell>
          <cell r="CB387">
            <v>0</v>
          </cell>
          <cell r="CC387">
            <v>0</v>
          </cell>
          <cell r="CE387" t="str">
            <v>Entra ou ñ para leitura: não</v>
          </cell>
          <cell r="CF387" t="str">
            <v>Ruim</v>
          </cell>
          <cell r="CG387">
            <v>44375</v>
          </cell>
          <cell r="CK387">
            <v>0</v>
          </cell>
          <cell r="CL387">
            <v>0</v>
          </cell>
        </row>
        <row r="388">
          <cell r="C388" t="str">
            <v>towards linking patients and clinical information detecting umls concepts in e mail</v>
          </cell>
          <cell r="D388" t="str">
            <v>Towards linking patients and clinical information: Detecting UMLS concepts in e-mail</v>
          </cell>
          <cell r="E388" t="str">
            <v xml:space="preserve">Para vincular pacientes e informações clínicas: detectar conceitos de UMLs em e-mail </v>
          </cell>
          <cell r="G388" t="str">
            <v xml:space="preserve">macho </v>
          </cell>
          <cell r="H388">
            <v>2003</v>
          </cell>
          <cell r="I388">
            <v>40</v>
          </cell>
          <cell r="J388">
            <v>0</v>
          </cell>
          <cell r="K388">
            <v>0</v>
          </cell>
          <cell r="L388" t="str">
            <v>Scopus</v>
          </cell>
          <cell r="P388" t="str">
            <v>English</v>
          </cell>
          <cell r="Q388" t="str">
            <v>Article</v>
          </cell>
          <cell r="R388">
            <v>0</v>
          </cell>
          <cell r="T388" t="str">
            <v>Brennan P.F., Aronson A.R.</v>
          </cell>
          <cell r="U388" t="str">
            <v>Journal of Biomedical Informatics</v>
          </cell>
          <cell r="V388" t="str">
            <v>36</v>
          </cell>
          <cell r="W388" t="str">
            <v>4-5</v>
          </cell>
          <cell r="Y388" t="str">
            <v>10.1016/j.jbi.2003.09.017</v>
          </cell>
          <cell r="Z388" t="str">
            <v>10.1016/j.jbi.2003.09.017</v>
          </cell>
          <cell r="AB388" t="str">
            <v>https://www.scopus.com/inward/record.uri?eid=2-s2.0-0345604428&amp;doi=10.1016%2fj.jbi.2003.09.017&amp;partnerID=40&amp;md5=d03a2ca301f16b1e02cecc6029555652</v>
          </cell>
          <cell r="AC388" t="str">
            <v>University of Wisconsin-Madison, 372 Mechanical Engineering, 1513 University Avenue, Madison, WI 53706, United States; National Library of Medicine, Building 38A, MS 54, 8600 Rockville Pike, Bethesda, MD 20894, United States</v>
          </cell>
          <cell r="AD388" t="str">
            <v>Brennan, P.F., University of Wisconsin-Madison, 372 Mechanical Engineering, 1513 University Avenue, Madison, WI 53706, United States; Aronson, A.R., National Library of Medicine, Building 38A, MS 54, 8600 Rockville Pike, Bethesda, MD 20894, United States</v>
          </cell>
          <cell r="AH388" t="str">
            <v>National Institutes of Health, NIH
U.S. National Library of Medicine, NLM: LM 6247
University of Wisconsin-Madison, UW</v>
          </cell>
          <cell r="AI388" t="str">
            <v>Support for this work was provided by the National Library of Medicine (LM 6247), the University of Wisconsin-Madison Graduate School (Kellet Professorship) and the Lister Hill Center, National Library of Medicine, National Institutes of Health.</v>
          </cell>
          <cell r="AM388" t="str">
            <v>Brennan, P.F.; University of Wisconsin-Madison, 1513 University Avenue, Madison, WI 53706, United States; email: klludwig@facstaff.wise.edu</v>
          </cell>
          <cell r="AP388" t="str">
            <v>Academic Press Inc.</v>
          </cell>
          <cell r="AV388" t="str">
            <v>JBIOB</v>
          </cell>
          <cell r="AW388" t="str">
            <v>J. Biomed. Informatics</v>
          </cell>
          <cell r="AX388" t="str">
            <v>Final</v>
          </cell>
          <cell r="AY388" t="str">
            <v>2-s2.0-0345604428</v>
          </cell>
          <cell r="AZ388">
            <v>7</v>
          </cell>
          <cell r="BG388" t="str">
            <v>article; computer program; concept formation; e-mail; electronics; evaluation; health care personnel; health care planning; interpersonal communication; linguistics; medical information system; nomenclature; nursing; patient care; priority journal; randomization; sampling; science</v>
          </cell>
          <cell r="BI388" t="str">
            <v>twitter|metamap|nlp</v>
          </cell>
          <cell r="BJ388" t="str">
            <v>the purpose of this project is to explore the feasibility of detecting terms within the electronic messages of patients that could be used to effectively search electronic knowledge resources and bring health information resources into the hands of patients. our team is exploring the application of the natural language processing (nlp) tools built within the lister hill center at the national library of medicine (nlm) to the challenge of detecting relevant concepts from the unified medical language system (umls) within the free text of lay people's electronic messages (e-mail). we obtained a sample of electronic messages sent by patients participating in a randomized field evaluation of an internet-based home care support service to the project nurse, and we subjected elements of these messages to a series of analyses using several vocabularies from the umls metathesaurus and the selected nlp tools. the nursing vocabularies provide an excellent starting point for this exercise because their domain encompasses patient's responses to health challenges. in successive runs we augmented six nursing vocabularies (nanda nursing diagnosis, nursing interventions classification, nursing outcomes classification, home health classification, omaha system, and the patient care data set) with selected sets of clinical terminologies (international classification of primary care; international classification of primary care- american english; micromedex drugdex; national drug data file; thesaurus of psychological terms; who adverse drug reaction terminology) and then additionally with either medical subject heading (mesh) or snomed international terms. the best performance was obtained when the nursing vocabularies were complemented with selected clinical terminologies. these findings have implications not only for facilitating lay people's access to electronic knowledge resources but may also be of assistance in developing new tools to aid in linking free text (e.g., clinical notes) to lexically complex knowledge resources such as those emerging from the human genome project. © 2003 elsevier inc. all rights reserved.</v>
          </cell>
          <cell r="BL388" t="str">
            <v xml:space="preserve">O objetivo deste projeto é explorar a viabilidade de detectar termos dentro das mensagens eletrônicas de pacientes que poderiam ser usados ​​para pesquisar efetivamente os recursos eletrônicos do conhecimento e trazer recursos de informação de saúde nas mãos dos pacientes. Nossa equipe está explorando a aplicação das ferramentas de processamento de linguagem natural (NLP) construída dentro do Lister Hill Center na Biblioteca Nacional de Medicina (NLM) para o desafio de detectar conceitos relevantes do sistema de idioma médico unificado (UMLs) dentro do texto livre de mensagens eletrônicas de leigos (e-mail). Obtivemos uma amostra de mensagens eletrônicas enviadas pelos pacientes que participam de uma avaliação de campo randomizada de um serviço de suporte a assistência domiciliares baseados na Internet para a enfermeira do projeto, e asseguramos elementos dessas mensagens a uma série de análises usando vários vocabulários dos metatesuros UMLS e as ferramentas NLP selecionadas. Os vocabulários de enfermagem proporcionam um excelente ponto de partida para este exercício porque seu domínio engloba as respostas do paciente aos desafios da saúde. Em sucessivas, aumentamos seis vocabulários de enfermagem (diagnóstico de enfermagem Nanda, classificação de intervenções de enfermagem, classificação de respostas de enfermagem, classificação de saúde doméstica, sistema Omaha, e o conjunto de dados do atendimento ao paciente) com conjuntos selecionados de terminologias clínicas (classificação internacional da classificação internacional; de cuidados primários - inglês americano; micromedex drugdex; Arquivo de dados nacionais de drogas; em termos de droga de termos psicológicos; que adverte a terminologia de reação medicamentosa) e, em seguida, além disso, com a rubrica de assunto médica (malha) ou termos internacionais snomed. O melhor desempenho foi obtido quando os vocabulários de enfermagem foram complementados com terminologias clínicas selecionadas. Esses achados têm implicações não apenas para facilitar o acesso das leigos a recursos eletrônicos de conhecimento, mas também podem ser de assistência no desenvolvimento de novas ferramentas para ajudar na vinculação de texto livre (por exemplo, notas clínicas) a recursos de conhecimento lexicalmente complexos, tais como aqueles emergentes do genoma humano projeto. © 2003 Elsevier Inc. todos os direitos reservados. </v>
          </cell>
          <cell r="BQ388">
            <v>0</v>
          </cell>
          <cell r="BR388">
            <v>0</v>
          </cell>
          <cell r="BS388">
            <v>0</v>
          </cell>
          <cell r="BV388">
            <v>0</v>
          </cell>
          <cell r="BW388">
            <v>0</v>
          </cell>
          <cell r="BX388">
            <v>0</v>
          </cell>
          <cell r="BY388">
            <v>0</v>
          </cell>
          <cell r="BZ388">
            <v>0</v>
          </cell>
          <cell r="CA388">
            <v>0</v>
          </cell>
          <cell r="CB388">
            <v>0</v>
          </cell>
          <cell r="CC388">
            <v>0</v>
          </cell>
          <cell r="CK388">
            <v>0</v>
          </cell>
          <cell r="CL388">
            <v>0</v>
          </cell>
        </row>
        <row r="389">
          <cell r="C389" t="str">
            <v>towards a symbiotic relationship between big data artificial intelligence and hospital pharmacy</v>
          </cell>
          <cell r="D389" t="str">
            <v>Towards a symbiotic relationship between big data, artificial intelligence, and hospital pharmacy</v>
          </cell>
          <cell r="E389" t="str">
            <v xml:space="preserve">Para uma relação simbiótica entre grandes dados, inteligência artificial e farmácia hospitalar </v>
          </cell>
          <cell r="G389" t="str">
            <v xml:space="preserve">macho </v>
          </cell>
          <cell r="H389">
            <v>2020</v>
          </cell>
          <cell r="J389">
            <v>0</v>
          </cell>
          <cell r="K389">
            <v>0</v>
          </cell>
          <cell r="L389" t="str">
            <v>Scopus</v>
          </cell>
          <cell r="P389" t="str">
            <v>English</v>
          </cell>
          <cell r="Q389" t="str">
            <v>Article</v>
          </cell>
          <cell r="R389">
            <v>0</v>
          </cell>
          <cell r="S389" t="str">
            <v>All Open Access, Gold</v>
          </cell>
          <cell r="T389" t="str">
            <v>Del Rio-Bermudez C., Medrano I.H., Yebes L., Poveda J.L.</v>
          </cell>
          <cell r="U389" t="str">
            <v>Journal of Pharmaceutical Policy and Practice</v>
          </cell>
          <cell r="V389" t="str">
            <v>13</v>
          </cell>
          <cell r="W389" t="str">
            <v>1</v>
          </cell>
          <cell r="X389" t="str">
            <v xml:space="preserve"> 75</v>
          </cell>
          <cell r="Y389" t="str">
            <v>10.1186/s40545-020-00276-6</v>
          </cell>
          <cell r="Z389" t="str">
            <v>10.1186/s40545-020-00276-6</v>
          </cell>
          <cell r="AB389" t="str">
            <v>https://www.scopus.com/inward/record.uri?eid=2-s2.0-85095565943&amp;doi=10.1186%2fs40545-020-00276-6&amp;partnerID=40&amp;md5=8ccd2d82a2d192530dc826895aa1bb1a</v>
          </cell>
          <cell r="AC389" t="str">
            <v>Savana Medica, Madrid, Spain; Pharmacy Department, Drug Clinical Area, University and Polytechnic Hospital La Fe, Avda. Fernando Abril Martorell 106, Valencia, 46026, Spain</v>
          </cell>
          <cell r="AD389" t="str">
            <v>Del Rio-Bermudez, C., Savana Medica, Madrid, Spain; Medrano, I.H., Savana Medica, Madrid, Spain; Yebes, L., Savana Medica, Madrid, Spain; Poveda, J.L., Pharmacy Department, Drug Clinical Area, University and Polytechnic Hospital La Fe, Avda. Fernando Abril Martorell 106, Valencia, 46026, Spain</v>
          </cell>
          <cell r="AH389" t="str">
            <v>Otsuka Pharmaceutical, OPC</v>
          </cell>
          <cell r="AI389" t="str">
            <v>The preparation of this manuscript was funded by Otsuka Pharmaceutical (Spain).</v>
          </cell>
          <cell r="AL389" t="str">
            <v>Weber, G.M., Mandl, K.D., Kohane, I.S., Finding the missing link for big biomedical data (2014) JAMA, 311 (24), pp. 2479-2480. , COI: 1:CAS:528:DC%2BC2cXhsFemt7zJ, PID: 24854141; Stokes, L.B., Rogers, J.W., Hertig, J.B., Weber, R.J., Big data: implications for health system pharmacy (2016) Hosp Pharm, 51 (7), pp. 599-603. , PID: 4981109; Pedersen, C.A., Schneider, P.J., Ganio, M.C., Scheckelhoff, D.J., ASHP national survey of pharmacy practice in hospital settings: monitoring and patient education-2018 (2019) Am J Health Syst Pharm, 76 (14), pp. 1038-1058. , PID: 31361881; Electronic documentation of clinical pharmacy interventions in hospitals (2012) Data Mining Applications in Engineering and Medicine, , Nurgat AA; Kim, Y., Schepers, G., Pharmacist intervention documentation in US health care systems (2003) Hosp Pharm, 38 (12), pp. 1141-1147; The European Statements of Hospital Pharmacy (2014) Eur J Hosp Pharm, 21 (5), pp. 256-258; Bates, D.W., Saria, S., Ohno-Machado, L., Shah, A., Escobar, G., Big data in health care: using analytics to identify and manage high-risk and high-cost patients (2014) Health Aff (Millwood), 33 (7), pp. 1123-1131; Khairat, S., Coleman, G.C., Russomagno, S., Gotz, D., Assessing the status quo of EHR accessibility, usability, and knowledge dissemination (2018) EGEMS (Wash DC), 6 (1), p. 9; Goldstein, B.A., Navar, A.M., Pencina, M.J., Ioannidis, J.P., Opportunities and challenges in developing risk prediction models with electronic health records data: a systematic review (2017) J Am Med Inform Assoc, 24 (1), pp. 198-208. , PID: 27189013; Eggleston, E.M., Weitzman, E.R., Innovative uses of electronic health records and social media for public health surveillance (2014) Curr Diabetes Rep, 14 (3), p. 468; Murdoch, T.B., Detsky, A.S., The inevitable application of big data to health care (2013) JAMA, 309 (13), pp. 1351-1352. , COI: 1:CAS:528:DC%2BC3sXlvVSkur4%3D, PID: 23549579; Sheikhalishahi, S., Miotto, R., Dudley, J.T., Lavelli, A., Rinaldi, F., Osmani, V., Natural language processing of clinical notes on chronic diseases: systematic review (2019) JMIR Med Inform, 7 (2). , PID: 31066697; Haerian, K., Varn, D., Vaidya, S., Ena, L., Chase, H.S., Friedman, C., Detection of pharmacovigilance-related adverse events using electronic health records and automated methods (2012) Clin Pharmacol Ther, 92 (2), pp. 228-234. , COI: 1:STN:280:DC%2BC38jjtFGqsw%3D%3D, PID: 22713699; Izquierdo, J.L., Morena, D., Gonzalez, Y., Paredero, J.M., Perez, B., Graziani, D., Gutierrez, M., Rodriguez, J.M., Clinical management of COPD in a real-world setting. A big data analysis (2020) Arch Bronconeumol; Luo, Y., Thompson, W.K., Herr, T.M., Zeng, Z., Berendsen, M.A., Jonnalagadda, S.R., Carson, M.B., Starren, J., Natural language processing for EHR-based pharmacovigilance: a structured review (2017) Drug Saf, 40 (11), pp. 1075-1089. , PID: 28643174; Demner-Fushman, D., Chapman, W.W., McDonald, C.J., What can natural language processing do for clinical decision support? (2009) J Biomed Inform, 42 (5), pp. 760-772. , PID: 19683066; Gottesman, O., Kuivaniemi, H., Tromp, G., Faucett, W.A., Li, R., Manolio, T.A., Sanderson, S.C., Williams, M.S., The electronic medical records and genomics (eMERGE) network: past, present, and future (2013) Genet Med, 15 (10), pp. 761-771. , PID: 23743551; Izquierdo, J.L., Ancochea, J., COVID-19 Savana Research Group, Soriano JB. Clinical characteristics and prognostic factors for Intesive Care Unit admission of patients with COVID-19 using machine learning and natural language processing (2020) J Med Internet Res, , In press; Ancochea, J., Izquierdo, J.L., Medrano, I.H., Porras, A., Serrano, M., Lumbreras, S., Del Rio-Bermudez C, Marchesseau S, Salcedo I, Zubizarreta I, Gonzalez Y, Soriano JB. Evidence of gender differences in the diagnosis and management of COVID-19 patients: An analysis of EHR using NLP and machine learning (2020) J Women's Health, , In press; Gorfinkel, I., Lexchin, J., We need to mandate drug cost transparency on electronic medical records (2017) CMAJ, 189 (50), pp. E1541-E1542. , PID: 29255097</v>
          </cell>
          <cell r="AM389" t="str">
            <v>Poveda, J.L.; Pharmacy Department, Avda. Fernando Abril Martorell 106, Spain; email: poveda_josand@gva.es</v>
          </cell>
          <cell r="AP389" t="str">
            <v>BioMed Central Ltd</v>
          </cell>
          <cell r="AW389" t="str">
            <v>J. pharm. policy pract.</v>
          </cell>
          <cell r="AX389" t="str">
            <v>Final</v>
          </cell>
          <cell r="AY389" t="str">
            <v>2-s2.0-85095565943</v>
          </cell>
          <cell r="BF389" t="str">
            <v>Electronic health records; Machine learning; Natural language processing; Pharmacovigilance</v>
          </cell>
          <cell r="BG389" t="str">
            <v>access to information; Article; artificial intelligence; clinical decision making; comparative effectiveness; computer security; consultation; drug efficacy; drug safety; electronic health record; health care quality; hospital information system; hospital pharmacy; medical history; medication error; natural language processing; patient care; risk; share risk agreement</v>
          </cell>
          <cell r="BI389" t="str">
            <v>twitter|metamap|nlp</v>
          </cell>
          <cell r="BJ389" t="str">
            <v>the digitalization of health and medicine and the growing availability of electronic health records (ehrs) has encouraged healthcare professionals and clinical researchers to adopt cutting-edge methodologies in the realms of artificial intelligence (ai) and big data analytics to exploit existing large medical databases. in hospital and health system pharmacies, the application of natural language processing (nlp) and machine learning to access and analyze the unstructured, free-text information captured in millions of ehrs (e.g., medication safety, patients’ medication history, adverse drug reactions, interactions, medication errors, therapeutic outcomes, and pharmacokinetic consultations) may become an essential tool to improve patient care and perform real-time evaluations of the efficacy, safety, and comparative effectiveness of available drugs. this approach has an enormous potential to support share-risk agreements and guide decision-making in pharmacy and therapeutics (p&amp;t) committees. © 2020, the author(s).</v>
          </cell>
          <cell r="BL389" t="str">
            <v xml:space="preserve">A digitalização da saúde e da medicina e a crescente disponibilidade de registros eletrônicos de saúde (EHRS) incentivou os profissionais de saúde e os pesquisadores clínicos a adotar metodologias de ponta nos reinos de inteligência artificial (AI) e grandes análises de dados para explorar os grandes bancos de dados médicos existentes. Nas farmácias do sistema hospitalar e do sistema de saúde, a aplicação do processamento de linguagem natural (PNL) e a aprendizagem de máquinas para acessar e analisar as informações não estruturadas, de texto livre capturadas em milhões de EHRs (por exemplo, segurança de medicação, história de medicamentos adversos, reações de medicamentos, Interações, erros de medicação, resultados terapêuticos e consultas farmacocinéticas) podem se tornar uma ferramenta essencial para melhorar os atendimento ao paciente e realizar avaliações em tempo real da eficácia, segurança e eficácia comparativa dos medicamentos disponíveis. Essa abordagem tem um enorme potencial para apoiar acordos de risco de ações e orientar a tomada de decisões em comitês de farmácia e terapêutica (P &amp; T). © 2020, o (s) autor (es). </v>
          </cell>
          <cell r="BQ389">
            <v>0</v>
          </cell>
          <cell r="BR389">
            <v>1</v>
          </cell>
          <cell r="BS389">
            <v>0</v>
          </cell>
          <cell r="BV389">
            <v>0</v>
          </cell>
          <cell r="BW389">
            <v>0</v>
          </cell>
          <cell r="BX389">
            <v>0</v>
          </cell>
          <cell r="BY389">
            <v>0</v>
          </cell>
          <cell r="BZ389">
            <v>0</v>
          </cell>
          <cell r="CA389">
            <v>0</v>
          </cell>
          <cell r="CB389">
            <v>0</v>
          </cell>
          <cell r="CC389">
            <v>0</v>
          </cell>
          <cell r="CE389" t="str">
            <v>Entra ou ñ para leitura: não</v>
          </cell>
          <cell r="CF389" t="str">
            <v>Ruim</v>
          </cell>
          <cell r="CG389">
            <v>44375</v>
          </cell>
          <cell r="CK389">
            <v>0</v>
          </cell>
          <cell r="CL389">
            <v>0</v>
          </cell>
        </row>
        <row r="390">
          <cell r="C390" t="str">
            <v>web information extraction for finding remedy based on a patient authored text a study on homeopathy</v>
          </cell>
          <cell r="D390" t="str">
            <v>Web Information Extraction for Finding Remedy Based on a Patient-Authored Text: A Study on Homeopathy</v>
          </cell>
          <cell r="E390" t="str">
            <v xml:space="preserve">Extração de informações da Web para encontrar remédio com base em um texto de autoria do paciente: um estudo sobre homeopatia </v>
          </cell>
          <cell r="G390" t="str">
            <v xml:space="preserve">macho </v>
          </cell>
          <cell r="H390">
            <v>2020</v>
          </cell>
          <cell r="I390">
            <v>3</v>
          </cell>
          <cell r="J390">
            <v>0</v>
          </cell>
          <cell r="K390">
            <v>0</v>
          </cell>
          <cell r="L390" t="str">
            <v>Scopus</v>
          </cell>
          <cell r="P390" t="str">
            <v>English</v>
          </cell>
          <cell r="Q390" t="str">
            <v>Article</v>
          </cell>
          <cell r="R390">
            <v>0</v>
          </cell>
          <cell r="T390" t="str">
            <v>Priyadarshi A., Saha S.K.</v>
          </cell>
          <cell r="U390" t="str">
            <v>Network Modeling Analysis in Health Informatics and Bioinformatics</v>
          </cell>
          <cell r="V390" t="str">
            <v>9</v>
          </cell>
          <cell r="W390" t="str">
            <v>1</v>
          </cell>
          <cell r="X390" t="str">
            <v xml:space="preserve"> 9</v>
          </cell>
          <cell r="Y390" t="str">
            <v>10.1007/s13721-019-0216-2</v>
          </cell>
          <cell r="Z390" t="str">
            <v>10.1007/s13721-019-0216-2</v>
          </cell>
          <cell r="AB390" t="str">
            <v>https://www.scopus.com/inward/record.uri?eid=2-s2.0-85077506999&amp;doi=10.1007%2fs13721-019-0216-2&amp;partnerID=40&amp;md5=f5f0fb3300cc48fc2ecbf12f4c25beeb</v>
          </cell>
          <cell r="AC390" t="str">
            <v>Dept. of Computer Science and Engineering, Birla Institute of Technology Mesra, Ranchi, 835215, India</v>
          </cell>
          <cell r="AD390" t="str">
            <v>Priyadarshi, A., Dept. of Computer Science and Engineering, Birla Institute of Technology Mesra, Ranchi, 835215, India; Saha, S.K., Dept. of Computer Science and Engineering, Birla Institute of Technology Mesra, Ranchi, 835215, India</v>
          </cell>
          <cell r="AL390" t="str">
            <v>Miller, R.A., Medical diagnostic decision support systems: past, present, and future (1994) J Am Med Inform Assoc, 1 (1), pp. 8-27; Berlin, A., Sorani, M., Sim, I., A taxonomic description of computer-based clinical decision support systems (2006) J Biomed Inform, 39 (6), pp. 656-667; Shortliffe, E.H., Buchanan, B.G., A model of inexact reasoning in medicine (1975) Math Biosci, 23, pp. 351-379; Wright, A., Chen, E.S., Maloney, F.L., An automated technique for identifying associations between medications, laboratory results and problems (2010) J Biomed Inform, 43 (6), pp. 891-901; Vanker, A.D., Van Stoecker, W., An expert diagnostic program for dermatology (1984) Comput Biomed Res, 17 (3), pp. 241-247; Ordonez, C., Association rule discovery with the train and test approach for heart disease prediction (2006) IEEE Trans Inf Technol Biomed, 10 (2), pp. 334-343; Ely, J.W., Osheroff, J.A., Ebell, M., Analysis of questions asked by family doctors regarding patient care (1999) BMJ, 319 (7206), pp. 358-361; Cimino, J.J., Aguirre, A., Johnson, S.B., Peng, P., Generic queries for meeting clinical information needs (1993) Bull Med Libr Assoc, 81 (2), pp. 195-206; Yu, H., Lee, M., Kaufman, D., Development, implementation, and a cognitive evaluation of a definitional question answering system for physicians (2007) J Biomed Inform, 40 (3), pp. 236-251; Cao, Y.G., Liu, F., Simpson, P., AskHERMES: An Online Question Answering System for Complex Clinical Questions (2011) J Biomed Inform, 44, pp. 277-288; Lally, A., WatsonPaths: Scenario-Based Question Answering and Inference over Unstructured Information (2007) AI Magazine, 38 (2), pp. 59-76; Ben, A.A., Pierre, Z., MEANS: A medical question-answering system combining NLP techniques and semantic Web technologies (2015) Information Processing &amp; Management, 51 (5), pp. 570-594; Mishra, A., Jain, S.K., A survey on question answering systems with classification (2016) Journal of King Saud University - Computer and Information Sciences, 28 (3), pp. 345-361; Harkema, H., Roberts, I., Gaizauskas, R., Hepple, M., Information extraction from clinical records (2005) Proceedings of the 4Th UK E-Science All Hands Meeting, pp. 19-22; Sohn, S., Clark, C., Halgrim, S.R., Murphy, S.P., Jonnalagadda, S.R., Wagholikar, K.B., Analysis of cross-institutional medication description patterns in clinical narratives (2013) Biomedical, 6 (2013), pp. 7-16; Xu, H., Stenner, S.P., Doan, S., Johnson, K.B., Waitman, L.R., Denny, J.C., MedEx: a medication information extraction system for clinical narratives (2010) J Am Med Inform Assoc., 7 (1), pp. 19-24; Savova, G.K., Masanz, J.J., Ogren, P.V., Zheng, J., Sohn, S., Kipper-Schuler, K.C., Mayo clinical Text Analysis and Knowledge Extraction System (cTAKES): architecture, component evaluation and applications (2010) J. Am. Med. Inform. Assoc., 17 (2010), pp. 507-513; Aronson, A.R., Lang, F.-M., An overview of MetaMap: historical perspective and recent advances (2010) J. Am. Med. Inform. Assoc., 17 (2010), pp. 229-236; Avaré, S., Matthew, S., Wolfgang, N., A Transfer Approach to Detecting Disease Reporting Events in Blog Social Media (2011) Proceedings of the 22Nd ACM Conference on Hypertext and Hypermedia, pp. 271-280; Jing, X., Liang, G., Mian, C., Quanyuan, W., Unsupervised Medical Entity Recognition and Linking in Chinese Online Medical Text (2018) Journal of Healthcare Engineering, 2018, p. 13. , Research Article; Nie, L., Wang, M., Zhang, L., Yan, S., Zhang, B., Chua, T., Disease Inference from Health-Related Questions via Sparse Deep Learning (2015) IEEE Transactions on Knowledge and Data Engineering, 27 (8), pp. 2107-2119; Matsuda, S., Aoki, K., Tomizawa, S., Sone, M., Tanaka, R., Kuriki, H., Takahashi, Y., Analysis of Patient Narratives in Disease Blogs on the Internet: An Exploratory Study of Social Pharmacovigilance (2017) JMIR public health and Surveillance, 3 (1); MacLean, D.L., Heer, J., Identifying medical terms in patient-authored text: a crowdsourcing-based approach (2013) J Am Med Inform Assoc, 2013 (20), pp. 1120-1127; Ranjan, H., Agarwal, S., Prakash, A., Saha, S.K., (2017) Automatic Labelling of Important Terms and Phrases from Medical Discussions (2017) IEEE Conference on Information and Communication Technology, , https://doi.org/10.1109/INFOCOMTECH.2017.8340644, IEEE Explore; Gualtieri, L., Akhtar, F.Y., Cancer Patient Blogs: How Patients, Clinicians, and Researchers Learn from Rich Narratives of Illness (2013) Proceedings of the ITI 2013 35Th Int. Conf. on Information Technology Interfaces, pp. 3-8; Kim, S., Content analysis of cancer blog posts (2009) J Med Libr Assoc., 97 (4), pp. 260-266; Bobicev, V., Sokolova, M., El Emam, K., Matwin, S., Authorship Attribution in Health Forums (2013) Proceedings of the International Conference Recent Advances in Natural Language Processing, pp. 74-82. , RANLP 2013); Jensen, K., Soguero-Ruiz, C., Mikalsen, K.O., Lindsetmo, R., Kouskoumvekaki, I., Girolami, M., Skrovseth, S.O., Augestad, K.M., (2017) Analysis of free text in electronic health records for identification of cancer patient trajectories, 7, p. 46226. , Scientific Reports, 2017; Martinez, P., Martinez, J.L., Segura-Bedmar, I., Moreno-Schneider, J., Luna, A., Revert, R., Turning user generated health-related content into actionable knowledge through text analytics services (2016) Computers in Industry, 78, pp. 43-56; Vydiswaran, V., Mei, Q., Hanauer, D.A., Zheng, K., Mining Consumer Health Vocabulary from Community-Generated Text (2014) AMIA Annu Symp Proc., 2014, pp. 1150-1159; Chen, J., Druh, E., Ramesh, B.P., Houston, T.K., Brandt, C.A., Zulman, D.M., Vimalananda, V.G., Hong, Y., A Natural Language Processing System That Links Medical Terms in Electronic Health Record Notes to Lay Definitions: System Development Using Physician Reviews (2018) J Med Internet Res., 20 (1); Althoff, T., Clark, K., Leskovec, J., Large-scale Analysis of Counseling Conversations: An Application of Natural Language Processing to Mental Health (2016) Trans Assoc Comput Linguist., 2016 (4), pp. 463-476; Gkotsis, G., Oellrich, A., Velupillai, S., Liakata, M., Hubbard, T.J.P., Dobson, R.J.B., Dutta, R., (2017) Characterisation of Mental Health Conditions in Social Media Using Informed Deep Learning, 7. , Scientific Reports, 2017; Rumshisky, A., Ghassemi, M., Naumann, T., Szolovits, P., Castro, V.M., McCoy, T.H., Perlis, R.H., Predicting early psychiatric readmission with natural language processing of narrative discharge summaries (2016) Translational Psychiatry, 6 (10), p. e921; Mandy, J., Pais, V., Cleetus, C., Online Remedy Finder for Homeopathy (2015) International Journal on Recent and Innovation Trends in Computing and Communication., 3 (4), pp. 1781-1786; Vapnik, V.N., (1995) The Nature of Statistical Learning Theory, , Springer-Verlag, New York; Yang, Y., Pedersen, J.O., A Comparative Study on Feature Selection in Text Categorization (1997) Proceedings of 14Th International Conference on Machine Learning, pp. 412-420; Dogan, R.I., Leaman, R., Zhiyong, L., NCBI disease corpus: A resource for disease name recognition and concept normalization (2014) Journal of Biomedical Informatics, 47, pp. 1-10; Srivastava, S.K., Singh, S.K., Suri, J., (2018) S. J Med Syst, 42 (97). , https://doi.org/10.1007/s10916-018-0941-6; Chen, X., Zhang, Y., Zhao, K., Hu, Q., Xing, C., Domain Supervised Deep Learning Framework for Detecting Chinese Diabetes-Related Topics (2018) Database Systems for Advanced Applications, pp. 53-71. , Springer International Publishing, Cham; He, B., Guan, Y., Dai, R., Classifying medical relations in clinical text via convolutional neural networks (2019) Artificial Intelligence in Medicine, 93, pp. 43-49; Silva, J., Coheur, L., Mendes, A.C., Wichert, A., From symbolic to sub-symbolic information in question classification (2011) Artificial Intelligence Review, 35 (2), pp. 137-154; Joe, K., (2007) The Value of a Characteristic Symptom, 12 (1). , Unity in Diversity: Exploring Various Styles &amp; Methods of Practice; Lafferty, J., McCallum, A., Pereira, F.C.N., Conditional random fields: Probabilistic models for segmenting and labeling sequence data (2001) Proceedings ICML 2001, pp. 282-289. , MA, USA; William, B., Boericke Oscar, E., (1927) Homeopathic Materia Medica; Translated by William (1992) (1992) Organon of Medicine, p. 211. , 6th ed., Hahnemann’s own written revision. ed. New Delhi: B. Jain Publishers, 81-7021-085-2; The Encyclopedia of Pure Materia Medica, , https://hpathy.com/e-books/encyclopedia-of-pure-materia-medica-by-tf-allen/, ALLEN TF, April 2018, [online], Accessed; Cohen, J., A coefficient of agreement for nominal scales (1960) Educational and Psychological Measurement., 20 (1), pp. 37-46</v>
          </cell>
          <cell r="AM390" t="str">
            <v>Saha, S.K.; Dept. of Computer Science and Engineering, India; email: sujan.kr.saha@gmail.com</v>
          </cell>
          <cell r="AP390" t="str">
            <v>Springer</v>
          </cell>
          <cell r="AW390" t="str">
            <v>Netw. Model. Anal. Health Informatics Bioinformatics</v>
          </cell>
          <cell r="AX390" t="str">
            <v>Final</v>
          </cell>
          <cell r="AY390" t="str">
            <v>2-s2.0-85077506999</v>
          </cell>
          <cell r="BF390" t="str">
            <v>Automatic Remedy Finding; Health Information Extraction; Homeopathy Remedy; Natural Language Processing; Public Health Informatics</v>
          </cell>
          <cell r="BG390" t="str">
            <v>Diagnosis; Information retrieval; Intelligent systems; Natural language processing systems; Public health; Search engines; Websites; Automatic Remedy Finding; Evaluation results; Health informations; Homeopathy Remedy; Multiple levels; NAtural language processing; Scoring techniques; Web information extraction; Medical informatics; acidity; acne; Article; chi square test; clinical decision support system; constipation; coughing; electronic health record; health care personnel; homeopathy; information gain; insomnia; Internet; knowledge; language processing; machine learning; medical assessment; medical informatics; medical information system; medicine name and corresponding discussion; medicine name identification; mutual information; page relevance verification; performance of medicine name extraction module; performance of question classification module; performance of the symptom extraction module; pharmacovigilance; priority journal; selection of the best medicine; statistical model; term frequency inverse document frequency; web-based intervention; xerostomia</v>
          </cell>
          <cell r="BJ390" t="str">
            <v>automatic medical diagnosis and remedy finding is an active research area for decades. the increasing trend of finding health remedies through the internet emerged the necessity of research on the analysis of the patient-authored text. focussed analysis of the patient-authored text can also help in automatic remedy finding. as the web contains a huge amount of medicine and diagnosis-related information, an intelligent system can extract the relevant information to provide a health remedy given a patient-authored text query. in this paper, we attempted to develop such a system. as the patients’ description of suffering plays a key role in homeopathy remedy finding, here we focussed on the homeopathy domain. as per the best of our knowledge, this is the first attempt in this domain. for the development, first, the patient-authored text is processed to identify the disease name and characteristic symptoms. then a query is formed and a set of relevant web pages is retrieved. the retrieved pages are then processed in multiple levels to extract the medicine names. the appropriateness of the medicines is computed using a hybrid similarity scoring technique. the medicine having the highest similarity is suggested to the user. the system is tested using a set of real questions collected from various relevant websites. the evaluation results demonstrate that the system recommends a relevant remedy in 96.33% of cases. © 2020, springer-verlag gmbh austria, part of springer nature.</v>
          </cell>
          <cell r="BL390" t="str">
            <v xml:space="preserve">Diagnóstico médico e remédio automático é uma área de pesquisa ativa por décadas. A crescente tendência de encontrar remédios de saúde através da Internet surgiu a necessidade de pesquisas sobre a análise do texto autorizado pelo paciente. A análise focada do texto do paciente também pode ajudar na localização automática do remédio. Como a Web contém uma quantidade enorme de informações relacionadas à medicina e diagnóstico, um sistema inteligente pode extrair as informações relevantes para fornecer um recurso de saúde, dada uma consulta de texto autorizado. Neste artigo, tentamos desenvolver esse sistema. Como a descrição do sofrimento dos pacientes desempenha um papel fundamental no remédio homeopatia encontrar, aqui nos concentramos no domínio da homeopatia. De acordo com o melhor de nosso conhecimento, esta é a primeira tentativa neste domínio. Para o desenvolvimento, primeiro, o texto autorizado pelo paciente é processado para identificar o nome da doença e os sintomas característicos. Em seguida, uma consulta é formada e um conjunto de páginas da Web relevantes é recuperado. As páginas recuperadas são então processadas em vários níveis para extrair os nomes de medicamentos. A adequação dos medicamentos é calculada usando uma técnica de pontuação de similaridade híbrida. O medicamento com a maior similaridade é sugerido ao usuário. O sistema é testado usando um conjunto de questões reais coletadas de vários sites relevantes. Os resultados da avaliação demonstram que o sistema recomenda um remédio relevante em 96,33% dos casos. © 2020, Springer-Verlag GmbH Áustria, parte da natureza Springer. </v>
          </cell>
          <cell r="BQ390">
            <v>0</v>
          </cell>
          <cell r="BR390">
            <v>1</v>
          </cell>
          <cell r="BS390">
            <v>0</v>
          </cell>
          <cell r="BV390">
            <v>0</v>
          </cell>
          <cell r="BW390">
            <v>0</v>
          </cell>
          <cell r="BX390">
            <v>0</v>
          </cell>
          <cell r="BY390">
            <v>0</v>
          </cell>
          <cell r="BZ390">
            <v>0</v>
          </cell>
          <cell r="CA390">
            <v>0</v>
          </cell>
          <cell r="CB390">
            <v>0</v>
          </cell>
          <cell r="CC390">
            <v>0</v>
          </cell>
          <cell r="CE390" t="str">
            <v>Entra ou ñ para leitura: não</v>
          </cell>
          <cell r="CF390" t="str">
            <v>Ruim</v>
          </cell>
          <cell r="CG390">
            <v>44375</v>
          </cell>
          <cell r="CK390">
            <v>0</v>
          </cell>
          <cell r="CL390">
            <v>0</v>
          </cell>
        </row>
        <row r="391">
          <cell r="C391" t="str">
            <v>adverse drug event detection and extraction from open data a deep learning approach</v>
          </cell>
          <cell r="D391" t="str">
            <v>Adverse drug event detection and extraction from open data: A deep learning approach</v>
          </cell>
          <cell r="E391" t="str">
            <v xml:space="preserve">Detecção adversa de eventos de drogas e extração de dados abertos: uma abordagem de aprendizado profundo </v>
          </cell>
          <cell r="G391" t="str">
            <v xml:space="preserve">macho </v>
          </cell>
          <cell r="H391">
            <v>2020</v>
          </cell>
          <cell r="I391">
            <v>21</v>
          </cell>
          <cell r="J391">
            <v>0</v>
          </cell>
          <cell r="K391">
            <v>1</v>
          </cell>
          <cell r="L391" t="str">
            <v>Scopus</v>
          </cell>
          <cell r="P391" t="str">
            <v>English</v>
          </cell>
          <cell r="Q391" t="str">
            <v>Article</v>
          </cell>
          <cell r="R391">
            <v>0</v>
          </cell>
          <cell r="T391" t="str">
            <v>Fan B., Fan W., Smith C., Garner H.“.</v>
          </cell>
          <cell r="U391" t="str">
            <v>Information Processing and Management</v>
          </cell>
          <cell r="V391" t="str">
            <v>57</v>
          </cell>
          <cell r="W391" t="str">
            <v>1</v>
          </cell>
          <cell r="X391" t="str">
            <v xml:space="preserve"> 102131</v>
          </cell>
          <cell r="Y391" t="str">
            <v>10.1016/j.ipm.2019.102131</v>
          </cell>
          <cell r="Z391" t="str">
            <v>10.1016/j.ipm.2019.102131</v>
          </cell>
          <cell r="AB391" t="str">
            <v>https://www.scopus.com/inward/record.uri?eid=2-s2.0-85073747209&amp;doi=10.1016%2fj.ipm.2019.102131&amp;partnerID=40&amp;md5=59459dd7af28129c242ae995e35bcd66</v>
          </cell>
          <cell r="AC391" t="str">
            <v>Blacksburg High School, Blacksburg, VA, United States; Tippie College of Business, University of Iowa, Iowa City, IA, United States; Stanford University, Stanford, VA, United States; Center for Bioinformatics and Genetics, Edward Via College of Osteopathic Medicine, Blacksburg, VA, United States; Gibbs Cancer Center and Research Institute, Spartanburg, SC, United States</v>
          </cell>
          <cell r="AD391" t="str">
            <v>Fan, B., Blacksburg High School, Blacksburg, VA, United States; Fan, W., Tippie College of Business, University of Iowa, Iowa City, IA, United States; Smith, C., Stanford University, Stanford, VA, United States; Garner, H.“., Center for Bioinformatics and Genetics, Edward Via College of Osteopathic Medicine, Blacksburg, VA, United States, Gibbs Cancer Center and Research Institute, Spartanburg, SC, United States</v>
          </cell>
          <cell r="AL391" t="str">
            <v>Adams, D.Z., Gruss, R., Abrahams, A.S., Automated discovery of safety and efficacy concerns for joint \&amp; muscle pain relief treatments from online reviews (2017) International Journal of Medical Informatics, 100, pp. 108-120; Aron, R., Dutta, S., Janakiraman, R., Pathak, P.A., The impact of automation of systems on medical errors: Evidence from field research (2011) Information Systems Research, 22 (3), pp. 429-446; Bengio, Y., LeCun, Y., Scaling learning algorithms towards AI (2007) Large-Scale Kernel Machines, 34 (5), pp. 1-41; Bian, J., Topaloglu, U., Yu, F., Towards large-scale twitter mining for drug-related adverse events (2012) International workshop on smart health and wellbeing, Maui; Brown, M.T., Bussel, J.K., Medication adherence: Who cares? (2011) Mayo clinic proceedings; Chee, W.B., Berlin, R., Schatz, B., Predicting adverse drug events from personal health messages (2011) AMIA annual symposium proceedings; Cocos, A., Fiks, A.G., Masino, A.J., Deep learning for pharmacovigilance: Recurrent neural network architectures for labeling adverse drug reactions in Twitter posts (2017) Journal of American Medical Informatics Association; Devlin, J., (2018), Chang, M.-W., Lee, K., .&amp; Toutanova, K."Bert: Pre-training of deep bidirectional transformers for language understanding," arXiv preprint; Ferraro, J.P., Daume, H., I.II, DuVall, S.L., Chapman, W.W., Harkema, H., Haug, P.J., Improving performance of natural language processing part-of-speech tagging on clinical narratives through domain adaptation (2013) Journal of the American Medical Informatics Association, 20 (5), pp. 913-939; Ginn, R., Pimpalkhute, P., Nikfarjam, A., Patki, A., O'Connor, K., Sarker, A., Mining Twitter for adverse drug reaction mentions: A corpus and classification benchmark (2014) Proceedings of the fourth workshop on building and evaluating resources for health and biomedical text processing; Graves, A., Schmidhuber, J., Framewise phoneme classification with bidirectional LSTM and other neural network architectures (2005) Neural Networks, pp. 602-610; Gruetzemacher, R., Gupta, A., Paradice, D., 3D deep learning for detecting pulmonary nodules in CT scans (2018) Journal of the American Medical Informatics Association, 25 (10), pp. 1301-1310; Gurulingappa, H., Mateen-Rajpu, A., Toldo, L., Extraction of potential adverse drug events from medical case reports (2012) Journal of Biomedical Semantics; Harpaz, R., DuMouchel, W., Shah, N.H., Madigan, D., Ryan, P., Friedman, C., Novel data-mining methodologies for adverse drug event discovery and analysis (2012) Clinical Pharmacology &amp; Therapeutics, 91 (6), pp. 1010-1021; He, K., Zhang, X., Ren, S., Sun, J., Deep residual learning for image recognition (2016) Proceedings of the IEEE conference on computer vision and pattern recognition; Hoang, T.B.N., Mothe, J., Location extraction from tweets (2018) Information Processing &amp; Management, 54 (2), pp. 129-144; Hochreiter, S., Schmidhuber, J., Long short-term memory (1997) Neural Computation, pp. 1735-1780; Kisa, A., Sabate, E., Nuno-Solinis, R., Adherence to long-term therapies: Evidence for action (2003), World Health Organization; Kohli, R., Kettinger, W.J., Informating the clan: Controlling physicians' costs and outcomes (2004) MIS Quarterly, pp. 363-394; Korkontzelos, I., Nikfarjam, A., Shardlow, M., Sarker, A., Ananiadou, S., Gonzalez, G., Analysis of the effect of sentiment analysis on extracting adverse drug reactions from tweets and forum posts (2016) Journal of Biomedical Informatics; LeCun, Y., Bengio, Y., Hinton, G., Deep learning (2015) Nature, 521 (7553), pp. 436-444; LeCun, Y., Touresky, D., Hinton, G., Sejnowski, T., A theoretical framework for back-propagation (1988) Proceedings of the 1988 connectionist models summer school; Li, Z., Liu, F., Antieau, L., Cao, Y., Yu, H., Lancet: A high precision medication event extraction system for clinical text (2010) Journal of the American Medical Informatics Association, 17 (5), pp. 563-567; Lin, Y.-K., Chen, H., Brown, R.A., Li, S.-H., Yang, H.-J., Healthcare predictive analytics for risk profiling in chronic care: A bayesian multitask learning approach (2017) MIS Quarterly, 41 (2); Liu, X., Chen, H., A research framework for pharmacovigilance in health social media: Identification and evaluation of patient adverse drug event reports (2015) Journal of Biomedical Informatics, 58, pp. 268-279; Mikolov, T., (2013), Chen, K., .Corrado, G., .&amp; Dean, J."Efficient estimation of word representations in vector space," arXiv preprint; Mikolov, T., Sutskever, I., Chen, K., Corrado, G.S., Dean, J., Distributed representations of words and phrases and their compositionality (2013) NIPS; Papagiannopoulou, E., Tsomakas, G., Local word vectors guiding keyphrase extraction (2018) Information Processing &amp; Management, 54 (6), pp. 888-902; Peng, F., McCallum, A., Information extraction from research papers using conditional random fields (2006) Information Processing &amp; Management, 42 (4), pp. 963-979; Pennington, J., Socher, R., Manning, C.D., GloVe: Global vectors for word representation (2014) Conference on empirical methods in natural language processing, Doha; Pereira, S., Pinto, A., Alves, V., Silva, C.A., Brain tumor segmentation using convolutional neural networks in MRI images (2016) IEEE Transactions on Medical Imaging, 35 (5), pp. 1240-1251; Peters, M.E., Neumann, M., Iyyer, M., Gardner, M., Clark, C., Lee, K., Deep contextualized word representations (2018) NAACL; Qian, L., Guan, Y., Dong, X., Huang, L., Yu, Q., Yang, J., A multiclass classification method based on deep learning for named entity recognition in electronic medical records (2016) 2016 New York scientific data summit (NYSDS); Rokach, L., Ensemble-based classifiers (2010) Artificial Intelligence Review, 33 (1-2), pp. 1-39; Sarker, A., Ginn, R., Nikfarjam, A., O'Connor, K., Smith, K., Jayaraman, S., Utilizing social media data for pharmacovigilance: A review (2015) Journal of Biomedical Informatics, 54, pp. 202-212; Seger, A.C., Jha, A.K., Bates, D.W., dverse drug event detection in a community hospital utilising computerised medication and laboratory data (2007) Drug Safety, 30 (9), pp. 817-824; Serban, O., Thapen, N., Maginnis, B., Hankin, C., Foot, V., Real-time processing of social media with SENTINEL: A syndromic surveillance system incorporating deep learning for health classification (2019) Information Processing &amp; Management, pp. 1166-1184; Shertstinsky, A., (.2018)."Fundamentals of recurrent neural network (RNN) and long short-term memory (LSTM) network," arXiv; Vaswani, A., Shazeer, N., Parmar, N., Uszkoreit, J., Jones, L., Gomez, A.N., Attention is all you need (2017) NIPS; (2002), World Health Organization, The importance of pharmacovigiliance; Xiao, C., Choi, E., Sun, J., Opportunities and challenges in developing deep learning models using electronic health records data: A systematic review (2018) Journal of the American Medical Informatics Association, 25 (10), pp. 1419-1428; Yang, Z., (2019), Dai, Z., .Yang, Y., .Carbonell, J., .Salakhutdinov, R., .&amp; Le, Q.V…, "XLNet: Generalized autoregressive pretraining," arxiv; Yuan, S., Yu, B., HClaimE: A tool for identifying health claims in health news headlines (2019) Information Processing &amp; Management, pp. 1220-1233; Zhang, H., Boons, F., Batista-Navarro, R., Whose story is it anyway? Automatic extraction of accounts from news articles (2019) Information Processing &amp; Management, 56 (5), pp. 1837-1848</v>
          </cell>
          <cell r="AM391" t="str">
            <v>Fan, W.; Tippie College of Business, United States; email: weiguo-fan@uiowa.edu</v>
          </cell>
          <cell r="AP391" t="str">
            <v>Elsevier Ltd</v>
          </cell>
          <cell r="AV391" t="str">
            <v>IPMAD</v>
          </cell>
          <cell r="AW391" t="str">
            <v>Inf. Process. Manage.</v>
          </cell>
          <cell r="AX391" t="str">
            <v>Final</v>
          </cell>
          <cell r="AY391" t="str">
            <v>2-s2.0-85073747209</v>
          </cell>
          <cell r="BF391" t="str">
            <v>BERT; Deep learning; Drug side effects; Information extraction; Natural language processing; Open data; Pharmacovigilance</v>
          </cell>
          <cell r="BG391" t="str">
            <v>Artificial intelligence; Data handling; Data mining; Drug interactions; Health care; Information retrieval; Learning algorithms; Natural language processing systems; Open Data; BERT; Department of healths; Detection and identifications; Drug side effects; Hospital admissions; Learning-based approach; NAtural language processing; Pharmacovigilance; Deep learning</v>
          </cell>
          <cell r="BI391" t="str">
            <v>twitter|metamap|nlp</v>
          </cell>
          <cell r="BJ391" t="str">
            <v>drug prescription is a task that doctors face daily with each patient. however, when prescribing drugs, doctors must be conscious of all potential drug side effects. in fact, according to the u.s. department of health and human services, adverse drug events (ades), or harmful side effects, account for 1/3 of total hospital admissions each year. the goal of this research is to utilize novel deep learning methods for accurate detection and identification of professionally unreported drug side effects using widely available public data (open data). utilizing a manually-labelled dataset of 10,000 reviews gathered from webmd and drugs.com, this research proposes a deep learning-based approach utilizing bidirectional encoder representations from transformers (bert) based models for ade detection and extraction and compares results to standard deep learning models and current state-of-the-art extraction models. by utilizing a hybrid of transfer learning from pre-trained bert representations and sentence embeddings, the proposed model achieves an auc score of 0.94 for ade detection and an f1 score of 0.97 for ade extraction. previous state of the art deep learning approach achieves an auc of 0.85 in ade detection and an f1 of 0.82 in ade extraction on our dataset of review texts. the results show that a bert-based model achieves new state-of-the-art results on both the ade detection and extraction task. this approach can be applied to multiple healthcare and information extraction tasks and used to help solve the problem that doctors face when prescribing drugs. overall, this research introduces a novel dataset utilizing social media health forum data and shows the viability and capability of using deep learning techniques in ade detection and extraction as well as information extraction as a whole. the model proposed in this paper achieves state-of-the-art results and can be applied to multiple other healthcare and information extraction tasks including medical entity extraction and entity recognition. © 2019 elsevier ltd</v>
          </cell>
          <cell r="BK391" t="str">
            <v>A prescrição de medicamentos é uma tarefa que os médicos enfrentam diariamente com cada paciente. No entanto, ao prescrever medicamentos, os médicos devem estar cientes de todos os efeitos colaterais potenciais dos medicamentos. Na verdade, de acordo com o Departamento de Saúde e Serviços Humanos dos Estados Unidos, eventos adversos com medicamentos (ADEs), ou efeitos colaterais prejudiciais, são responsáveis ​​por 1/3 do total de internações hospitalares a cada ano. O objetivo desta pesquisa é utilizar novos métodos de aprendizagem profunda para detecção e identificação precisa de efeitos colaterais de medicamentos não relatados profissionalmente, usando dados públicos amplamente disponíveis (dados abertos). Utilizando um conjunto de dados rotulado manualmente de 10.000 avaliações coletadas de WebMD e Drugs.com, esta pesquisa propõe uma abordagem baseada em aprendizagem profunda utilizando modelos baseados em representações codificadoras bidirecionais de transformadores (BERT) para detecção e extração de ADE e compara os resultados com modelos de aprendizagem profunda padrão e modelos de extração de última geração. Ao utilizar um híbrido de transferência de aprendizagem de representações de BERT pré-treinadas e embeddings de frases, o modelo proposto atinge uma pontuação AUC de 0,94 para detecção de ADE e uma pontuação F1 de 0,97 para extração de ADE. A abordagem de aprendizado profundo de última geração atinge uma AUC de 0,85 na detecção de ADE e F1 de 0,82 na extração de ADE em nosso conjunto de dados de textos de revisão. Os resultados mostram que um modelo baseado em BERT atinge novos resultados de última geração tanto na detecção de ADE quanto na tarefa de extração. Essa abordagem pode ser aplicada a várias tarefas de saúde e extração de informações e usada para ajudar a resolver o problema que os médicos enfrentam ao prescrever medicamentos. No geral, esta pesquisa apresenta um novo conjunto de dados utilizando dados de fórum de saúde de mídia social e mostra a viabilidade e a capacidade de usar técnicas de aprendizagem profunda na detecção e extração de ADE, bem como na extração de informações como um todo. O modelo proposto neste artigo atinge resultados de última geração e pode ser aplicado a várias outras tarefas de saúde e extração de informações, incluindo extração de entidade médica e reconhecimento de entidade.</v>
          </cell>
          <cell r="BL391" t="str">
            <v xml:space="preserve">Prescrição de drogas é uma tarefa que os médicos enfrentam diariamente com cada paciente. No entanto, ao prescrever drogas, os médicos devem estar conscientes de todos os possíveis efeitos colaterais de drogas. De fato, de acordo com o U.S. Departamento de Saúde e Serviços Humanos, eventos adversos de medicamentos (ADES) ou efeitos colaterais prejudiciais, representam 1/3 da total admissão hospitalar a cada ano. O objetivo desta pesquisa é utilizar novos métodos de aprendizagem profundos para detecção e identificação precisas de efeitos colaterais profissionalmente não reportados usando dados públicos amplamente disponíveis (dados abertos). Utilizando um conjunto de dados rotulado manualmente de 10.000 revisões de WebMD e Drugs.com, esta pesquisa propõe uma abordagem profunda baseada em aprendizagem que utiliza representações de codificador bidirecionais de modelos baseados em transformadores (BERT) para detecção e extração de ADD e compara resultados para modelos de aprendizagem padrão e modelos atuais de extração de última geração. Ao utilizar um híbrido de transferência de aprendizagem a partir de representações BERT pré-treinadas e incorporações de sentença, o modelo proposto alcança uma pontuação de AUC de 0,94 para detecção de ADE e uma pontuação F1 de 0,97 para extração ADE. O estado anterior da abordagem de aprendizagem profunda da arte alcança uma AUC de 0,85 em detecção de ADE e um F1 de 0,82 na extração ADE no nosso conjunto de dados de textos de revisão. Os resultados mostram que um modelo baseado em Bert atinge novos resultados de última geração na Tarefa de Detecção e Extração de ADE. Essa abordagem pode ser aplicada a várias tarefas de saúde e saúde e usadas para ajudar a resolver o problema que os médicos enfrentam ao prescrever drogas. No geral, esta pesquisa introduz um novo conjunto de dados utilizando dados de fórum de saúde social e mostra a viabilidade e capacidade de usar técnicas de aprendizagem profunda na detecção e extração de ADE, bem como extração de informações como um todo. O modelo proposto neste artigo alcança resultados de última geração e pode ser aplicado a várias outras tarefas de saúde e extração de informação, incluindo a extração médica da entidade e reconhecimento da entidade. © 2019 Elsevier Ltd </v>
          </cell>
          <cell r="BQ391">
            <v>0</v>
          </cell>
          <cell r="BR391">
            <v>1</v>
          </cell>
          <cell r="BS391">
            <v>0</v>
          </cell>
          <cell r="BV391">
            <v>0</v>
          </cell>
          <cell r="BW391">
            <v>0</v>
          </cell>
          <cell r="BX391">
            <v>0</v>
          </cell>
          <cell r="BY391">
            <v>0</v>
          </cell>
          <cell r="BZ391">
            <v>0</v>
          </cell>
          <cell r="CA391">
            <v>0</v>
          </cell>
          <cell r="CB391">
            <v>0</v>
          </cell>
          <cell r="CC391">
            <v>0</v>
          </cell>
          <cell r="CD391">
            <v>1</v>
          </cell>
          <cell r="CE391" t="str">
            <v>Entra ou ñ para leitura: não - interessante para escrever abstract</v>
          </cell>
          <cell r="CF391" t="str">
            <v>Ruim</v>
          </cell>
          <cell r="CG391">
            <v>44371</v>
          </cell>
          <cell r="CI391">
            <v>0</v>
          </cell>
          <cell r="CK391">
            <v>0</v>
          </cell>
          <cell r="CL391">
            <v>0</v>
          </cell>
        </row>
        <row r="392">
          <cell r="C392" t="str">
            <v>adverse drug reaction detection in social media by deep learning methods</v>
          </cell>
          <cell r="D392" t="str">
            <v>Adverse drug reaction detection in social media by deep learning methods</v>
          </cell>
          <cell r="E392" t="str">
            <v xml:space="preserve">Detecção adversa da reação medicamentosa em mídias sociais por métodos de aprendizagem profundos </v>
          </cell>
          <cell r="G392" t="str">
            <v xml:space="preserve">macho </v>
          </cell>
          <cell r="H392">
            <v>2020</v>
          </cell>
          <cell r="I392">
            <v>2</v>
          </cell>
          <cell r="J392">
            <v>0</v>
          </cell>
          <cell r="K392">
            <v>1</v>
          </cell>
          <cell r="L392" t="str">
            <v>Scopus</v>
          </cell>
          <cell r="P392" t="str">
            <v>English</v>
          </cell>
          <cell r="Q392" t="str">
            <v>Article</v>
          </cell>
          <cell r="R392">
            <v>0</v>
          </cell>
          <cell r="T392" t="str">
            <v>Rezaei Z., Ebrahimpour-Komleh H., Eslami B., Chavoshinejad R., Totonchi M.</v>
          </cell>
          <cell r="U392" t="str">
            <v>Cell Journal</v>
          </cell>
          <cell r="V392" t="str">
            <v>22</v>
          </cell>
          <cell r="W392" t="str">
            <v>3</v>
          </cell>
          <cell r="Y392" t="str">
            <v>10.22074/cellj.2020.6615</v>
          </cell>
          <cell r="Z392" t="str">
            <v>10.22074/cellj.2020.6615</v>
          </cell>
          <cell r="AB392" t="str">
            <v>https://www.scopus.com/inward/record.uri?eid=2-s2.0-85077903401&amp;doi=10.22074%2fcellj.2020.6615&amp;partnerID=40&amp;md5=f0d5258a6acffccdbff3997eb29efe4c</v>
          </cell>
          <cell r="AC392" t="str">
            <v>Department of Computer and Electrical Engineering, University of Kashan, Kashan, Iran; Department of Computer Engineering, Science and Research Branch, Islamic Azad University, Tehran, Iran; Mabna Veterinary Lab, Karaj, Alborz, Iran; Department of Genetics, Reproductive Biomedicine Research Center, Royan Institute for Reproductive Biomedicine, ACECR, Tehran, Iran; Department of Stem Cells and Developmental Biology, Cell Science Research Center, Royan Institute for Stem Cell Biology and Technology, Tehran, Tehran, Iran; Department of Computer and Electrical Engineering, University of Kashan, P.O.Box: 8731753153, Kashan, Iran</v>
          </cell>
          <cell r="AD392" t="str">
            <v>Rezaei, Z., Department of Computer and Electrical Engineering, University of Kashan, Kashan, Iran, Department of Computer and Electrical Engineering, University of Kashan, P.O.Box: 8731753153, Kashan, Iran; Ebrahimpour-Komleh, H., Department of Computer and Electrical Engineering, University of Kashan, Kashan, Iran, Department of Computer and Electrical Engineering, University of Kashan, P.O.Box: 8731753153, Kashan, Iran; Eslami, B., Department of Computer Engineering, Science and Research Branch, Islamic Azad University, Tehran, Iran; Chavoshinejad, R., Mabna Veterinary Lab, Karaj, Alborz, Iran; Totonchi, M., Department of Genetics, Reproductive Biomedicine Research Center, Royan Institute for Reproductive Biomedicine, ACECR, Tehran, Iran, Department of Stem Cells and Developmental Biology, Cell Science Research Center, Royan Institute for Stem Cell Biology and Technology, Tehran, Tehran, Iran</v>
          </cell>
          <cell r="AL392" t="str">
            <v>Kongkaew, C., Noyce, P.R., Ashcroft, D.M., Hospital admissions associated with adverse drug reactions: A systematic review of prospective observational studies (2008) Ann Pharmacother, 42 (7), pp. 1017-1025; Classen, D.C., Pestotnik, S.L., Evans, R.S., Lloyd, J.F., Burke, J.P., Adverse drug events in hospitalized patients. Excess length of stay, extra costs, and attributable mortality (1997) JAMA, 277 (4), pp. 301-306; Harpaz, R., Callahan, A., Tamang, S., Low, Y., Odgers, D., Finlayson, S., Text mining for adverse drug events: The promise, challenges, and state of the art (2014) Drug Saf, 37 (10), pp. 777-790; Sultana, J., Cutroneo, P., Trifir, G., Clinical and economic burden of adverse drug reactions (2013) J Pharmacol Pharmacother, 4, pp. S73-S77; A Website for Research Drugs and Health Care Topics, , https://www.AskaPatient.com/, 10 Nov 2018; Sarker, A., Gonzalez, G., Portable automatic text classification for adverse drug reaction detection via multi-corpus training (2015) J Biomed Inform, 53, pp. 196-207; Ginn, R., Pimpalkhute, P., Nikfarjam, A., Patki, A., O'Connor, K., Sarker, A., Mining twitter for adverse drug reaction mentions: A corpus and classification benchmark (2014) Fourth Workshop on Building and Evaluating Resources for Health and Biomedical Text Processing (BioTxtM), , Reykjavik, Iceland; Akhtyamova, L., Alexandrov, M., Cardiff, J., Adverse drug extraction in twitter data using convolutional neural network (2017) 28th International Workshop on Database and Expert Systems Applications (DEXA), , editors. 2017; Lyon, France: IEEE; Lee, K., Qadir, A., Hasan, S.A., Datla, V., Prakash, A., Liu, J., Adverse drug event detection in tweets with semi-supervised convolutional neural networks (2017) 26th International Conference on World Wide Web, pp. 705-714; Tiftikci, M., Özgür, A., He, Y., Hur, J., Extracting adverse drug reactions using deep learning and dictionary based approaches (2017) Text Analysis Conference (TAC); Akhtyamova, L., Ignatov, A., Cardiff, J., A large-scale CNN ensemble for medication safety analysis (2017) Springer; International Conference on Applications of Natural Language to Information Systems, pp. 247-253; Devlin, J., Chang, M.W., Lee, K., Toutanova, K., (2018) BERT: Pre-Training of Deep Bidirectional Transformers for Language Understanding; Kim, Y., (2014) Convolutional Neural Networks for Sentence Classification; Diego Lab, , http://diego.asu.edu/downloads/adr_classify_twitter_data.txt, 10 Nov 2018; Yang, Z., Yang, D., Dyer, C., He, X., Smola, A., Hovy, E., Hierarchical attention networks for document classification (2016) Conference of the North American Chapter of the Association for Computational Linguistics: Human Language Technologies (NAACL), pp. 1480-1489; Joulin, A., Grave, E., Bojanowski, P., Mikolov, T., (2016) Bag of Tricks for Efficient Text Classification</v>
          </cell>
          <cell r="AM392" t="str">
            <v>Rezaei, Z.; Department of Computer and Electrical Engineering, P.O.Box: 8731753153, Iran; email: z.rezaei2010@gmail.com</v>
          </cell>
          <cell r="AP392" t="str">
            <v>Royan Institute (ACECR)</v>
          </cell>
          <cell r="AW392" t="str">
            <v>Cell J.</v>
          </cell>
          <cell r="AX392" t="str">
            <v>Final</v>
          </cell>
          <cell r="AY392" t="str">
            <v>2-s2.0-85077903401</v>
          </cell>
          <cell r="AZ392">
            <v>5</v>
          </cell>
          <cell r="BF392" t="str">
            <v>Adverse Drug Reaction; Classification; Deep Learning; Natural Language Processing; Social Network</v>
          </cell>
          <cell r="BG392" t="str">
            <v>adverse drug reaction; Article; attention network; classification algorithm; clinical evaluation; comparative study; controlled study; convolutional neural network; deep learning; drug safety; human; learning; machine learning; medical information; natural language processing; semantics; social media</v>
          </cell>
          <cell r="BH392" t="str">
            <v>twitter|metamap|nlp</v>
          </cell>
          <cell r="BI392" t="str">
            <v>twitter|metamap|nlp</v>
          </cell>
          <cell r="BJ392" t="str">
            <v>objective: health-related studies have been recently at the heart attention of the media. social media, such as twitter, has become a valuable online tool to describe the early detection of various adverse drug reactions (adrs). different medications have adverse effects on various cells and tissues, sometimes more than one cell population would be adversely affected. these types of side effect are occasionally associated with the direct or indirect influence of prescribed drugs but do not have general unfavorable mutagenic consequences on patients. this study aimed to demonstrate a quick and accurate method to collect and classify information based on the distribution of approved data on twitter. materials and methods: in this classification method, we selected "ask a patient" dataset and combination of twitter "ask a patient" datasets that comprised of 6,623, 26,934, and 11,623 reviews. we used deep learning methods with the word2vec to classify adr comments posted by the users and present an architecture by han, fasttext, and cnn. results: natural language processing (nlp) deep learning is able to address more advanced peculiarity in learning information compared to other types of machine learning. moreover, the current study highlighted the advantage of incorporating various semantic features, including topics and concepts. conclusion: our approach predicts drug safety with the accuracy of 93% (the combination of twitter and "ask a patient" datasets) in a binary manner. despite the apparent benefit of various conventional classifiers, deep learning-based text classification methods seem to be precise and influential tools to detect adr. © 2020 royan institute (acecr). all rights reserved.</v>
          </cell>
          <cell r="BK392" t="str">
            <v>As reações adversas causadas por medicamentos são um dos mais importantes problemas de saúde pública. A mídia social tem incentivado mais pacientes a compartilhar suas experiências de uso de drogas e se tornou uma importante fonte para a detecção de reações adversas a medicamentos (RAMs) não relatadas profissionalmente. Uma vez que um grande número de postagens de usuários não menciona qualquer ADR, a detecção precisa da presença de ADRs em cada postagem de usuário é necessária antes que pesquisas adicionais possam ser realizadas. Os métodos anteriores baseados em recursos se concentram na extração de recursos linguísticos mais superficiais que são incapazes de capturar informações profundas e sutis no contexto, falhando em fornecer uma precisão satisfatória. Para superar as limitações de estudos anteriores, este artigo propõe um novo método que pode extrair características linguísticas profundas e, em seguida, combiná-las com características linguísticas superficiais para a detecção de ADR. Primeiramente, extraímos pares predicado-ADR sob a orientação de dependências sintáticas estendidas e do léxico de ADR. Em seguida, extraímos recursos semânticos e de classe gramatical (POS) para cada par e agrupamos os recursos de diferentes pares para gerar uma representação holística de recursos linguísticos profundos. Por fim, usamos a coleção de recursos profundos e vários recursos superficiais para treinar os modelos preditivos. Uma série de experimentos são realizados em conjuntos de dados coletados de DailyStrength e Twitter. Nossa abordagem pode atingir AUCs de 94,44% e 88,97% nos dois conjuntos de dados, respectivamente, superando outros métodos de última geração. Os resultados demonstram os benefícios potenciais de recursos linguísticos profundos para a detecção de ADR em dados sociais. Este método pode ser aplicado a várias outras tarefas de análise de texto e saúde e pode ser usado para apoiar a pesquisa de farmacovigilância.</v>
          </cell>
          <cell r="BL392" t="str">
            <v xml:space="preserve">Objetivo: Estudos relacionados à saúde foram recentemente na atenção do coração da mídia. A mídia social, como o Twitter, tornou-se uma ferramenta on-line valiosa para descrever a detecção precoce de várias reações adversas (ADRs). Diferentes medicamentos têm efeitos adversos em várias células e tecidos, às vezes mais de uma população celular seria afetada adversamente. Estes tipos de efeito colateral são ocasionalmente associados à influência direta ou indireta de drogas prescritas, mas não têm consequências mutagênicas desfavoráveis ​​gerais em pacientes. Este estudo teve como objetivo demonstrar um método rápido e preciso para coletar e classificar informações com base na distribuição de dados aprovados no Twitter. MATERIAIS E MÉTODOS: Neste método de classificação, selecionamos "Perguntar a um paciente" conjuntos de dados e combinação do Twitter "Perguntar a um paciente" DataSets que composto por 6.623, 26.934 e 11.623 revisões. Usamos métodos de aprendizagem profundos com o Word2VEC para classificar comentários ADR postados pelos usuários e apresentar uma arquitetura por Han, FastText e CNN. RESULTADOS: A aprendizagem profunda do processamento de linguagem natural (PNL) é capaz de abordar uma peculiaridade mais avançada na informação de aprendizagem em comparação com outros tipos de aprendizagem de máquina. Além disso, o presente estudo destacou a vantagem de incorporar vários recursos semânticos, incluindo tópicos e conceitos. CONCLUSÃO: Nossa abordagem prevê a segurança dos medicamentos com a precisão de 93% (a combinação do Twitter e "Pergunte a um paciente" conjuntos de dados) de maneira binária. Apesar do aparente benefício de vários classificadores convencionais, métodos de classificação de texto de aprendizagem profunda parecem ser ferramentas precisas e influentes para detectar o ADR. © 2020 Royan Institute (ACECC). todos os direitos reservados. </v>
          </cell>
          <cell r="BQ392">
            <v>0</v>
          </cell>
          <cell r="BR392">
            <v>1</v>
          </cell>
          <cell r="BS392">
            <v>0</v>
          </cell>
          <cell r="BV392">
            <v>0</v>
          </cell>
          <cell r="BW392">
            <v>0</v>
          </cell>
          <cell r="BX392">
            <v>0</v>
          </cell>
          <cell r="BY392">
            <v>0</v>
          </cell>
          <cell r="BZ392">
            <v>0</v>
          </cell>
          <cell r="CA392">
            <v>0</v>
          </cell>
          <cell r="CB392">
            <v>0</v>
          </cell>
          <cell r="CC392">
            <v>0</v>
          </cell>
          <cell r="CE392" t="str">
            <v>Entra ou ñ para leitura: não</v>
          </cell>
          <cell r="CF392" t="str">
            <v>Ruim</v>
          </cell>
          <cell r="CG392">
            <v>44371</v>
          </cell>
          <cell r="CI392">
            <v>0</v>
          </cell>
          <cell r="CK392">
            <v>0</v>
          </cell>
          <cell r="CL392">
            <v>0</v>
          </cell>
        </row>
        <row r="393">
          <cell r="C393" t="str">
            <v>assessment of word embedding techniques for identification of personal experience tweets pertaining to medication uses</v>
          </cell>
          <cell r="D393" t="str">
            <v>Assessment of Word Embedding Techniques for Identification of Personal Experience Tweets Pertaining to Medication Uses</v>
          </cell>
          <cell r="E393" t="str">
            <v xml:space="preserve">Avaliação de técnicas de incorporação de palavras para identificação de tweets de experiência pessoal pertencentes a usos de medicação </v>
          </cell>
          <cell r="G393" t="str">
            <v xml:space="preserve">macho </v>
          </cell>
          <cell r="H393">
            <v>2020</v>
          </cell>
          <cell r="J393">
            <v>0</v>
          </cell>
          <cell r="K393">
            <v>1</v>
          </cell>
          <cell r="L393" t="str">
            <v>Scopus</v>
          </cell>
          <cell r="P393" t="str">
            <v>English</v>
          </cell>
          <cell r="Q393" t="str">
            <v>Book Chapter</v>
          </cell>
          <cell r="R393">
            <v>0</v>
          </cell>
          <cell r="T393" t="str">
            <v>Jiang K., Feng S., Calix R.A., Bernard G.R.</v>
          </cell>
          <cell r="U393" t="str">
            <v>Studies in Computational Intelligence</v>
          </cell>
          <cell r="V393" t="str">
            <v>843</v>
          </cell>
          <cell r="Y393" t="str">
            <v>10.1007/978-3-030-24409-5_5</v>
          </cell>
          <cell r="Z393" t="str">
            <v>10.1007/978-3-030-24409-5_5</v>
          </cell>
          <cell r="AB393" t="str">
            <v>https://www.scopus.com/inward/record.uri?eid=2-s2.0-85070553364&amp;doi=10.1007%2f978-3-030-24409-5_5&amp;partnerID=40&amp;md5=5cf458847b806b47ce97d508d87f707b</v>
          </cell>
          <cell r="AC393" t="str">
            <v>Purdue University Northwest, Hammond, IN  46323, United States; University of North Texas, Denton, TX  76203, United States; Vanderbilt University, Nashville, TN  37232, United States</v>
          </cell>
          <cell r="AD393" t="str">
            <v>Jiang, K., Purdue University Northwest, Hammond, IN  46323, United States; Feng, S., University of North Texas, Denton, TX  76203, United States; Calix, R.A., Purdue University Northwest, Hammond, IN  46323, United States; Bernard, G.R., Vanderbilt University, Nashville, TN  37232, United States</v>
          </cell>
          <cell r="AH393" t="str">
            <v>National Institutes of Health, NIH: 1R15LM011999–01</v>
          </cell>
          <cell r="AI393" t="str">
            <v>Acknowledgements Authors wish to thank anonymous reviewers in critiquing our work and providing constructive comments that improved the manuscript. Authors wish to acknowledge these individuals for their contribution to this project: Dustin Franz, Ravish Gupta for collecting the Twitter data, Alexandra Vest, Cecelia Lai, Bridget Swindell, Mary Stroud, and Matrika Gupta for annotating the tweets. This work was supported by the National Institutes of Health Grant 1R15LM011999–01.</v>
          </cell>
          <cell r="AL393" t="str">
            <v>Alvaro, N., Conway, M., Doan, S., Lofi, C., Overington, J., Collier, N., Crowdsourcing Twitter annotations to identify first-hand experiences of prescription drug use (2015) J. Biomed. Inform., 58, pp. 280-287; Baroni, M., Dinu, G., Kruszewski, G., Don’t count, predict! A systematic comparison of context-counting versus context-predicting semantic vectors (2014) Proceedings of the 52Nd Annual Meeting of the Association for Computational Linguistics, 1, pp. 238-247. , (Volume 1: Long Papers); Bian, J., Topaloglu, U., Yu, F., Towards large-scale twitter mining for drug-related adverse events (2012) Proceedings of the 2012 International Workshop on Smart Health and Wellbeing, pp. 25-32. , pp., ACM; Bojanowski, P., Grave, E., Joulin, A., Mikolov, T., (2016) Enriching Word Vectors with Subword Information, , arXiv; Calix, R.A., Gupta, R., Gupta, M., Jiang, K., Deep gramulator: Improving precision in the classification of personal health-experience tweets with deep learning (2017) 2017 IEEE International Conference on Bioinformatics and Biomedicine (BIBM), pp. 1154-1159. , pp., IEEE; Cocos, A., Fiks, A.G., Masino, A.J., Deep learning for pharmacovigilance: recurrent neural network architectures for labeling adverse drug reactions in Twitter posts (2017) J. Am. Med. Inform. Assoc., 24 (4), pp. 813-821; Eshleman, R., Singh, R., Leveraging graph topology and semantic context for pharmacovigilance through twitter-streams (2016) BMC Bioinform, 17 (13), p. 335; Freifeld, C.C., Brownstein, J.S., Menone, C.M., Bao, W., Filice, R., Kass-Hout, T., Dasgupta, N., Digital drug safety surveillance: monitoring pharmaceutical products in twitter (2014) Drug Saf, 37 (5), pp. 343-350; Hazell, L., Shakir, S.A., Under-reporting of adverse drug reactions (2006) Drug Saf, 29 (5), pp. 385-396; Ji, S., Yun, H., Yanardag, P., Matsushima, S., Vishwanathan, S.V.N., WordRank: Learning Word Embeddings via Ro-bust Ranking (2016) Proceedings of the 2016 Conference on Empirical Methods in Natural Language Processing, pp. 658-668. , pp; Jiang, K., Calix, R., Gupta, M., Construction of a personal experience tweet Corpus for health surveillance (2016) Proceedings of the 15Th Workshop on Biomedical Natural Language Processing, pp. 128-135. , pp; Jiang, K., Zheng, Y., Mining twitter data for potential drug effects (2013) International Conference on Advanced Data Mining and Applications, pp. 434-443. , pp., Springer, Berlin; Jiang, K., Chen, T., Calix, R.A., Bernard, G.R., Identifying consumer health terms of side effects in twitter posts (2018) Stud. Health Technol. Inform., 251, p. 273; Jiang, K., Feng, S., Song, Q., Calix, R.A., Gupta, M., Bernard, G.R., Identifying tweets of personal health experience through word embedding and LSTM neural network (2018) BMC Bioinform, 19 (8), p. 210; Koutkias, V.G., Lillo-Le Louët, A., Jaulent, M.C., Exploiting heterogeneous publicly available data sources for drug safety surveillance: computational framework and case studies (2017) Expert. Opin. Drug Saf., 16 (2), pp. 113-124; Lardon, J., Bellet, F., Aboukhamis, R., Asfari, H., Souvignet, J., Jaulent, M.C., Beyens, M., Bousquet, C., Evaluating Twitter as a complementary data source for pharmacovigilance (2018) Expert. Opin. Drug Saf., 17 (8), pp. 763-774; Leaman, R., Wojtulewicz, L., Sullivan, R., Skariah, A., Yang, J., Gonzalez, G., Towards internet-age pharmacovigilance: extracting adverse drug reactions from user posts to health-related social networks (2010) Proceedings of the 2010 Workshop on Biomedical Natural Language Processing, pp. 117-125; (2014) Medicines and Healthcare Products Regulatory Agency: UK Regulator Leads Innovative EU Project on the Use of Smartphones and Social Media for Drug Safety Information; Mikolov, T., Chen, K., Corrado, G., Dean, J., Efficient estimation of word representations in vector space (2013) Proceedings of Workshop at ICLR; O’Connor, K., Pimpalkhute, P., Nikfarjam, A., Ginn, R., Smith, K.L., Gonzalez, G., Pharmacovigilance on twitter? Mining tweets for adverse drug reactions (2014) In: AMIA Annual Symposium Proceedings, P. 924. American Medical Informatics Association; Pennington, J., Socher, R., Manning, C., Glove: Global vectors for word representation (2014) Proceedings of the 2014 Conference on Empirical Methods in Natural Language Processing (EMNLP), pp. 1532-1543. , pp; Pierce, C.E., Bouri, K., Pamer, C., Proestel, S., Rodriguez, H.W., van Le, H., Freifeld, C.C., Dasgupta, N., Evaluation of facebook and twitter monitoring to detect safety signals for medical products: An analysis of recent fda safety alerts (2017) Drug Saf, 40 (4), pp. 317-331; Powell, G.E., Seifert, H.A., Reblin, T., Burstein, P.J., Blowers, J., Menius, J.A., Painter, J.L., Dasgupta, N., Social media listening for routine post-marketing safety surveillance (2016) Drug Saf, 39 (5), pp. 443-454; Wijeratne, S., Sheth, A., Bhatt, S., Balasuriya, L., Al-Olimat, H.S., Gaur, M., Yazdavar, A.H., Thirunarayan, K., Feature Engineering for Twitter-based Applications (2017) Feature Engineering for Machine Learning and Data Analytics, 35. , vol</v>
          </cell>
          <cell r="AM393" t="str">
            <v>Jiang, K.; Purdue University NorthwestUnited States; email: kjiang@pnw.edu</v>
          </cell>
          <cell r="AP393" t="str">
            <v>Springer Verlag</v>
          </cell>
          <cell r="AW393" t="str">
            <v>Stud. Comput. Intell.</v>
          </cell>
          <cell r="AX393" t="str">
            <v>Final</v>
          </cell>
          <cell r="AY393" t="str">
            <v>2-s2.0-85070553364</v>
          </cell>
          <cell r="AZ393">
            <v>10</v>
          </cell>
          <cell r="BF393" t="str">
            <v>Classification; Natural language processing; Personal experience; Pharmacovigilance; Twitter; Word embedding</v>
          </cell>
          <cell r="BI393" t="str">
            <v>twitter|metamap|nlp</v>
          </cell>
          <cell r="BJ393" t="str">
            <v>twitter, a general purpose social media service, has seen growing interests as an active data source for possible use of post-market surveillance of medicinal products. being able to identify twitter posts of personal experience related to medication use is as important as being able to identify expressions of adverse medical events/reactions for the surveillance purpose. identifying personal experience tweets is a challenging task, especially in the aspect of engineering features for classification. word embedding has become a superior alternative to engineered features in many text classification applications. to investigate if word embedding-based methods can perform constantly better than conventional classification methods with engineered features, we assessed the classification performance of 4 word embedding techniques: glove, word2vec, fasttext, and wordrank. using a corpus of 22 million unlabeled tweets for learning of word embedding and a corpus of 12,331 annotated tweets for classification, we discovered that word embedding-based classification methods consistently outperform the engineered feature-based classification methods with statistical significance of p &amp;lt; 0.01, but there exist no significantly statistical differences among the 4 study word embedding methods (p &amp;lt; 0.05). © springer nature switzerland ag 2020.</v>
          </cell>
          <cell r="BK393" t="str">
            <v>O Twitter, um serviço de mídia social de propósito geral, tem visto um interesse crescente como uma fonte ativa de dados para possível uso de vigilância pós-comercialização de medicamentos. Ser capaz de identificar postagens no Twitter de experiências pessoais relacionadas ao uso de medicamentos é tão importante quanto ser capaz de identificar expressões de eventos / reações médicas adversas para fins de vigilância. Identificar tweets de experiência pessoal é uma tarefa desafiadora, especialmente no aspecto de recursos de engenharia para classificação. A incorporação de palavras tornou-se uma alternativa superior aos recursos de engenharia em muitos aplicativos de classificação de texto. Para investigar se os métodos baseados em incorporação de palavras podem funcionar constantemente melhor do que os métodos de classificação convencionais com recursos de engenharia, avaliamos o desempenho de classificação de técnicas de incorporação de 4 palavras: GloVe, word2vec, fastText e wordRank. Usando um corpus de 22 milhões de tweets não rotulados para aprendizagem de incorporação de palavras e um corpus de 12.331 tweets anotados para classificação, descobrimos que os métodos de classificação baseados em incorporação de palavras superam consistentemente os métodos de classificação baseados em recursos de engenharia com significância estatística de p &lt;0,01, mas não existem diferenças estatísticas significativas entre os 4 métodos de incorporação de palavras de estudo (p &lt;0,05).</v>
          </cell>
          <cell r="BL393" t="str">
            <v xml:space="preserve">Twitter, um serviço de mídia social de uso geral, viu interesses crescentes como uma fonte de dados ativa para possível uso da vigilância pós-comercialização de medicamentos. Ser capaz de identificar mensagens de twitter de experiência pessoal relacionadas ao uso de medicação é tão importante quanto identificar expressões de eventos / reações médicas adversas para o propósito de vigilância. Identificar a experiência pessoal Tweets é uma tarefa desafiadora, especialmente no aspecto dos recursos de engenharia para classificação. A incorporação da palavra tornou-se uma alternativa superior aos recursos projetados em muitos aplicativos de classificação de texto. Para investigar se os métodos baseados em Word incorporar podem executar constantemente melhores do que os métodos de classificação convencionais com recursos projetados, avaliamos o desempenho de classificação de técnicas de 4 palavras de incorporação: luva, Word2VEC, FastText e Wordrank. Utilizando um corpus de 22 milhões de tweets não rotulados para a aprendizagem da palavra incorporação e um corpus de 12.331 tweets anotados para classificação, descobrimos que os métodos de classificação baseados em incorporação de palavras superam consistentemente os métodos de classificação baseados em recursos projetados com significância estatística de P &amp; Lt; 0,01, mas existem diferenças significativamente estatísticas entre os 4 métodos de incorporação de palavras de estudo (P &amp; Lt; 0,05). © Springer Nature Suíça AG 2020. </v>
          </cell>
          <cell r="BQ393">
            <v>0</v>
          </cell>
          <cell r="BR393">
            <v>1</v>
          </cell>
          <cell r="BS393">
            <v>0</v>
          </cell>
          <cell r="BV393">
            <v>0</v>
          </cell>
          <cell r="BW393">
            <v>0</v>
          </cell>
          <cell r="BX393">
            <v>0</v>
          </cell>
          <cell r="BY393">
            <v>0</v>
          </cell>
          <cell r="BZ393">
            <v>0</v>
          </cell>
          <cell r="CA393">
            <v>0</v>
          </cell>
          <cell r="CB393">
            <v>0</v>
          </cell>
          <cell r="CC393">
            <v>0</v>
          </cell>
          <cell r="CE393" t="str">
            <v>Entra ou ñ para leitura: não</v>
          </cell>
          <cell r="CF393" t="str">
            <v>Ruim</v>
          </cell>
          <cell r="CG393">
            <v>44371</v>
          </cell>
          <cell r="CI393">
            <v>0</v>
          </cell>
          <cell r="CK393">
            <v>0</v>
          </cell>
          <cell r="CL393">
            <v>0</v>
          </cell>
        </row>
        <row r="394">
          <cell r="C394" t="str">
            <v>ucm at clef ehealth 2013 shared task 1</v>
          </cell>
          <cell r="D394" t="str">
            <v>UCM at CLEF eHealth 2013 shared task 1</v>
          </cell>
          <cell r="E394" t="str">
            <v xml:space="preserve">UCM na Clef EHealth 2013 Tarefa compartilhada 1 </v>
          </cell>
          <cell r="G394" t="str">
            <v xml:space="preserve">macho </v>
          </cell>
          <cell r="H394">
            <v>2013</v>
          </cell>
          <cell r="I394">
            <v>1</v>
          </cell>
          <cell r="J394">
            <v>0</v>
          </cell>
          <cell r="K394">
            <v>0</v>
          </cell>
          <cell r="L394" t="str">
            <v>Scopus</v>
          </cell>
          <cell r="P394" t="str">
            <v>English</v>
          </cell>
          <cell r="Q394" t="str">
            <v>Conference Paper</v>
          </cell>
          <cell r="R394">
            <v>0</v>
          </cell>
          <cell r="T394" t="str">
            <v>Hervás L., Martínez V., Sánchez I., Díaz A.</v>
          </cell>
          <cell r="U394" t="str">
            <v>CEUR Workshop Proceedings</v>
          </cell>
          <cell r="V394" t="str">
            <v>1179</v>
          </cell>
          <cell r="AB394" t="str">
            <v>https://www.scopus.com/inward/record.uri?eid=2-s2.0-84949154492&amp;partnerID=40&amp;md5=9e247380b01f86be6223c7d4490b0412</v>
          </cell>
          <cell r="AC394" t="str">
            <v>NIL Group, Universidad Complutense de Madrid, C/Profesor García Santesmases, Madrid, 28040, Spain</v>
          </cell>
          <cell r="AD394" t="str">
            <v>Hervás, L., NIL Group, Universidad Complutense de Madrid, C/Profesor García Santesmases, Madrid, 28040, Spain; Martínez, V., NIL Group, Universidad Complutense de Madrid, C/Profesor García Santesmases, Madrid, 28040, Spain; Sánchez, I., NIL Group, Universidad Complutense de Madrid, C/Profesor García Santesmases, Madrid, 28040, Spain; Díaz, A., NIL Group, Universidad Complutense de Madrid, C/Profesor García Santesmases, Madrid, 28040, Spain</v>
          </cell>
          <cell r="AL394" t="str">
            <v>Aronson, A., Lang, F.M., An overview of metamap. Historical perspective and recent advances (2010) Journal of the American Medical Informatics Association, 17 (3), p. 229236; Suominen, H., Salantera, S., Velupillai, S., Three shared tasks on clinical natural language processing (2013) Proceedings of CLEF, , To appear</v>
          </cell>
          <cell r="AM394" t="str">
            <v>Hervás, L.; NIL Group, Spain</v>
          </cell>
          <cell r="AN394" t="str">
            <v>Forner P.Ferro N.Navigli R.Tufis D.</v>
          </cell>
          <cell r="AP394" t="str">
            <v>CEUR-WS</v>
          </cell>
          <cell r="AQ394" t="str">
            <v>2013 Cross Language Evaluation Forum Conference, CLEF 2013</v>
          </cell>
          <cell r="AR394" t="str">
            <v>23 September 2013 through 26 September 2013</v>
          </cell>
          <cell r="AT394">
            <v>110354</v>
          </cell>
          <cell r="AW394" t="str">
            <v>CEUR Workshop Proc.</v>
          </cell>
          <cell r="AX394" t="str">
            <v>Final</v>
          </cell>
          <cell r="AY394" t="str">
            <v>2-s2.0-84949154492</v>
          </cell>
          <cell r="BF394" t="str">
            <v>Concept detection; Medical report; Metamap; Natural language processing; UMLS</v>
          </cell>
          <cell r="BG394" t="str">
            <v>Concept detection; Medical report; Metamap; NAtural language processing; UMLS; Natural language processing systems</v>
          </cell>
          <cell r="BI394" t="str">
            <v>twitter|metamap|nlp</v>
          </cell>
          <cell r="BJ394" t="str">
            <v>we are developing a system that analyzes medical reports and extracts a snomed-ct based concept representation. the more interesting characteristic of our system is not only that it can detect the concepts. it also takes into account if they appear in an affirmative, nega tive or speculative context. the system also separates the concept repre sentation according to the structure of the document. our system takes these steps: automatic orthographic correction, acronyms and abbrevi ation detection, negation and speculation phrase detection and medical concepts detection. for participating in task 1 we have adapted our system in order to obtain the mentions that belongs to the disorder se mantic group defined in the guidelines. the approach is based on using metamap to detect the concepts and the spans. our aim was to identify which was the best way to use metamap in our system to solve the task 1.</v>
          </cell>
          <cell r="BL394" t="str">
            <v xml:space="preserve">Estamos desenvolvendo um sistema que analisa relatórios médicos e extrai uma representação conceitual baseada em Snomed-CT. A característica mais interessante do nosso sistema não é apenas que pode detectar os conceitos. Também leva em conta se aparecerem em um contexto afirmativo, negativo ou especulativo. O sistema também separa a sentença de representação do conceito de acordo com a estrutura do documento. Nosso sistema leva estas etapas: correção automática ortográfica, acrônimos e detecção de detecção de Abrevi, negação e detecção de frase de especulação e detecção de conceitos médicos. Para participar na Tarefa 1, adaptamos nosso sistema para obter as menções que pertencem ao distúrbio Se o grupo Mantic definido nas diretrizes. A abordagem é baseada em usar o metamap para detectar os conceitos e os vãos. Nosso objetivo era identificar qual foi a melhor maneira de usar o metamap em nosso sistema para resolver a tarefa 1. </v>
          </cell>
          <cell r="BQ394">
            <v>0</v>
          </cell>
          <cell r="BR394">
            <v>0</v>
          </cell>
          <cell r="BS394">
            <v>0</v>
          </cell>
          <cell r="BV394">
            <v>0</v>
          </cell>
          <cell r="BW394">
            <v>0</v>
          </cell>
          <cell r="BX394">
            <v>0</v>
          </cell>
          <cell r="BY394">
            <v>0</v>
          </cell>
          <cell r="BZ394">
            <v>0</v>
          </cell>
          <cell r="CA394">
            <v>0</v>
          </cell>
          <cell r="CB394">
            <v>0</v>
          </cell>
          <cell r="CC394">
            <v>0</v>
          </cell>
          <cell r="CK394">
            <v>0</v>
          </cell>
          <cell r="CL394">
            <v>0</v>
          </cell>
        </row>
        <row r="395">
          <cell r="C395" t="str">
            <v>training data augmentation for detecting adverse drug reactions in user generated content</v>
          </cell>
          <cell r="D395" t="str">
            <v>Training data augmentation for detecting adverse drug reactions in user-generated content</v>
          </cell>
          <cell r="E395" t="str">
            <v xml:space="preserve">Aumentação de dados de treinamento para detectar reações de medicamentos adversos no conteúdo gerado pelo usuário </v>
          </cell>
          <cell r="G395" t="str">
            <v xml:space="preserve">macho </v>
          </cell>
          <cell r="H395">
            <v>2020</v>
          </cell>
          <cell r="J395">
            <v>0</v>
          </cell>
          <cell r="K395">
            <v>1</v>
          </cell>
          <cell r="L395" t="str">
            <v>Scopus</v>
          </cell>
          <cell r="P395" t="str">
            <v>English</v>
          </cell>
          <cell r="Q395" t="str">
            <v>Conference Paper</v>
          </cell>
          <cell r="R395">
            <v>0</v>
          </cell>
          <cell r="T395" t="str">
            <v>Mesbah S., Yang J., Sips R.-J., Torre M.V., Lofi C., Bozzon A., Houben G.-J.</v>
          </cell>
          <cell r="U395" t="str">
            <v>EMNLP-IJCNLP 2019 - 2019 Conference on Empirical Methods in Natural Language Processing and 9th International Joint Conference on Natural Language Processing, Proceedings of the Conference</v>
          </cell>
          <cell r="AB395" t="str">
            <v>https://www.scopus.com/inward/record.uri?eid=2-s2.0-85084299441&amp;partnerID=40&amp;md5=994c1c09b4d4c8610ac73cf27b7ddb73</v>
          </cell>
          <cell r="AC395" t="str">
            <v>Delft University of Technology, Van Mourik Broekmanweg, Delft, 62628 XE, Netherlands; Amazon, 440 Terry Ave N, Seattle, WA  98109, United States; MyTomorrows, Anthony Fokkerweg 61, Amsterdam, 1059 CP, Netherlands</v>
          </cell>
          <cell r="AD395" t="str">
            <v>Mesbah, S., Delft University of Technology, Van Mourik Broekmanweg, Delft, 62628 XE, Netherlands; Yang, J., Amazon, 440 Terry Ave N, Seattle, WA  98109, United States; Sips, R.-J., MyTomorrows, Anthony Fokkerweg 61, Amsterdam, 1059 CP, Netherlands; Torre, M.V., Delft University of Technology, Van Mourik Broekmanweg, Delft, 62628 XE, Netherlands; Lofi, C., Delft University of Technology, Van Mourik Broekmanweg, Delft, 62628 XE, Netherlands; Bozzon, A., Delft University of Technology, Van Mourik Broekmanweg, Delft, 62628 XE, Netherlands; Houben, G.-J., Delft University of Technology, Van Mourik Broekmanweg, Delft, 62628 XE, Netherlands</v>
          </cell>
          <cell r="AL395" t="str">
            <v>Ahmad, S.R., Adverse drug event monitoring at the food and drug administration: Your report can make a difference (2003) Journal of General Internal Medicine, 18 (1), pp. 57-60; Aramaki, E., Maskawa, S., Morita, M., Twitter catches the flu: Detecting influenza epidemics using twitter (2011) Proceedings of the Conference on Empirical Methods in Natural Language Processing, pp. 1568-1576. , Association for Computational Linguistics; Blei, D.M., Kucukelbir, A., McAuliffe, J.D., Variational inference: A review for statisticians (2017) Journal of the American Statistical Association, 112 (518), pp. 859-877; Blum, A., Mitchell, T., Combining labeled and unlabeled data with co-training (1998) Proceedings of the Eleventh Annual Conference on Computational Learning Theory, pp. 92-100; Bowman, S.R., Vilnis, L., Vinyals, O., Dai, A., Jozefowicz, R., Bengio, S., Generating sentences from a continuous space (2016) Proceedings of the 20th SIGNLL Conference on Computational Natural Language Learning, pp. 10-21; Chee, B.W., Berlin, R., Schatz, B., Predicting adverse drug events from personal health messages (2011) AMIA Annual Symposium Proceedings, 2011, p. 217. , American Medical Informatics Association; Cho, K., van Merriënboer, B., Gulcehre, C., Bahdanau, D., Bougares, F., Schwenk, H., Bengio, Y., Learning phrase representations using rnn encoder-decoder for statistical machine translation (2014) Proceedings of the Empirical Methods in Natural Language Processing; Chowdhury, S., Zhang, C., Yu, P.S., Multi-task pharmacovigilance mining from social media posts (2018) Proceedings of the 27th International Conference on World Wide Web, pp. 117-126. , International World Wide Web Conferences Steering Committee; Cocos, A., Fiks, A.G., Masino, A.J., Deep learning for pharmacovigilance: Recurrent neural network architectures for labeling adverse drug reactions in twitter posts (2017) Journal of the American Medical Informatics Association, 24 (4), pp. 813-821; (2019) Companion Page, , https://sites.google.com/view/emnlp-ijcnlp2019; Deriu, J., Lucchi, A., de Luca, V., Severyn, A., Müller, S., Cieliebak, M., Hofmann, T., Jaggi, M., Leveraging large amounts of weakly supervised data for multilanguage sentiment classification (2017) Proceedings of the 26th International Conference on World Wide Web, pp. 1045-1052. , International World Wide Web Conferences Steering Committee; Godin, F., Vandersmissen, B., de Neve, W., de Walle, R.V., Multimedia lab @ acl wnut ner shared task: Named entity recognition for twitter microposts using distributed word representations (2015) Proceedings of the Workshop on Noisy User-Generated Text, pp. 146-153; Harpaz, R., DuMouchel, W., Shah, N.H., Madigan, D., Ryan, P., Friedman, C., Novel data-mining methodologies for adverse drug event discovery and analysis (2012) Clinical Pharmacology &amp; Therapeutics, 91 (6), pp. 1010-1021; Harris, Z., Distributional structure (1954) Word, 10, pp. 146-162; He, Z., Chen, Z., Oh, S., Hou, J., Bian, J., Enriching consumer health vocabulary through mining a social q&amp;a site: A similarity-based approach (2017) Journal of Biomedical Informatics, 69, pp. 75-85; Huynh, T., He, Y., Willis, A., Rueger, S., Adverse drug reaction classification with deep neural networks (2016) Proceedings of COL-ING 2016, the 26th International Conference on Computational Linguistics: Technical Papers, pp. 877-887; Karimi, S., Metke-Jimenez, A., Kemp, M., Wang, C., CADEC: A corpus of adverse drug event annotations (2015) Journal of Biomedical Informatics, 55, pp. 73-81; Karisani, P., Agichtein, E., Did you really just have a heart attack?: Towards robust detection of personal health mentions in social media (2018) Proceedings of the 2018 World Wide Web Conference on World Wide Web, pp. 137-146. , International World Wide Web Conferences Steering Committee; Kershaw, D., Rowe, M., Stacey, P., Towards modelling language innovation acceptance in online social networks (2016) Proceedings of the Ninth ACM International Conference on Web Search and Data Mining, pp. 553-562; Kingma, D.P., Welling, M., Auto-encoding variational bayes (2014) Stat, 1050, p. 1; Lafferty, J., McCallum, A., Pereira, F.C.N., Conditional random fields: Probabilistic models for segmenting and labeling sequence data (2001) Int. Conf. On Machine Learning, 951, pp. 282-289; Le, Q., Mikolov, T., Distributed representations of sentences and documents (2014) International Conference on Machine Learning, pp. 1188-1196; Leaman, R., Wojtulewicz, L., Sullivan, R., Skariah, A., Yang, J., Gonzalez, G., Towards internet-age pharmacovigilance: Extracting adverse drug reactions from user posts to health-related social networks (2010) Proceedings of the 2010 Workshop on Biomedical Natural Language Processing, pp. 117-125. , Association for Computational Linguistics; Lee, K., Qadir, A., Hasan, S.A., Datla, V., Prakash, A., Liu, J., Farri, O., Adverse drug event detection in tweets with semi-supervised convolutional neural networks (2017) Proceedings of the 26th International Conference on World Wide Web, pp. 705-714. , International World Wide Web Conferences Steering Committee; Mesbah, S., Lofi, C., Torre, M.V., Bozzon, A., Houben, G.-J., Tse-ner: An iterative approach for long-tail entity extraction in scientific publications (2018) International Semantic Web Conference, pp. 127-143. , Springer; Miao, Y., Yu, L., Blunsom, P., Neural variational inference for text processing (2016) International Conference on Machine Learning, pp. 1727-1736; Mikolov, T., Sutskever, I., Chen, K., Corrado, G.S., Dean, J., Distributed representations of words and phrases and their compositionality (2013) Advances in Neural Information Processing Systems, pp. 3111-3119; Mintz, M., Bills, S., Snow, R., Jurafsky, D., Distant supervision for relation extraction without labeled data (2009) Proceedings of the Joint Conference of the 47th Annual Meeting of the ACL and the 4th International Joint Conference on Natural Language Processing of the AFNLP: Volume 2, 2, pp. 1003-1011. , Association for Computational Linguistics; Nikfarjam, A., Sarker, A., Oconnor, K., Ginn, R., Gonzalez, G., Pharmacovigilance from social media: Mining adverse drug reaction mentions using sequence labeling with word embedding cluster features (2015) Journal of the American Medical Informatics Association, 22 (3), pp. 671-681; Sarker, A., Ginn, R., Nikfarjam, A., OConnor, K., Smith, K., Jayaraman, S., Upadhaya, T., Gonzalez, G., Utilizing social media data for pharmacovigilance: A review (2015) Journal of Biomedical Informatics, 54, pp. 202-212; Sarker, A., Gonzalez, G., Portable automatic text classification for adverse drug reaction detection via multi-corpus training (2015) Journal of Biomedical Informatics, 53, pp. 196-207; Semeniuta, S., Severyn, A., Barth, E., A hybrid convolutional variational autoencoder for text generation (2017) Proceedings of the 2017 Conference on Empirical Methods in Natural Language Processing, pp. 627-637; Soldaini, L., Goharian, N., QuickumLS: A fast, unsupervised approach for medical concept extraction (2016) MedIR Workshop, , sigir; Tsai, C.-T., Kundu, G., Roth, D., Concept-based analysis of scientific literature (2013) Proceedings of the 22nd ACM International Conference on Conference on Information &amp; Knowledge Management, pp. 1733-1738; Tsai, R.T.-H., Wu, S.-H., Chou, W.-C., Lin, Y.-C., He, D., Hsiang, J., Sung, T.-Y., Hsu, W.-L., Various criteria in the evaluation of biomedical named entity recognition (2006) BMC Bioinformatics, 7 (1), p. 92; Usami, Y., Cho, H.-C., Okazaki, N., Jun'Ichi, T., Automatic acquisition of huge training data for bio-medical named entity recognition (2011) Proceedings of BioNLP 2011 Workshop, pp. 65-73. , Association for Computational Linguistics; Zanzotto, F.M., Pennacchiotti, M., (2012) Language Evolution in Social Media: A Preliminary Study; Zeng, Q.T., Tse, T., Exploring and developing consumer health vocabularies (2006) Journal of the American Medical Informatics Association, 13 (1), pp. 24-29</v>
          </cell>
          <cell r="AO395" t="str">
            <v>Apple;ASAPP;et al.;Facebook;Google;salesforce</v>
          </cell>
          <cell r="AP395" t="str">
            <v>Association for Computational Linguistics</v>
          </cell>
          <cell r="AQ395" t="str">
            <v>2019 Conference on Empirical Methods in Natural Language Processing and 9th International Joint Conference on Natural Language Processing, EMNLP-IJCNLP 2019</v>
          </cell>
          <cell r="AR395" t="str">
            <v>3 November 2019 through 7 November 2019</v>
          </cell>
          <cell r="AT395">
            <v>159367</v>
          </cell>
          <cell r="AU395" t="str">
            <v>9781950737901</v>
          </cell>
          <cell r="AW395" t="str">
            <v>EMNLP-IJCNLP - Conf. Empir. Methods Nat. Lang. Process. Int. Jt. Conf. Nat. Lang. Process., Proc. Conf.</v>
          </cell>
          <cell r="AX395" t="str">
            <v>Final</v>
          </cell>
          <cell r="AY395" t="str">
            <v>2-s2.0-85084299441</v>
          </cell>
          <cell r="AZ395">
            <v>10</v>
          </cell>
          <cell r="BG395" t="str">
            <v>Large dataset; Pharmacodynamics; Semi-supervised learning; Social networking (online); Adverse drug reactions; Data augmentation; High quality data; Social media; Training costs; Training data; Training sets; User-generated content; Natural language processing systems</v>
          </cell>
          <cell r="BI395" t="str">
            <v>twitter|metamap|nlp</v>
          </cell>
          <cell r="BJ395" t="str">
            <v>social media provides a timely yet challenging data source for adverse drug reaction (adr) detection. existing dictionary-based, semi-supervised learning approaches are intrinsically limited by the coverage and maintainability of laymen health vocabularies. in this paper, we introduce a data augmentation approach that leverages variational autoencoders to learn high-quality data distributions from a large unlabeled dataset, and subsequently, to automatically generate a large labeled training set from a small set of labeled samples. this allows for efficient social-media adr detection with low training and re-training costs to adapt to the changes and emergence of informal medical laymen terms. an extensive evaluation performed on twitter and reddit data shows that our approach matches the performance of fully-supervised approaches while requiring only 25% of training data. © 2019 association for computational linguistics</v>
          </cell>
          <cell r="BK395" t="str">
            <v>A mídia social fornece uma fonte de dados oportuna, porém desafiadora, para a detecção de reações adversas a medicamentos (ADR). As abordagens de aprendizagem semissupervisionadas baseadas em dicionário existentes são intrinsecamente limitadas pela cobertura e capacidade de manutenção de vocabulários de saúde para leigos. Neste artigo, apresentamos uma abordagem de aumento de dados que aproveita autoencoders variacionais para aprender distribuições de dados de alta qualidade a partir de um grande conjunto de dados não rotulado e, subsequentemente, gerar automaticamente um grande conjunto de treinamento rotulado a partir de um pequeno conjunto de amostras rotuladas. Isso permite a detecção eficiente de ADR nas redes sociais com baixos custos de treinamento e retreinamento para se adaptar às mudanças e surgimento de termos médicos leigos informais. Uma extensa avaliação realizada nos dados do Twitter e do Reddit mostra que nossa abordagem corresponde ao desempenho de abordagens totalmente supervisionadas enquanto requer apenas 25% dos dados de treinamento.</v>
          </cell>
          <cell r="BL395" t="str">
            <v xml:space="preserve">A mídia social fornece uma fonte de dados oportuna, mas desafiadora para a detecção adversa da reação de medicamentos (ADR). As abordagens de aprendizagem semi-supervisionadas em dicionário existentes são intrinsecamente limitadas pela cobertura e à manutenção dos vocabulários de saúde leigos. Neste artigo, introduzimos uma abordagem de aumento de dados que aproveita os autoincodificadores variacionais para aprender distribuições de dados de alta qualidade de um grande conjunto de dados sem rotas e, posteriormente, gerar automaticamente um grande treinamento marcado de um pequeno conjunto de amostras rotuladas. Isso permite a detecção de ADR de mídia social eficiente com baixos custos de treinamento e re-treinamento para se adaptar às mudanças e emergência de termos de leigos médicos informais. Uma avaliação extensa realizada nos dados do Twitter e Reddit mostra que nossa abordagem corresponde ao desempenho de abordagens totalmente supervisionadas, exigindo apenas 25% dos dados de treinamento. © 2019 Associação para Linguística Computacional </v>
          </cell>
          <cell r="BQ395">
            <v>0</v>
          </cell>
          <cell r="BR395">
            <v>1</v>
          </cell>
          <cell r="BS395">
            <v>0</v>
          </cell>
          <cell r="BV395">
            <v>0</v>
          </cell>
          <cell r="BW395">
            <v>0</v>
          </cell>
          <cell r="BX395">
            <v>0</v>
          </cell>
          <cell r="BY395">
            <v>0</v>
          </cell>
          <cell r="BZ395">
            <v>0</v>
          </cell>
          <cell r="CA395">
            <v>0</v>
          </cell>
          <cell r="CB395">
            <v>0</v>
          </cell>
          <cell r="CC395">
            <v>0</v>
          </cell>
          <cell r="CE395" t="str">
            <v>Entra ou ñ para leitura: talvez - Twitter e do Reddit - trabalho de aumento de base rotulada</v>
          </cell>
          <cell r="CF395" t="str">
            <v>Razoavel</v>
          </cell>
          <cell r="CG395">
            <v>44372</v>
          </cell>
          <cell r="CI395">
            <v>0</v>
          </cell>
          <cell r="CK395">
            <v>0</v>
          </cell>
          <cell r="CL395">
            <v>0</v>
          </cell>
        </row>
        <row r="396">
          <cell r="C396" t="str">
            <v>unlocking information in electronic health records using natural language processing a case study in medication information extraction</v>
          </cell>
          <cell r="D396" t="str">
            <v>Unlocking information in electronic health records using natural language processing: A case study in medication information extraction</v>
          </cell>
          <cell r="E396" t="str">
            <v xml:space="preserve">Desbloquear informações em registros eletrônicos de saúde usando o processamento de linguagem natural: um estudo de caso na extração de informações de medicação </v>
          </cell>
          <cell r="G396" t="str">
            <v xml:space="preserve">macho </v>
          </cell>
          <cell r="H396">
            <v>2014</v>
          </cell>
          <cell r="J396">
            <v>0</v>
          </cell>
          <cell r="K396">
            <v>0</v>
          </cell>
          <cell r="L396" t="str">
            <v>Scopus</v>
          </cell>
          <cell r="P396" t="str">
            <v>English</v>
          </cell>
          <cell r="Q396" t="str">
            <v>Book Chapter</v>
          </cell>
          <cell r="R396">
            <v>0</v>
          </cell>
          <cell r="T396" t="str">
            <v>Xu H., Denny J.C.</v>
          </cell>
          <cell r="U396" t="str">
            <v>Text Mining of Web-Based Medical Content</v>
          </cell>
          <cell r="AB396" t="str">
            <v>https://www.scopus.com/inward/record.uri?eid=2-s2.0-84978441841&amp;partnerID=40&amp;md5=edeb5d96f3473844e23e2c307e900235</v>
          </cell>
          <cell r="AC396" t="str">
            <v>School of biomedical informatics, University of texas health science center houston, Houston, United States; Department of Biomedical Informatics and Medicine, Vanderbilt University, Nashville, TN, United States</v>
          </cell>
          <cell r="AD396" t="str">
            <v>Xu, H., School of biomedical informatics, University of texas health science center houston, Houston, United States; Denny, J.C., Department of Biomedical Informatics and Medicine, Vanderbilt University, Nashville, TN, United States</v>
          </cell>
          <cell r="AL396" t="str">
            <v>Aronson, A.R., Effective mapping of biomedical text to the UMLS Metathesaurus: The MetaMap program (2001) Procamia Symp, pp. 17-21; Aronson, A.R., Lang, F.M., An overview of MetaMap: Historical perspective and recent advances (2010) J am Med Inform Assoc, 17, pp. 229-236; Chhieng, D., Day, T., Gordon, G., Hicks, J., Use of natural language programming to extract medication from unstructured electronic medical records (2007) AMIA Annusymp Proc, p. 908; Chung, J., Murphy, S., Concept-value pair extraction from semi-structured clinical narrative: A case study using echocardiogram reports (2005) AMIA Annu Symp Proc, pp. 131-135; Delaney, J.T., Ramirez, A.H., Bowton, E., Pulley, J.M., Basford, M.A., Schildcrout, J.S., Shi, Y., Denny, J.C., Predicting clopidogrel response using DNA samples linked to an electronic health record (2012) Clin Pharmacol Ther, 91, pp. 257-263; Deleger, L., Grouin, C., Zweigenbaum, P., Extracting medical information from narrative patient records: The case of medication-related information (2010) J am Med Inform Assoc, 17, pp. 555-558; Denny, J.C., Smithers, J.D., Miller, R.A., Spickard, A., III, Understanding medical school curriculum content using KnowledgeMap’ (2003) J am Med Inform Assoc, 10, pp. 351-362; Denny, J.C., Spickard, A., III, Miller, R.A., Schildcrout, J., Darbar, D., Rosenbloom, S.T., Peterson, J.F., Identifying UMLS concepts from ECG Impressions using KnowledgeMap (2005) AMIA Annu Symp Proc, pp. 196-200; Doan, S., Bastarache, L., Klimkowski, S., Denny, J.C., Xu, H., Integrating existing natural language processing tools for medication extraction from discharge summaries (2010) J am Med Inform Assoc, 17, pp. 528-531; Doan, S., Collier, N., Xu, H., Pham, H.D., Tu, M.P., Recognition of medication information from discharge summaries using ensembles of classifiers (2012) BMC Med Inform Decis Mak, 12, p. 36; Doan, S.X.H., Recognizing Medication related Entities in Hospital Discharge Summaries using Support Vector Machine (2010) Coling 2010, the 23Rd International Conference on Computational Linguistics Beijing; Evans, D.A., Brownlow, N.D., Hersh, W.R., Campbell, E.M., Automating concept identification in the electronic medical record: An experiment in extracting dosage information (1996) Procamia Annu Fallsymp, pp. 388-392; Fiszman, M., Chapman, W.W., Aronsky, D., Evans, R.S., Haug, P.J., Automatic detection of acute bacterial pneumonia from chest X-ray reports (2000) J am Med Inform Assoc, 7, pp. 593-604; Friedlin, J., Overhage, M., An evaluation of the UMLS in representing corpus derived clinical concepts (2011) AMIA Annu Symp Proc, 2011, pp. 435-444; Friedman, C., Alderson, P.O., Austin, J.H., Cimino, J.J., Johnson, S.B., A general natural-language text processor for clinical radiology (1994) J am Med Inform Assoc, 1, pp. 161-174; Friedman, C., Rindflesch, T.C., Corn, M., Natural language processing: State of the art and prospects for significant progress, a workshop sponsored by the National Library of Medicine (2013) J Biomed Inform, 46, pp. 765-773; Gold, S., Elhadad, N., Zhu, X., Cimino, J.J., Hripcsak, G., Extracting structured medication event information from discharge summaries (2008) AMIA Annu Symp Proc, pp. 237-241; Haerian, K., Varn, D., Vaidya, S., Ena, L., Chase, H.S., Friedman, C., Detection of pharmacovigilance-related adverse events using electronic health records and automated methods (2012) Clin Pharmacol Ther, 92, pp. 228-234; Hahn, U., Romacker, M., Schulz, S., MEDSYNDIKATE-a natural language system for the extraction of medical information from findings reports (2002) Int J Med Inform, 67, pp. 63-74; Hamon, T., Grabar, N., Linguistic approach for identification of medication names and related information in clinical narratives (2010) J am Med Inform Assoc, 17, pp. 549-554; Harkema, H., Dowling, J.N., Thornblade, T., Chapman, W.W., ConText: An algorithm for determining negation, experiencer, and temporal status from clinical reports (2009) J Biomed Inform, 42, pp. 839-851; Haug, P.J., Koehler, S., Lau, L.M., Wang, P., Rocha, R., Huff, S.M., Experience with a mixed semantic/syntactic parser (1995) Proc Annu Symp Comput Appl Med Care, pp. 284-288; Hripcsak, G., Austin, J.H., Alderson, P.O., Friedman, C., Use of natural language processing to translate clinical information from a database of 889,921 chest radiographic reports (2002) Radiology, 224, pp. 157-163; Jagannathan, V., Mullett, C.J., Arbogast, J.G., Halbritter, K.A., Yellapragada, D., Regulapati, S., Bandaru, P., Assessment of commercial NLP engines for medication information extraction from dictated clinical notes (2009) Int J Med Inform, 78, pp. 284-291; Jha, A.K., Desroches, C.M., Campbell, E.G., Donelan, K., Rao, S.R., Ferris, T.G., Shields, A., Blumenthal, D., Use of electronic health records in U.S. Hospitals (2009) N Engl J Med, 360, pp. 1628-1638; Kohane, I.S., Using electronic health records to drive discovery in disease genomics (2011) Nat Rev Genet, 12, pp. 417-428; Kuhn, M., Campillos, M., Letunic, I., Jensen, L.J., Bork, P., A side effect resource to capture phenotypic effects of drugs (2010) Molsystbiol, 6, p. 343; Lafferty, J., Mc Callum, A., Pereira, F., Conditional random fields: Probabilistic models for segmenting and labeling sequence data (2001) Proc. 18Th International Conf on Machine Learning, pp. 282-289; Lependu, P., Iyer, S.V., Bauer-Mehren, A., Harpaz, R., Mortensen, J.M., Podchiyska, T., Ferris, T.A., Shah, N.H., Pharmacovigilance using clinical notes (2013) Clin Pharmacol Ther, 93, pp. 547-555; Levin, M.A., Krol, M., Doshi, A.M., Reich, D.L., Extraction and mapping of drug names from free text to a standardized nomenclature (2007) AMIA Annu Symp Proc, pp. 438-442; Li, Q., Zhai, H., Deleger, L., Lingren, T., Kaiser, M., Stoutenborough, L., Solti, I., A sequence labeling approach to link medications and their attributes in clinical notes and clinical trial announcements for information extraction (2013) Jam Med Inform Assoc, 20, pp. 915-921; Li, Z., Liu, F., Antieau, L., Cao, Y., Yu, H., Lancet: A high precision medication event extraction system for clinical text (2010) J am Med Inform Assoc, 17, pp. 563-567; Liu, M., Jiang, M., Kawai, V.K., Stein, C.M., Roden, D.M., Denny, J.C., Xu, H., Modeling drug exposure data in electronic medical records: An application to warfarin (2011) AMIA Annu Symp Proc, 2011, pp. 815-823; Manolio, T.A., Collaborative genome-wide association studies of diverse diseases: Programs of the NHGRIs office of population genomics (2009) Pharmacogenomics, 10, pp. 235-241; Mc Carty, C.A., Wilke, R.A., Biobanking and pharmacogenomics (2010) Pharmacogenomics, 11, pp. 637-641; Meystre, S., Haug, P.J., Natural language processing to extract medical problems from electronic clinical documents: Performance evaluation (2006) Jbiomedinform, 39, pp. 589-599; Meystre, S.M., Savova, G.K., Kipper-Schuler, K.C., Hurdle, J.F., Extracting information from textual documents in the electronic health record: A review of recent research (2008) Yearb Med Inform, pp. 128-144; Meystre, S.M., Thibault, J., Shen, S., Hurdle, J.F., South, B.R., Textractor: A hybrid system for medications and reason for their prescription extraction from clinical text documents (2010) J am Med Inform Assoc, 17, pp. 559-562; Mork, J.G., Bodenreider, O., Demner-Fushman, D., Dogan, R.I., Lang, F.M., Lu, Z., Neveol, A., Aronson, A.R., Extracting Rx information from clinical narrative (2010) J am Med Inform Assoc, 17, pp. 536-539; Nadkarni, P.M., Ohno-Machado, L., Chapman, W.W., Natural language processing: An introduction (2011) J am Med Inform Assoc, 18, pp. 544-551; Patrick, J., Li, M., High accuracy information extraction of medication information from clinical notes: 2009 i2b2 medication extraction challenge (2010) J am Med Inform Assoc, 17, pp. 524-527; Ramirez, A.H., Shi, Y., Schildcrout, J., Delaney, J.T., Xu, H., Oetjens, M., Zuvich, R., Denny, J.C., Predicting warfarin dosage in European and African Americans using DNA samples linked to an electronic health record (2012) Pharmacogenomics, , press; Sager, N., Friedman, C., Lyman, M.S., (1987) Medical Language Processing: Computer Management of Narrative Data, , Reading, Addison-Wesley: MA; Sager, N., Lyman, M., Bucknall, C., Nhan, N., Tick, L.J., Natural language processing and the representation of clinical data (1994) J am Med Inform Assoc, 1, pp. 142-160; Savova, G.K., Fan, J., Ye, Z., Murphy, S.P., Zheng, J., Chute, C.G., Kullo, I.J., Discovering peripheral arterial disease cases from radiology notes using natural language processing (2010) AMIA Annu Symp Proc, 2010, pp. 722-726; Savova, G.K., Masanz, J.J., Ogren, P.V., Zheng, J., Sohn, S., Kipper-Schuler, K.C., Chute, C.G., Mayo clinical Text Analysis and Knowledge Extraction System (CTAKES): Architecture, component evaluation and applications (2010) J am Med Inform Assoc, 17, pp. 507-513; Savova, G.K., Ogren, P.V., Duffy, P.H., Buntrock, J.D., Chute, C.G., Mayo clinic NLP system for patient smoking status identification (2008) J am Med Inform Assoc, 15, pp. 25-28; Schadow, G., Mc Donald, C.J., Extracting structured information from free text pathology reports (2003) AMIA Annu Symp Proc, pp. 584-588; Shea, S., Hripcsak, G., Accelerating the use of electronic health records in physician practices (2010) N Engl J Med, 362, pp. 192-195; Spasic, I., Sarafraz, F., Keane, J.A., Nenadic, G., Medication information extraction with linguistic pattern matching and semantic rules (2010) J am Med Inform Assoc, 17, pp. 532-535; Strom, B.L., (2005) Pharmacoepidemiology, , J. Wiley: Chichester; Hoboken, NJ; Tikk, D., Solt, I., Improving textual medication extraction using combined conditional random fields and rule-based systems (2010) J am Med Inform Assoc, 17, pp. 540-544; Uzuner, O., Solti, I., Cadag, E., Extracting medication information from clinical text (2010) J am Med Inform Assoc, 17, pp. 514-518; Wang, X., Hripcsak, G., Markatou, M., Friedman, C., Active computerized pharmacovigilance using natural language processing, statistics, and electronic health records: A feasibility study (2009) J am Med Inform Assoc, 16, pp. 328-337; Wei, W.Q., Cronin, R.M., Xu, H., Lasko, T.A., Bastarache, L., Denny, J.C., Development and evaluation of an ensemble resource linking medications to their indications (2013) J Am Med Inform Assoc, 20, pp. 954-961; Wei, W.Q., Feng, Q., Jiang, L., Waitara, M.S., Iwuchukwu, O.F., Roden, D.M., Jiang, M., Denny, J.C., Characterization of statin dose response in electronic medical records (2014) Clin Pharmacol Ther, 95 (3), pp. 331-338; Wilke, R.A., Xu, H., Denny, J.C., Roden, D.M., Krauss, R.M., Mc Carty, C.A., Davis, R.L., Savova, G., The emerging role of electronic medical records in pharmaco-genomics (2011) Clin Pharmacol Ther, 89, pp. 379-386; Wood, L., Martinez, C., The general practice research database: Role in pharmacovigilance (2004) Drug Saf, 27, pp. 871-881; Wysowski, D.K., Swartz, L., Adverse drug event surveillance and drug withdrawals in the United States, 1969-2002: The importance of reporting suspected reactions (2005) Arch Intern Med, 165, pp. 1363-1369; Xu, H., Jiang, M., Oetjens, M., Bowton, E.A., Ramirez, A.H., Jeff, J.M., Basford, M.A., Denny, J.C., Facilitating pharmacogenetic studies using electronic health records and natural-language processing: A case study of warfarin (2011) J am Med Inform Assoc, 18, pp. 387-391; Xu, H., Stenner, S.P., Doan, S., Johnson, K.B., Waitman, L.R., Denny, J.C., MedEx: A medication information extraction system for clinical narratives (2010) J am Med Inform Assoc, 17, pp. 19-24; Yang, H., Automatic extraction of medication information from medical discharge summaries (2010) J am Med Inform Assoc, 17, pp. 545-548; Yetisgen-Yildiz, M., Gunn, M.L., Xia, F., Payne, T.H., A text processing pipeline to extract recommendations from radiology reports (2013) Jbiomedinform, 46, pp. 354-362; Zeng, Q.T., Goryachev, S., Weiss, S., Sordo, M., Murphy, S.N., Lazarus, R., Extracting principal diagnosis, co-morbidity and smoking status for asthma research: Evaluation of a natural language processing system (2006) BMC Med Inform Decis Mak, 6, p. 30</v>
          </cell>
          <cell r="AP396" t="str">
            <v>Walter de Gruyter GmbH</v>
          </cell>
          <cell r="AU396" t="str">
            <v>9781614513902; 9781614515418</v>
          </cell>
          <cell r="AW396" t="str">
            <v>Text Min. of Web-Based Med. Content</v>
          </cell>
          <cell r="AX396" t="str">
            <v>Final</v>
          </cell>
          <cell r="AY396" t="str">
            <v>2-s2.0-84978441841</v>
          </cell>
          <cell r="AZ396">
            <v>14</v>
          </cell>
          <cell r="BH396" t="str">
            <v>twitter|metamap|nlp</v>
          </cell>
          <cell r="BI396" t="str">
            <v>twitter|metamap|nlp</v>
          </cell>
          <cell r="BJ396" t="str">
            <v>clinical natural language processing (nlp), which can unlock detailed patient information from clinical narratives stored in electronic health records, has been frequently used to support clinical research and operations. this chapter introduces the state-of-the-art work in clinical nlp. using medication information extraction as a use case, we describe different methods to build clinical nlp systems, including rule-based, machine learning-based, and hybrid approaches. applications of medication information extraction systems, such as pharmacovigilance (post-market surveillance of drugs) research, are also discussed in this chapter. © 2014 walter de gruyter inc., boston/berlin. all rights reserved.</v>
          </cell>
          <cell r="BL396" t="str">
            <v xml:space="preserve">O processamento clínico de linguagem natural (PNL), que pode desbloquear informações detalhadas do paciente de narrativas clínicas armazenadas em registros eletrônicos de saúde, tem sido freqüentemente usada para suportar pesquisas e operações clínicas. Este capítulo introduz o trabalho de última geração no PNL clínico. Usando a extração de informações de medicação como um caso de uso, descrevemos diferentes métodos para construir sistemas de PNL clínicos, incluindo abordagens baseadas em regras, baseadas em aprendizagem de máquinas e híbridas. Aplicações de sistemas de extração de informações de medicamentos, como a pesquisa de farmacovigilância (vigilância pós-comercialização de drogas), também são discutidas neste capítulo. © 2014 Walter de Gruyter Inc., Boston / Berlim. todos os direitos reservados. </v>
          </cell>
          <cell r="BQ396">
            <v>0</v>
          </cell>
          <cell r="BR396">
            <v>0</v>
          </cell>
          <cell r="BS396">
            <v>0</v>
          </cell>
          <cell r="BV396">
            <v>0</v>
          </cell>
          <cell r="BW396">
            <v>0</v>
          </cell>
          <cell r="BX396">
            <v>0</v>
          </cell>
          <cell r="BY396">
            <v>0</v>
          </cell>
          <cell r="BZ396">
            <v>0</v>
          </cell>
          <cell r="CA396">
            <v>0</v>
          </cell>
          <cell r="CB396">
            <v>0</v>
          </cell>
          <cell r="CC396">
            <v>0</v>
          </cell>
          <cell r="CK396">
            <v>0</v>
          </cell>
          <cell r="CL396">
            <v>0</v>
          </cell>
        </row>
        <row r="397">
          <cell r="C397" t="str">
            <v>unsupervised mapping of sentences to biomedical concepts based on integrated information retrieval model and clustering</v>
          </cell>
          <cell r="D397" t="str">
            <v>Unsupervised mapping of sentences to biomedical concepts based on integrated information retrieval model and clustering</v>
          </cell>
          <cell r="E397" t="str">
            <v xml:space="preserve">Mapeamento não supervisionado de frases para conceitos biomédicos com base no modelo e no agrupamento de recuperação de informações integrados </v>
          </cell>
          <cell r="G397" t="str">
            <v xml:space="preserve">macho </v>
          </cell>
          <cell r="H397">
            <v>2010</v>
          </cell>
          <cell r="J397">
            <v>0</v>
          </cell>
          <cell r="K397">
            <v>0</v>
          </cell>
          <cell r="L397" t="str">
            <v>Scopus</v>
          </cell>
          <cell r="P397" t="str">
            <v>English</v>
          </cell>
          <cell r="Q397" t="str">
            <v>Conference Paper</v>
          </cell>
          <cell r="R397">
            <v>0</v>
          </cell>
          <cell r="S397" t="str">
            <v>All Open Access, Green</v>
          </cell>
          <cell r="T397" t="str">
            <v>Kim M.-Y., Dou Q., Zaiane O.R., Goebel R.</v>
          </cell>
          <cell r="U397" t="str">
            <v>2010 ACM International Conference on Bioinformatics and Computational Biology, ACM-BCB 2010</v>
          </cell>
          <cell r="Y397" t="str">
            <v>10.1145/1854776.1854820</v>
          </cell>
          <cell r="Z397" t="str">
            <v>10.1145/1854776.1854820</v>
          </cell>
          <cell r="AB397" t="str">
            <v>https://www.scopus.com/inward/record.uri?eid=2-s2.0-77958052050&amp;doi=10.1145%2f1854776.1854820&amp;partnerID=40&amp;md5=90bdf36c11b3d1648d3eb95a32d0caf5</v>
          </cell>
          <cell r="AC397" t="str">
            <v>Department of Computing Science, University of Alberta, Canada</v>
          </cell>
          <cell r="AD397" t="str">
            <v>Kim, M.-Y., Department of Computing Science, University of Alberta, Canada; Dou, Q., Department of Computing Science, University of Alberta, Canada; Zaiane, O.R., Department of Computing Science, University of Alberta, Canada; Goebel, R., Department of Computing Science, University of Alberta, Canada</v>
          </cell>
          <cell r="AL397" t="str">
            <v>Krallinger, M., Valencia, A., Text-mining and information-retrieval services for molecular biology (2005) Genome Biology, 6, p. 224; Blaschke, C., Andrade, M.A., Ouzounis, C., Valencia, A., Automatic extraction of biological information from scientific text: Protein-protein interactions (1999) Proc. Int. Conf. Intell. Syst. Mol. Biol., 30 A (2), pp. 60-67; Ono, T., Hishigaki, H., Tanigami, A., Takagi, T., Automated extraction of information on protein-protein interactions from the biological literature (2001) Bioinformatics, 17 (2), pp. 155-161; Thomas, J., Milward, D., Ouzounis, C., Pulman, S., Carroll, M., Automatic extraction of protein interactions from scientific abstracts (2000) Pac. Symp. Biocomput., pp. 541-552; Swanson, D.R., Fish oil, raynaud's syndrome, and undiscovered public knowledge (1986) Perspectives In. Biology and Medicine, 30 (1), pp. 7-18; Swanson, D.R., Medical literature as a potential source of new knowledge (1990) Bulletin of the Medical Library Association, 78 (1), pp. 29-37; Weeber, M., Klein, H., Aronson, A.R., Mork, J.G., De Jongvan Den Berg, L.T.W., Vos, R., Text-based discovery in biomedicine: The architecture of the DAD-system (2000) Proc AMIA Symp., 35 (20), pp. 903-907; Bodenreider, O., The Unified Medical Language System (UMLS): Integrating biomedical terminology (2004) Nucleic Acids Res 32 Database Issue, pp. D267-D270; Lindberg, D.A., Humphreys, B.L., McCray, A.T., The unified medical language system (1993) Methods Inf Med, 32 (4), pp. 281-291; Aronson, A.R., Effective mapping of biomedical text to the UMLS Metathesaurus: The MetaMap program (2001) Proc AMIA Symp, pp. 17-21; Hersh, W., Leone, T.J., The SAPHIRE server: A new algorithm and implementation (1995) Proc Annu Symp Comput Appl Med Care, pp. 858-862; Butte, A.J., Kohane, I.S., Creation and implications of a phenomegenome network (2006) Nat Biotechnol, 24 (1), pp. 55-62; Butte, A.J., Chen, R., Finding disease-related genomic experiments within an international repository: First steps in translational bioinformatics (2006) AMIA Annu Symp Proc, pp. 106-110; Shah, N.H., Rubin, D.L., Espinosa, I., Montgomery, K., Musen, M.A., Annotation and query of tissue microarray data using the NCI Thesaurus (2007) BMC Bioinformatics, 8, p. 296; Dai, M., An efficient solution for mapping free text to ontology terms (2008) AMIA Summit on Translational Bioinformatics. San Francisco, CA; Gaudan, S., Jimeno Yepes, A., Lee, V., Rebholz-Schuhmann, D., Combining evidence, specificity, and proximity towards the normalization of gene ontology terms in text (2008) EURASIP Journal on Bioinformatics and Systems Biology, 8 (1), pp. 1-9. , January; Jimeno, A., Jimenez-Ruiz, E., Lee, V., Gaudan, S., Berlanga, R., Rebholz-Schuhmann, D., Assessment of disease named entity recognition on a corpus of annotated sentences (2008) BMC Bioinformatics, 9 (SUPPL. 3), pp. S3; Mougin, F., Burgun, A., Bodenreider, O., Mapping data elements to terminological resources for integrating biomedical data sources (2006) BMC Bioinformatics, 7 (S-3); Mottaz, A., Yip, Y.L., Ruch, P., Veuthey, A., Mapping protein information to disease terminologies (2007) Journal of Integrative Bioinformatics, 4 (3), p. 79; Hakenberg, J., Plake, C., Royer, L., Strobelt, H., Leser, U., Schroeder, M., Gene mention normalization and interaction extraction with context models and sentence motifs (2008) Genome Biol, 9 (SUPPL. 2), pp. S14; Cohen, K.B., Acquaah-Mensah, G.K., Dolbey, A.E., Hunter, L., Contrast and variability in gene names (2002) ACL-02 Workshop on Natural Language Processing in the Biomedical Domain, pp. 14-20; Tsuruoka, Y., McNaught, J., Ananiadou, S., Normalizing biomedical terms by minimizing ambiguity and variability (2008) BMC Bioinformatics, 9 (SUPPL. 3); Chun, H.W., Tsuruoka, Y., Kim, J.D., Shiba, R., Nagata, N., Hishiki, T., Tsujii, J., Extraction of gene-disease relations from Medline using domain dictionaries and machine learning (2006) Pac Symp Biocomput, pp. 4-15; Névéol, A., Kim, W., Wilbur, W.J., Lu, Z., Exploring two biomedical text genres for disease recognition (2009) Proc. of the Workshop on BioNLP, pp. 144-152; Tanabe, L.K., Wilbur, W.J., A priority model for named entities (2006) Proc. of HLT- NAACL BioNLP Workshop, pp. 33-40; Ponte, J.M., Croft, W.B., A language modeling approach to information retrieval (1998) Proc. of ACM SIGIR Conference on Research and Development in Information Retrieval, pp. 206-214; Willet, P., Recent trends in hierarchical document clustering: A critical review (1988) Information Processing and Management, 24, pp. 577-597; Bundschus, M., Dejori, M., Stetter, M., Tresp, V., Kriegel, H.P., Extraction of semantic biomedical relations from text using conditional random fields (2008) BMC Bioinformatics, 23 (9), p. 207. , Apr</v>
          </cell>
          <cell r="AM397" t="str">
            <v>Kim, M.-Y.; Department of Computing Science, Canada; email: miyoung2@cs.ualberta.ca</v>
          </cell>
          <cell r="AO397" t="str">
            <v>Professional</v>
          </cell>
          <cell r="AQ397" t="str">
            <v>2010 ACM International Conference on Bioinformatics and Computational Biology, ACM-BCB 2010</v>
          </cell>
          <cell r="AR397" t="str">
            <v>2 August 2010 through 4 August 2010</v>
          </cell>
          <cell r="AS397" t="str">
            <v>Niagara Falls, NY</v>
          </cell>
          <cell r="AT397">
            <v>82005</v>
          </cell>
          <cell r="AU397" t="str">
            <v>9781450304382</v>
          </cell>
          <cell r="AW397" t="str">
            <v>ACM Int. Conf. Bioinformatics Comput. Biol., ACM-BCB</v>
          </cell>
          <cell r="AX397" t="str">
            <v>Final</v>
          </cell>
          <cell r="AY397" t="str">
            <v>2-s2.0-77958052050</v>
          </cell>
          <cell r="AZ397">
            <v>7</v>
          </cell>
          <cell r="BF397" t="str">
            <v>Bioinformatics; Information retrieval; Mapping of biomedical terms; Text mining</v>
          </cell>
          <cell r="BG397" t="str">
            <v>Automatic mapping; Data source; Distance measure; Document frequency; Document Retrieval; F-measure; High quality; Human resources; Integrated informations; Language model; Manual annotation; Mapping problem; Matching methods; Research communities; Step method; Structured information; Text mining; Bioinformatics; Computational linguistics; Data mining; Information use; Mapping; Natural language processing systems; Ontology; Thesauri; Information retrieval</v>
          </cell>
          <cell r="BI397" t="str">
            <v>twitter|metamap|nlp</v>
          </cell>
          <cell r="BJ397" t="str">
            <v>structured information revealed by manual annotation of disease descriptions with umls meta-thesaurus concepts, can provide high-quality reliable data sources for the research community. while progress in both extent and annotation has been made, only a limited scope of diseases has been annotated, largely because of the required human resources. since annotating text is time consuming and the variation of disease descriptions makes the annotation task difficult, it is useful to develop systems for automatic mapping of biomedical sentences into an ontology. our goal is to automatically map biomedical sentences into umls disease concepts. previous methods including statistical methods, are still weaker than dictionary-based simple matching methods. to consider an alternative to both, we demonstrate how the mapping problem can be viewed as a document retrieval problem: under this perspective, the mapping integrates information based on a language model, document frequency, and distance measures. our improvements are based on a three-step method using information retrieval and clustering. in the first step, we retrieve the top-10 ranked relevant umls concept entries using an integrated information retrieval model. in the second step, we cluster the retrieved concept entries according to shared words. in the final step, we select one answer for each cluster using a threshold. our experiments are promising, and on typical data show a precision of 73.28%, recall of 77.51%, and f-measure of 75.34% significantly outperforming previous methods based on statistics, dictionaries, and the metamap by 6.95 to 9.95 percent. copyright © 2010 acm.</v>
          </cell>
          <cell r="BL397" t="str">
            <v xml:space="preserve">Informações estruturadas reveladas pela anotação manual de descrições de doenças com conceitos Meta-thesaurus UMLS, podem fornecer fontes de dados confiáveis ​​de alta qualidade para a comunidade de pesquisa. Embora o progresso na extensão e na anotação tenha sido feito, apenas um escopo de doenças limitado foi anotado, em grande parte devido aos recursos humanos necessários. Como a anotação do texto é demorado e a variação das descrições de doenças dificulta a tarefa de anotação, é útil desenvolver sistemas para mapeamento automático de sentenças biomédicas em uma ontologia. Nosso objetivo é mapear automaticamente as frases biomédicas em conceitos de doença de UMLs. Os métodos anteriores, incluindo métodos estatísticos, ainda são mais fracos que os métodos de correspondência simples baseados em dicionário. Para considerar uma alternativa a ambos, demonstramos como o problema de mapeamento pode ser visualizado como um problema de recuperação de documentos: sob essa perspectiva, o mapeamento integra informações com base em um modelo de idioma, frequência de documentos e medidas de distância. Nossas melhorias são baseadas em um método de três etapas usando recuperação de informações e agrupamento. Na primeira etapa, recuperamos as entradas de conceito de UMLs relevantes de Top-10 classificadas usando um modelo de recuperação de informações integrado. Na segunda etapa, cluste as entradas conceituais recuperadas de acordo com palavras compartilhadas. Na etapa final, selecionamos uma resposta para cada cluster usando um limite. Nossos experimentos são promissores, e em dados típicos mostram uma precisão de 73,28%, a recordação de 77,51% e medida F de 75,34% superam significativamente os métodos anteriores baseados em estatísticas, dicionários e metamap em 6,95 a 9,95%. Copyright © 2010 ACM. </v>
          </cell>
          <cell r="BQ397">
            <v>0</v>
          </cell>
          <cell r="BR397">
            <v>0</v>
          </cell>
          <cell r="BS397">
            <v>0</v>
          </cell>
          <cell r="BV397">
            <v>0</v>
          </cell>
          <cell r="BW397">
            <v>0</v>
          </cell>
          <cell r="BX397">
            <v>0</v>
          </cell>
          <cell r="BY397">
            <v>0</v>
          </cell>
          <cell r="BZ397">
            <v>0</v>
          </cell>
          <cell r="CA397">
            <v>0</v>
          </cell>
          <cell r="CB397">
            <v>0</v>
          </cell>
          <cell r="CC397">
            <v>0</v>
          </cell>
          <cell r="CK397">
            <v>0</v>
          </cell>
          <cell r="CL397">
            <v>0</v>
          </cell>
        </row>
        <row r="398">
          <cell r="C398" t="str">
            <v>feasibility test and application of ai in healthcare with special emphasis in clinical pharmacovigilance and regulatory practices</v>
          </cell>
          <cell r="D398" t="str">
            <v>“Feasibility test and application of AI in healthcare”—with special emphasis in clinical, pharmacovigilance, and regulatory practices</v>
          </cell>
          <cell r="E398" t="str">
            <v xml:space="preserve">"Teste de viabilidade e aplicação de AI em saúde" - com ênfase especial nas práticas clínicas, farmacovigilância e regulatórias </v>
          </cell>
          <cell r="G398" t="str">
            <v xml:space="preserve">macho </v>
          </cell>
          <cell r="H398">
            <v>2021</v>
          </cell>
          <cell r="J398">
            <v>0</v>
          </cell>
          <cell r="K398">
            <v>0</v>
          </cell>
          <cell r="L398" t="str">
            <v>Scopus</v>
          </cell>
          <cell r="P398" t="str">
            <v>English</v>
          </cell>
          <cell r="Q398" t="str">
            <v>Review</v>
          </cell>
          <cell r="R398">
            <v>0</v>
          </cell>
          <cell r="T398" t="str">
            <v>Kalaiselvan V., Sharma A., Gupta S.K.</v>
          </cell>
          <cell r="U398" t="str">
            <v>Health and Technology</v>
          </cell>
          <cell r="V398" t="str">
            <v>11</v>
          </cell>
          <cell r="W398" t="str">
            <v>1</v>
          </cell>
          <cell r="Y398" t="str">
            <v>10.1007/s12553-020-00495-6</v>
          </cell>
          <cell r="Z398" t="str">
            <v>10.1007/s12553-020-00495-6</v>
          </cell>
          <cell r="AB398" t="str">
            <v>https://www.scopus.com/inward/record.uri?eid=2-s2.0-85093920516&amp;doi=10.1007%2fs12553-020-00495-6&amp;partnerID=40&amp;md5=36cc2c2a116ebd6c790ce3e817582df3</v>
          </cell>
          <cell r="AC398" t="str">
            <v>Indian Pharmacopoeia Commission, Sector-23, Raj Nagar, Ghaziabad, Uttar Pradesh  201002, India; Department of Clinical Research, Delhi Pharmaceutical Science and Research University, New Delhi, 110017, India</v>
          </cell>
          <cell r="AD398" t="str">
            <v>Kalaiselvan, V., Indian Pharmacopoeia Commission, Sector-23, Raj Nagar, Ghaziabad, Uttar Pradesh  201002, India; Sharma, A., Department of Clinical Research, Delhi Pharmaceutical Science and Research University, New Delhi, 110017, India; Gupta, S.K., Department of Clinical Research, Delhi Pharmaceutical Science and Research University, New Delhi, 110017, India</v>
          </cell>
          <cell r="AL398" t="str">
            <v>Rong, G., Mendez, A., Bou Assi, E., Zhao, B., Sawan, M., Artificial Intelligence in Healthcare: Review and Prediction Case Studies (2020) J pre-proofs., 6 (3), pp. 291-301; https://fastml.com/bayesian-machine-learning; https://www.javatpoint.com/history-of-artificial-intelligence; (2020) Artificial Intelligence - Overview - Tutorialspoint, , https://www.tutorialspoint.com/artificial_intelligence/artificial_intelligence:overview.html.Accessed, May 14; https://addepto.com/artificial-intelligence-and-big-data-in-healthcare; Rupali, M., Amit, P., A Review Paper on General Concepts of ‘Artificial Intelligence and Machine Learning (2017) Iarjset, 4 (4), pp. 79-82. , https://doi.org/10.17148/iarjset/nciarcse.2017.22; Schmidhuber, J., Deep Learning in Neural Networks: An Overview (2014) Neural Netw., 61, pp. 85-117; Simeone, O., A Very Brief Introduction to Machine Learning with Applications to Communication Systems (2018) IEEE Trans Cogn Commun Netw., 4 (4), pp. 648-664; Callahan, A., Shah, N.H., (2017) Machine Learning in Healthcare, , Elsevier Inc; Hinton, G., Deep Learning—A Technology With the Potential to Transform Health Care (2018) Journal of the American Medical Association., 320 (11), pp. 1101-1102; Bhardwaj, R., Nambia, A.R., Dutta, D., A Study of Machine Learning in Healthcare (2017) IEEE 41St Annual Computer Software and Applications Conference (COMPSAC)., 2017, pp. 236-241. , https://doi.org/10.1109/COMPSAC.2017.164; (2020) AI in Healthcare: 90 Startups Making Noise in the Industry | CB Insights, , https://www.cbinsights.com/research/artificial-intelligence-startups-healthcare/.Accessed, May 16; Chowdhury, G.G., Natural language Processing (2005) Annual Review Inf Sci Technol., 37 (1), pp. 51-89; Liddy, E.D., Natural Language Processing (2001) Encyclopedia of Library and Information Science, , 2nd ed. NY, Marcel Decker, Inc; Velupillai, S., Using clinical Natural Language Processing for health outcomes research: Overview and actionable suggestions for future advances (2018) J Biomed Inform., 88 (October), pp. 11-19; Murali, N., Sivakumaran, N., Artificial Intelligence in Healthcare–A Review (2018) International Journal of Modern Computation, Information and Communication Technology, 1 (6), pp. 103-110. , https://doi.org/10.13140/RG.2.2.27265.92003; What doctor? Why AI and robotics will define new health (2017) PWC, pp. 1-50. , https://medicalfuturist.com/, June; Reddy, S., Fox, J., Purohit, M.P., Artificial intelligence-enabled healthcare delivery (2019) Journal of the Royal Society of Medicine, 112 (1), pp. 1-7. , https://doi.org/10.1177/0141076818815510; Mintz, Y., Brodie, R., Introduction to artificial intelligence in medicine (2019) Minimally Invasive Ther Allied Technol, 28 (2), pp. 73-81. , (,):., https://doi.org/10.1080/13645706.2019.1575882; Mak, K.K., Pichika, M.R., Artificial intelligence in drug development: present status and future prospects (2019) Drug Discov Today., 24 (3), pp. 773-780; Umscheid, C.A., Margolis, D.J., Grossman, C.E., Key concepts of clinical trials: A narrative review (2011) Postgrad Med., 123 (5), pp. 194-204; Google’s Deepmind Aces Protein Folding | Science | AAAS, , https://www.sciencemag.org/news/2018/12/google-s-deepmind-aces-protein-folding, Accessed May 17, 2020; Awalethe, M.J.L., Polypharmacology Browser PPB2: Target Prediction Combining Nearest Neighbors with Machine Learning (2019) Journal of Chemical Information and Modeling, 59 (1), pp. 1-21. , https://doi.org/10.1021/acs.jcim.8b00524; Chan, H.C.S., Shan, H., Dahoun, T., Vogel, H., Yuan, S., Advancing Drug Discovery via Artificial Intelligence (2019) Cell Press., 40 (8), pp. 592-604; Chen, B., Butte, A.J., Leveraging big data to transform target selection and drug discovery (2016) Clin Pharmacol Ther., 99 (3), pp. 285-297; Clinical Trials., , https://www.who.int/health-topics/clinical-trials/#tab=tab_2, Accessed Apr. 21, 2020; Harrer, S., Shah, P., Antony, B., Hu, J., Artificial Intelligence for Clinical Trial Design (2019) Cell Press., 40 (8), pp. 577-591; Intelligent Clinical Trials Transforming Through; Antoniou, M., Kolamunnage-Dona, R., Wason, J., Biomarker-guided trials: Challenges in practice (2019) Contemporary Clinical Trials Communications., 16, p. 100493; The Many Faces of AI in Clinical Trials -., , https://hitconsultant.net/2020/02/28/many-faces-ai-clinical-trials/#.XpviYEAzbIU, Accessed Apr. 19, 2020; Nayak, V.S., Khan, M.S., Shukla, B.K., Chaturvedi, P.R., Artificial intelligence in clinical research (2016) Int J Clin trial, 3 (4), pp. 187-193; What is Diabetic Retinopathy? - American Academy of Ophthalmology., , https://www.aao.org/eye-health/diseases/what-is-diabetic-retinopathy, Accessed Apr. 28, 2020; Rema, M., Premkumar, S., Anitha, B., Deepa, R., Pradeepa, R., Mohan, V., Prevalence of diabetic retinopathy in urban India: The Chennai Urban Rural Epidemiology Study (CURES) Eye Study (2005) I. Investig Ophthalmol Vis Sci., 46 (7), pp. 2328-2333; Google’s AI Program Can Detect Diabetic Eye Disease., , https://www.livemint.com/Companies/6qcoG76hzbEjkTPSMvtq0H/Googles-AI-program-can-detect-diabetic-eye-disease.html, Accessed Apr. 30, 2020; Using Artificial Intelligence to Automate Screening for Diabetic Retinopathy | Ophthalmology Times., , https://www.ophthalmologytimes.com/article/using-artificial-intelligence-automate-screening-diabetic-retinopathy, Accessed Apr. 30, 2020; A Madurai-based hospital and Google are working together to stop early blindness The Hindu., , https://www.thehindu.com/sci-tech/technology/an-ai-for-an-eye/article25476723.ece, Accessed Apr. 30, 2020; What is Diabetes? | NIDDK., , https://www.niddk.nih.gov/health-information/diabetes/overview/what-is-diabetes, Accessed Apr. 30, 2020; 9Th Ed. Diabetes Research and Clinical Practice, , https://www.diabetesresearchclinicalpractice.com/article/S0168-8227(19)31230-6/fulltext, Accessed Apr. 30, 2020; Contreras, I., Vehi, J., Artificial Intelligence for Diabetes Management and Decision Support: Literature Review (2018) Journal of Medical Internet Research, 20 (5), pp. 1-24. , https://doi.org/10.2196/10775; Artificial Intelligence - Fuzzy Logic Systems - Tutorialspoint., , https://www.tutorialspoint.com/artificial_intelligence/artificial_intelligence:fuzzy_logic_systems.html, Accessed Apr. 30, 2020; Phillip, M., Nocturnal glucose control with an artificial pancreas at a diabetes camp (2013) N Engl J Med., 368 (9), pp. 824-833; Cescon, M., Early Detection of Infusion Set Failure during Insulin Pump Therapy in Type 1 Diabetes (2016) J Diabetes Sci Technol., 10, pp. 1268-1276; Dai, X., Luo, Z.C., Zhai, L., Zhao, W.P., Huang, F., Artificial Pancreas as an Effective and Safe Alternative in Patients with Type 1 Diabetes Mellitus: A Systematic Review and Meta-Analysis (2018) Cross Marks., 9 (3), pp. 1269-1277; Ramli, R., Reddy, M., Oliver, N., Artificial Pancreas: Current Progress and Future Outlook in the Treatment of Type 1 Diabetes (2019) Drugs., 79, pp. 1089-1101; Jaremko, J., Rorstad, O., Advances Toward the Implantable (1998) Diabetes Care, 21 (3), pp. 444-450; Healthline, , https://www.healthline.com/health/cancer; Siegel, R.L., Miller, K.D., Jemal, A., Cancer statistics, 2019 (2019) CA Cancer J Clin., 69 (1), pp. 7-34; Wild, C.P., Weiderpass, E., Stewart, B.W., World Cancer Report: Cancer Research for Cancer Prevention (2020) Lyon, France: International Agency for Research on Cancer, , http://publications.iarc.fr/586, Available from; Mathur, P., Cancer Statistics, 2020: Report From National Cancer Registry Programme, India (2020) JCO Glob Oncol, 6, pp. 1063-1075; Saranath, D., Khanna, A., Current Status of Cancer Burden: Global and Indian Scenario (2014) Biomed Res J, 1 (1), pp. 1-5; Worldwide Cancer Statistics | Cancer Research UK, , https://www.cancerresearchuk.org/health-professional/cancer-statistics/worldwide-cancer#heading-One, Accessed May 08, 2020; Liang, M., Low-dose CT screening for lung cancer: Computer-aided detection of missed lung cancers (2016) Radiology, 281 (1), pp. 279-288; Bi, W.L., Artificial intelligence in cancer imaging: Clinical challenges and applications (2019) CA Cancer J Clin, pp. 1-31; Giger, M.L., Karssemeijer, N., Schnabel, J.A., Breast Image Analysis for Risk Assessment, Detection, Diagnosis, and Treatment of Cancer (2013) Annu Rev Biomed Eng, 15 (1), pp. 327-357; Khan, J., Grrer, B., Diagnostic classification of cancer Using DNA microarrays and artificial intelligence (2004) new york Acad Sci, 5, pp. 49-66; Wang, S., Differentiation between glioblastomas, solitary brain metastases, and primary cerebral lymphomas using diffusion tensor and dynamic susceptibility contrast-enhanced MR imaging (2011) Am J Neuroradiol, 32 (3), pp. 507-514; Huang, S., Yang, J., Fong, S., Zhao, Q., (2020) Artificial Intelligence in Cancer Diagnosis and Prognosis: Opportunities and Challenges. Cancer Letter, 471, pp. 61-71. , https://doi.org/10.1016/j.canlet.2019.12.007; Tsao, C.W., Artificial neural network for predicting pathological stage of clinically localized prostate cancer in a Taiwanese population (2014) J Chinese Med Assoc, 77 (10), pp. 513-518; Sherbet, G.V., Woo, W.L., Dlay, S., Application of artificial intelligence-based technology in cancer management: A commentary on the deployment of artificial neural networks (2018) Anticancer Res, 38 (12), pp. 6607-6613; Goldenberg, S.L., Nir, G., Salcudean, S.E., A new era: artificial intelligence and machine learning in prostate cancer (2019) Nature Reviews Urology., 16 (7), pp. 391-403; Kann, B.B.H., Thompson, R., Thomas, C.R., Artificial Intelligence in Oncology: Current Applications and Future Directions (2019) Oncol J, 33 (2), pp. 46-53; 43 Pharma Companies Using Artificial Intelligence in Drug Discovery, , https://blog.benchsci.com/pharma-companies-using-artificial-intelligence-in-drug-discovery, Accessed May 18, 2020; Clark, K., The cancer imaging archive (TCIA): Maintaining and operating a public information repository (2013) J Digit Imaging, 26 (6), pp. 1045-1057; Pavlopoulou, A., Spandidos, D.A., Michalopoulos, I., Human cancer databases (Review) (2015) Oncol Rep, 33 (1), pp. 3-18; https://www.rsna.org/en/research/quantitative-imaging-biomarkers-alliance; Weisman, A.J., Convolutional Neural Networks for Automated PET/CT Detection of Diseased Lymph Node Burden in Patients with Lymphoma (2020) Radiol Artif Intell, 2 (5); https://www.who.int/medicines/areas/quality_safety/safety_efficacy/pharmvigi/en; Kotni Murali, S.K., Prakash, A., Medhi, B., Artificial intelligence in pharmacovigilance: Practical utility (2020) IJP, 51 (6), pp. 373-376; Mulchandania, R., Kakkar, A.K., Reporting of adverse drug reactions in India: A review of the current scenario, obstacles and possible solutions (2018) Int J Risk Saf Med, 30 (1), pp. 33-44; Schmider, J., Kumar, K., LaForest, C., Swankoski, B., Naim, K., Caubel, P.M., Innovation in Pharmacovigilance: Use of Artificial Intelligence in Adverse Event Case Processing (2018) Clin Pharmacol Ther, 105 (4), pp. 954-961; (2018) Life Sciences &amp; Healthcare, , https://www.tcs.com/content/dam/tcs/pdf/Industries/life-sciences-and-healthcare/solution-brochure/AI_PhV_Final.pdf; (2017) Uppsala Reports-Covering the World of Pharmacovigilence. Uppasla Monitoring Centre, 76. , https://www.who-umc.org/media/3271/uppsala-reports-76_web.pdf; Ventola, C.L., Big Data and Pharmacovigilance: Data Mining for Adverse Drug Events and Interaction (2018) Pharmacy and Therapeutics, 43 (6), pp. 340-351; Sparkes, S., (2018) The Role of Artificial Intelligence within Pharmacovigilance and Medical Information, 56; Joos, S., Glassen, K., Musselmann, B., Herbal medicine in primary healthcare in Germany: The Patient’s perspective (2012) Evidence-based Complement Altern Med, 2012, pp. 1-11; Pan, S., Historical Perspective of Traditional Indigenous Medical Practices: The Current Renaissance and Conservation of Herbal Resources (2014) hindawi, 2014, pp. 1-20; Bharathi, S.K.V., Sukitha, A., Moses, J.A., Anandharamakrishnan, C., Instrument-based detection methods for adulteration in spice and spice products. – A review (2019) JOSAC, 27 (2), pp. 106-118. , https://doi.org/10.25081/josac.2018.v27.i2.1099; Azlah, M.A.F., Chua, L.S., Rahmad, F.R., Abdullah, F.I., Wan Alwi, S.R., Review on Techniques for Plant Leaf Classification and Recognition (2019) MDPI., 8 (4), p. 77; Jeon, W.S., Rhee, S.Y., Plant leaf recognition using a convolution neural network (2017) Int J Fuzzy Log Intell Syst, 17 (1), pp. 26-34; de Boer, H.J., Ichim, M.C., Newmaster, S.G., DNA Barcoding and Pharmacovigilance of Herbal Medicines (2015) Drug Safety, 38 (7), pp. 611-620. , (,):., https://doi.org/10.1007/s40264-015-0306-8; Heidarbeigi, K., Mohtasebi, S.S., Foroughirad, A., Rafiee, S., Rezaei, K., Detection of Adulteration in Saffron Samples Using Electronic Nose Detection of Adulteration in Saffron Samples Using Electronic Nose (2015) Int J Food Prop, 18 (7), pp. 1391-1401; (2019) National Cancer Registry Programme Report, , https://www.regulations.gov/comment?D=FDA-2017-N-4301-0001; Proposed Regulatory Framework for Modifications to Artificial Intelligence (2019) Machine Learning (AI / ML) -Based Software as a Medical Device (Samd), , https://www.fda.gov/files/medical%20devices/published/US-FDA-Artificial-Intelligence-and-Machine-Learning-Discussion-Paper.pdf; (2018) Medical Devices — Application of Risk Management to Medical Devices, , https://www.apotekarsocieteten.se/wp-content/uploads/2018/08/prEN-ISO-14971.pdf, Available from; Ho, C.W.L., Soon, D., Caals, K., Kapur, J., Governance of automated image analysis and artificial intelligence analytics in healthcare (2019) Clin Radiol, 74 (5), pp. 329-337; Paul, Y., (2018), https://cis-india.org/internet-governance/files/ai-and-healtchare-report; Keskinbora, K.H., Medical ethics considerations on artificial intelligence (2019) J Clin Neurosci, 64, pp. 277-282; Tankelevitch, L., (2017) Advancing AI in the NHS, , https://www.polygeia.com; (2019) Artificial Intelligence: How to Get It Right, pp. 1-55. , https://www.nhsx.nhs.uk/assets/NHSX_AI_report.pdf, no. October; (2020) Regulation of Software as a Medical Device; Regulation of Software as a Medical Device Therapeutic Goods Administration (TGA)., , https://www.tga.gov.au/regulation-software-medical-device, Accessed Oct. 18, 2020; Aayog, N.I., (2018) National Strategy for Artificial Intelligence, p. 115. , https://niti.gov.in/writereaddata/files/document_publication/NationalStrategy-for-AI-Discussion-Paper.pdf, Available from; Price, W.N., Artificial Intelligence in Health Care: Applications and Legal Issues (2017) THE SCITECH LAWYER, 14 (1), pp. 1-7. , https://repository.law.umich.edu/articles/1932, Available from; Bailey, J.L., Artificial Intelligence in Healthcare – Competition (Part Four of a Four-Part Series) (2017) Health Capital Consultance, 10 (7). , https://www.healthcapital.com/hcc/newsletter/07_17/PDF/AI.pdf; https://www.alliedmarketresearch.com/artificial-intelligence-in-healthcare-market; https://www.startupindia.gov.in/; Wang, F., Preininger, A., AI in Health: State of the Art, Challenges, and Future Directions (2019) Yearb Med Inform, 28 (1), pp. 16-26; Tatonetti, N.P., Fernald, G.H., Altman, R.B., A novel signal detection algorithm for identifying hidden drug-drug interactions in adverse event reports (2012) J Am Med Informatics Assoc, 19 (1), pp. 79-85; Davenport, T., Kalakota, R., The potential for artificial intelligence in healthcare (2019) Futur Healthc J, 6 (2), pp. 94-98; The future of artificial intelligence in health care How AI will impact patients, clinicians, and the pharmaceutical industry Deloitte, , https://www2.deloitte.com/us/en/pages/life-sciences-and-health-care/articles/future-of-artificial-intelligence-in-health-care.html; Buch, V.H., Ahmed, I., Maruthappu, M., Debate &amp; Analysis Artificial intelligence in medicine: current trends and future possibilities (2018) Br J Gen Pract., 68 (668), pp. 143-144; Tekkeşin, A.İ., Artificial Intelligence in Healthcare: Past, Present and Future (2019) Anatol J Cardiol, 22, pp. 8-9. , https://doi.org/10.14744/anatoljcardiol.2019.28661; https://www.aomrc.org.uk/wp-content/uploads/2019/01/Artificial_intelligence:in_healthcare_0119.pdf, Accessed Oct. 19, 2020; Racine, E., Boehlen, W., Sample, M., Healthcare uses of artificial intelligence: Challenges and opportunities for growth (2019) Healthcare management forum, 32 (5). , (,)., https://doi.org/10.1177/0840470419843831</v>
          </cell>
          <cell r="AM398" t="str">
            <v>Kalaiselvan, V.; Indian Pharmacopoeia Commission, Sector-23, Raj Nagar, India; email: vivekarts@gmail.com</v>
          </cell>
          <cell r="AP398" t="str">
            <v>Springer Science and Business Media Deutschland GmbH</v>
          </cell>
          <cell r="AW398" t="str">
            <v>Health Technol.</v>
          </cell>
          <cell r="AX398" t="str">
            <v>Final</v>
          </cell>
          <cell r="AY398" t="str">
            <v>2-s2.0-85093920516</v>
          </cell>
          <cell r="BF398" t="str">
            <v>Artificial intelligence; Artificial neural network; Clinical trial; Drug regulatory; Machine learning; Pharmacovigilance</v>
          </cell>
          <cell r="BG398" t="str">
            <v>herbaceous agent; artificial intelligence; clinical practice; clinical trial (topic); diabetes mellitus; diabetic retinopathy; drug safety; feasibility study; global disease burden; global health; health care; health promotion; human; machine learning; malignant neoplasm; measurement accuracy; natural language processing; patient selection; pharmacovigilance; Review</v>
          </cell>
          <cell r="BJ398" t="str">
            <v>artificial intelligence (ai) is the use of the machine by the introduction of learning technologies to the machine with the help of data collected in the past to be used for solving problems that arise in the future. the present review article focuses on the role of ai in healthcare such as drug development, clinical trial, disease management, pharmacovigilance (pv), and regulatory practices. the ai helps in patient’s randomization and also increases the success rate of clinical trials. diabetes retinopathy, diabetes, and cancer are the leading global health burdens in which ai has shown positive results in the detection, prevention, mitigation, and treatment of these diseases. pv data plays an important role in ensuring the safety of ongoing medical products. once the ai implemented the pv data it is expected to be more accurate and quality reporting is provided. the role of ai is also expended in detecting adulteration in herbal drugs. various regulatory frameworks are laid down by the us fda, mhra, tga, and others for the safe and efficient use of ai in healthcare. the present article highlights the role of ai in promoting healthcare however the challenges of ai while practice to be addressed from time to time. © 2020, iupesm and springer-verlag gmbh germany, part of springer nature.</v>
          </cell>
          <cell r="BK398" t="str">
            <v>Desenvolvemos um sistema para extrair automaticamente menções de Reações Adversas a Medicamentos (RAMs) de avaliações de usuários sobre drogas em sites de redes sociais</v>
          </cell>
          <cell r="BL398" t="str">
            <v xml:space="preserve">Inteligência artificial (AI) é o uso da máquina pela introdução de tecnologias de aprendizagem para a máquina com a ajuda de dados coletados no passado a ser usado para resolver problemas que surgem no futuro. O presente artigo de revisão enfoca o papel da AI em saúde, como desenvolvimento de medicamentos, ensaio clínico, gerenciamento de doenças, farmacovigilância (PV) e práticas regulatórias. A AI ajuda na randomização do paciente e também aumenta a taxa de sucesso de ensaios clínicos. Diabetes retinopatia, diabetes e câncer são os principais encargos globais de saúde em que a AI mostrou resultados positivos na detecção, prevenção, mitigação e tratamento dessas doenças. Os dados PV desempenham um papel importante na garantia da segurança dos produtos médicos em andamento. Uma vez que o AI implementou os dados PV, espera-se que seja fornecido relatórios mais precisos e de qualidade. O papel da AI também é gasto na detecção de adulteração em medicamentos à ervas. Vários quadros regulatórios são estabelecidos pela FDA dos EUA, MHRA, TGA e outros para o uso seguro e eficiente da AI em saúde. O presente artigo destaca o papel da AI na promoção de cuidados de saúde, mas os desafios da AI, enquanto a prática a ser tratada de tempos em tempos. © 2020, iupesm e Springer-Verlag GmbH Alemanha, parte da natureza Springer. </v>
          </cell>
          <cell r="BQ398">
            <v>0</v>
          </cell>
          <cell r="BR398">
            <v>1</v>
          </cell>
          <cell r="BS398">
            <v>0</v>
          </cell>
          <cell r="BT398" t="str">
            <v xml:space="preserve"> explorando um conjunto de padrões de linguagem.</v>
          </cell>
          <cell r="BW398">
            <v>0</v>
          </cell>
          <cell r="BX398">
            <v>0</v>
          </cell>
          <cell r="BY398">
            <v>0</v>
          </cell>
          <cell r="BZ398">
            <v>0</v>
          </cell>
          <cell r="CA398">
            <v>0</v>
          </cell>
          <cell r="CB398">
            <v>0</v>
          </cell>
          <cell r="CC398">
            <v>0</v>
          </cell>
          <cell r="CE398" t="str">
            <v>Entra ou ñ para leitura: não</v>
          </cell>
          <cell r="CF398" t="str">
            <v>Ruim</v>
          </cell>
          <cell r="CG398">
            <v>44375</v>
          </cell>
          <cell r="CK398">
            <v>0</v>
          </cell>
          <cell r="CL398">
            <v>0</v>
          </cell>
        </row>
        <row r="399">
          <cell r="C399" t="str">
            <v>a comprehensive review of computational methods for drug drug interaction detection</v>
          </cell>
          <cell r="D399" t="str">
            <v>A Comprehensive Review of Computational Methods for Drug-drug Interaction Detection</v>
          </cell>
          <cell r="E399" t="str">
            <v xml:space="preserve">Uma revisão abrangente de métodos computacionais para detecção de interação medicamentosa </v>
          </cell>
          <cell r="G399" t="str">
            <v xml:space="preserve">macho </v>
          </cell>
          <cell r="H399">
            <v>2021</v>
          </cell>
          <cell r="J399">
            <v>0</v>
          </cell>
          <cell r="K399">
            <v>0</v>
          </cell>
          <cell r="L399" t="str">
            <v>Scopus</v>
          </cell>
          <cell r="P399" t="str">
            <v>English</v>
          </cell>
          <cell r="Q399" t="str">
            <v>Article</v>
          </cell>
          <cell r="R399">
            <v>0</v>
          </cell>
          <cell r="T399" t="str">
            <v>Qiu Y., Zhang Y., Deng Y., Liu S., Zhang W.</v>
          </cell>
          <cell r="U399" t="str">
            <v>IEEE/ACM Transactions on Computational Biology and Bioinformatics</v>
          </cell>
          <cell r="Y399" t="str">
            <v>10.1109/tcbb.2021.3081268</v>
          </cell>
          <cell r="Z399" t="str">
            <v>10.1109/TCBB.2021.3081268</v>
          </cell>
          <cell r="AB399" t="str">
            <v>https://www.scopus.com/inward/record.uri?eid=2-s2.0-85107194770&amp;doi=10.1109%2fTCBB.2021.3081268&amp;partnerID=40&amp;md5=c42b2f7c7f9ed85a266e246785876024</v>
          </cell>
          <cell r="AC399" t="str">
            <v>Huazhong Agricultural University, 47895 Wuhan, Hubei, China, 430070 (e-mail: qiuyang2000@webmail.hzau.edu.cn); Huazhong Agricultural University, 47895 Wuhan, Hubei, China, (e-mail: tangqiaoyehua@webmail.hzau.edu.cn); Wuhan University, 12390 Wuhan, Hubei, China, 430072 (e-mail: dyfmail@whu.edu.cn); Huazhong Agricultural University, 47895 Wuhan, Hubei, China, 430070 (e-mail: scliu@mail.hzau.edu.cn); College of Informatics, Huazhong Agricultural University, 47895 Wuhan, Hubei, China, 430070 (e-mail: zhangwen@mail.hzau.edu.cn)</v>
          </cell>
          <cell r="AD399" t="str">
            <v>Qiu, Y., Huazhong Agricultural University, 47895 Wuhan, Hubei, China, 430070 (e-mail: qiuyang2000@webmail.hzau.edu.cn); Zhang, Y., Huazhong Agricultural University, 47895 Wuhan, Hubei, China, (e-mail: tangqiaoyehua@webmail.hzau.edu.cn); Deng, Y., Wuhan University, 12390 Wuhan, Hubei, China, 430072 (e-mail: dyfmail@whu.edu.cn); Liu, S., Huazhong Agricultural University, 47895 Wuhan, Hubei, China, 430070 (e-mail: scliu@mail.hzau.edu.cn); Zhang, W., College of Informatics, Huazhong Agricultural University, 47895 Wuhan, Hubei, China, 430070 (e-mail: zhangwen@mail.hzau.edu.cn)</v>
          </cell>
          <cell r="AP399" t="str">
            <v>Institute of Electrical and Electronics Engineers Inc.</v>
          </cell>
          <cell r="AW399" t="str">
            <v>IEEE/ACM Trans. Comput. BioL. Bioinf.</v>
          </cell>
          <cell r="AX399" t="str">
            <v>Article in Press</v>
          </cell>
          <cell r="AY399" t="str">
            <v>2-s2.0-85107194770</v>
          </cell>
          <cell r="BF399" t="str">
            <v>data mining; Data mining; Databases; Drug-drug interactions; Drugs; Feature extraction; link prediction; machine learning; pharmacovigilance; relation extraction; Safety; Surveillance; Task analysis</v>
          </cell>
          <cell r="BG399" t="str">
            <v>Computational methods; Data mining; Extraction; Forecasting; Machine learning; Natural language processing systems; Petroleum reservoir evaluation; Predictive analytics; Computational approach; Data mining methods; Drug-drug interactions; Evaluation metrics; NAtural language processing; Pharmacovigilance; Prediction methods; Statistical techniques; Drug interactions</v>
          </cell>
          <cell r="BI399" t="str">
            <v>twitter|metamap|nlp</v>
          </cell>
          <cell r="BJ399" t="str">
            <v>the detection of drug-drug interactions (ddis) is a crucial task for drug safety surveillance, which provides effective and safe co-prescriptions of multiple drugs. since laboratory researches are often complicated, costly and time-consuming, it's urgent to develop computational approaches to detect drug-drug interactions. in this paper, we conduct a comprehensive review of state-of-the-art computational methods falling into three categories: literature-based extraction methods, machine learning-based prediction methods and pharmacovigilance-based data mining methods. literature-based extraction methods detect ddis from published literature using natural language processing techniques; machine learning-based prediction methods build prediction models based on the known ddis in databases and predict novel ones; pharmacovigilance-based data mining methods usually apply statistical techniques on various electronic data to detect drug-drug interaction signals. we first present the taxonomy of drug-drug interaction detection methods and provide the outlines of three categories of methods. afterwards, we respectively introduce research backgrounds and data sources of three categories, and illustrate their representative approaches as well as evaluation metrics. finally, we discuss the current challenges of existing methods and highlight potential opportunities for future directions. ieee</v>
          </cell>
          <cell r="BL399" t="str">
            <v xml:space="preserve">A detecção de interações medicamentosas (DDIS) é uma tarefa crucial para a vigilância de segurança de drogas, que fornece co-prescrições eficazes e seguras de múltiplos medicamentos. Como as pesquisas laboratoriais são muitas vezes complicadas, dispendiosas e demoradas, é urgente desenvolver abordagens computacionais para detectar interações medicamentosas. Neste artigo, conduzimos uma revisão abrangente de métodos computacionais de última geração que caem em três categorias: métodos de extração baseados em literatura, métodos de previsão baseados em máquinas e métodos de mineração de dados baseados em farmacovigilância. Métodos de extração baseados em literatura detectam DDIs da literatura publicada usando técnicas de processamento de linguagem natural; Métodos de predição baseados em aprendizagem da máquina constroem modelos de previsão baseados no DDIs conhecidos nos bancos de dados e prever novos novos; Os métodos de mineração de dados baseados em farmacovigilância geralmente aplicam técnicas estatísticas em vários dados eletrônicos para detectar sinais de interação medicamentosa. Primeiramente apresentamos a taxonomia dos métodos de detecção de interação medicamentosa e fornecem os contornos de três categorias de métodos. Depois, aplicamos planos de pesquisa e fontes de dados de três categorias e ilustram suas abordagens representativas, bem como as métricas de avaliação. Finalmente, discutimos os desafios atuais dos métodos existentes e destacam possíveis oportunidades para as instruções futuras. ieee. </v>
          </cell>
          <cell r="BQ399">
            <v>0</v>
          </cell>
          <cell r="BR399">
            <v>1</v>
          </cell>
          <cell r="BS399">
            <v>0</v>
          </cell>
          <cell r="BV399">
            <v>0</v>
          </cell>
          <cell r="BW399">
            <v>0</v>
          </cell>
          <cell r="BX399">
            <v>0</v>
          </cell>
          <cell r="BY399">
            <v>0</v>
          </cell>
          <cell r="BZ399">
            <v>0</v>
          </cell>
          <cell r="CA399">
            <v>0</v>
          </cell>
          <cell r="CB399">
            <v>0</v>
          </cell>
          <cell r="CC399">
            <v>0</v>
          </cell>
          <cell r="CE399" t="str">
            <v>Entra ou ñ para leitura: não</v>
          </cell>
          <cell r="CF399" t="str">
            <v>Ruim</v>
          </cell>
          <cell r="CG399">
            <v>44375</v>
          </cell>
          <cell r="CK399">
            <v>0</v>
          </cell>
          <cell r="CL399">
            <v>0</v>
          </cell>
        </row>
        <row r="400">
          <cell r="C400" t="str">
            <v>ade eval an evaluation of text processing systems for adverse event extraction from drug labels for pharmacovigilance</v>
          </cell>
          <cell r="D400" t="str">
            <v>ADE Eval: An Evaluation of Text Processing Systems for Adverse Event Extraction from Drug Labels for Pharmacovigilance</v>
          </cell>
          <cell r="E400" t="str">
            <v xml:space="preserve">ADE Eval: Uma avaliação de sistemas de processamento de texto para extração adversa de eventos de rótulos de drogas para farmacovigilância </v>
          </cell>
          <cell r="G400" t="str">
            <v xml:space="preserve">macho </v>
          </cell>
          <cell r="H400">
            <v>2021</v>
          </cell>
          <cell r="J400">
            <v>0</v>
          </cell>
          <cell r="K400">
            <v>0</v>
          </cell>
          <cell r="L400" t="str">
            <v>Scopus</v>
          </cell>
          <cell r="P400" t="str">
            <v>English</v>
          </cell>
          <cell r="Q400" t="str">
            <v>Article</v>
          </cell>
          <cell r="R400">
            <v>1</v>
          </cell>
          <cell r="S400" t="str">
            <v>All Open Access, Hybrid Gold</v>
          </cell>
          <cell r="T400" t="str">
            <v>Bayer S., Clark C., Dang O., Aberdeen J., Brajovic S., Swank K., Hirschman L., Ball R.</v>
          </cell>
          <cell r="U400" t="str">
            <v>Drug Safety</v>
          </cell>
          <cell r="V400" t="str">
            <v>44</v>
          </cell>
          <cell r="W400" t="str">
            <v>1</v>
          </cell>
          <cell r="Y400" t="str">
            <v>10.1007/s40264-020-00996-3</v>
          </cell>
          <cell r="Z400" t="str">
            <v>10.1007/s40264-020-00996-3</v>
          </cell>
          <cell r="AB400" t="str">
            <v>https://www.scopus.com/inward/record.uri?eid=2-s2.0-85091856959&amp;doi=10.1007%2fs40264-020-00996-3&amp;partnerID=40&amp;md5=d95e3a4f3a62f980151c07fbaa76d9b8</v>
          </cell>
          <cell r="AC400" t="str">
            <v>The MITRE Corporation, 202 Burlington Rd, Bedford, MA  01730, United States; Office of Surveillance and Epidemiology, Center for Drug Evaluation and Research, US Food and Drug Administration, Silver Spring, MD, United States</v>
          </cell>
          <cell r="AD400" t="str">
            <v>Bayer, S., The MITRE Corporation, 202 Burlington Rd, Bedford, MA  01730, United States; Clark, C., The MITRE Corporation, 202 Burlington Rd, Bedford, MA  01730, United States; Dang, O., Office of Surveillance and Epidemiology, Center for Drug Evaluation and Research, US Food and Drug Administration, Silver Spring, MD, United States; Aberdeen, J., The MITRE Corporation, 202 Burlington Rd, Bedford, MA  01730, United States; Brajovic, S., Office of Surveillance and Epidemiology, Center for Drug Evaluation and Research, US Food and Drug Administration, Silver Spring, MD, United States; Swank, K., Office of Surveillance and Epidemiology, Center for Drug Evaluation and Research, US Food and Drug Administration, Silver Spring, MD, United States; Hirschman, L., The MITRE Corporation, 202 Burlington Rd, Bedford, MA  01730, United States; Ball, R., Office of Surveillance and Epidemiology, Center for Drug Evaluation and Research, US Food and Drug Administration, Silver Spring, MD, United States</v>
          </cell>
          <cell r="AH400" t="str">
            <v>U.S. Food and Drug Administration, FDA
Food and Drug Administration, FDA</v>
          </cell>
          <cell r="AI400" t="str">
            <v>The authors thank the FDA experts and pharmacovigilance SEs who served as annotators, consensus annotators, and MedDRA? coders, including Carol Pamer, Manish Kalaria, Kelly Cao, Eileen Wu, Cindy Kortepeter, Vicky Chan, Carmen Cheng, Samantha Cotter, Ida-Lina Diak, Charlene Flowers, Neha Gada, Kelly Harbourt, Timothy Jancel, Mihaela Jason, Corrinne Kulick, Monica Munoz, Mohamed Mohamoud, Shital Patel, Kate Phelan, Margee Webster, and Sherry Chang.</v>
          </cell>
          <cell r="AJ400" t="str">
            <v>This work was funded by the US FDA.</v>
          </cell>
          <cell r="AL400" t="str">
            <v>(2020), https://www.fda.gov/drugs/questions-and-answers-fdas-adverse-event-reporting-system-faers/fda-adverse-event-reporting-system-faers-public-dashboard, FDA Adverse Event Reporting System (FAERS) Public Dashboard. U.S. Food and Drug Administration; U.S. Food and Drug Administration. 2020, , https://www.fda.gov/drugs/new-drugs-fda-cders-new-molecular-entities-and-new-therapeutic-biological-products/novel-drug-approvals-2019; Ly, T., Pamer, C., Dang, O., Brajovic, S., Haider, S., Botsis, T., Evaluation of natural language processing (NLP) systems to annotate drug product labeling with MedDRA terminology (2018) J Biomed Inf, 83, pp. 73-86; Botsis, T., Jankosky, C., Arya, D., Kreimeyer, K., Foster, M., Pandey, A., Decision support environment for medical product safety surveillance (2016) J Biomed Inform, 64, pp. 354-362; Pandey, A., Kreimeyer, K., Foster, M., Dang, O., Ly, T., Wang, W., Adverse event extraction from structured product labels using the event-based text-mining of health electronic records (ETHER) system (2019) Health Inf J, 25, pp. 1232-1243; Full-power, flexible Natural Language Processing (2019) Linguamatics, , https://www.linguamatics.com/products/i2e; Aronson, A.R., Lang, F.-M., An overview of MetaMap: historical perspective and recent advances (2010) J Am Med Inform Assoc, 17, pp. 229-236; (2017) Adverse Drug Reaction Extraction from Drug Labels [Internet], p. 2020. , https://bionlp.nlm.nih.gov/tac2017adversereactions/, U.S National Library of Medicine; Roberts, K., Demner-Fushman, D., Tac, J.T., (2017) Overview of the TAC 2017 Adverse Reaction Extraction from Drug Labels Track, , pdfs.semanticscholar.org; Jagannatha, A., Liu, F., Liu, W., Overview of the first natural language processing challenge for extracting medication, indication, and adverse drug events from electronic health record notes (MADE 1.0) (2019) Drug Saf., 42, pp. 99-111; Henry, S., Buchan, K., Filannino, M., Stubbs, A., Uzuner, Ö., 2018 n2c2 shared task on adverse drug events and medication extraction in electronic health records (2019) J Am Med Inform Assoc, 75, pp. S4-S10; Sarker, A., Belousov, M., Friedrichs, J., Hakala, K., Kiritchenko, S., Mehryary, F., Data and systems for medication-related text classification and concept normalization from Twitter: insights from the Social Media Mining for Health (SMM4H)-2017 shared task (2018) J Am Med Inform Assoc, 25, pp. 1274-1283; Sarker, A., Gonzalez-Hernandez, G., Overview of the second social media mining for health (SMM4H) shared tasks at AMIA (2017) Proceedings of the 2Nd Social Media Mining for Health Research and Applications Workshop Co-Located with the American Medical Informatics Association Annual Symposium, pp. 43-48. , (AMIA 2017). 2017; Weissenbacher, D., Sarker, A., Paul, M.J., Gonzalez-Hernandez, G., Overview of the third social media mining for health (SMM4H) shared tasks at EMNLP (2018) Proceedings of The 2018 EMNLP Workshop SMM4H: The 3Rd Social Media Mining for Health Applications Workshop and Shared Task, 2018, pp. 13-16; Weissenbacher, D., Sarker, A., Magge, A., Daughton, A., O’Connor, K., Paul, M., Gonzalez, G., Overview of the fourth social media mining for health (SMM4H) shared tasks at ACL 2019 (2019) Proceedings of the Fourth Social Media Mining for Health Applications (# SMM4H) Workshop &amp; Shared Task, pp. 21-30; Caster, O., Juhlin, K., Watson, S., Norén, G.N., Improved statistical signal detection in pharmacovigilance by combining multiple strength-of-evidence aspects in vigiRank (2014) Drug Saf, 37, pp. 617-628. , COI: 1:CAS:528:DC%2BC2cXht1SlurjK; Caster, O., Dietrich, J., Kürzinger, M.-L., Lerch, M., Maskell, S., Norén, G.N., Assessment of the utility of social media for broad-ranging statistical signal detection in pharmacovigilance: results from the WEB-RADR project (2018) Drug Saf, 41, pp. 1355-1369. , COI: 1:CAS:528:DC%2BC1cXhtl2gsb3E; Pierce, C.E., Bouri, K., Pamer, C., Proestel, S., Rodriguez, H.W., Van Le, H., Evaluation of Facebook and Twitter monitoring to detect safety signals for medical products: an analysis of recent FDA safety alerts (2017) Drug Saf, 40, pp. 317-331; (2020) National Library of Medicine, , https://dailymed.nlm.nih.gov/dailymed/; Wellner, B., Vilain, M., Leveraging machine readable dictionaries in discriminative sequence models (2006) Language Resources and Evaluation Conference, , Genoa: LREC; The MITRE Annotation Toolkit, , http://mat-annotation.sourceforge.net/, Internet, Accessed 11 Apr 2018; Fleiss, J.L., Measuring nominal scale agreement among many raters (1971) Psychol Bull., 76, pp. 378-382; McCallum, A., Li, W., . Early results for named entity recognition with conditional random fields, feature induction and web-enhanced lexicons (2003) Conference of the North American Chapter of the Association for Computational Linguistics &amp; Human Language Technologies (NAACL-HLT)., pp. 188-191; Lafferty, J., McCallum, A., Pereira, F., Conditional random fields: Probabilistic models for segmenting and labeling sequence data (2001) Proceedings of the International Conference on Machine Learning (ICML), pp. 282-289; Graves, A., Schmidhuber, J., Framewise phoneme classification with bidirectional LSTM and other neural network architectures (2005) Neural Netw, 18, pp. 602-610; Lample, G., Ballesteros, M., Subramanian, S., Kawakami, K., Dyer, C., Neural architectures for named entity recognition (2016) Proceedings of the 2016 Conference of the North American Chapter of the Association for Computational Linguistics: Human Language Technologies, pp. 260-270; Kuo, T.T., Huh, J., Kim, J., (2018) The Impact of Automatic Pre-Annotation in Clinical Note Data Element Extraction-The CLEAN Tool; Greinacher, R., Horn, F., (2018) The DALPHI Annotation Framework &amp; How Its Pre-Annotations Can Improve Annotator Efficiency; Lingren, T., Deleger, L., Molnar, K., Zhai, H., Meinzen-Derr, J., Kaiser, M., Evaluating the impact of pre-annotation on annotation speed and potential bias—natural language processing gold standard development for clinical named entity recognition in clinical trial announcements (2014) JAMIA, 21, pp. 406-413. , PID: 24001514; South, B.R., Mowery, D., Suo, Y., Leng, J., Ferrández, O., Meystre, S.M., Evaluating the effects of machine pre-annotation and an interactive annotation interface on manual de-identification of clinical text (2014) J Biomed Inform, 50, pp. 162-172; Singhal, A., Leaman, R., Catlett, N., Lemberger, T., McEntyre, J., Polson, S., Pressing needs of biomedical text mining in biocuration and beyond: opportunities and challenges (2016) Database (Oxford), 2016, p. baw161; (2016) What is a serious adverse event?, , https://www.fda.gov/safety/reporting-serious-problems-fda/what-serious-adverse-event, Silver Spring: US FDA</v>
          </cell>
          <cell r="AM400" t="str">
            <v>Aberdeen, J.; The MITRE Corporation, 202 Burlington Rd, United States; email: aberdeen@mitre.org</v>
          </cell>
          <cell r="AP400" t="str">
            <v>Adis</v>
          </cell>
          <cell r="AV400" t="str">
            <v>DRSAE</v>
          </cell>
          <cell r="AW400" t="str">
            <v>Drug Saf.</v>
          </cell>
          <cell r="AX400" t="str">
            <v>Final</v>
          </cell>
          <cell r="AY400" t="str">
            <v>2-s2.0-85091856959</v>
          </cell>
          <cell r="AZ400">
            <v>11</v>
          </cell>
          <cell r="BG400" t="str">
            <v>adverse drug reaction; Article; drug labeling; extraction; Food and Drug Administration; human; Medical Dictionary for Regulatory Activities; natural language processing; pharmacovigilance; priority journal; word processing</v>
          </cell>
          <cell r="BI400" t="str">
            <v>twitter|metamap|nlp</v>
          </cell>
          <cell r="BJ400" t="str">
            <v>introduction: the us fda is interested in a tool that would enable pharmacovigilance safety evaluators to automate the identification of adverse drug events (ades) mentioned in fda prescribing information. the mitre corporation (mitre) and the fda organized a shared task—adverse drug event evaluation (ade eval)—to determine whether the performance of algorithms currently used for natural language processing (nlp) might be good enough for real-world use. objective: ade eval was conducted to evaluate a range of nlp techniques for identifying ades mentioned in publicly available fda-approved drug labels (package inserts). it was designed specifically to reflect pharmacovigilance practices within the fda and model possible pharmacovigilance use cases. methods: pharmacovigilance-specific annotation guidelines and annotated corpora were created. two metrics modeled the experiences of fda safety evaluators: one measured the ability of an algorithm to identify correct medical dictionary for regulatory activities (meddra®) terms for the text from the annotated corpora, and the other assessed the quality of evidence extracted from the corpora to support the selected meddra® term by measuring the portion of annotated text an algorithm correctly identified. a third metric assessed the cost of correcting system output for subsequent training (averaged, weighted f1-measure for mention finding). results: in total, 13 teams submitted 23 runs: the top meddra® coding f1-measure was 0.79, the top quality score was 0.96, and the top mention-finding f1-measure was 0.89. conclusion: while nlp techniques do not perform at levels that would allow them to be used without intervention, it is now worthwhile exploring making nlp outputs available in human pharmacovigilance workflows. © 2020, the author(s).</v>
          </cell>
          <cell r="BL400" t="str">
            <v xml:space="preserve">Introdução: O FDA dos EUA está interessado em uma ferramenta que permitiria aos avaliadores de segurança de farmacovigilância para automatizar a identificação de eventos adversos de medicamentos (ADES) mencionados em informações de prescrição do FDA. A MITE Corporation (Mitre) e a FDA organizou uma avaliação adversa de eventos de drogas compartilhadas (ADE Eval) - para determinar se o desempenho de algoritmos atualmente usados ​​para o processamento de linguagem natural (PNL) pode ser bom o suficiente para o uso do mundo real. OBJETIVO: ADE Eval foi realizada para avaliar uma série de técnicas de PNL para identificar os ades mencionados em rótulos de medicamentos aprovados pela FDA disponíveis publicamente (inserções de pacotes). Foi projetado especificamente para refletir as práticas de farmacovigilância dentro do FDA e modelo possíveis casos de uso de farmacovigilância. Métodos: Diretrizes de anotação específicas de farmacovigilância e corpora anotadas foram criados. Duas métricas modelaram as experiências dos avaliadores de segurança do FDA: um mediu a capacidade de um algoritmo para identificar o correto dicionário médico para atividades regulatórias (MedDRA®) termos para o texto da corpora anotada, e o outro avaliou a qualidade das evidências extraídas dos corpora. Para suportar o termo Meddra® selecionado medindo a parte do texto anotado, um algoritmo identificado corretamente. Uma terceira métrica avaliou o custo de corrigir a saída do sistema para treinamento subseqüente (média e ponderada f1-medida para a descrição de menção). RESULTADOS: No total, 13 equipes submetidas 23 execuções: O Top Meddra® Coding F1-Medida foi de 0,79, o Índice de Qualidade superior foi de 0,96, e a mencionação de mencionamento de topo foi 0,89. CONCLUSÃO: Embora as técnicas de PNL não executem em níveis que permitiriam que eles sejam usados ​​sem intervenção, vale a pena explorar as saídas da NLP disponíveis em fluxos de trabalho humanos de farmacovigilância. © 2020, o (s) autor (es). </v>
          </cell>
          <cell r="BN400">
            <v>1</v>
          </cell>
          <cell r="BO400" t="str">
            <v>Leitura completa: sim - tem anexo</v>
          </cell>
          <cell r="BP400">
            <v>1</v>
          </cell>
          <cell r="BQ400">
            <v>0</v>
          </cell>
          <cell r="BR400">
            <v>1</v>
          </cell>
          <cell r="BS400">
            <v>0</v>
          </cell>
          <cell r="BV400">
            <v>0</v>
          </cell>
          <cell r="BW400">
            <v>0</v>
          </cell>
          <cell r="BX400">
            <v>0</v>
          </cell>
          <cell r="BY400">
            <v>0</v>
          </cell>
          <cell r="BZ400">
            <v>0</v>
          </cell>
          <cell r="CA400">
            <v>0</v>
          </cell>
          <cell r="CB400">
            <v>0</v>
          </cell>
          <cell r="CC400">
            <v>0</v>
          </cell>
          <cell r="CE400" t="str">
            <v>Entra ou ñ para leitura: sim - bom</v>
          </cell>
          <cell r="CF400" t="str">
            <v>Bom</v>
          </cell>
          <cell r="CG400">
            <v>44375</v>
          </cell>
          <cell r="CK400">
            <v>0</v>
          </cell>
          <cell r="CL400">
            <v>0</v>
          </cell>
        </row>
        <row r="401">
          <cell r="C401" t="str">
            <v>using a shallow linguistic kernel for drug drug interaction extraction</v>
          </cell>
          <cell r="D401" t="str">
            <v>Using a shallow linguistic kernel for drug-drug interaction extraction</v>
          </cell>
          <cell r="E401" t="str">
            <v xml:space="preserve">Usando um kernel lingüístico raso para a extração de interação medicamentosa </v>
          </cell>
          <cell r="G401" t="str">
            <v xml:space="preserve">macho </v>
          </cell>
          <cell r="H401">
            <v>2011</v>
          </cell>
          <cell r="I401">
            <v>104</v>
          </cell>
          <cell r="J401">
            <v>0</v>
          </cell>
          <cell r="K401">
            <v>0</v>
          </cell>
          <cell r="L401" t="str">
            <v>Scopus</v>
          </cell>
          <cell r="P401" t="str">
            <v>English</v>
          </cell>
          <cell r="Q401" t="str">
            <v>Article</v>
          </cell>
          <cell r="R401">
            <v>0</v>
          </cell>
          <cell r="S401" t="str">
            <v>All Open Access, Green</v>
          </cell>
          <cell r="T401" t="str">
            <v>Segura-Bedmar I., Martínez P., de Pablo-Sánchez C.</v>
          </cell>
          <cell r="U401" t="str">
            <v>Journal of Biomedical Informatics</v>
          </cell>
          <cell r="V401" t="str">
            <v>44</v>
          </cell>
          <cell r="W401" t="str">
            <v>5</v>
          </cell>
          <cell r="Y401" t="str">
            <v>10.1016/j.jbi.2011.04.005</v>
          </cell>
          <cell r="Z401" t="str">
            <v>10.1016/j.jbi.2011.04.005</v>
          </cell>
          <cell r="AB401" t="str">
            <v>https://www.scopus.com/inward/record.uri?eid=2-s2.0-79959655291&amp;doi=10.1016%2fj.jbi.2011.04.005&amp;partnerID=40&amp;md5=e94aa6eb3cf903b74c7b6757fee3e79c</v>
          </cell>
          <cell r="AC401" t="str">
            <v>Computer Science Department, Carlos III University of Madrid, Leganés, Spain</v>
          </cell>
          <cell r="AD401" t="str">
            <v>Segura-Bedmar, I., Computer Science Department, Carlos III University of Madrid, Leganés, Spain; Martínez, P., Computer Science Department, Carlos III University of Madrid, Leganés, Spain; de Pablo-Sánchez, C., Computer Science Department, Carlos III University of Madrid, Leganés, Spain</v>
          </cell>
          <cell r="AE401" t="str">
            <v>aspirin</v>
          </cell>
          <cell r="AG401" t="str">
            <v>acetylsalicylic acid, 493-53-8, 50-78-2, 53663-74-4, 53664-49-6, 63781-77-1; drospirenone, 67392-87-4; heparin, 37187-54-5, 8057-48-5, 8065-01-8, 9005-48-5</v>
          </cell>
          <cell r="AH401" t="str">
            <v>TIN2010-20644-C03-01</v>
          </cell>
          <cell r="AI401" t="str">
            <v>This study was funded by the Projects MA2VICMR ( S2009/TIC-1542 ) and MULTIMEDICA ( TIN2010-20644-C03-01 ). The authors are particularly grateful to María Segura-Bedmar, manager of the Drug Information Center of the Mostoles University Hospital (Spain) for her invaluable support in the creation and evaluation of the DDI corpus.</v>
          </cell>
          <cell r="AL401" t="str">
            <v>Segura-Bedmar, I., Martínez, P., De Pablo-Sánchez, C., (2010), pp. 49-56. , Combining syntactic information and domain-specific lexical patterns to extract drug-drug interactions from biomedical texts. In: Proceedings of the ACM fourth international workshop on data and text mining in biomedical informatics (DTMBIO'10);; Giuliano, C., Lavelli, A., Romano, L., (2006), pp. 5-7. , Exploiting shallow linguistic information for relation extraction from biomedical literature. In: Proceedings of the eleventh conference of the European chapter of the association for computational linguistics (EACL-2006);; Rodríguez-Terol, A., Camacho, C., Others, calidad estructural de las bases de datos de interacciones (2009) Farmacia Hospitalaria, 33 (3), p. 134; Duda, S., Aliferis, C., Miller, R., Statnikov, A., Johnson, K., (2005), 2005, p. 216. , Extracting drug-drug interaction articles from MEDLINE to improve the content of drug databases. In: AMIA annual symposium proceedings; Hansten, P.D., Drug interaction management (2003) Pharm World Sci, 25 (3), pp. 94-97; Giuliano, C., Lavelli, A., Romano, L., Relation extraction and the influence of automatic named-entity recognition (2007) ACM Trans Speech Lang Process (TSLP), 5 (1), p. 2; Zhou, D., He, Y., Extracting interactions between proteins from the literature (2008) J Biomed Inform, 41 (2), pp. 393-407; Katrenko, S., Adriaans, P., Learning relations from biomedical corpora using dependency trees (2007) Lect Notes Comput Sci, 4366, pp. 61-80; Bunescu, R., Ge, R., Kate, R.J., Marcotte, E.M., Mooney, R.J., Ramani, A.K., Comparative experiments on learning information extractors for proteins and their interactions (2005) Artif Intell Med, 33 (2), pp. 139-155; Yang, Z., Lin, H., Li, Y., BioPPISVMExtractor: a protein-protein interaction extractor for biomedical literature using SVM and rich feature sets (2010) J Biomed Inform, 43 (1), pp. 88-96; Grinberg, D., Lafferty, J., Sleator, D., A robust parsing algorithm for link grammars. Arxiv preprint cmp-lg/9508003; Ding, J., Berleant, D., Nettleton, D., Wurtele, E., (2002), p. 326. , Mining MEDLINE: abstracts, sentences, or phrases? In: Pacific symposium on biocomputing, January 3-7, 2002, Kauai, Hawaii;; Corney, D.P.A., Buxton, B.F., Langdon, W.B., Jones, D.T., BioRAT: extracting biological information from full-length papers (2004) Bioinformatics, 20 (17), pp. 3206-3213; Shawe-Taylor, J., Cristianini, N., (2004) Kernel methods for pattern analysis, , Cambridge University Press, Cambridge; Zelenko, D., Aone, C., Richardella, A., Kernel methods for relation extraction (2003) J Mach Learn Res, 3, pp. 1083-1106; Culotta, A., Sorensen, J.S., (2004), 4. , Dependency tree kernels for relation extraction. In: Proceedings of ACL; Bunescu, R., Mooney, R.J., (2005), pp. 724-31. , A shortest path dependency kernel for relation extraction. In: Proceedings of the conference on human language technology and empirical methods in natural language processing, October, Association for Computational Linguistics Morristown, NJ, USA;; Bunescu, R., Mooney, R., Subsequence kernels for relation extraction (2006) Adv Neural Inform Process Syst, 18, p. 171; Bunescu, R., Mooney, R.J., (2007), pp. 29-44. , Extracting relations from text: from word sequences to dependency paths. In: Natural language processing and text mining;; Li, J., Zhang, Z., Li, X., Chen, H., Kernel-based learning for biomedical relation extraction (2008) J Am Soc Inform Sci Technol, 59 (5), pp. 756-769; Airola, A., Pyysalo, S., Bjorne, J., Pahikkala, T., Ginter, F., Salakoski, T., (2008), pp. 1-9. , A graph kernel for protein-protein interaction extraction. In: Proceedings of BioNLP;; Pyysalo, S., Ginter, F., Heimonen, J., Björne, J., Boberg, J., Järvinen, J., BioInfer: a corpus for information extraction in the biomedical domain (2007) BMC Bioinform, 8 (1), p. 50; Fundel, K., Kuffner, R., Zimmer, R., RelEx-relation extraction using dependency parse trees (2007) Bioinformatics, 23 (3), p. 365; Krallinger, M., Leitner, F., Rodriguez-Penagos, C., Valencia, A., Overview of the protein-protein interaction annotation extraction task of BioCreative II (2008) Genome Biol, 9 (SUPPL. 2), pp. S4; Pyysalo, S., Airola, A., Heimonen, J., Bjorne, J., Ginter, F., Salakoski, T., Comparative analysis of five protein-protein interaction corpora (2008) BMC Bioinform, 9 (SUPPL. 3), pp. S6; Tikk, D., Thomas, P., Palaga, P., Hakenberg, J., Leser, U., A comprehensive benchmark of kernel methods to extract protein-protein interactions from literature (2010) PLoS Comput Biol, 6 (7), pp. e1000837; Ando, R., (2007), pp. 101-3. , BioCreative II gene mention tagging system at IBM Watson. In: Proceedings of the second biocreative challenge evaluation workshop, Citeseer;; Kuo, C., Chang, Y., Huang, H., Lin, K., Yang, B., Lin, Y., Hsu, C., Chung, I., (2007), Rich feature set, unification of bidirectional parsing and dictionary filtering for high F-score gene mention tagging. In: Proceedings of the second biocreative challenge evaluation workshop (BioCreative II), Madrid, Spain, Citeseer;; Huang, H., Lin, Y., Lin, K., Kuo, C., Chang, Y., Yang, B., (2007), pp. 109-11. , High-recall gene mention recognition by unification of multiple backward parsing models. In: Proceedings of the second biocreative challenge evaluation workshop, Citeseer;; Klinger, R., Friedrich, C., Fluck, J., Hofmann-Apitius, M., (2007), pp. 105-7. , Named entity recognition with combinations of conditional random fields. In: Proceedings of the second biocreative challenge evaluation workshop, Citeseer;; Yang, Z., Lin, H., Li, Y., Exploiting the performance of dictionary-based bio-entity name recognition in biomedical literature (2008) Comput Biol Chem., 32 (4), pp. 287-291; Leaman, R., Gonzalez, G., (2008), 13, pp. 652-63. , Banner: an executable survey of advances in biomedical named entity recognition. In: Pacific symposium on biocomputing; Pafilis, E., O'Donoghue, S., Jensen, L., Horn, H., Kuhn, M., Brown, N., Reflect: augmented browsing for the life scientist (2009) Nat Biotechnol, 27 (6), pp. 508-510; Sirohi, E., Peissig, P., (2005), Study of effect of drug lexicons on medication extraction from electronic medical records. In: Biocomputing 2005: proceedings of the pacific symposium, Hawaii, USA, 4-8 January 2005;; Hettne, K., Stierum, R., Schuemie, M., Hendriksen, P., Schijvenaars, B., van Mulligen, E., A dictionary to identify small molecules and drugs in free text (2009) Bioinformatics, 25 (22), pp. 2983-2991; Gurulingappa, H., Kolarik, C., Hofmann-Apitius, M., Fluck, J., Concept-based semi-automatic classification of drugs (2009) J Chem Inform Model, 49 (8), pp. 1986-1992; Segura-Bedmar, I., Martínez, P., Segura-Bedmar, M., Drug name recognition and classification in biomedical texts: a case study outlining approaches underpinning automated systems (2008) Drug Discov Today, 13 (17-18), pp. 816-823; Aronson, A.R., (2001), pp. 17-21. , Effective mapping of biomedical text to the UMLS Metathesaurus: the MetaMap program. In: Annual AMIA symposium;; Kolarik, C., Hofmann-Apitius, M., Zimmermann, M., Fluck, J., Identification of new drug classification terms in textual resources (2007) Bioinformatics, 23 (13), pp. i264; Wishart, D.S., Knox, C., Guo, A.C., Cheng, D., Shrivastava, S., Tzur, D., DrugBank: a knowledgebase for drugs, drug actions and drug targets (2008) Nucleic Acids Res, 36 (DATABASE ISSUE), pp. D901-D906; Garcia-Blasco, S., Danger, R., Rosso, P., (2010), 45, pp. 263-6. , Drug-drug interaction detection: a new approach based on maximal frequent sequences. in: SEPLN; Rubin, D.L., Thorn, C.F., Klein, T.E., Altman, R.B., A statistical approach to scanning the biomedical literature for pharmacogenetics knowledge (2005) J Am Med Inform Assoc, 12 (2), pp. 121-129; Danger, R., Segura-Bedmar, I., Martínez, P., Rosso, P., A comparison of machine learning techniques for detection of drug target articles (2010) J Biomed Inform, 46 (6), pp. 902-913; Nedellec, C., (2005), 18, pp. 97-9. , Learning language in logic-genic interaction extraction challenge. In: Proceedings of the ICML05 workshop: learning language in logic (LLL05); McCray, A., Srinivasan, S., Browne, A., Lexical methods for managing variation in biomedical terminologies (1994) Annual symposium on computer application in medical care, 18, pp. 235-239. , IEEE Computer Society Press; Cutting, D., Kupiec, J., Pedersen, J., Sibun, P., (1992), A practical part-of-speech tagger. In: Proceedings of the third conference on applied natural language processing;; Aronson, A., (2001), p. 17. , Effective mapping of biomedical text to the UMLS Metathesaurus: the MetaMap program. In: Proceedings of the AMIA symposium, American Medical Informatics Association;; Yu, H., (2006), pp. 834-8. , Towards answering biological questions with experimental evidence: automatically identifying text that summarize image content in full-text articles. In: Annual AMIA symposium proceedings;; Porter, M.F., An algorithm for suffix stripping (1980) Program, 14 (3), pp. 130-137; Chang, C.C., Lin, C.J., (2001), LIBSVM: a library for support vector machines;; Lavelli, A., Califf, M.E., Ciravegna, F., Freitag, D., Giuliano, C., Kushmerick, N., Evaluation of machine learning-based information extraction algorithms: criticisms and recommendations (2008) Lang Resour Eval, 42, pp. 361-393; Provost, F., Fawcett, T., Kohavi, R., (1998), 445. , The case against accuracy estimation for comparing induction algorithms. In: Proceedings of the fifteenth international conference on machine learning, Citeseer; Davis, J., Goadrich, M., The relationship between precision-recall and roc curves (2006) Proceedings of the 23rd international conference on machine learning, pp. 233-240. , ACM; Sing, T., Sander, O., Beerenwinkel, N., Lengauer, T., ROCR: visualizing classifier performance in R (2005) Bioinformatics, 21 (20), p. 3940; Jiang, Y., Cukic, B., Ma, Y., Techniques for evaluating fault prediction models (2008) Empirical Software Eng, 13 (5), pp. 561-595; McNemar, Q., Note on the sampling error of the difference between correlated proportions or percentages (1947) Psychometrika, 12 (2), pp. 153-157; Dietterich, T., Approximate statistical tests for comparing supervised classification learning algorithms (1998) Neural Comput, 10 (7), pp. 1895-1923; He, H., Garcia, E.A., Learning from imbalanced data (2009) IEEE Trans Knowledge Data Eng, 21 (9), p. 1263; Van Hulse, J., Khoshgoftaar, T., Knowledge discovery from imbalanced and noisy data (2009) Data Knowledge Eng, 68 (12), pp. 1513-1542; Ferner, R.E., Aronson, J.K., Communicating drug safety (2006) JBM, 333, p. 1435; Aronson, J.K., Drug interactions-information, education, and the British National Formulary (2004) Br J Clin Pharmacol, 57 (4), pp. 473-486; Aronson, J.K., Communicating information about drug interactions (2007) Br J Clin Pharmacol, 63 (6), pp. 637-639</v>
          </cell>
          <cell r="AM401" t="str">
            <v>Segura-Bedmar, I.; Computer Science Department, , Leganés, Spain; email: isegura@inf.uc3m.es</v>
          </cell>
          <cell r="AV401" t="str">
            <v>JBIOB</v>
          </cell>
          <cell r="AW401" t="str">
            <v>J. Biomed. Informatics</v>
          </cell>
          <cell r="AX401" t="str">
            <v>Final</v>
          </cell>
          <cell r="AY401" t="str">
            <v>2-s2.0-79959655291</v>
          </cell>
          <cell r="AZ401">
            <v>15</v>
          </cell>
          <cell r="BF401" t="str">
            <v>Biomedical information extraction; Drug-drug interactions; Machine learning; MetaMap; Patient safety; Shallow linguistic kernel; Unified medical language system</v>
          </cell>
          <cell r="BG401" t="str">
            <v>Biomedical information; Drug-drug interactions; Machine-learning; MetaMap; Patient safety; Shallow linguistic kernel; Unified medical language systems; Health care; Information analysis; Learning systems; Linguistics; Drug interactions; acetylsalicylic acid; drospirenone; heparin; abnormally high substrate concentration in blood; accuracy; anticoagulation; article; data extraction; drug information; drug interaction; human; hyperaminotransferasemia; kernel method; linguistics; machine learning; priority journal; Algorithms; Artificial Intelligence; Drug Interactions; Information Storage and Retrieval; Natural Language Processing; Software</v>
          </cell>
          <cell r="BJ401" t="str">
            <v>a drug-drug interaction (ddi) occurs when one drug influences the level or activity of another drug. information extraction (ie) techniques can provide health care professionals with an interesting way to reduce time spent reviewing the literature for potential drug-drug interactions. nevertheless, no approach has been proposed to the problem of extracting ddis in biomedical texts. in this article, we study whether a machine learning-based method is appropriate for ddi extraction in biomedical texts and whether the results provided are superior to those obtained from our previously proposed pattern-based approach [1]. the method proposed here for ddi extraction is based on a supervised machine learning technique, more specifically, the shallow linguistic kernel proposed in giuliano et al. (2006) [2]. since no benchmark corpus was available to evaluate our approach to ddi extraction, we created the first such corpus, drugddi, annotated with 3169 ddis. we performed several experiments varying the configuration parameters of the shallow linguistic kernel. the model that maximizes the f-measure was evaluated on the test data of the drugddi corpus, achieving a precision of 51.03%, a recall of 72.82% and an f-measure of 60.01%.to the best of our knowledge, this work has proposed the first full solution for the automatic extraction of ddis from biomedical texts. our study confirms that the shallow linguistic kernel outperforms our previous pattern-based approach. additionally, it is our hope that the drugddi corpus will allow researchers to explore new solutions to the ddi extraction problem. © 2011 elsevier inc.</v>
          </cell>
          <cell r="BL401" t="str">
            <v xml:space="preserve">Uma interação medicamentosa (DDI) ocorre quando uma droga influencia o nível ou a atividade de outra droga. As técnicas de extração de informações (IE) podem fornecer aos profissionais de saúde uma maneira interessante de reduzir o tempo gasto revendo a literatura para potenciais interações medicamentosas. No entanto, nenhuma abordagem foi proposta ao problema de extrair DDIs em textos biomédicos. Neste artigo, estudamos se um método baseado em aprendizado de máquina é apropriado para a extração do DDI em textos biomédicos e se os resultados fornecidos são superiores aos obtidos da nossa abordagem baseada em padrões anteriormente proposta [1]. O método proposto aqui para a extração DDI é baseado em uma técnica de aprendizado de máquina supervisionada, mais especificamente, o núcleo linguístico raso proposto em Giuliano et al. (2006) [2]. Como nenhum benchmark corpus estava disponível para avaliar nossa abordagem à extração DDI, criamos o primeiro desses corpus, drugddi, anotados com 3169 DDIs. Realizamos vários experimentos variando os parâmetros de configuração do kernel lingüístico raso. O modelo que maximiza a medida F foi avaliada nos dados de teste do drugdi corpus, alcançando uma precisão de 51,03%, uma recordação de 72,82% e uma medida F de 60,01%. À melhor do nosso conhecimento, este trabalho propôs a primeira solução completa para a extração automática de DDIs de textos biomédicos. Nosso estudo confirma que o kernel lingüístico superficial supera nossa abordagem anterior baseada em padrões. Além disso, é nossa esperança que o drugdi corpus permitir que os pesquisadores explorem novas soluções para o problema de extração DDI. © 2011 Elsevier Inc. </v>
          </cell>
          <cell r="BQ401">
            <v>0</v>
          </cell>
          <cell r="BR401">
            <v>0</v>
          </cell>
          <cell r="BS401">
            <v>0</v>
          </cell>
          <cell r="BV401">
            <v>0</v>
          </cell>
          <cell r="BW401">
            <v>0</v>
          </cell>
          <cell r="BX401">
            <v>0</v>
          </cell>
          <cell r="BY401">
            <v>0</v>
          </cell>
          <cell r="BZ401">
            <v>0</v>
          </cell>
          <cell r="CA401">
            <v>0</v>
          </cell>
          <cell r="CB401">
            <v>0</v>
          </cell>
          <cell r="CC401">
            <v>0</v>
          </cell>
          <cell r="CK401">
            <v>0</v>
          </cell>
          <cell r="CL401">
            <v>0</v>
          </cell>
        </row>
        <row r="402">
          <cell r="C402" t="str">
            <v>adverse drug event presentation and tracking (adept) semiautomated high throughput pharmacovigilance using real world data</v>
          </cell>
          <cell r="D402" t="str">
            <v>Adverse drug event presentation and tracking (ADEPT): Semiautomated, high throughput pharmacovigilance using real-world data</v>
          </cell>
          <cell r="E402" t="str">
            <v xml:space="preserve">Apresentação e acompanhamento de eventos de drogas adversas (adepto): farmacovigilância semiautomated, de alta taxa de transferência usando dados do mundo real </v>
          </cell>
          <cell r="G402" t="str">
            <v xml:space="preserve">macho </v>
          </cell>
          <cell r="H402">
            <v>2021</v>
          </cell>
          <cell r="J402">
            <v>0</v>
          </cell>
          <cell r="K402">
            <v>0</v>
          </cell>
          <cell r="L402" t="str">
            <v>Scopus</v>
          </cell>
          <cell r="P402" t="str">
            <v>English</v>
          </cell>
          <cell r="Q402" t="str">
            <v>Article</v>
          </cell>
          <cell r="R402">
            <v>0</v>
          </cell>
          <cell r="S402" t="str">
            <v>All Open Access, Gold</v>
          </cell>
          <cell r="T402" t="str">
            <v>Geva A., Stedman J.P., Manzi S.F., Lin C., Savova G.K., Avillach P., Mandl K.D.</v>
          </cell>
          <cell r="U402" t="str">
            <v>JAMIA Open</v>
          </cell>
          <cell r="V402" t="str">
            <v>3</v>
          </cell>
          <cell r="W402" t="str">
            <v>3</v>
          </cell>
          <cell r="Y402" t="str">
            <v>10.1093/jamiaopen/ooaa031</v>
          </cell>
          <cell r="Z402" t="str">
            <v>10.1093/JAMIAOPEN/OOAA031</v>
          </cell>
          <cell r="AB402" t="str">
            <v>https://www.scopus.com/inward/record.uri?eid=2-s2.0-85100712844&amp;doi=10.1093%2fJAMIAOPEN%2fOOAA031&amp;partnerID=40&amp;md5=68e9c18e7a5ca3c168fef666285062fd</v>
          </cell>
          <cell r="AC402" t="str">
            <v>Computational Health Informatics Program, Boston Children's Hospital, Boston, MA, United States; Division of Critical Care Medicine, Department of Anesthesiology, Critical Care, and Pain Medicine, Boston Children's Hospital, Boston, MA, United States; Department of Anaesthesia, Harvard Medical School, Boston, MA, United States; Department of Biomedical Informatics, Harvard Medical School, Boston, MA, United States; Clinical Pharmacogenomics Service, Division of Genetics and Genomics and Department of Pharmacy, Boston Children's Hospital, Boston, MA, United States; Department of Pediatrics, Harvard Medical School, Boston, MA, United States</v>
          </cell>
          <cell r="AD402" t="str">
            <v>Geva, A., Computational Health Informatics Program, Boston Children's Hospital, Boston, MA, United States, Division of Critical Care Medicine, Department of Anesthesiology, Critical Care, and Pain Medicine, Boston Children's Hospital, Boston, MA, United States, Department of Anaesthesia, Harvard Medical School, Boston, MA, United States; Stedman, J.P., Department of Biomedical Informatics, Harvard Medical School, Boston, MA, United States; Manzi, S.F., Computational Health Informatics Program, Boston Children's Hospital, Boston, MA, United States, Clinical Pharmacogenomics Service, Division of Genetics and Genomics and Department of Pharmacy, Boston Children's Hospital, Boston, MA, United States, Department of Pediatrics, Harvard Medical School, Boston, MA, United States; Lin, C., Computational Health Informatics Program, Boston Children's Hospital, Boston, MA, United States; Savova, G.K., Computational Health Informatics Program, Boston Children's Hospital, Boston, MA, United States, Department of Pediatrics, Harvard Medical School, Boston, MA, United States; Avillach, P., Computational Health Informatics Program, Boston Children's Hospital, Boston, MA, United States, Department of Biomedical Informatics, Harvard Medical School, Boston, MA, United States; Mandl, K.D., Computational Health Informatics Program, Boston Children's Hospital, Boston, MA, United States, Department of Biomedical Informatics, Harvard Medical School, Boston, MA, United States, Department of Pediatrics, Harvard Medical School, Boston, MA, United States</v>
          </cell>
          <cell r="AG402" t="str">
            <v>sildenafil, 139755-83-2</v>
          </cell>
          <cell r="AH402" t="str">
            <v>National Institutes of Health, NIH
National Heart, Lung, and Blood Institute, NHLBI: L40HL133929, U01HL121518
U.S. National Library of Medicine, NLM: R01LM010090
National Center for Advancing Translational Sciences, NCATS: U01TR002623
Eunice Kennedy Shriver National Institute of Child Health and Human Development, NICHD: K12HD047349, T32HD040128</v>
          </cell>
          <cell r="AI402" t="str">
            <v>This work was supported by the National Institutes of Health (NHLBI U01HL121518, NHLBI L40HL133929, NICHD T32HD040128, NICHD K12HD047349, NLM R01LM010090, and NCATS U01TR002623). The</v>
          </cell>
          <cell r="AL402" t="str">
            <v>Pitts, PJ, Le Louet, H, Moride, Y, 21st century pharmacovigilance: Efforts, roles, and responsibilities (2016) Lancet Oncol, 17 (11), pp. E486-e92; Khozin, S, Blumenthal, GM, Pazdur, R., Real-world data for clinical evidence generation in oncology (2017) J Natl Cancer Inst, 109 (11), p. Djx187; Beninger, P, Ibara, MA., Pharmacovigilance and biomedical informatics: A model for future development (2016) Clin Ther, 38, pp. 1-12; Geva, A, Abman, SH, Manzi, SF, Adverse drug event rates in pediatric pulmonary hypertension: A comparison of real-world data sources (2020) J Am Med Inform Assoc, 27 (2), pp. 294-300; Chapman, AB, Peterson, KS, Alba, PR, Detecting adverse drug events with rapidly trained classification models (2019) Drug Saf, 42 (1), pp. 147-156; Jagannatha, A, Liu, F, Liu, W, Overview of the first natural language processing challenge for extracting medication, indication, and adverse drug events from electronic health record notes (MADE 1.0) (2019) Drug Saf, 42 (1), pp. 99-111; Dandala, B, Joopudi, V, Devarakonda, M., Adverse drug events detection in clinical notes by jointly modeling entities and relations using neural networks (2019) Drug Saf, 42 (1), pp. 135-146; Xu, D, Yadav, V, Bethard, S., UArizona at the MADE1.0 NLP Challenge (2018) Proc Mach Learn Res, 90, pp. 57-65; Thornton, JD, Schold, JD, Venkateshaiah, L, Prevalence of copied information by attendings and residents in critical care progress notes (2013) Crit Care Med, 41, pp. 382-388; Gobbel, GT, Garvin, J, Reeves, R, Assisted annotation of medical free text using RapTAT (2014) J Am Med Inform Assoc, 21 (5), pp. 833-841; Roberts, A, Gaizauskas, R, Hepple, M, Building a semantically annotated corpus of clinical texts (2009) J Biomed Inform, 42 (5), pp. 950-966; Lingren, T, Deleger, L, Molnar, K, Evaluating the impact of preannotation on annotation speed and potential bias: natural language processing gold standard development for clinical named entity recognition in clinical trial announcements (2014) J AmMed Inform Assoc, 21 (3), pp. 406-413; Naranjo, CA, Busto, U, Sellers, EM, A method for estimating the probability of adverse drug reactions (1981) Clin Pharmacol Ther, 30 (2), pp. 239-245; Star, K, Watson, S, Sandberg, L, Longitudinal medical records as a complement to routine drug safety signal analysis (2015) Pharmacoepidemiol Drug Saf, 24 (5), pp. 486-494; Pacurariu, AC, Straus, SM, Trifiro, G, Useful interplay between spontaneous ADR reports and electronic healthcare records in signal detection (2015) Drug Saf, 38 (12), pp. 1201-1210; Harpaz, R, Vilar, S, Dumouchel, W, Combing signals from spontaneous reports and electronic health records for detection of adverse drug reactions (2013) J Am Med Inform Assoc, 20 (3), pp. 413-419; Geva, A, Gronsbell, JL, Cai, T, A computable phenotype improves cohort ascertainment in a pediatric pulmonary hypertension registry (2017) J Pediatr, 188, pp. 224-231. , e5; Savova, GK, Masanz, JJ, Ogren, PV, Mayo clinical Text Analysis and Knowledge Extraction System (cTAKES): Architecture, component evaluation and applications (2010) J Am Med Inform Assoc, 17 (5), pp. 507-513; Lin, C, Dligach, D, Miller, TA, Multilayered temporal modeling for the clinical domain (2016) J Am Med Inform Assoc, 23 (2), pp. 387-395; Wu, S, Miller, T, Masanz, J, Negation's not solved: Generalizability versus optimizability in clinical natural language processing (2014) PLoS One, 9 (11), p. E112774; Barst, RJ, McGoonMD, Elliott, CG, Survival in childhood pulmonary arterial hypertension: Insights from the registry to evaluate early and longterm pulmonary arterial hypertension disease management (2012) Circulation, 125 (1), pp. 113-122; Barst, RJ, Beghetti, M, Pulido, T, STARTS-2: Long-term survival with oral sildenafil monotherapy in treatment-naive pediatric pulmonary arterial hypertension (2014) Circulation, 129 (19), pp. 1914-1923; Seger, D, Barker, K, McNaughton, C., Misuse of theNaranjo adverse drug reaction probability scale in toxicology (2013) Clin Toxicol (Phila), 51 (6), pp. 461-466; Goldman, JL, Chung, WH, Lee, BR, Adverse drug reaction causality assessment tools for drug-induced Stevens-Johnson syndrome and toxic epidermal necrolysis: Room for improvement (2019) Eur J Clin Pharmacol, 75 (8), pp. 1135-1141; Beniwal, R, Gupta, LK, Khare, AK, Clinical profile and comparison of causality assessment tools in cutaneous adverse drug reactions (2019) Indian Dermatol Online J, 10 (1), pp. 27-33; Behera, SK, Das, S, Xavier, AS, Comparison of different methods for causality assessment of adverse drug reactions (2018) Int J Clin Pharm, 40 (4), pp. 903-910; Ledieu, T, Bouzille, G, Thiessard, F, Timeline representation of clinical data: Usability and added value for pharmacovigilance (2018) BMC Med Inform Decis Mak, 18 (1), p. 86; Thevelin, S, Spinewine, A, Beuscart, JB, Development of a standardized chart review method to identify drug-related hospital admissions in older people (2018) Br J Clin Pharmacol, 84 (11), pp. 2600-2614; Takatsuki, S, Calderbank, M, Ivy, DD., Initial experience with tadalafil in pediatric pulmonary arterial hypertension (2012) Pediatr Cardiol, 33 (5), pp. 683-688; Siehr, SL, McCarthy, EK, Ogawa, MT, Reported sildenafil side effects in pediatric pulmonary hypertension patients (2015) Front Pediatr, 3, p. 12; Bourgeois, FT, Hwang, TJ., The pediatric research equity act moves into adolescence (2017) JAMA, 317 (3), pp. 259-260</v>
          </cell>
          <cell r="AM402" t="str">
            <v>Geva, A.; Division of Critical Care Medicine, 300 Longwood Avenue, United States; email: alon.geva@childrens.harvard.edu</v>
          </cell>
          <cell r="AP402" t="str">
            <v>Oxford University Press</v>
          </cell>
          <cell r="AW402" t="str">
            <v>JAMIA Open</v>
          </cell>
          <cell r="AX402" t="str">
            <v>Final</v>
          </cell>
          <cell r="AY402" t="str">
            <v>2-s2.0-85100712844</v>
          </cell>
          <cell r="AZ402">
            <v>8</v>
          </cell>
          <cell r="BF402" t="str">
            <v>Adverse drug event; Hypertension; Natural language processing; Pulmonary; Software design</v>
          </cell>
          <cell r="BG402" t="str">
            <v>sildenafil; adverse drug reaction; Article; child; cohort analysis; high efficiency adverse drug event presentation and tracking system; human; major clinical study; natural language processing; pharmacovigilance; priority journal; pulmonary hypertension; seizure; software design</v>
          </cell>
          <cell r="BI402" t="str">
            <v>twitter|metamap|nlp</v>
          </cell>
          <cell r="BJ402" t="str">
            <v>objective: to advance use of real-world data (rwd) for pharmacovigilance, we sought to integrate a highsensitivity natural language processing (nlp) pipeline for detecting potential adverse drug events (ades) with easily interpretable output for high-efficiency human review and adjudication of true ades. materials and methods: the adverse drug event presentation and tracking (adept) system employs an open source nlp pipeline to identify in clinical notes mentions of medications and signs and symptoms potentially indicative of ades. adept presents the output to human reviewers by highlighting these drug-event pairs within the context of the clinical note. to measure incidence of seizures associated with sildenafil, we applied adept to 149 029 notes for 982 patients with pediatric pulmonary hypertension. results: of 416 patients identified as taking sildenafil, nlp found 72 [17%, 95% confidence interval (ci) 14-21] with seizures as a potential ade. upon human review and adjudication, only 4 (0.96%, 95% ci 0.37-2.4) patients with seizures were determined to have true ades. reviewers using adept required a median of 89 s (interquartile range 57-142 s) per patient to review potential ades. discussion: adept combines high throughput nlp to increase sensitivity of ade detection and human review, to increase specificity by differentiating true ades from signs and symptoms related to comorbidities, effects of other medications, or other confounders. conclusion: adept is a promising tool for creating gold standard, patient-level labels for advancing nlp-based pharmacovigilance. adept is a potentially time savings platform for computer-assisted pharmacovigilance based on rwd. © 2020 oxford university press. all rights reserved.</v>
          </cell>
          <cell r="BL402" t="str">
            <v xml:space="preserve">Objectivo: adiar o uso de dados do mundo real (RWD) para farmacovigilância, procuramos integrar um pipeline de processamento de linguagem natural de alta capacidade (NLP) para detectar possíveis eventos adversos (ADES) com saída facilmente interpretável para revisão humana de alta eficiência e adjudicação de verdadeiros ades. MATERIAIS E MÉTODOS: O sistema de apresentação e rastreamento de eventos de drogas adversos emprega um pipeline de código aberto para identificar em mencionações clínicas de medicamentos e sinais e sintomas potencialmente indicativos de ades. Adept apresenta a saída para os revisores humanos, destacando esses pares de eventos medicamentosos dentro do contexto da nota clínica. Para medir a incidência de convulsões associadas ao sildenafil, aplicamos adepto a 149 029 notas para 982 pacientes com hipertensão pulmonar pediátrica. Resultados: de 416 pacientes identificados como sildenafil, a PNL encontrada 72 [17%, intervalo de confiança de 95% (CI) 14-21] com convulsões como um potencial ADE. Após a revisão humana e a adjudicação, apenas 4 (0,96%, 95% CI 0,37-2,4) pacientes com convulsões foram determinadas a ter verdadeiros ades. Os revisores que usam o ADEPT exigem uma mediana de 89 s (intervalo interquartílico 57-142 S) por paciente para rever os possíveis ades. DISCUSSÃO: ADEPT combina o NLP de alta taxa de transferência para aumentar a sensibilidade da detecção de ADE e a revisão humana, para aumentar a especificidade, diferenciando os verdadeiros ades de sinais e sintomas relacionados a comorbidades, efeitos de outros medicamentos, ou outros confundidores. Conclusão: O adepto é uma ferramenta promissora para a criação de padrão de ouro, rótulos de nível do paciente para promover a farmacovilância à base de NLP. O adepto é uma plataforma de poupança potencialmente de tempo para farmacovigilância assistida por computador com base no RWD. © 2020 Oxford University Press. todos os direitos reservados. </v>
          </cell>
          <cell r="BQ402">
            <v>0</v>
          </cell>
          <cell r="BR402">
            <v>1</v>
          </cell>
          <cell r="BS402">
            <v>0</v>
          </cell>
          <cell r="BV402">
            <v>0</v>
          </cell>
          <cell r="BW402">
            <v>0</v>
          </cell>
          <cell r="BX402">
            <v>0</v>
          </cell>
          <cell r="BY402">
            <v>0</v>
          </cell>
          <cell r="BZ402">
            <v>0</v>
          </cell>
          <cell r="CA402">
            <v>0</v>
          </cell>
          <cell r="CB402">
            <v>0</v>
          </cell>
          <cell r="CC402">
            <v>0</v>
          </cell>
          <cell r="CE402" t="str">
            <v>Entra ou ñ para leitura: talvez</v>
          </cell>
          <cell r="CF402" t="str">
            <v>Razoavel</v>
          </cell>
          <cell r="CG402">
            <v>44375</v>
          </cell>
          <cell r="CK402">
            <v>0</v>
          </cell>
          <cell r="CL402">
            <v>0</v>
          </cell>
        </row>
        <row r="403">
          <cell r="C403" t="str">
            <v>using linked data for mining drug drug interactions in electronic health records</v>
          </cell>
          <cell r="D403" t="str">
            <v>Using linked data for mining drug-drug interactions in electronic health records</v>
          </cell>
          <cell r="E403" t="str">
            <v xml:space="preserve">Usando dados vinculados para interações medicamentosas de mineração em registros eletrônicos de saúde </v>
          </cell>
          <cell r="G403" t="str">
            <v xml:space="preserve">macho </v>
          </cell>
          <cell r="H403">
            <v>2013</v>
          </cell>
          <cell r="I403">
            <v>21</v>
          </cell>
          <cell r="J403">
            <v>0</v>
          </cell>
          <cell r="K403">
            <v>0</v>
          </cell>
          <cell r="L403" t="str">
            <v>Scopus</v>
          </cell>
          <cell r="P403" t="str">
            <v>English</v>
          </cell>
          <cell r="Q403" t="str">
            <v>Conference Paper</v>
          </cell>
          <cell r="R403">
            <v>0</v>
          </cell>
          <cell r="T403" t="str">
            <v>Pathak J., Kiefer R.C., Chute C.G.</v>
          </cell>
          <cell r="U403" t="str">
            <v>Studies in Health Technology and Informatics</v>
          </cell>
          <cell r="V403" t="str">
            <v>192</v>
          </cell>
          <cell r="W403" t="str">
            <v>1-2</v>
          </cell>
          <cell r="Y403" t="str">
            <v>10.3233/978-1-61499-289-9-682</v>
          </cell>
          <cell r="Z403" t="str">
            <v>10.3233/978-1-61499-289-9-682</v>
          </cell>
          <cell r="AB403" t="str">
            <v>https://www.scopus.com/inward/record.uri?eid=2-s2.0-84894333282&amp;doi=10.3233%2f978-1-61499-289-9-682&amp;partnerID=40&amp;md5=eaf5e30282b51e35e4111aaf6edcc9d3</v>
          </cell>
          <cell r="AC403" t="str">
            <v>Department of Health Sciences Research, Mayo Clinic, Rochester, MN, United States</v>
          </cell>
          <cell r="AD403" t="str">
            <v>Pathak, J., Department of Health Sciences Research, Mayo Clinic, Rochester, MN, United States; Kiefer, R.C., Department of Health Sciences Research, Mayo Clinic, Rochester, MN, United States; Chute, C.G., Department of Health Sciences Research, Mayo Clinic, Rochester, MN, United States</v>
          </cell>
          <cell r="AH403" t="str">
            <v>National Human Genome Research Institute, NHGRI: U01HG006379
National Institute of General Medical Sciences, NIGMS: R01GM105688, U19GM061388</v>
          </cell>
          <cell r="AL403" t="str">
            <v>Bizer, C., Heath, T., Berners-Lee, T., Linked data-The story so far (2009) International Journal on Semantic Web and Information Systems, 5 (3), pp. 1-22; Resource Description Framework (RDF), , http://www.w3.org/RDF/, cited 2011 January 13, 2011; Pathak, J., Kiefer, R., Chute, C., Applying linked data principles to represent patient's electronic health records at mayo clinic: A case report (2012) 2nd ACM SIGHIT International Health Informatics Symposium; Pathak, J., Kiefer, R., Chute, C.G., Using semantic web technologies for cohort identification from electronic health records to conduct genomic studies AMIA Summit on Clinical Research Informatics (CRI)2012, American Medical Informatics Association (AMIA), pp. 10-19; Greenberg, M.R.M., Clinical decision support and malpractice risk (2011) JAMA: The Journal of the American Medical Association, 306 (1), pp. 90-91; Ramirez, A.H., Predicting warfarin dosage in European-Americans and African-Americans using DNA samples linked to an electronic health record (2012) Pharmacogenomics, 13 (4), pp. 407-418; Delaney, J.T., Predicting clopidogrel response using dna samples linked to an electronic health record (2012) Clin Pharmacol Ther, 91 (2), pp. 257-263; Kurland, L., Molgaard, C., The patient record in epidemiology (1981) Scientific American, 245 (4), pp. 54-63; Weiss, T., (2002) IBM, Mayo Clinic to Develop Database for Clinical Trials, Research, , http://www.computerworld.com/s/article/69540/ IBM_Mayo_Clinic_to_develop_database_for_clinical_trials_research, June 8, 2011; Tappolet, J., Bernstein, A., Applied temporal rdf: Efficient temporal querying of rdf data with sparql 6th Annual European Semantic Web Conference2009, Lecture Notes in Computer Science (LNCS), pp. 308-322; Knox, C., Drugbank 3. 0: A comprehensive resource for 'omics' research on drugs (2011) Nucleic Acids Research, 39 (SUPPL. 1), pp. D1035-D1041; Belleau, F., Bio2rdf: Towards a mashup to build bioinformatics knowledge systems (2008) Journal of Biomedical Informatics, 41 (5), pp. 706-716; Virtuoso Universal Server, , http://virtuoso.openlinksw.com/, cited 2011 January 16, 2011; SNOMED-CT: Systematized Nomeclature of Medicine-Clinical Terms, , http://www.ihtsdo.org/snomedct/, Last accessed: February 26th, 2011 March 6th, 2010; Nelson, S.J., Normalized names for clinical drugs: Rxnorm at 6 years (2011) Journal of the American Medical Informatics Association, 18 (3); Kullo, I., Leveraging informatics for genetic studies: Use of the electronic medical record to enable a genome-wide association study of peripheral arterial disease (2010) JAMIA, 17 (5), pp. 568-574; Medco Study: PPIs Reduce Clopidogrel Efficacy Poststenting, , http://cardiobrief.org/2009/05/06/scai-clopidogrelppiwed-1130am/, 2009 December 9, 2012; Hermosillo, A.J., Spinler, S.A., Aspirin, clopidogrel, and warfarin: Is the combination appropriate and effective or inappropriate and too dangerous? (2008) The Annals of Pharmacotherapy, 42 (6), pp. 790-805; Anderson, J.L., Acc/aha 2007 guidelines for the management of patients with unstable angina/non-stelevation myocardial infarction (2007) Circulation, 116 (7), pp. e148-e304; Waldman, S., TopQuadrant: SPARQLMotion Visual Scripting Language, , http://www.topquadrant.com/products/SPARQLMotion.html, June 28th, 2011</v>
          </cell>
          <cell r="AM403" t="str">
            <v>Pathak, J.; Mayo Clinic, 200 1st Street SW, Rochester, MN, United States; email: Pathak.Jyotishman@mayo.edu</v>
          </cell>
          <cell r="AP403" t="str">
            <v>IOS Press</v>
          </cell>
          <cell r="AQ403" t="str">
            <v>14th World Congress on Medical and Health Informatics, MEDINFO 2013</v>
          </cell>
          <cell r="AR403" t="str">
            <v>20 August 2013 through 23 August 2013</v>
          </cell>
          <cell r="AS403" t="str">
            <v>Copenhagen</v>
          </cell>
          <cell r="AU403" t="str">
            <v>9781614992882</v>
          </cell>
          <cell r="AW403" t="str">
            <v>Stud. Health Technol. Informatics</v>
          </cell>
          <cell r="AX403" t="str">
            <v>Final</v>
          </cell>
          <cell r="AY403" t="str">
            <v>2-s2.0-84894333282</v>
          </cell>
          <cell r="AZ403">
            <v>4</v>
          </cell>
          <cell r="BF403" t="str">
            <v>Drug-drug interactions; Electronic health records; Federated querying; Semantic Web</v>
          </cell>
          <cell r="BG403" t="str">
            <v>Data handling; Drug therapy; Hospital data processing; Linked data; Records management; Semantic Web; Drug-drug interactions; Electronic health record; Electronic health record (EHRs); Federated querying; Linked Data principles; Resource description framework; Technical challenges; Treatment outcomes; Drug interactions; adverse drug reaction; artificial intelligence; classification; data mining; drug interaction; drug surveillance program; electronic medical record; Internet; medical record; natural language processing; procedures; semantics; Adverse Drug Reaction Reporting Systems; Artificial Intelligence; Data Mining; Drug Interactions; Drug-Related Side Effects and Adverse Reactions; Electronic Health Records; Internet; Medical Record Linkage; Natural Language Processing; Semantics</v>
          </cell>
          <cell r="BJ403" t="str">
            <v>by nature, healthcare data is highly complex and voluminous. while on one hand, it provides unprecedented opportunities to identify hidden and unknown relationships between patients and treatment outcomes, or drugs and allergic reactions for given individuals, representing and querying large network datasets poses significant technical challenges. in this research, we study the use of semantic web and linked data technologies for identifying drug-drug interaction (ddi) information from publicly available resources, and determining if such interactions were observed using real patient data. specifically, we apply linked data principles and technologies for representing patient data from electronic health records (ehrs) at mayo clinic as resource description framework (rdf), and identify potential drug-drug interactions (pddis) for widely prescribed cardiovascular and gastroenterology drugs. our results from the proof-of-concept study demonstrate the potential of applying such a methodology to study patient health outcomes as well as enabling genome-guided drug therapies and treatment interventions. © 2013 imia and ios press.</v>
          </cell>
          <cell r="BL403" t="str">
            <v xml:space="preserve">Por natureza, os dados de saúde são altamente complexos e volumosos. Em um lado, fornece oportunidades sem precedentes para identificar relacionamentos ocultos e desconhecidos entre pacientes e resultados de tratamento, ou drogas e reações alérgicas para os indivíduos, representando e consultando grandes conjuntos de dados de rede representam desafios técnicos significativos. Nesta pesquisa, estudamos o uso de tecnologias de dados semânticos e links de dados para identificar informações de interação droga-fármaco (DDI) de recursos disponíveis publicamente e determinar se essas interações foram observadas usando dados reais do paciente. Especificamente, aplicamos princípios e tecnologias de dados vinculados para representar dados do paciente de registros eletrônicos de saúde (EHRS) na Mayo Clinic como Quadro de Descrição de Recursos (RDF) e identificar potenciais interações medicamentosas (PDDIs) para medicamentos cardiovasculares e gastroenterologia amplamente prescritos. Nossos resultados do estudo de prova de conceito demonstram o potencial de aplicar essa metodologia para estudar os resultados de saúde do paciente, bem como capacitar terapias medicamentosas guiadas pelo genoma e intervenções de tratamento. © 2013 imia e iOS pressione. </v>
          </cell>
          <cell r="BQ403">
            <v>0</v>
          </cell>
          <cell r="BR403">
            <v>0</v>
          </cell>
          <cell r="BS403">
            <v>0</v>
          </cell>
          <cell r="BV403">
            <v>0</v>
          </cell>
          <cell r="BW403">
            <v>0</v>
          </cell>
          <cell r="BX403">
            <v>0</v>
          </cell>
          <cell r="BY403">
            <v>0</v>
          </cell>
          <cell r="BZ403">
            <v>0</v>
          </cell>
          <cell r="CA403">
            <v>0</v>
          </cell>
          <cell r="CB403">
            <v>0</v>
          </cell>
          <cell r="CC403">
            <v>0</v>
          </cell>
          <cell r="CK403">
            <v>0</v>
          </cell>
          <cell r="CL403">
            <v>0</v>
          </cell>
        </row>
        <row r="404">
          <cell r="C404" t="str">
            <v>adverse drug reaction extraction tolerance to entity recognition errors and sub domain variants</v>
          </cell>
          <cell r="D404" t="str">
            <v>Adverse Drug Reaction extraction: Tolerance to entity recognition errors and sub-domain variants</v>
          </cell>
          <cell r="E404" t="str">
            <v xml:space="preserve">Extração de reação adversa: tolerância aos erros de reconhecimento de entidade e variantes de sub-domínio </v>
          </cell>
          <cell r="G404" t="str">
            <v xml:space="preserve">macho </v>
          </cell>
          <cell r="H404">
            <v>2021</v>
          </cell>
          <cell r="J404">
            <v>0</v>
          </cell>
          <cell r="K404">
            <v>0</v>
          </cell>
          <cell r="L404" t="str">
            <v>Scopus</v>
          </cell>
          <cell r="P404" t="str">
            <v>English</v>
          </cell>
          <cell r="Q404" t="str">
            <v>Article</v>
          </cell>
          <cell r="R404">
            <v>1</v>
          </cell>
          <cell r="T404" t="str">
            <v>Santiso S., Pérez A., Casillas A.</v>
          </cell>
          <cell r="U404" t="str">
            <v>Computer Methods and Programs in Biomedicine</v>
          </cell>
          <cell r="V404" t="str">
            <v>199</v>
          </cell>
          <cell r="X404" t="str">
            <v xml:space="preserve"> 105891</v>
          </cell>
          <cell r="Y404" t="str">
            <v>10.1016/j.cmpb.2020.105891</v>
          </cell>
          <cell r="Z404" t="str">
            <v>10.1016/j.cmpb.2020.105891</v>
          </cell>
          <cell r="AB404" t="str">
            <v>https://www.scopus.com/inward/record.uri?eid=2-s2.0-85097719923&amp;doi=10.1016%2fj.cmpb.2020.105891&amp;partnerID=40&amp;md5=1326ebce1f7efd49a41083110ad714b3</v>
          </cell>
          <cell r="AC404" t="str">
            <v>IXA research group, University of the Basque Country (UPV/EHU) Manuel Lardizabal 1, 20080 Donostia, Spain</v>
          </cell>
          <cell r="AD404" t="str">
            <v>Santiso, S., IXA research group, University of the Basque Country (UPV/EHU) Manuel Lardizabal 1, 20080 Donostia, Spain; Pérez, A., IXA research group, University of the Basque Country (UPV/EHU) Manuel Lardizabal 1, 20080 Donostia, Spain; Casillas, A., IXA research group, University of the Basque Country (UPV/EHU) Manuel Lardizabal 1, 20080 Donostia, Spain</v>
          </cell>
          <cell r="AH404" t="str">
            <v>Nvidia
Eusko Jaurlaritza: ElkartekKK-2019/00045, IXA IT-1343-19, PRE 2018 2 0265
Ministerio de Ciencia e Innovación, MICINN: PAT-MED PID2019-106942RB-C31</v>
          </cell>
          <cell r="AI404" t="str">
            <v>The authors would like to thank the staff of the Pharmacy and Pharmacovigilance services of the Galdakao-Usansolo and Basurto hospitals. We gratefully acknowledge the support of NVIDIA Corporation with the donation of the Titan V GPU used for this research. This work was partially funded by the Spanish Ministry of Science and Innovation ( PAT-MED PID2019-106942RB-C31 ) and the Basque Government (IXA IT-1343-19, ElkartekKK-2019/00045 and Predoctoral Grant: PRE 2018 2 0265).</v>
          </cell>
          <cell r="AL404" t="str">
            <v>Pham, A.-D., Névéol, A., Lavergne, T., Yasunaga, D., Clément, O., Meyer, G., Morello, R., Burgun, A., Natural language processing of radiology reports for the detection of thromboembolic diseases and clinically relevant incidental findings (2014) BMC bioinformatics, 15, pp. 1-10; Zhu, R., Tu, X., Huang, J., Using deep learning based natural language processing techniques for clinical decision-making with ehrs (2020) Deep Learning Techniques for Biomedical and Health Informatics, pp. 257-295. , Springer; Natural language processing of electronic health records is superior to billing codes to identify symptom burden in hemodialysis patients (2020) Kidney International, 97 (2), pp. 383-392; Lin, C., Karlson, E.W., Canhao, H., Miller, T.A., Dligach, D., Chen, P.J., Perez, R.N.G., Shadick, N.A., Automatic prediction of rheumatoid arthritis disease activity from the electronic medical records (2013) PLOS ONE, 8 (8), pp. 1-10; Liu, F., Jagannatha, A., Yu, H., Towards drug safety surveillance and pharmacovigilance: Current progress in detecting medication and adverse drug events from electronic health records (2019) Drug Safety, 42 (1), pp. 95-97; World Health Organization (WHO), Safety of medicines: a guide to detecting and reporting adverse drug reactions: why health professionals need to take action (2002) Geneva: World Health Organization, pp. 1-16; Névéol, A., Dalianis, H., Velupillai, S., Savova, G., Zweigenbaum, P., Clinical natural language processing in languages other than english: opportunities and challenges (2018) J. Biomedical Semantics, 9 (1), pp. 1-13; Segura-Bedmar, I., Revert, R., Martínez, P., Detecting drugs and adverse events from Spanish social media streams (2014) Proceedings of the 5th International Workshop on Health Text Mining and Information Analysis (Louhi), pp. 106-115; Santiso, S., Pérez, A., Casillas, A., Exploring joint ab-lstm with embedded lemmas for adverse drug reaction discovery (2018) IEEE Journal of Biomedical and Health Informatics, pp. 1-8; Sahu, S.K., Anand, A., Drug-drug interaction extraction from biomedical texts using long short-term memory network (2018) Journal of Biomedical Informatics, 86, pp. 15-24; He, H., Garcia, E., Learning from imbalanced data (2009) Knowledge and Data Engineering, IEEE Transactions on, 21, pp. 1263-1284; Johnson, J.M., Khoshgoftaar, T.M., Survey on deep learning with class imbalance (2019) Journal of Big Data, 6 (1), pp. 1-54; Xiao, C., Li, Y., Baytas, I.M., Zhou, J., Wang, F., An MCEM Framework for Drug Safety Signal Detection and Combination from Heterogeneous Real World Evidence (2018) Scientific Reports, 8, pp. 1-10; Wei, Q., Ji, Z., Li, Z., Du, J., Wang, J., Xu, J., Xiang, Y., Zhang, Y., A study of deep learning approaches for medication and adverse drug event extraction from clinical text (2020) Journal of the American Medical Informatics Association, 27 (1), pp. 13-21; Chen, L., Gu, Y., Ji, X., Sun, Z., Li, H., Gao, Y., Huang, Y., Extracting medications and associated adverse drug events using a natural language processing system combining knowledge base and deep learning (2020) Journal of the American Medical Informatics Association, 27 (1), pp. 56-64; Gurulingappa, H., Mateen-Rajpu, A., Toldo, L., Extraction of potential adverse drug events from medical case reports (2012) Journal of Biomedical Semantics, 3 (1), pp. 1-10; Li, F., Ji, D., Wei, X., Qian, T., A transition-based model for jointly extracting drugs, diseases and adverse drug events (2015) 2015 IEEE International Conference on Bioinformatics and Biomedicine, pp. 599-602; Legrand, J., Toussaint, Y., Raïssi, C., Coulet, A., Syntax-based transfer learning for the task of biomedical relation extraction (2018) Proceedings of the Ninth International Workshop on Health Text Mining and Information Analysis, pp. 149-159; He, B., Guan, Y., Dai, R., Classifying medical relations in clinical text via convolutional neural networks (2019) Artificial Intelligence in Medicine, 93, pp. 43-49; Nikfarjam, A., Sarker, A., O'Connor, K., Ginn, R., Gonzalez, G., Pharmacovigilance from social media: mining adverse drug reaction mentions using sequence labeling with word embedding cluster features (2015) Journal of the American Medical Informatics Association, 22 (3), pp. 671-681; Stanovsky, G., Gruhl, D., Mendes, P., Recognizing mentions of adverse drug reaction in social media using knowledge-infused recurrent models (2017) Proceedings of the 15th Conference of the European Chapter of the Association for Computational Linguistics: Volume 1, Long Papers, 1, pp. 142-151; Gupta, S., Pawar, S., Ramrakhiyani, N., Palshikar, G.K., Varma, V., Semi-supervised recurrent neural network for adverse drug reaction mention extraction (2018) BMC Bioinformatics, 19 (8), pp. 1-7; Ferraro, J.P., Ye, Y., Gesteland, P.H., Haug, P.J., Tsui, F., Cooper, G.F., Van Bree, R., Wagner, M., The effects of natural language processing on cross-institutional portability of influenza case detection for disease surveillance (2017) Applied clinical informatics, 8 (2), pp. 560-580; Miwa, M., Bansal, M., End-to-end relation extraction using LSTMs on sequences and tree structures (2016) Proceedings of the 54th Annual Meeting of the Association for Computational Linguistics (Volume 1: Long Papers), pp. 1105-1116; Li, F., Zhang, M., Fu, G., Ji, D., A neural joint model for entity and relation extraction from biomedical text (2017) BMC Bioinformatics, 18 (1), pp. 1-11; Yang, X., Bian, J., Fang, R., Bjarnadottir, R.I., Hogan, W.R., Wu, Y., Identifying relations of medications with adverse drug events using recurrent convolutional neural networks and gradient boosting (2020) Journal of the American Medical Informatics Association, 27 (1), pp. 65-72; Schuster, M., Paliwal, K.K., Bidirectional recurrent neural networks (1997) IEEE Transactions on Signal Processing, 45 (11), pp. 2673-2681; Hochreiter, S., Schmidhuber, J., Long short-term memory (1997) Neural Computation, 9 (8), pp. 1735-1780; Pennington, J., Socher, R., Manning, C.D., GloVe: Global vectors for word representation (2014) Empirical Methods in Natural Language Processing, pp. 1532-1543; Abacha, A.B., Zweigenbaum, P., Medical entity recognition: A comparison of semantic and statistical methods (2011) Proceedings of BioNLP 2011 Workshop, BioNLP ’11, pp. 56-64. , Association for Computational Linguistics; Weegar, R., Pérez, A., Casillas, A., Oronoz, M., Deep medical entity recognition for swedish and spanish (2018) 2018 IEEE International Conference on Bioinformatics and Biomedicine (BIBM), pp. 1595-1601. , IEEE; Lafferty, J., McCallum, A., Pereira, F., Conditional Random Fields: Probabilistic models for segmenting and labeling sequence data (2001) Proceedings of the Eighteenth International Conference on Machine Learning, 1, pp. 282-289; Lample, G., Ballesteros, M., Subramanian, S., Kawakami, K., Dyer, C., Neural architectures for named entity recognition (2016) Proceedings of the 2016 Conference of the North American Chapter of the Association for Computational Linguistics: Human Language Technologies, pp. 260-270; Habibi, M., Weber, L., Neves, M., Wiegandt, D.L., Leser, U., Deep learning with word embeddings improves biomedical named entity recognition (2017) Bioinformatics, 33 (14), pp. 37-48; Ju, M., Miwa, M., Ananiadou, S., A neural layered model for nested named entity recognition (2018) Proceedings of the 2018 Conference of the North American Chapter of the Association for Computational Linguistics: Human Language Technologies, Volume 1 (Long Papers), 1, pp. 1446-1459; Abadi, M., Agarwal, A., Barham, P., Brevdo, E., Chen, Z., Citro, C., Corrado, G.S., Zheng, X., (2015), https://www.tensorflow.org/, TensorFlow: Large-scale machine learning on heterogeneous systems (). Software available from tensorflow.org; Kudo, T., (2005), http://crfpp.sourceforge.net, CRF++: Yet another CRF toolkit (). Software available at http://crfpp.sourceforge.net; Sokolova, M., Lapalme, G., A systematic analysis of performance measures for classification tasks (2009) Information Processing &amp; Management, 45 (4), pp. 427-437; Névéol, A., Zweigenbaum, P., Expanding the diversity of texts and applications: findings from the section on clinical natural language processing of the international medical informatics association yearbook (2018) Yearbook of medical informatics, 27 (1), pp. 193-198; Wang, Y., Wang, L., Rastegar-Mojarad, M., Moon, S., Shen, F., Afzal, N., Liu, S., Sohn, S., Clinical information extraction applications: a literature review (2018) Journal of biomedical informatics, 77, pp. 34-49; Laburu, M., Pérez, A., Casillas, A., Goenaga, I., Oronoz, M., Can i find information about rare diseases in some other language? (2018) 2018 IEEE International Conference on Bioinformatics and Biomedicine (BIBM), pp. 2102-2108. , IEEE</v>
          </cell>
          <cell r="AM404" t="str">
            <v>Santiso, S.; IXA research group, 20080 Donostia, Spain; email: sara.santiso@ehu.eus</v>
          </cell>
          <cell r="AP404" t="str">
            <v>Elsevier Ireland Ltd</v>
          </cell>
          <cell r="AV404" t="str">
            <v>CMPBE</v>
          </cell>
          <cell r="AW404" t="str">
            <v>Comput. Methods Programs Biomed.</v>
          </cell>
          <cell r="AX404" t="str">
            <v>Final</v>
          </cell>
          <cell r="AY404" t="str">
            <v>2-s2.0-85097719923</v>
          </cell>
          <cell r="BF404" t="str">
            <v>Adverse drug reaction extraction; Deep learning; Electronic health records; Natural language processing</v>
          </cell>
          <cell r="BG404" t="str">
            <v>Deep neural networks; Errors; Extraction; Hospitals; Linguistics; Natural language processing systems; Active ingredients; Adverse drug reactions; Detection stage; Electronic health record (EHRs); Entity recognition; NAtural language processing; Relation extraction; Sensitive informations; Pharmacodynamics; adverse drug reaction; Article; data extraction; deep neural network; drug induced disease; electronic health record; error; natural language processing; prediction; Spanish (language); data mining; electronic health record; human; Data Mining; Deep Learning; Drug-Related Side Effects and Adverse Reactions; Electronic Health Records; Humans; Natural Language Processing</v>
          </cell>
          <cell r="BI404" t="str">
            <v>twitter|metamap|nlp</v>
          </cell>
          <cell r="BJ404" t="str">
            <v>• background and objective:this work tackles the adverse drug reaction (adr) extraction in electronic health records (ehrs) written in spanish. this task is within the framework of natural language processing. it consists of extracting relations between drug-disease pairs, with the drug as the causing agent of the reaction. to this end, a pipeline is employed: first, relevant clinical entities are recognized (e.g. drugs, active ingredients, findings, symptoms); next, drug-disease candidate pairs are judged as either adr or non-adr. to develop this task, it is necessary to tackle some challenges. first, ehrs show high lexical variability. second, ehrs are scarce due to their sensitive information. third, the adr detection stage has to cope with errors derived from the entity recognition. • methods:to develop the adr detection we decided to employ a deep neural network approach. in order to asses the tolerance to external variations, the system was exposed to different levels of noise. first, with three corpora that contain documents from different hospitals, size and class imbalance ratio. furthermore, it was exposed to cross-corpus relation extraction. second, we assessed the sensitivity of the adr detection stage to noise introduced by the automatic medical entity recognition (mer). • results:the system can cope with cross-hospital predictions provided that it was trained with a large corpus. in the most challenging situation an f-measure of 75.2 was achieved. with respect to the tolerance to errors derived from the entity recognition step, with a medical entity recognizer that missed 20% of the entities, the f-measure in the adr detection stage decreased to 68.6. • conclusions:the adr extraction is tackled as a cause-effect relation extraction task between drugs and diseases. it is advisable to employ as many ehrs as possible in order to make more robust the adr extraction. despite the entities missed in the mer step, the drop in the performance is not high with the proposed system. © 2020 elsevier b.v.</v>
          </cell>
          <cell r="BL404" t="str">
            <v xml:space="preserve">• Antecedentes e Objetivos: Este trabalho aborda a extração adversa da reação medicamentosa (ADR) em registros eletrônicos de saúde (EHRs) escritos em espanhol. Esta tarefa está dentro da estrutura do processamento de linguagem natural. Consiste em extrair relações entre pares de drogas, com a droga como agente causador da reação. Para este fim, um pipeline é empregado: primeiro, as entidades clínicas relevantes são reconhecidas (por exemplo, drogas, ingredientes ativos, achados, sintomas); Em seguida, os pares candidatos da doença droga são julgados como ADR ou não ADR. Para desenvolver esta tarefa, é necessário enfrentar alguns desafios. Primeiro, a EHRS mostram alta variabilidade lexical. Em segundo lugar, os EHRs são escassos devido à sua informação sensível. Em terceiro lugar, o estágio de detecção de ADR tem que lidar com os erros derivados do reconhecimento da entidade. • Métodos: Desenvolver a detecção de ADR decidimos empregar uma abordagem de rede neural profunda. A fim de avaliar a tolerância a variações externas, o sistema foi exposto a diferentes níveis de ruído. Primeiro, com três corpora que contêm documentos de diferentes hospitais, tamanho e taxa de desequilíbrio de classe. Além disso, foi exposto à extração de relação entre corpus. Em segundo lugar, avaliamos a sensibilidade do estágio de detecção de ADR ao ruído introduzido pelo reconhecimento automático da entidade médica (MER). • Resultados: O sistema pode lidar com previsões transversais, desde que fosse treinada com um grande corpus. Na situação mais desafiadora, foi alcançada uma medida F de 75,2. No que diz respeito à tolerância aos erros derivados da etapa de reconhecimento da entidade, com um reconhecimento de entidade médica que perdeu 20% das entidades, a medida F na etapa de detecção de ADR diminuiu para 68,6. • Conclusões: A extração de ADR é abordada como uma tarefa de extração de relação de efeito de causa entre drogas e doenças. É aconselhável empregar o maior número possível de EHRs, a fim de tornar a extração mais robusta do ADR. Apesar das entidades perdidas no Mer Step, a queda no desempenho não é alta com o sistema proposto. © 2020 Elsevier B.V. </v>
          </cell>
          <cell r="BN404">
            <v>1</v>
          </cell>
          <cell r="BO404" t="str">
            <v>Leitura completa: sim - ADR em espanhol</v>
          </cell>
          <cell r="BP404">
            <v>1</v>
          </cell>
          <cell r="BQ404">
            <v>0</v>
          </cell>
          <cell r="BR404">
            <v>1</v>
          </cell>
          <cell r="BS404">
            <v>0</v>
          </cell>
          <cell r="BV404">
            <v>0</v>
          </cell>
          <cell r="BW404">
            <v>0</v>
          </cell>
          <cell r="BX404">
            <v>0</v>
          </cell>
          <cell r="BY404">
            <v>0</v>
          </cell>
          <cell r="BZ404">
            <v>0</v>
          </cell>
          <cell r="CA404">
            <v>0</v>
          </cell>
          <cell r="CB404">
            <v>0</v>
          </cell>
          <cell r="CC404">
            <v>0</v>
          </cell>
          <cell r="CE404" t="str">
            <v>Entra ou ñ para leitura: sim - bom - pnl em espanhol</v>
          </cell>
          <cell r="CF404" t="str">
            <v>Bom</v>
          </cell>
          <cell r="CG404">
            <v>44375</v>
          </cell>
          <cell r="CK404">
            <v>0</v>
          </cell>
          <cell r="CL404">
            <v>0</v>
          </cell>
        </row>
        <row r="405">
          <cell r="C405" t="str">
            <v>automatic extraction of adverse drug reactions from summary of product characteristics</v>
          </cell>
          <cell r="D405" t="str">
            <v>Automatic extraction of adverse drug reactions from summary of product characteristics</v>
          </cell>
          <cell r="E405" t="str">
            <v xml:space="preserve">Extração automática de reações adversas de medicamentos de resumo das características do produto </v>
          </cell>
          <cell r="G405" t="str">
            <v xml:space="preserve">macho </v>
          </cell>
          <cell r="H405">
            <v>2021</v>
          </cell>
          <cell r="J405">
            <v>0</v>
          </cell>
          <cell r="K405">
            <v>0</v>
          </cell>
          <cell r="L405" t="str">
            <v>Scopus</v>
          </cell>
          <cell r="P405" t="str">
            <v>English</v>
          </cell>
          <cell r="Q405" t="str">
            <v>Article</v>
          </cell>
          <cell r="R405">
            <v>0</v>
          </cell>
          <cell r="S405" t="str">
            <v>All Open Access, Gold, Green</v>
          </cell>
          <cell r="T405" t="str">
            <v>Shen Z., Spruit M.</v>
          </cell>
          <cell r="U405" t="str">
            <v>Applied Sciences (Switzerland)</v>
          </cell>
          <cell r="V405" t="str">
            <v>11</v>
          </cell>
          <cell r="W405" t="str">
            <v>6</v>
          </cell>
          <cell r="X405" t="str">
            <v xml:space="preserve"> 2663</v>
          </cell>
          <cell r="Y405" t="str">
            <v>10.3390/app11062663</v>
          </cell>
          <cell r="Z405" t="str">
            <v>10.3390/app11062663</v>
          </cell>
          <cell r="AB405" t="str">
            <v>https://www.scopus.com/inward/record.uri?eid=2-s2.0-85103304867&amp;doi=10.3390%2fapp11062663&amp;partnerID=40&amp;md5=e3e4808a121027ac47c4f3cefaeacb19</v>
          </cell>
          <cell r="AC405" t="str">
            <v>Department of Information and Computing Sciences, Utrecht University, Utrecht, 3584 CS, Netherlands; Department of Public Health and Primary Care, Leiden University Medical Center, The Hague, 2511 DP, Netherlands; Leiden Institute of Advanced Computer Science, Leiden University, Leiden, 2333 CA, Netherlands</v>
          </cell>
          <cell r="AD405" t="str">
            <v>Shen, Z., Department of Information and Computing Sciences, Utrecht University, Utrecht, 3584 CS, Netherlands; Spruit, M., Department of Public Health and Primary Care, Leiden University Medical Center, The Hague, 2511 DP, Netherlands, Leiden Institute of Advanced Computer Science, Leiden University, Leiden, 2333 CA, Netherlands</v>
          </cell>
          <cell r="AH405" t="str">
            <v>European Commission, EC: 634238
Singapore Eye Research Institute, SERI: 15.0137
Staatssekretariat für Bildung, Forschung und Innovation, SBFI</v>
          </cell>
          <cell r="AI405" t="str">
            <v>Funding: This work is part of the project “OPERAM: OPtimising thERapy to prevent Avoidable hospital admissions in the Multimorbid elderly”, supported by the European Commission (EC) HORIZON 2020, proposal 634238, and by the Swiss State Secretariat for Education, Research and Innovation (SERI) under contract number 15.0137. The opinions expressed and arguments employed herein are those of the authors and do not necessarily reflect the official views of the EC and the Swiss government.</v>
          </cell>
          <cell r="AJ405" t="str">
            <v>This work is part of the project ?OPERAM: OPtimising thERapy to prevent Avoidable hospital admissions in the Multimorbid elderly?, supported by the European Commission (EC) HORIZON 2020, proposal 634238, and by the Swiss State Secretariat for Education, Research and Innovation (SERI) under contract number 15.0137. The opinions expressed and arguments employed herein are those of the authors and do not necessarily reflect the official views of the EC and the Swiss government.</v>
          </cell>
          <cell r="AL405" t="str">
            <v>Banda, J.M., Evans, L., Vanguri, R.S., Tatonetti, N.P., Ryan, P.B., Shah, N.H., A Curated and Standardized Adverse Drug Event Resource to Accelerate Drug Safety Research (2016) Sci. Data, 3, p. 160026. , [CrossRef] [PubMed]; Roberts, K., Demner-Fushman, D., Tonning, J.M., Overview of the TAC 2017 Adverse Reaction Extraction from Drug Labels Track (2017) Text Analysis Conference (TAC) 2017, , Workshop Notebook Papers; U.S. National Institute of Standards and Technology (NIST): Gaithersburg, MD, USA; Shekhani, R., Steinacher, L., Swen, J.J., Ingelman-Sundberg, M., Evaluation of Current Regulation and Guidelines of Pharmacoge-nomic Drug Labels: Opportunities for Improvements (2020) Clin. Pharmacol. Ther, 107, pp. 1240-1255. , [CrossRef] [PubMed]; Ly, T., Pamer, C., Dang, O., Brajovic, S., Haider, S., Botsis, T., Milward, D., Ball, R., Evaluation of Natural Language Processing (NLP) Systems to Annotate Drug Product Labeling with MedDRA Terminology (2018) J. Biomed. Inform, 83, pp. 73-86. , [CrossRef] [PubMed]; Fung, K.W., Jao, C.S., Demner-Fushman, D., Extracting Drug Indication Information from Structured Product Labels Using Natural Language Processing (2013) J. Am. Med. Inform. Assoc, 20, pp. 482-488. , [CrossRef] [PubMed]; Wu, L., Ingle, T., Liu, Z., Zhao-Wong, A., Harris, S., Thakkar, S., Zhou, G., Mehta, D., Study of Serious Adverse Drug Reactions Using FDA-Approved Drug Labeling and MedDRA (2019) BMC Bioinform, 20, p. 97. , [CrossRef] [PubMed]; Demner-Fushman, D., Shooshan, S.E., Rodriguez, L., Aronson, A.R., Lang, F., Rogers, W., Roberts, K., Tonning, J., A Dataset of 200 Structured Product Labels Annotated for Adverse Drug Reactions (2018) Sci. Data, 5, p. 180001. , [CrossRef] [PubMed]; Kuhn, M., Letunic, I., Jensen, L.J., Bork, P., The SIDER Database of Drugs and Side Effects (2016) Nucleic Acids Res, 44, pp. D1075-D1079. , [CrossRef] [PubMed]; https://www.medicines.org.uk/emc, Home—Electronic Medicines Compendium (EMC). (accessed on 14 October 2020); Mozzicato, P., Standardised MedDRA Queries: Their Role in Signal Detection (2007) Drug Saf, 30, pp. 617-619. , [CrossRef] [PubMed]; https://www.meddra.org/how-to-use/basics/hierarchy, MedDRA. (accessed on 16 October 2020); Canonico, M., de Russis, L., A Comparison and Critique of Natural Language Understanding Tools (2018) Proceedings of the CLOUD COMPUTING 2018: The Ninth International Conference on Cloud Computing, GRIDs, and Virtualization, , Barcelona, Spain, 18–22 February; Shen, Z., van Krimpen, H., Spruit, M., A Lightweight API-Based Approach for Building Flexible Clinical NLP Systems (2019) J. Healthc. Eng, 2019, p. 3435609. , [CrossRef] [PubMed]; Watson Natural Language Understanding API Demo, , https://www.ibm.com/nl-en/cloud/watson-natural-language-understanding/details, IBM. (accessed on 27 February 2021); Watson Natural Language Understanding, , https://www.ibm.com/nl-en/cloud/watson-natural-language-understanding/pricing, (accessed on 27 February 2021); Pandey, A., Kreimeyer, K., Foster, M., Dang, O., Ly, T., Wang, W., Forshee, R., Botsis, T., Adverse Event Extraction from Structured Product Labels Using the Event-Based Text-Mining of Health Electronic Records (ETHER) System (2019) Health Inform. J, 25, pp. 1232-1243. , [CrossRef] [PubMed]</v>
          </cell>
          <cell r="AM405" t="str">
            <v>Shen, Z.; Department of Information and Computing Sciences, Netherlands; email: z.shen@uu.nl</v>
          </cell>
          <cell r="AP405" t="str">
            <v>MDPI AG</v>
          </cell>
          <cell r="AW405" t="str">
            <v>Appl. Sci.</v>
          </cell>
          <cell r="AX405" t="str">
            <v>Final</v>
          </cell>
          <cell r="AY405" t="str">
            <v>2-s2.0-85103304867</v>
          </cell>
          <cell r="BF405" t="str">
            <v>Adverse drug reactions; Information extraction; Natural language processing; Summary of product characteristics</v>
          </cell>
          <cell r="BI405" t="str">
            <v>twitter|metamap|nlp</v>
          </cell>
          <cell r="BJ405" t="str">
            <v>the summary of product characteristics from the european medicines agency is a reference document on medicines in the eu. it contains textual information for clinical experts on how to safely use medicines, including adverse drug reactions. using natural language processing (nlp) techniques to automatically extract adverse drug reactions from such unstructured textual information helps clinical experts to effectively and efficiently use them in daily practices. such techniques have been developed for structured product labels from the food and drug administration (fda), but there is no research focusing on extracting from the summary of product characteristics. in this work, we built a natural language processing pipeline that automatically scrapes the summary of product characteristics online and then extracts adverse drug reactions from them. besides, we have made the method and its output publicly available so that it can be reused and further evaluated in clinical practices. in total, we extracted 32,797 common adverse drug reactions for 647 common medicines scraped from the electronic medicines compendium. a manual review of 37 commonly used medicines has indicated a good performance, with a recall and precision of 0.99 and 0.934, respectively. © 2021 by the authors. licensee mdpi, basel, switzerland.</v>
          </cell>
          <cell r="BL405" t="str">
            <v xml:space="preserve">O resumo das características do produto da Agência Europeia de Medicamentos é um documento de referência sobre medicamentos na UE. Contém informações textuais para especialistas clínicos sobre como usar com segurança medicamentos, incluindo reações adversas de medicamentos. Usando técnicas de processamento de linguagem natural (NLP) para extrair automaticamente as reações adversas de medicamentos de tais informações textuais não estruturadas, ajuda os especialistas clínicos a efetivamente e eficientemente usá-los em práticas diárias. Tais técnicas foram desenvolvidas para rótulos de produtos estruturados da Food and Drug Administration (FDA), mas não há pesquisas com foco na extração do resumo das características do produto. Neste trabalho, construímos um pipeline de processamento de linguagem natural que arranca automaticamente o resumo das características do produto on-line e, em seguida, extrai reações adversas de medicamentos deles. Além disso, fizemos o método e sua produção disponível publicamente para que possa ser reutilizada e avaliada em práticas clínicas. No total, extraímos 32.797 reações comuns de medicamentos adversos para 647 medicamentos comuns raspados do compêndio de medicamentos eletrônicos. Uma revisão manual de 37 medicamentos comumente usados ​​indicou um bom desempenho, com uma recordação e precisão de 0,99 e 0,934, respectivamente. © 2021 pelos autores. Licenciado MDPI, Basileia, Suíça. </v>
          </cell>
          <cell r="BQ405">
            <v>0</v>
          </cell>
          <cell r="BR405">
            <v>1</v>
          </cell>
          <cell r="BS405">
            <v>0</v>
          </cell>
          <cell r="BV405">
            <v>0</v>
          </cell>
          <cell r="BW405">
            <v>0</v>
          </cell>
          <cell r="BX405">
            <v>0</v>
          </cell>
          <cell r="BY405">
            <v>0</v>
          </cell>
          <cell r="BZ405">
            <v>0</v>
          </cell>
          <cell r="CA405">
            <v>0</v>
          </cell>
          <cell r="CB405">
            <v>0</v>
          </cell>
          <cell r="CC405">
            <v>0</v>
          </cell>
          <cell r="CE405" t="str">
            <v>Entra ou ñ para leitura: não</v>
          </cell>
          <cell r="CF405" t="str">
            <v>Ruim</v>
          </cell>
          <cell r="CG405">
            <v>44375</v>
          </cell>
          <cell r="CK405">
            <v>0</v>
          </cell>
          <cell r="CL405">
            <v>0</v>
          </cell>
        </row>
        <row r="406">
          <cell r="C406" t="str">
            <v>building a specialized lexicon for breast cancer clinical trial subject eligibility analysis</v>
          </cell>
          <cell r="D406" t="str">
            <v>Building a specialized lexicon for breast cancer clinical trial subject eligibility analysis</v>
          </cell>
          <cell r="E406" t="str">
            <v xml:space="preserve">Construindo um léxico especializado para o ensaio clínico de câncer de mama análise de elegibilidade </v>
          </cell>
          <cell r="G406" t="str">
            <v xml:space="preserve">macho </v>
          </cell>
          <cell r="H406">
            <v>2021</v>
          </cell>
          <cell r="J406">
            <v>0</v>
          </cell>
          <cell r="K406">
            <v>0</v>
          </cell>
          <cell r="L406" t="str">
            <v>Scopus</v>
          </cell>
          <cell r="P406" t="str">
            <v>English</v>
          </cell>
          <cell r="Q406" t="str">
            <v>Article</v>
          </cell>
          <cell r="R406">
            <v>1</v>
          </cell>
          <cell r="S406" t="str">
            <v>All Open Access, Hybrid Gold</v>
          </cell>
          <cell r="T406" t="str">
            <v>Jung E., Jain H., Sinha A.P., Gaudioso C.</v>
          </cell>
          <cell r="U406" t="str">
            <v>Health Informatics Journal</v>
          </cell>
          <cell r="V406" t="str">
            <v>27</v>
          </cell>
          <cell r="W406" t="str">
            <v>1</v>
          </cell>
          <cell r="Y406" t="str">
            <v>10.1177/1460458221989392</v>
          </cell>
          <cell r="Z406" t="str">
            <v>10.1177/1460458221989392</v>
          </cell>
          <cell r="AB406" t="str">
            <v>https://www.scopus.com/inward/record.uri?eid=2-s2.0-85101312610&amp;doi=10.1177%2f1460458221989392&amp;partnerID=40&amp;md5=b67d3054ee0311e1b2eaff37e037e9e0</v>
          </cell>
          <cell r="AC406" t="str">
            <v>Information Operations and Technology Management, Neff College of Business and Innovation, The University of Toledo, United States; Gary W. Rollins College of Business, The University of Tennessee at Chattanooga, United States; Lubar School of Business, University of Wisconsin-Milwaukee, United States; Roswell Park Cancer Institute, United States</v>
          </cell>
          <cell r="AD406" t="str">
            <v>Jung, E., Information Operations and Technology Management, Neff College of Business and Innovation, The University of Toledo, United States; Jain, H., Gary W. Rollins College of Business, The University of Tennessee at Chattanooga, United States; Sinha, A.P., Lubar School of Business, University of Wisconsin-Milwaukee, United States; Gaudioso, C., Roswell Park Cancer Institute, United States</v>
          </cell>
          <cell r="AL406" t="str">
            <v>Frank, G., (2004) Current challenges in clinical trial patient recruitment and enrollment, pp. 30-38. , SoCRA Source; 2; Ashery, R.S., McAuliffe, W.E., Implementation issues and techniques in randomized trials of outpatients psychosocial treatments for drug abusers recruitment of subjects (1992) Am J Drug Alcohol Abuse, 18 (3), pp. 305-329; Breitfeld, P.P., Weisburd, M., Overhage, J.M., Pilot study of a point-of-use decision support tool for cancer clinical trials eligibility (1999) J Am Med Inform Assoc, 6 (6), pp. 466-477; Khan, A., Baharudin, B., Khan, K., Semantic based features selection and weighting method for text classification, pp. 850-855. , 2010 international symposium on information technology, Kuala Lumpur, Malaysia, 15–17 June 2010, IEEE, In; Liu, Y., Loh, H.T., Lu, W.F., (2008) Deriving taxonomy from documents at sentence level. Emerging technologies of text mining, pp. 99-119. , Hershey: IGI Global; Spasić, I., Livsey, J., Keane, J.A., Text mining of cancer-related information: review of current status and future directions (2014) Int J Med Inform, 83, pp. 605-623; Jimeno, A., Jimenez-Ruiz, E., Lee, V., Assessment of disease named entity recognition on a corpus of annotated sentences (2008) BMC Bioinform, p. S3. , 9 Sul 3(Sul 3; Luo, Z., Yetisgen-Yildiz, M., Weng, C., Dynamic categorization of clinical research eligibility criteria by hierarchical clustering (2011) J Biomed Inform, 44, pp. 927-935; Shannon, C.E., Prediction and entropy of printed English (1951) Bell Syst Tech J, 30, pp. 50-64; Jurafsky, D., Martin, J.H., (2009) Speech and language processing: an introduction to natural language processing, computational linguistics, and speech recognition 2009, , Uer Saddle River, NJ, Pearson Prentice Hall; Cavnar, W., Trenkle, J., (1994) N-gram-based text categorization, pp. 161-175. , Proceedings of the third annual symposium on document analysis and information retrieval, Las Vegas, USA, In; Krupka, G., Hausman, K., IsoQuest Inc.: description of the NetOwl™ extractor system as used for MUC-7 (1998) Seventh Message Understanding Conference (MUC-7), , Fairfax, Virginia, April, 29–1, May, In; Paliouras, G., Karkaletsis, V., Petasis, G., (2000) Learning decision trees for named-entity recognition and classification, , Proceedings of the 14th European conference on artificial intelligence (ECAI 2000), Berlin, Germany, 20–25 August, In; Bikel, D.M., Miller, S., Schwartz, R., Nymble (1997) Proceedings of the fifth conference on Applied natural language processing, pp. 194-201. , March, Association for Computational Linguistics, In; Borthwick, A., Sterling, J., Agichtein, E., Exploiting diverse knowledge sources via maximum entropy in named entity recognition (1998) Proceedings of the sixth workshop on very large Corpora, , In:, Montreal, Canada,.152–160; McCallum, A., Li, W., Early results for named entity recognition with conditional random fields, feature induction and web-enhanced lexicons Proceedings of the seventh conference on Natural language learning at HLT-NAACL 2003 - Volume 4 (CONLL ‘03), 2003, pp. 188-191. , USA: Association for Computational Linguistics, In; Settles, B., Biomedical named entity recognition using conditional random fields and rich feature sets (2004) Proceedings of the international joint workshop on natural language processing in biomedicine and its applications - JNLPBA '04, pp. 104-107. , August, USA: Association for Computational Linguistics, In; Apostolova, E., Channin, D.S., Demner-Fushman, D., Automatic segmentation of clinical texts 2009 annual international conference of the IEEE engineering in medicine and biology society, pp. 5905-5908. , Minneapolis, MN, USA, 3–6 September 2009, IEEE, In; Passos, A., Kumar, V., McCallum, A., Lexicon infused phrase embeddings for named entity resolution Proceedings of the eighteenth conference on computational natural language learning, , Ann Arbor, Michigan, June 2014,.78–86, USA: Association for Computational Linguistics, In; Murthy, V.H., Krumholz, H.M., Gross, C.P., Participation in cancer clinical trials: race-, sex-, and age-based disparities (2004) JAMA, 291, pp. 2720-2726; Waiver of informed consent requirements in certain emergency research (1996) Fed Reg, 61 (192), pp. 51531-51533; Swanson, G.M., Ward, A.J., Recruiting minorities into clinical trials toward a participant-friendly system (1995) JNCI J Nat Cancer Inst, 87, pp. 1747-1759; Lovato, L.C., Hill, K., Hertert, S., Recruitment for controlled clinical trials: literature summary and annotated bibliography (1997) Controlled Clin Trials, 18, pp. 328-352; Ross, S., Grant, A., Counsell, C., Barriers to participation in randomised controlled trials (1999) J Clin Epidemiol, 52, pp. 1143-1156; Comis, R.L., Miller, J.D., Aldigé, C.R., Public attitudes toward participation in cancer clinical trials (2003) J Clin Oncol, 21 (5), pp. 830-835; Rosa, C., Campbell, A.N., Miele, G.M., Using e-technologies in clinical trials (2015) Contemp Clin Trials, 45, pp. 41-54. , (Pt A; Andronikou, V., Karanastasis, E., Chondrogiannis, E., Semantically-enabled intelligent patient recruitment in clinical trials, pp. 326-331. , 2010 international conference on P2P, parallel, grid, cloud and internet computing, Fukuoka, Japan, 4–6 November 2010, IEEE, In; Weng, C., Tu, S.W., Sim, I., Formal representation of eligibility criteria: a literature review (2010) J Biomed Inform, 43, pp. 451-467; Milian, K., Bucur, A., Teije, T.A., Formalization of clinical trial eligibility criteria: evaluation of a pattern-based approach, , 2012 IEEE international conference on bioinformatics and biomedicine, Philadelphia, PA, USA, 4–7 October 2012, IEEE, In; Patel, C., Cimino, J., Dolby, J., (2007) Matching patient records to clinical trials using ontologies. The semantic web, pp. 816-829. , Springer Berlin Heidelberg; Cuggia, M., Besana, P., Glasspool, D., Comparing semi-automatic systems for recruitment of patients to clinical trials (2011) Int J Med Inform, 80 (6), pp. 371-388; Xu, J., Lee, H.J., Zeng, J., Extracting genetic alteration information for personalized cancer therapy from ClinicalTrials.gov (2016) J Am Med Inform Assoc, 23 (4), pp. 750-757; Park, Y.R., Yoon, Y.J., Koo, H., Utilization of a clinical trial management system for the whole clinical trial process as an integrated database: system development (2018) J Med Internet Res, 20 (4), p. e103; Tu, S.W., Peleg, M., Carini, S., A practical method for transforming free-text eligibility criteria into computable criteria (2011) J Biomed Inform, 44, pp. 239-250; Luo, Z., Miotto, R., Weng, C., A human–computer collaborative approach to identifying common data elements in clinical trial eligibility criteria (2013) J Biomed Inform, 46, pp. 33-39; Luo, Z., Duffy, R., Johnson, S., Corpus-based approach to creating a semantic lexicon for clinical research eligibility criteria from UMLS (2010) Summit Transl Bioinform, 2010, pp. 26-30; Boland, M.R., Miotto, R., Gao, J., Feasibility of feature-based indexing, clustering, and search of clinical trials. A case study of breast cancer trials from ClinicalTrials.gov (2013) Methods Inf Med, 52 (5), pp. 382-394; Wilcox, A., Natarajan, K., Weng, C., Using personal health records for automated clinical trials recruitment: the ePaIRing model (2009) Summit Transl Bioinform, 2009, pp. 136-140; Han, J., Chen, K., Fang, L., Improving the efficacy of the data entry process for clinical research with a natural language processing-driven medical information extraction system: quantitative field research (2019) JMIR Med Inform, 7 (3), p. e13331; Zeng, J., Shufean, M.A., Khotskaya, Y., OCTANE: oncology clinical trial annotation engine (2019) JCO Clin Cancer Inform, 3, pp. 1-11; Parai, G.K., Jonquet, C., Xu, R., The Lexicon builder web service: building custom Lexicons from two hundred biomedical ontologies (2010) AMIA Annu Symp Proc, 2010, pp. 587-591; Thompson, P., McNaught, J., Montemagni, S., The BioLexicon: a large-scale terminological resource for biomedical text mining (2011) BMC Bioinform, 12, p. 397; Nguyen, N.T.H., Soto, A.J., Kontonatsios, G., Constructing a biodiversity terminological inventory (2017) PLoS One, 12, p. e0175277; Sasaki, Y., McNaught, J., Ananiadou, S., The value of an in-domain lexicon in genomics QA (2010) J Bioinf Comput Biol, 8, pp. 147-161; Rinaldi, F., Kaljurand, K., Sætre, R., Terminological resources for text mining over biomedical scientific literature (2011) Artif Intell Med, 52, pp. 107-114; Percha, B., Zhang, Y., Bozkurt, S., Expanding a radiology lexicon using contextual patterns in radiology reports (2018) J Am Med Inform Assoc, 25 (6), pp. 679-685; Hsieh, S., Chang, W., Chen, C., Semantic similarity measures in the biomedical domain by leveraging a web search engine (2013) IEEE J Biomed Health Inform, 17 (4), pp. 853-861; https://www.mlanet.org/p/cm/ld/fid=909, accessed 20 January 2020; https://www.snomed.org/, accessed 20 January 2020, SNOMED CT; https://www.nlm.nih.gov/healthit/snomedct/index.html, accessed 20 January 2020, SNOMED CT; Bhattacharyya, S.B., (2015) SNOMED CT basics. Introduction to SNOMED CT, pp. 25-60. , Springer Singapore; Jonnalagadda, S., Cohen, T., Wu, S., Using empirically constructed lexical resources for named entity recognition (2013) Biomed Inform Insights, p. S11664. , 6s1: BII; Stanfill, M.H., Williams, M., Fenton, S.H., A systematic literature review of automated clinical coding and classification systems (2010) J Am Med Inform Assoc, 17, pp. 646-651</v>
          </cell>
          <cell r="AM406" t="str">
            <v>Jung, E.; Information Operations and Technology Management, United States; email: Euisung.jung@utoledo.edu</v>
          </cell>
          <cell r="AP406" t="str">
            <v>SAGE Publications Ltd</v>
          </cell>
          <cell r="AV406" t="str">
            <v>HIJEA</v>
          </cell>
          <cell r="AW406" t="str">
            <v>Health Informatics J.</v>
          </cell>
          <cell r="AX406" t="str">
            <v>Final</v>
          </cell>
          <cell r="AY406" t="str">
            <v>2-s2.0-85101312610</v>
          </cell>
          <cell r="BF406" t="str">
            <v>breast cancer; clinical trial; natural language processing; specialized lexicon</v>
          </cell>
          <cell r="BI406" t="str">
            <v>twitter|metamap|nlp</v>
          </cell>
          <cell r="BJ406" t="str">
            <v>a natural language processing (nlp) application requires sophisticated lexical resources to support its processing goals. different solutions, such as dictionary lookup and metamap, have been proposed in the healthcare informatics literature to identify disease terms with more than one word (multi-gram disease named entities). although a lot of work has been done in the identification of protein- and gene-named entities in the biomedical field, not much research has been done on the recognition and resolution of terminologies in the clinical trial subject eligibility analysis. in this study, we develop a specialized lexicon for improving nlp and text mining analysis in the breast cancer domain, and evaluate it by comparing it with the systematized nomenclature of medicine clinical terms (snomed ct). we use a hybrid methodology, which combines the knowledge of domain experts, terms from multiple online dictionaries, and the mining of text from sample clinical trials. use of our methodology introduces 4243 unique lexicon items, which increase bigram entity match by 38.6% and trigram entity match by 41%. our lexicon, which adds a significant number of new terms, is very useful for matching patients to clinical trials automatically based on eligibility matching. beyond clinical trial matching, the specialized lexicon developed in this study could serve as a foundation for future healthcare text mining applications. © the author(s) 2021.</v>
          </cell>
          <cell r="BL406" t="str">
            <v xml:space="preserve">Um aplicativo de processamento de linguagem natural (NLP) requer recursos lexicais sofisticados para suportar seus objetivos de processamento. Diferentes soluções, como pesquisa e metamap de dicionário, foram propostas na literatura informática de saúde para identificar termos de doença com mais de uma palavra (doença multi-grama chamada entidades). Embora um monte de trabalho tenha sido feito na identificação de entidades nomeadas em proteínas e genéticas no campo biomédico, não foi feita muita pesquisa sobre o reconhecimento e resolução de terminologias na análise de elegibilidade do assunto clínico. Neste estudo, desenvolvemos um léxico especializado para melhorar a análise de mineração de PNL e texto no domínio do câncer de mama e avaliá-la comparando-a com a nomenclatura sistematizada de termos clínicos de medicina (Snomed CT). Usamos uma metodologia híbrida, que combina o conhecimento de especialistas em domínio, os termos de múltiplos dicionários on-line e a mineração de texto de ensaios clínicos de amostra. O uso da nossa metodologia introduz 4243 itens exclusivos do Léxico, que aumentam a correspondência da entidade de BigRAM em 38,6% e a participação do trigrama em 41%. Nosso léxico, que adiciona um número significativo de novos termos, é muito útil para combinar pacientes a ensaios clínicos automaticamente com base na correspondência de elegibilidade. Além da correspondência de ensaio clínico, o léxico especializado desenvolvido neste estudo poderia servir como base para futuras aplicações de mineração de texto de saúde. © O (s) autor (es) 2021. </v>
          </cell>
          <cell r="BN406">
            <v>1</v>
          </cell>
          <cell r="BO406" t="str">
            <v>Leitura completa: sim - trabalha melhor l~exicos para cancer</v>
          </cell>
          <cell r="BP406">
            <v>1</v>
          </cell>
          <cell r="BQ406">
            <v>0</v>
          </cell>
          <cell r="BR406">
            <v>1</v>
          </cell>
          <cell r="BS406">
            <v>0</v>
          </cell>
          <cell r="BU406">
            <v>0</v>
          </cell>
          <cell r="BV406">
            <v>0</v>
          </cell>
          <cell r="BW406">
            <v>0</v>
          </cell>
          <cell r="BX406">
            <v>0</v>
          </cell>
          <cell r="BY406">
            <v>0</v>
          </cell>
          <cell r="BZ406">
            <v>0</v>
          </cell>
          <cell r="CA406">
            <v>0</v>
          </cell>
          <cell r="CB406">
            <v>0</v>
          </cell>
          <cell r="CC406">
            <v>0</v>
          </cell>
          <cell r="CE406" t="str">
            <v>Entra ou ñ para leitura: sim</v>
          </cell>
          <cell r="CF406" t="str">
            <v>Excelente</v>
          </cell>
          <cell r="CG406">
            <v>44375</v>
          </cell>
          <cell r="CK406">
            <v>0</v>
          </cell>
          <cell r="CL406">
            <v>0</v>
          </cell>
        </row>
        <row r="407">
          <cell r="C407" t="str">
            <v>comparative study using inverse ontology cogency and alternatives for concept recognition in the annotated national library of medicine database</v>
          </cell>
          <cell r="D407" t="str">
            <v>Comparative study using inverse ontology cogency and alternatives for concept recognition in the annotated National Library of Medicine database</v>
          </cell>
          <cell r="E407" t="str">
            <v xml:space="preserve">Estudo comparativo utilizando cogência e alternativas de ontologia inversa para o reconhecimento conceito na biblioteca nacional anotada da base de dados de medicina </v>
          </cell>
          <cell r="G407" t="str">
            <v xml:space="preserve">macho </v>
          </cell>
          <cell r="H407">
            <v>2021</v>
          </cell>
          <cell r="J407">
            <v>0</v>
          </cell>
          <cell r="K407">
            <v>0</v>
          </cell>
          <cell r="L407" t="str">
            <v>Scopus</v>
          </cell>
          <cell r="P407" t="str">
            <v>English</v>
          </cell>
          <cell r="Q407" t="str">
            <v>Article</v>
          </cell>
          <cell r="R407">
            <v>1</v>
          </cell>
          <cell r="T407" t="str">
            <v>Shannon G.J., Rayapati N., Corns S.M., Wunsch D.C., II</v>
          </cell>
          <cell r="U407" t="str">
            <v>Neural Networks</v>
          </cell>
          <cell r="V407" t="str">
            <v>139</v>
          </cell>
          <cell r="Y407" t="str">
            <v>10.1016/j.neunet.2021.01.018</v>
          </cell>
          <cell r="Z407" t="str">
            <v>10.1016/j.neunet.2021.01.018</v>
          </cell>
          <cell r="AB407" t="str">
            <v>https://www.scopus.com/inward/record.uri?eid=2-s2.0-85102081027&amp;doi=10.1016%2fj.neunet.2021.01.018&amp;partnerID=40&amp;md5=10ff4c2905944344f2ba69c6a2602002</v>
          </cell>
          <cell r="AC407" t="str">
            <v>Applied Computational Intelligence Laboratory, Missouri University of Science and Technology, RollaMO  65409, United States; Guise AI, Inc., Rolla, MO  65401, United States; National Science Foundation, ECCS Division, AlexandriaVA  22314, United States</v>
          </cell>
          <cell r="AD407" t="str">
            <v>Shannon, G.J., Applied Computational Intelligence Laboratory, Missouri University of Science and Technology, RollaMO  65409, United States; Rayapati, N., Guise AI, Inc., Rolla, MO  65401, United States; Corns, S.M., Applied Computational Intelligence Laboratory, Missouri University of Science and Technology, RollaMO  65409, United States; Wunsch, D.C., II, Applied Computational Intelligence Laboratory, Missouri University of Science and Technology, RollaMO  65409, United States, National Science Foundation, ECCS Division, AlexandriaVA  22314, United States</v>
          </cell>
          <cell r="AH407" t="str">
            <v>National Science Foundation, NSF
Defense Advanced Research Projects Agency, DARPA
Army Research Laboratory, ARL
Leonard Wood Institute: W911NF-14-2-0034, W911NF-18-2-0260
Intelligent Systems Center, ISC</v>
          </cell>
          <cell r="AI407" t="str">
            <v>Partial support for this research was received from the Missouri University of Science and Technology Intelligent Systems Center , Mary K. Finley Missouri Endowment, the National Science Foundation, ECCS Division, the Lifelong Learning Machines program from DARPA/Microsystems Technology Office , and the Army Research Laboratory (ARL) and the Leonard Wood Institute; and it was accomplished under Cooperative Agreement Numbers W911NF-18-2-0260 and W911NF-14-2-0034 . The views and conclusions contained in this document are those of the authors and should not be interpreted as representing the official policies, either expressed or implied, of the Leonard Wood Institute, the National Science Foundation, the Army Research Laboratory or the U.S. Government. The U.S. Government is authorized to reproduce and distribute reprints for Government purposes notwithstanding any copyright notation herein.</v>
          </cell>
          <cell r="AL407" t="str">
            <v>Aronson, A., (1996), R. The effect of textual variation on concept based information retrieval. In Proceedings : a conference of the American medical informatics association /. AMIA Annual fall symposium. AMIA fall symposium (pp. 373–377); Aronson, A., (2001), R. Effective mapping of biomedical text to the UMLS Metathesaurus: the MetaMap program. In Proceedings / AMIA. annual symposium. AMIA symposium (pp. 17–21); Aronson, A.R., MetaMap: Mapping text to the UMLS metathesaurus: UMLS White Paper (2006); Aronson, A., The current state of MetaMap and MMTX (2009); Aronson, A.R., Lang, F.M., An overview of metamap: Historical perspective and recent advances (2010) Journal of the American Medical Informatics Association, 17 (3), pp. 229-236; Bengio, Y., Neural net language models (2008) Scholarpedia, 3, p. 3881; Bengio, Y., Schwenk, H., Senécal, J.-S., Morin, F., Gauvain, J.-L., Neural probabilistic language models (2006) Innovations in machine learning: Theory and applications, pp. 137-186. , Holmes D.E. Jain L.C. Springer Berlin Heidelberg. Berlin, Heidelberg; Chen, Q., Qiu, Q., Wu, Q., Bishop, M., Barnell, M., A confabulation model for abnormal vehicle events detection in wide-area traffic monitoring (2014) Paper presented at the 2014 IEEE international inter-disciplinary conference on cognitive methods in situation awareness and decision support (CogSIMA); Chen, Q., Wu, Q., Bishop, M., Linderman, R., Qiu, Q., Self-structured confabulation network for fast anomaly detection and reasoning (2015) Paper presented at the 2015 international joint conference on neural networks (IJCNN); Dai, Z., Yang, Z., Yang, Y., Carbonell, J., Le, Q.V., Salakhutdinov, R., Transformer-XL: Attentive language models beyond a fixed-length context (2019); Devlin, J., Chang, M.-W., Lee, K., Toutanova, K., BERT: Pre-training of deep bidirectional transformers for language understanding (2018); Deeplearning4j: Open-source distributed deep learning for the JVM (2017), http://deeplearning4j.org, Apache Software Foundation License 2.0 Retrieved from; Gardner, M., Grus, J., Neumann, M., Tafjord, O., Dasigi, P., Liu, N., Zettlemoyer, L., Allennlp: A deep semantic natural language processing platform (2018), arXiv preprint; Haykin, S., Neural networks and learning machines (2009), 3rd ed. Prentice Hall Upper Saddle River, NJ; Hecht-Nielsen, R., Cogent confabulation (2005) Neural Networks, 18 (2), pp. 111-115; Hecht-Nielsen, R., The mechanism of thought (2006) Paper presented at the neural networks, 2006. IJCNN ’06. International joint conference on; Hecht-Nielsen, R., Confabulation theory the mechanism of thought (2007), Springer LaJolla, California; Howard, J., Ruder, S., Universal language model fine-tuning for text classification (2018), arXiv preprint; Huth, A.G., de Heer, W.A., Griffiths, T.L., Theunissen, F.E., Gallant, J.L., Natural speech reveals the semantic maps that tile human cerebral cortex (2016) Nature, 532 (7600), pp. 453-458. , http://www.nature.com/nature/journal/v532/n7600/abs/nature17637.html#supplementary-information; Huth, A.G., Nishimoto, S., Vu, A.T., Gallant, J.L., A continuous semantic space describes the representation of thousands of object and action categories across the human brain (2012) Neuron, 76 (6), pp. 1210-1224; Jauregi Unanue, I., Zare Borzeshi, E., Piccardi, M., Recurrent neural networks with specialized word embeddings for health-domain named-entity recognition (2017) Journal of Biomedical Informatics, 76, pp. 102-109; Jimeno, A., Jimenez-Ruiz, E., Lee, V., Gaudan, S., Berlanga, R., Rebholz-Schuhmann, D., Assessment of disease named entity recognition on a corpus of annotated sentences (2008) BMC Bioinformatics, 9 (3), p. S3; Manning, C.D., Schütze, H., Foundations of statistical natural language processing (1999), The MIT Press Cambridge, Massachusetts; Meng, F., Integrating literature and experimental data (2010), www.eecs.umich.edu/dm10/slides/MBNI_2010_LabOverview.ppt, Retrieved from; Moskovitch, R., Martins, S.B., Behiri, E., Weiss, A., Shahar, Y., A comparative evaluation of full-text, concept-based, and context-sensitive search (2007) Journal of the American Medical Informatics Association : JAMIA, 14 (2), pp. 164-174; MEDLINE Citations annotated with biology entity mentions (2015), http://ii-public2.nlm.nih.gov/Xfer/TestCollections/Bio_Cits_TC.tar.bz2; MEDLINE Citations annotated with clinical entity mentions (2015), http://ii-public2.nlm.nih.gov/Xfer/TestCollections/Clin_Cits_TC.tar.bz2; MEDLINE citations annotated with disorder entity mentions (2015), http://ii-public2.nlm.nih.gov/Xfer/TestCollections/NCBI_Disease_Corpus_Training_MMTC.tar.bz2, from National Library of Medicine; Peters, M., Neumann, M., Iyyer, M., Gardner, M., Clark, C., Lee, K., Zettlemoyer, L., Deep contextualized word representations (2018), arXiv preprint; Qiu, Q., Document image parsing and understanding using neuromorphic architecture (2015), Retrieved from Rome, NY; Qiu, Q., Burns, D., Moore, M., Linderman, R., Renz, T., Wu, W., Accelerating cogent confabulation: An exploration in the architecture design space (2008) Paper presented at the 2008 IEEE international joint conference on neural networks (IEEE world congress on computational intelligence); Qiu, Q., Li, Z., Ahmed, K., Li, H.H., Hu, M., Neuromorphic acceleration for context aware text image recognition (2014) Paper presented at the 2014 IEEE workshop on signal processing systems (SiPS); Qiu, Q., Wu, Q., Bishop, M., Pino, R.E., Linderman, R.W., A parallel neuromorphic text recognition system and its implementation on a heterogeneous high-performance computing cluster (2013) IEEE Transactions on Computers, 62 (5), pp. 886-899; Qiu, Q., Wu, Q., Burns, D.J., Moore, M.J., Pino, R.E., Bishop, M., Linderman, R.W., Confabulation based sentence completion for machine reading (2011) Paper presented at the 2011 IEEE symposium on computational intelligence, cognitive algorithms, mind, and brain (CCMB); Radden, G., Dirven, R., Cognitive english grammar (2007), John Benjamins Publishing Company Amsterdam, The Netherlands; Röder, M., Both, A., Both, D.J., Hinneburg, A., Exploring the space of topic coherence measures (2015) Proceedings of the eighth ACM international conference on web search and data mining (WSDM ’15), pp. 399-408. , https://doi-org.libproxy.mst.edu/10.1145/2684822.2685324, Association for Computing Machinery New York, NY, USA; Schwartz, M., Kimberg, D., Walker, G., Brecher, A., Faseyitan, O., Dell, G., Mirman, D., Coslett, H., Neuroanatomical dissociation for taxonomic and thematic knowledge in the human brain (2011) Proceedings of the National Academy of Sciences, 108 (20), pp. 8520-8524. , 2011; Shah, N.H., Bhatia, N., Jonquet, C., Rubin, D., Chiang, A.P., Musen, M.A., Comparison of concept recognizers for building the open biomedical annotator (2009) BMC Bioinformatics, 10, p. S14; Shannon, G., Proj_mst_cr_nn [source code] (2020), https://git.mst.edu/gjscnc/proj_mst_cr_nn; Shannon, G., Proj_mst_cr_data [source code] (2020), https://git.mst.edu/gjscnc/proj_mst_cr_data; Solari, S., Smith, A., Minnett, R., Hecht-Nielsen, R., Confabulation theory (2008) Physics of Life Reviews, 5 (2), pp. 106-120; Soriano, I.M., Peña, J.L.C., STMC: Semantic tag medical concept using word2vec representation (2018) Paper presented at the 2018 IEEE 31st international symposium on computer-based medical systems (CBMS); Tang, B., Cao, H., Wang, X., Chen, Q., Xu, H., Evaluating word representation features in biomedical named entity recognition tasks (2014) BioMed Research International, 2014; Tutubalina, E., Miftahutdinov, Z., Nikolenko, S., Malykh, V., Medical concept normalization in social media posts with recurrent neural networks (2018) Journal of Biomedical Informatics, 84, pp. 93-102; Wu, Q., Qiu, Q., On large-scale hybrid computing architecture for neocortical models - with an application in realizing cognizance operations of the visual cortex (2008), Retrieved from Rome, NY</v>
          </cell>
          <cell r="AM407" t="str">
            <v>Shannon, G.J.; Department of Engineering Management and Systems Engineering, United States; email: gjscnc@mst.edu</v>
          </cell>
          <cell r="AP407" t="str">
            <v>Elsevier Ltd</v>
          </cell>
          <cell r="AV407" t="str">
            <v>NNETE</v>
          </cell>
          <cell r="AW407" t="str">
            <v>Neural Netw.</v>
          </cell>
          <cell r="AX407" t="str">
            <v>Final</v>
          </cell>
          <cell r="AY407" t="str">
            <v>2-s2.0-85102081027</v>
          </cell>
          <cell r="AZ407">
            <v>18</v>
          </cell>
          <cell r="BF407" t="str">
            <v>Cogent confabulation; Concept recognition; Language model; Natural language processing</v>
          </cell>
          <cell r="BG407" t="str">
            <v>Character recognition; Computational linguistics; Inverse problems; Ontology; Processing; Recurrent neural networks; Text processing; Cogent confabulation; Concept recognition; Freeforms; Language modeling; Language processing; Medical literatures; Named entity recognition; National library of medicines; Natural languages; Ontology's; Natural language processing systems</v>
          </cell>
          <cell r="BI407" t="str">
            <v>twitter|metamap|nlp</v>
          </cell>
          <cell r="BJ407" t="str">
            <v>this paper introduces inverse ontology cogency, a concept recognition process and distance function that is biologically-inspired and competitive with alternative methods. the paper introduces inverse ontology cogency as a new alternative method. it is a novel distance measure used in selecting the optimum mapping between ontology-specified concepts and phrases in free-form text. we also apply a multi-layer perceptron and text processing method for named entity recognition as an alternative to recurrent neural network methods. automated named entity recognition, or concept recognition, is a common task in natural language processing. similarities between confabulation theory and existing language models are discussed. this paper provides comparisons to metamap from the national library of medicine (nlm), a popular tool used in medicine to map free-form text to concepts in a medical ontology. the nlm provides a manually annotated database from the medical literature with concepts labeled, a unique, valuable source of ground truth, permitting comparison with metamap performance. comparisons for different feature set combinations are made to demonstrate the effectiveness of inverse ontology cogency for entity recognition. results indicate that using both inverse ontology cogency and corpora cogency improved concept recognition precision 20% over the best published metamap results. this demonstrates a new, effective approach for identifying medical concepts in text. this is the first time cogency has been explicitly invoked for reasoning with ontologies, and the first time it has been used on medical literature where high-quality ground truth is available for quality assessment. © 2021 elsevier ltd</v>
          </cell>
          <cell r="BL407" t="str">
            <v xml:space="preserve">Este artigo introduz a cogência de ontologia inversa, um processo de reconhecimento de conceito e a função de distância biologicamente inspirada e competitiva com métodos alternativos. O papel introduz a cogência de ontologia inversa como um novo método alternativo. É uma medida nova medida usada na seleção do mapeamento ideal entre conceitos e frases especificados por ontologia no texto de forma livre. Também aplicamos um método de processamento de texto multi-camada e processamento de texto para o reconhecimento de entidade nomeado como alternativa aos métodos de rede neurais recorrentes. Reconhecimento de entidade chamado automatizado, ou reconhecimento de conceito, é uma tarefa comum no processamento de linguagem natural. As semelhanças entre a teoria da confabulação e os modelos de linguagem existentes são discutidos. Este artigo fornece comparações ao Metamap da Biblioteca Nacional da Medicina (NLM), uma ferramenta popular usada na medicina para mapear texto de forma livre para conceitos em uma ontologia médica. O NLM fornece um banco de dados anotado manualmente a partir da literatura médica com conceitos rotulados, uma fonte única e valiosa de verdade do solo, permitindo comparação com o desempenho do metamap. Comparações para diferentes combinações de conjunto de recursos são feitas para demonstrar a eficácia da investigação de ontologia inversa para reconhecimento de entidade. Os resultados indicam que o uso de uma precisão de reconhecimento de conceito de cogência de ontologia inversa e corpora melhorou a precisão de reconhecimento de conceito 20% sobre os melhores resultados de metamap publicados. Isso demonstra uma nova e efetiva abordagem para identificar conceitos médicos no texto. Esta é a primeira vez que a Cogência foi explicada explicitamente por raciocinar com ontologias, e pela primeira vez que tem sido usada na literatura médica onde a verdade terrestre de alta qualidade está disponível para avaliação de qualidade. © 2021 Elsevier Ltd </v>
          </cell>
          <cell r="BN407">
            <v>1</v>
          </cell>
          <cell r="BO407" t="str">
            <v>Leitura completa: sim - oforte ~e ontologia, mas tem alguns conceitos e tratamentos q pode ser interessante</v>
          </cell>
          <cell r="BP407">
            <v>1</v>
          </cell>
          <cell r="BQ407">
            <v>0</v>
          </cell>
          <cell r="BR407">
            <v>1</v>
          </cell>
          <cell r="BS407">
            <v>0</v>
          </cell>
          <cell r="BU407">
            <v>0</v>
          </cell>
          <cell r="BV407">
            <v>0</v>
          </cell>
          <cell r="BW407">
            <v>0</v>
          </cell>
          <cell r="BX407">
            <v>0</v>
          </cell>
          <cell r="BY407">
            <v>0</v>
          </cell>
          <cell r="BZ407">
            <v>0</v>
          </cell>
          <cell r="CA407">
            <v>0</v>
          </cell>
          <cell r="CB407">
            <v>0</v>
          </cell>
          <cell r="CC407">
            <v>0</v>
          </cell>
          <cell r="CD407">
            <v>1</v>
          </cell>
          <cell r="CE407" t="str">
            <v>Entra ou ñ para leitura: sim</v>
          </cell>
          <cell r="CF407" t="str">
            <v>Excelente</v>
          </cell>
          <cell r="CG407">
            <v>44375</v>
          </cell>
          <cell r="CK407">
            <v>0</v>
          </cell>
          <cell r="CL407">
            <v>0</v>
          </cell>
        </row>
        <row r="408">
          <cell r="C408" t="str">
            <v>deepcadrme a deep neural model for complex adverse drug reaction mentions extraction</v>
          </cell>
          <cell r="D408" t="str">
            <v>DeepCADRME: A deep neural model for complex adverse drug reaction mentions extraction</v>
          </cell>
          <cell r="E408" t="str">
            <v xml:space="preserve">Deepcadrme: Um modelo neural profundo para reação complexa de medicamentos adversos menciona a extração </v>
          </cell>
          <cell r="G408" t="str">
            <v xml:space="preserve">macho </v>
          </cell>
          <cell r="H408">
            <v>2021</v>
          </cell>
          <cell r="J408">
            <v>0</v>
          </cell>
          <cell r="K408">
            <v>0</v>
          </cell>
          <cell r="L408" t="str">
            <v>Scopus</v>
          </cell>
          <cell r="P408" t="str">
            <v>English</v>
          </cell>
          <cell r="Q408" t="str">
            <v>Article</v>
          </cell>
          <cell r="R408">
            <v>0</v>
          </cell>
          <cell r="T408" t="str">
            <v>El-allaly E.-D., Sarrouti M., En-Nahnahi N., Ouatik El Alaoui S.</v>
          </cell>
          <cell r="U408" t="str">
            <v>Pattern Recognition Letters</v>
          </cell>
          <cell r="V408" t="str">
            <v>143</v>
          </cell>
          <cell r="Y408" t="str">
            <v>10.1016/j.patrec.2020.12.013</v>
          </cell>
          <cell r="Z408" t="str">
            <v>10.1016/j.patrec.2020.12.013</v>
          </cell>
          <cell r="AB408" t="str">
            <v>https://www.scopus.com/inward/record.uri?eid=2-s2.0-85099462603&amp;doi=10.1016%2fj.patrec.2020.12.013&amp;partnerID=40&amp;md5=9a5ea4c0a20b91967a586b479e6d8eb7</v>
          </cell>
          <cell r="AC408" t="str">
            <v>Laboratory of Informatics, Signals, Automatic, and Cognitivism (LISAC), Faculty of Sciences Dhar EL Mehraz, Sidi Mohamed Ben Abdellah University, Fez, Morocco; Laboratory of Engeneering Sciences, National School of Applied Sciences, Ibn Tofail University, Kenitra, Morocco; Lister Hill National Center for Biomedical Communications, U.S. National Library of Medicine, U.S. National Institutes of Health, Bethesda, MD, United States</v>
          </cell>
          <cell r="AD408" t="str">
            <v>El-allaly, E.-D., Laboratory of Informatics, Signals, Automatic, and Cognitivism (LISAC), Faculty of Sciences Dhar EL Mehraz, Sidi Mohamed Ben Abdellah University, Fez, Morocco, Laboratory of Engeneering Sciences, National School of Applied Sciences, Ibn Tofail University, Kenitra, Morocco; Sarrouti, M., Lister Hill National Center for Biomedical Communications, U.S. National Library of Medicine, U.S. National Institutes of Health, Bethesda, MD, United States; En-Nahnahi, N., Laboratory of Informatics, Signals, Automatic, and Cognitivism (LISAC), Faculty of Sciences Dhar EL Mehraz, Sidi Mohamed Ben Abdellah University, Fez, Morocco; Ouatik El Alaoui, S., Laboratory of Informatics, Signals, Automatic, and Cognitivism (LISAC), Faculty of Sciences Dhar EL Mehraz, Sidi Mohamed Ben Abdellah University, Fez, Morocco, Laboratory of Engeneering Sciences, National School of Applied Sciences, Ibn Tofail University, Kenitra, Morocco</v>
          </cell>
          <cell r="AL408" t="str">
            <v>Belousov, M., Milosevic, N., Dixon, W.G., Nenadic, G., Extracting adverse drug reactions and their context using sequence labelling ensembles in TAC2017 (2017) Proceedings of the Text Analysis Conference (TAC 2017); Cocos, A., Masino, A.J., Combining rule-based and neural network systems for extracting adverse reactions from drug labels (2017) Proceedings of the Text Analysis Conference (TAC 2017); Dandala, B., Mahajan, D., Devarakonda, M.V., IBM research system at TAC 2017: adverse drug reactions extraction from drug labels (2017) Proceedings of the Text Analysis Conference (TAC 2017); Demner-Fushman, D., Shooshan, S.E., Rodriguez, L., Aronson, A.R., Lang, F., Rogers, W., Roberts, K., Tonning, J., A dataset of 200 structured product labels annotated for adverse drug reactions (2018) Sci. Data, 5; Devlin, J., Chang, M.-W., Lee, K., Toutanova, K., (2019), Bert: pre-training of deep bidirectional transformers for language understanding; El-allaly, E., Sarrouti, M., En-Nahnahi, N., Alaoui, S.O.E., An adverse drug effect mentions extraction method based on weighted online recurrent extreme learning machine (2019) Comput. Methods Prog. Biomed., 176, pp. 33-41; El-allaly, E., Sarrouti, M., En-Nahnahi, N., Alaoui, S.O.E., A LSTM-based method with attention mechanism for adverse drug reaction sentences detection (2020) Advances in Intelligent Systems and Computing, pp. 17-26. , Springer International Publishing; Farhi, S.H., Boughaci, D., Graph based model for information retrieval using a stochastic local search (2018) Pattern Recognit. Lett., 105, pp. 234-239; Gu, X., Ding, C., Li, S.K., Xu, W., BUPT-PRIS system for TAC 2017 event nugget detection, event argument linking and ADR tracks (2017) Proceedings of the Text Analysis Conference (TAC 2017); Khattak, F.K., Jeblee, S., Pou-Prom, C., Abdalla, M., Meaney, C., Rudzicz, F., A survey of word embeddings for clinical text (2019) J. Biomed. Inform., 4, p. 100057; Lee, C.Y., Chen, Y.-P.P., Machine learning on adverse drug reactions for pharmacovigilance (2019) Drug Discov. Today, 24, pp. 1332-1343; Lee, J., Yoon, W., Kim, S., Kim, D., Kim, S., So, C.H., Kang, J., BioBERT: a pre-trained biomedical language representation model for biomedical text mining (2019) Bioinformatics; Li, F., Zhang, M., Tian, B., Chen, B., Fu, G., Ji, D., Recognizing irregular entities in biomedical text via deep neural networks (2018) Pattern Recognit. Lett., 105, pp. 105-113; Luo, J., Wang, Y., Jiang, D., Rule-based hidden relation recognition for large scale knowledge graphs (2019) Pattern Recognit. Lett., 125, pp. 13-20; Martínez, J.L., Segura-Bedmar, I., Martínez, P., Carruana, A., Naderi, A., Polo, C., MC-UC3M participation at TAC 2017 adverse drug reaction extraction from drug labels (2017) Proceedings of the Text Analysis Conference (TAC 2017); Mikolov, T., Chen, K., Corrado, G.S., Dean, J., (2013), Efficient estimation of word representations in vector space; Pawar, S., Palshikar, G.K., Bhattacharyya, P., Ramrakhiyani, N., Gupta, S., Varma, V., TCS research at TAC 2017: joint extraction of entities and relations from drug labels using an ensemble of neural networks (2017) Proceedings of the Text Analysis Conference (TAC 2017); Pyysalo, S., Ginter, F., Moen, H., Salakoski, T., Ananiadou, S., (2013), pp. 39-43. , Distributional semantics resources for biomedical text processing. Proceedings of the 5th International Symposium on Languages in Biology and Medicine, Tokyo, Japan, pages; Roberts, K., Demner-Fushman, D., Tonning, J.M., Overview of the TAC 2017 adverse reaction extraction from drug labels track (2017) Proceedings of the Text Analysis Conference (TAC 2017); Russo, E., Palleria, C., Leporini, C., Chimirri, S., Marrazzo, G., Sacchetta, S., Bruno, L., Scicchitano, F., Limitations and obstacles of the spontaneous adverse drugs reactions reporting: two “challenging” case reports (2013) J. Pharmacol. Pharmacother., 4, p. 66; Sætre, R., Yoshida, K., Yakushiji, A., Miyao, Y., Matsubayashi, Y., Ohta, T., Akane system : protein-protein interaction 1 akane system : Protein-protein interaction pairs in the biocreative 2 challenge, PPI-IPS subtask (2007) The Second BioCreative Challenge Evaluation Workshop; Sarrouti, M., Alaoui, S.O.E., A machine learning-based method for question type classification in biomedical question answering (2017) Methods Inf. Med., 56, pp. 209-216; Sarrouti, M., Alaoui, S.O.E., A passage retrieval method based on probabilistic information retrieval and UMLS concepts in biomedical question answering (2017) J. Biomed. Inf., 68, pp. 96-103; Sarrouti, M., Alaoui, S.O.E., A yes/no answer generator based on sentiment-word scores in biomedical question answering (2017) Int. J. Healthc. Inf. Syst. Inform. (IJHISI), 13 (3), p. 12; Sarrouti, M., Alaoui, S.O.E., A biomedical question answering system in BioASQ 2017 (2017) BioNLP 2017, , Association for Computational Linguistics; Sarrouti, M., Alaoui, S.O.E., SemBioNLQA: a semantic biomedical question answering system for retrieving exact and ideal answers to natural language questions (2020) Artif. Intell. Med., 102, p. 101767; Tao, C., Lee, K., Filannino, M., Buchan, K., Lee, K., Arora, T.R., Liu, J., Uzuner, Ö., Extracting and normalizing adverse drug reactions from drug labels (2017) Proceedings of the Text Analysis Conference (TAC 2017); Tiftikci, M., Özgür, A., He, Y., Hur, J., Extracting adverse drug reactions using deep learning and dictionary based approaches (2017) Proceedings of the Text Analysis Conference (TAC 2017); Vaswani, A., Shazeer, N., Parmar, N., Uszkoreit, J., Jones, L., Gomez, A.N., Kaiser, L., Polosukhin, I., (2017), Attention is all you need; Wang, Y., Wang, L., Rastegar-Mojarad, M., Moon, S., Shen, F., Afzal, N., Liu, S., Liu, H., Clinical information extraction applications: a literature review (2018) J. Biomed. Inform., 77, pp. 34-49; Xu, J., Lee, H.-J., Ji, Z., Wang, J., Wei, Q., Xu, H., UTH-CCB system for adverse drug reaction extraction from drug labels at TAC-ADR 2017 (2017) Proceedings of the Text Analysis Conference (TAC 2017)</v>
          </cell>
          <cell r="AM408" t="str">
            <v>El-allaly, E.-D.; Laboratory of Informatics, Morocco; email: eddrissiya.elallaly@usmba.ac.ma</v>
          </cell>
          <cell r="AP408" t="str">
            <v>Elsevier B.V.</v>
          </cell>
          <cell r="AW408" t="str">
            <v>Pattern Recogn. Lett.</v>
          </cell>
          <cell r="AX408" t="str">
            <v>Final</v>
          </cell>
          <cell r="AY408" t="str">
            <v>2-s2.0-85099462603</v>
          </cell>
          <cell r="AZ408">
            <v>8</v>
          </cell>
          <cell r="BF408" t="str">
            <v>Adverse drug reaction; Complex mentions; Deep bidirectional transformer; N-level model; N-level tagging sequence; Natural language processing</v>
          </cell>
          <cell r="BG408" t="str">
            <v>Extraction; Adverse drug reactions; Biomedical text; Current levels; Evaluation results; Language model; Neural modeling; Pharmacovigilance; State-of-the-art performance; Pharmacodynamics</v>
          </cell>
          <cell r="BJ408" t="str">
            <v>extracting mentions of adverse drug reaction (adr) from biomedical texts, aiming to support pharmacovigilance and drug safety surveillance, remains a challenging task as many adr mentions are nested, discontinuous and overlapping. to solve these issues, in this paper, we propose a deep neural model for complex adverse drug reaction mentions extraction, called deepcadrme. it first transforms the adr mentions extraction problem as an n-level tagging sequence. then, it feeds the sequences to an n-level model based on contextual embeddings where the output of the pre-trained model of the current level is used to build a new deep contextualized representation for the next level. this allows the deepcadrme system to transfer knowledge between levels. experimental results performed on the tac 2017 adr dataset, show the effectiveness of deepcadrme which leads to a new state-of-the-art performance by reaching a f1 of 85.35% and 85.41% with and without mention types, respectively. the evaluation results also highlight the benefits of exploring language model to effectively extract different types of adr mentions. © 2020 elsevier b.v.</v>
          </cell>
          <cell r="BL408" t="str">
            <v xml:space="preserve">Extraindo menções de reação adversa de medicamentos (ADR) de textos biomédicos, com o objetivo de apoiar a farmacovigilância e a vigilância de segurança de drogas, continua a ser uma tarefa desafiadora, já que muitas mencionações de ADR são aninhadas, descontínuas e sobrepostas. Para resolver essas questões, neste documento, propomos um modelo neural profundo para extracção de mencionações complexas de medicamentos adversos, chamada deepcadrme. A ADR menciona o problema de extração como uma sequência de marcação de nível N. Em seguida, ele alimenta as sequências a um modelo N nível baseado em incorporações contextuais, onde a saída do modelo pré-treinada do nível atual é usada para criar uma nova representação contextualizada profunda para o próximo nível. Isso permite que o sistema deepcadrme transfira o conhecimento entre os níveis. Resultados experimentais realizados no TAC 2017 ADR DataSet, mostram a eficácia do DeepCadrme que leva a um novo desempenho de última geração, atingindo um F1 de 85,35% e 85,41% com e sem tipos de menção, respectivamente. Os resultados da avaliação também destacam os benefícios de explorar o modelo de linguagem para extrair efetivamente diferentes tipos de mencionações de ADR. © 2020 Elsevier B.V. </v>
          </cell>
          <cell r="BQ408">
            <v>0</v>
          </cell>
          <cell r="BR408">
            <v>1</v>
          </cell>
          <cell r="BS408">
            <v>0</v>
          </cell>
          <cell r="BV408">
            <v>0</v>
          </cell>
          <cell r="BW408">
            <v>0</v>
          </cell>
          <cell r="BX408">
            <v>0</v>
          </cell>
          <cell r="BY408">
            <v>0</v>
          </cell>
          <cell r="BZ408">
            <v>0</v>
          </cell>
          <cell r="CA408">
            <v>0</v>
          </cell>
          <cell r="CB408">
            <v>0</v>
          </cell>
          <cell r="CC408">
            <v>0</v>
          </cell>
          <cell r="CE408" t="str">
            <v>Entra ou ñ para leitura: não</v>
          </cell>
          <cell r="CF408" t="str">
            <v>Ruim</v>
          </cell>
          <cell r="CG408">
            <v>44375</v>
          </cell>
          <cell r="CK408">
            <v>0</v>
          </cell>
          <cell r="CL408">
            <v>0</v>
          </cell>
        </row>
        <row r="409">
          <cell r="C409" t="str">
            <v>using rule based natural language processing to improve disease normalization in biomedical text</v>
          </cell>
          <cell r="D409" t="str">
            <v>Using rule-based natural language processing to improve disease normalization in biomedical text</v>
          </cell>
          <cell r="E409" t="str">
            <v xml:space="preserve">Usando o processamento de linguagem natural baseado em regras para melhorar a normalização da doença em texto biomédico </v>
          </cell>
          <cell r="G409" t="str">
            <v xml:space="preserve">macho </v>
          </cell>
          <cell r="H409">
            <v>2013</v>
          </cell>
          <cell r="I409">
            <v>40</v>
          </cell>
          <cell r="J409">
            <v>0</v>
          </cell>
          <cell r="K409">
            <v>0</v>
          </cell>
          <cell r="L409" t="str">
            <v>Scopus</v>
          </cell>
          <cell r="P409" t="str">
            <v>English</v>
          </cell>
          <cell r="Q409" t="str">
            <v>Article</v>
          </cell>
          <cell r="R409">
            <v>0</v>
          </cell>
          <cell r="S409" t="str">
            <v>All Open Access, Bronze, Green</v>
          </cell>
          <cell r="T409" t="str">
            <v>Kang N., Singh B., Afzal Z., van Mulligen E.M., Kors J.A.</v>
          </cell>
          <cell r="U409" t="str">
            <v>Journal of the American Medical Informatics Association</v>
          </cell>
          <cell r="V409" t="str">
            <v>20</v>
          </cell>
          <cell r="W409" t="str">
            <v>5</v>
          </cell>
          <cell r="Y409" t="str">
            <v>10.1136/amiajnl-2012-001173</v>
          </cell>
          <cell r="Z409" t="str">
            <v>10.1136/amiajnl-2012-001173</v>
          </cell>
          <cell r="AB409" t="str">
            <v>https://www.scopus.com/inward/record.uri?eid=2-s2.0-84882760954&amp;doi=10.1136%2famiajnl-2012-001173&amp;partnerID=40&amp;md5=1bd7f508625b8ef9f31134c792ae0350</v>
          </cell>
          <cell r="AC409" t="str">
            <v>Department of Medical Informatics, Erasmus University Medical Center, Rotterdam, Netherlands</v>
          </cell>
          <cell r="AD409" t="str">
            <v>Kang, N., Department of Medical Informatics, Erasmus University Medical Center, Rotterdam, Netherlands; Singh, B., Department of Medical Informatics, Erasmus University Medical Center, Rotterdam, Netherlands; Afzal, Z., Department of Medical Informatics, Erasmus University Medical Center, Rotterdam, Netherlands; van Mulligen, E.M., Department of Medical Informatics, Erasmus University Medical Center, Rotterdam, Netherlands; Kors, J.A., Department of Medical Informatics, Erasmus University Medical Center, Rotterdam, Netherlands</v>
          </cell>
          <cell r="AH409" t="str">
            <v>Seventh Framework Programme, FP7: 231727</v>
          </cell>
          <cell r="AL409" t="str">
            <v>Krauthammer, M., Nenadic, G., Term identification in the biomedical literature (2004) J Biomed Inform, 37, pp. 512-526; Harris, M.A., Clark, J., Ireland, A., The Gene Ontology (GO) database and informatics resource (2004) Nucleic Acids Res, 32, pp. 258-261; Maglott, D., Ostell, J., Pruitt, K.D., Entrez Gene: gene-centered information at NCBI (2007) Nucleic Acids Res, 35, pp. 26-31; Bodenreider, O., The Unified Medical Language System (UMLS): integrating biomedical terminology (2004) Nucleic Acids Res, 32, pp. 267-270; Aronson, A.R., Effective mapping of biomedical text to the UMLS Metathesaurus: the MetaMap program (2001) Proceedings of the AMIA Symposium, pp. 17-21. , Philadelphia, PA; Schuemie, M.J., Jelier, R., Kors, J.A., Peregrine: lightweight gene name normalization by dictionary lookup (2007) Proceedings of the BioCreAtIvE II, pp. 131-133. , Workshop; Madrid, Spain; Shah, N.H., Bhatia, N., Jonquet, C., Comparison of concept recognizers for building the Open Biomedical Annotator (2009) BMC Bioinform, 10, pp. S14; Mutalik, P.G., Deshpande, A., Nadkarni, P.M., Use of general-purpose negation detection to augment concept indexing of medical documents (2001) J Am Med Inform Assoc, 8, pp. 598-609; Rebholz-Schuhmann, D., Arregui, M., Gaudan, S., Text processing through Web services: calling Whatizit (2008) Bioinformatics, 24, pp. 296-298; Hirschman, L., Yeh, A., Blaschke, C., Overview of BioCreAtIvE: critical assessment of information extraction for biology (2005) BMC Bioinform, 6, pp. S1; Kim, J.-D., Ohta, T., Pyysalo, S., Overview of BioNLP'09 shared task on event extraction (2009) Proceedings of the Workshop on BioNLP Shared Task, pp. 1-9. , Boulder, USA; Voorhees, E.M., Tong, R.M., Overview of the TREC 2011 medical records track (2011) Proceedings of the twentieth Text REtrieval Conference (TREC), , Gaithersburg, USA; Uzuner, O., South, B.R., Shen, S., 2010 i2b2/VA challenge on concepts, assertions, and relations in clinical text (2011) J Am Med Inform Assoc, 18, pp. 552-556; Hirschman, L., Colosimo, M., Morgan, A., Overview of BioCreAtIvE task 1B: normalized gene lists (2005) BMC Bioinform, 6 (SUPPL. 1), pp. S11; Morgan, A.A., Lu, Z., Wang, X., Overview of BioCreative II gene normalization (2008) Genome Biol, 9 (SUPPL. 2), pp. S3; Lu, Z., Kao, H.Y., Wei, C.H., The gene normalization task in BioCreative III (2011) BMC Bioinform, 12, pp. S2; Hakenberg, J., Plake, C., Leaman, R., Inter-species normalization of gene mentions with GNAT (2008) Bioinformatics, 24, pp. 126-132; Wermter, J., Tomanek, K., Hahn, U., High-performance gene name normalization with GeNo (2009) Bioinformatics, 25, pp. 815-821; Hanisch, D., Fundel, K., Mevissen, H.-T., ProMiner: rule-based protein and gene entity recognition (2005) BMC Bioinform, 6, pp. S14; Gerner, M., Nenadic, G., Bergman, C.M.C.-P., LINNAEUS: a species name identification system for biomedical literature (2010) BMC Bioinform, 11, p. 85; Dai, H.J., Chang, Y.C., Tzong-Han Tsai, R., New challenges for biological text-mining in the next decade (2010) J Comput Sci Tech, 25, pp. 169-179; Struble, C.A., Povinelli, R.J., Johnson, M.T., Combined conditional random fields and n-gram language models for gene mention recognition (2007) Proceedings of the Second BioCreative, pp. 81-83. , Challenge Evaluation Workshop; Madrid, Spain; Buyko, E., Tomanek, K., Hahn, U., Resolution of coordination ellipses in biological named entities using conditional random fields (2007) Proceedings of the 10th Conference of the Pacific Association for Computational, pp. 163-171. , Linguistics (PACLING); Melbourne, Australia; Baumgartner, W.A., Lu, Z., Johnson, H.L., Concept recognition for extracting protein interaction relations from biomedical text (2008) Genome Biol, 9, pp. S9; Jimeno-Yepes, A., Berlanga-Llavori, R., Rebholz-Schuhmann, D., Ontology refinement for improved information retrieval (2010) Inform Process Manag, 46, pp. 426-435; Schwartz Hearst, M.A.A.S., A simple algorithm for identifying abbreviation definitions in biomedical text (2003) Proceedings of the 8th Pacific Symposium on Biocomputing, pp. 451-462. , Hawaii, USA; Gaudan, S., Kirsch, H., Rebholz-Schuhmann, D., Resolving abbreviations to their senses in Medline (2005) Bioinformatics, 21, pp. 3658-3664; Okazaki, N., Ananiadou, S., Tsujii, J., Building a high-quality sense inventory for improved abbreviation disambiguation (2010) Bioinformatics, 26, pp. 1246-1253; Atzeni, P., Polticelli, F., Toti, D., An automatic identification and resolution system for protein-related abbreviations in scientific papers (2011) Proceedings of the 9th European conference on Evolutionary computation, machine learning and data mining in bioinformatics, pp. 27-29. , Torino, Italy; Schuemie, M.J., Mons, B., Weeber, M., Evaluation of techniques for increasing recall in a dictionary approach to gene and protein name identification (2007) J Biomed Inform, 40, pp. 316-324; Tsuruoka, Y., McNaught, J., Ananiadou, S., Normalizing biomedical terms by minimizing ambiguity and variability (2008) BMC Bioinform, 9, pp. S2; Ratkovic, Z., Golik, W., Warnier, P., Event extraction of bacteria biotopes: a knowledge-intensive NLP-based approach (2012) BMC Bioinform, 13, pp. S8; Wang, X., Matthews, M., Distinguishing the species of biomedical named entities for term identification (2008) BMC Bioinform, 9, pp. S6; Leaman, R., Miller, C., Gonzalez, G., Enabling recognition of diseases in biomedical text with machine learning: corpus and benchmark (2009) Proceedings of the 3rd International Symposium on Languages in Biology and Medicine (LBM), pp. 82-89. , Jeju Island, South Korea; Bada, M., Hunter, L.E., Eckert, M., An overview of the CRAFT concept annotation guidelines (2010) Proceedings of the Fourth Linguistic Annotation Workshop, pp. 207-211. , Uppsala, Sweden; Thompson, P., Iqbal, S.A., McNaught, J., Construction of an annotated corpus to support biomedical information extraction (2009) BMC Bioinform, 10, p. 349; Dogan, R.I., Lu, Z., An improved corpus of disease mentions in PubMed citations (2012) Proceedings of the 2010 Workshop on Biomedical Natural Language Processing (BioNLP), , Montreal, Canada; Hahn, U., Buyko, E., Landefeld, R., An overview of JCoRe, the JULIE lab UIMA component repository (2008) Proceedings of the Language Resources and Evaluation Conference (LREC), pp. 1-7. , Marrakech, Morocco; Chowdhury, M., Faisal, M., Disease mention recognition with specific features (2010) Proceedings of the 2010 Workshop on Biomedical Natural Language Processing (BioNLP), pp. 83-90. , Uppsala, Sweden; Hettne, K.M., Van Mulligen, E.M., Schuemie, M.J., Rewriting and suppressing UMLS terms for improved biomedical term identification (2010) J Biomed Semantics, 1, pp. 1-5; Buyko, E., Wermter, J., Poprat, M., Automatically Adapting an NLP Core Engine to the Biology Domain (2006) Proceedings of the Joint BioLINKBio-Ontologies Meeting, pp. 2-5; Vilares, J., Alonso, M.A., Vilares, M., Extraction of complex index terms in non-English IR: a shallow parsing based approach (2008) Inform Process Manag, 44, pp. 1517-1537; Ferrucci, D., Lally, A., UIMA: an architectural approach to unstructured information processing in the corporate research environment (2004) Nat Lang Eng, 10, pp. 327-348</v>
          </cell>
          <cell r="AM409" t="str">
            <v>Kang, N.; Department of Medical Informatics, PO Box 2040, Rotterdam 3000 CA, Netherlands; email: n.kang@erasmusmc.nl</v>
          </cell>
          <cell r="AV409" t="str">
            <v>JAMAF</v>
          </cell>
          <cell r="AW409" t="str">
            <v>J. Am. Med. Informatics Assoc.</v>
          </cell>
          <cell r="AX409" t="str">
            <v>Final</v>
          </cell>
          <cell r="AY409" t="str">
            <v>2-s2.0-84882760954</v>
          </cell>
          <cell r="AZ409">
            <v>5</v>
          </cell>
          <cell r="BG409" t="str">
            <v>analytical error; article; biomedicine; book; concept analysis; gold standard; human; machine learning; natural language processing; Biomedical concept identification; Dictionary-based system; Natural language processing; Rule-based system; Text mining; Disease; Humans; Information Storage and Retrieval; Natural Language Processing; Terminology as Topic; Unified Medical Language System; Vocabulary, Controlled</v>
          </cell>
          <cell r="BH409" t="str">
            <v>twitter|metamap|nlp</v>
          </cell>
          <cell r="BI409" t="str">
            <v>twitter|metamap|nlp</v>
          </cell>
          <cell r="BJ409" t="str">
            <v>background and objective: in order for computers to extract useful information from unstructured text, a concept normalization system is needed to link relevant concepts in a text to sources that contain further information about the concept. popular concept normalization tools in the biomedical field are dictionarybased. in this study we investigate the usefulness of natural language processing (nlp) as an adjunct to dictionary-based concept normalization. methods: we compared the performance of two biomedical concept normalization systems, metamap and peregrine, on the arizona disease corpus, with and without the use of a rule-based nlp module. performance was assessed for exact and inexact boundary matching of the system annotations with those of the gold standard and for concept identifier matching. results: without the nlp module, metamap and peregrine attained f-scores of 61.0% and 63.9%, respectively, for exact boundary matching, and 55.1% and 56.9% for concept identifier matching. with the aid of the nlp module, the f-scores of metamap and peregrine improved to 73.3% and 78.0% for boundary matching, and to 66.2% and 69.8% for concept identifier matching. for inexact boundary matching, performances further increased to 85.5% and 85.4%, and to 73.6% and 73.3% for concept identifier matching. conclusions: we have shown the added value of nlp for the recognition and normalization of diseases with metamap and peregrine. the nlp module is general and can be applied in combination with any concept normalization system. whether its use for concept types other than disease is equally advantageous remains to be investigated.</v>
          </cell>
          <cell r="BL409" t="str">
            <v xml:space="preserve">Antecedentes e Objetivos: Para que os computadores extraem informações úteis a partir de texto não estruturado, é necessário um sistema de normalização do conceito para vincular conceitos relevantes em um texto a fontes que contêm mais informações sobre o conceito. Ferramentas populares de normalização do conceito no campo biomédico são observadas por dicionário. Neste estudo, investigamos a utilidade do processamento de linguagem natural (PNL) como um complemento à normalização do conceito baseado em dicionário. Métodos: Comparamos o desempenho de dois sistemas de normalização do conceito biomédico, metamap e peregrino, na doença do Arizona Corpus, com e sem o uso de um módulo NLP baseado em regras. O desempenho foi avaliado para correspondência de limite exato e inexato das anotações do sistema com as do padrão ouro e para correspondência do identificador de conceito. RESULTADOS: Sem o módulo PNL, o metamap e a peregrina atingiram pontuações F de 61,0% e 63,9%, respectivamente, para correspondência exata de limite, e 55,1% e 56,9% para correspondência do identificador de conceito. Com o auxílio do módulo NLP, os escores F de metamap e a peregrina melhoraram para 73,3% e 78,0% para correspondência limite, e para 66,2% e 69,8% para a correspondência do identificador de conceito. Para correspondência de fronteira inexata, os desempenhos aumentaram ainda mais para 85,5% e 85,4%, e para 73,6% e 73,3% para correspondência do identificador de conceito. Conclusões: Mostramos o valor agregado da PNL para o reconhecimento e normalização de doenças com metamap e peregrina. O módulo NLP é geral e pode ser aplicado em combinação com qualquer sistema de normalização de conceito. Se o uso de tipos de conceito que não sejam da doença é igualmente vantajoso que sejam investigados. </v>
          </cell>
          <cell r="BQ409">
            <v>0</v>
          </cell>
          <cell r="BR409">
            <v>0</v>
          </cell>
          <cell r="BS409">
            <v>0</v>
          </cell>
          <cell r="BV409">
            <v>0</v>
          </cell>
          <cell r="BW409">
            <v>0</v>
          </cell>
          <cell r="BX409">
            <v>0</v>
          </cell>
          <cell r="BY409">
            <v>0</v>
          </cell>
          <cell r="BZ409">
            <v>0</v>
          </cell>
          <cell r="CA409">
            <v>0</v>
          </cell>
          <cell r="CB409">
            <v>0</v>
          </cell>
          <cell r="CC409">
            <v>0</v>
          </cell>
          <cell r="CK409">
            <v>0</v>
          </cell>
          <cell r="CL409">
            <v>0</v>
          </cell>
        </row>
        <row r="410">
          <cell r="C410" t="str">
            <v>drug safety intelligence and automation</v>
          </cell>
          <cell r="D410" t="str">
            <v>Drug Safety Intelligence and Automation</v>
          </cell>
          <cell r="E410" t="str">
            <v xml:space="preserve">Inteligência e automação de segurança de drogas </v>
          </cell>
          <cell r="G410" t="str">
            <v xml:space="preserve">macho </v>
          </cell>
          <cell r="H410">
            <v>2021</v>
          </cell>
          <cell r="J410">
            <v>0</v>
          </cell>
          <cell r="K410">
            <v>0</v>
          </cell>
          <cell r="L410" t="str">
            <v>Scopus</v>
          </cell>
          <cell r="P410" t="str">
            <v>English</v>
          </cell>
          <cell r="Q410" t="str">
            <v>Conference Paper</v>
          </cell>
          <cell r="R410">
            <v>0</v>
          </cell>
          <cell r="T410" t="str">
            <v>Maniyar V., Bein D., Nistor M.S., Pickl S.</v>
          </cell>
          <cell r="U410" t="str">
            <v>2021 IEEE 11th Annual Computing and Communication Workshop and Conference, CCWC 2021</v>
          </cell>
          <cell r="X410" t="str">
            <v xml:space="preserve"> 9376004</v>
          </cell>
          <cell r="Y410" t="str">
            <v>10.1109/ccwc51732.2021.9376004</v>
          </cell>
          <cell r="Z410" t="str">
            <v>10.1109/CCWC51732.2021.9376004</v>
          </cell>
          <cell r="AB410" t="str">
            <v>https://www.scopus.com/inward/record.uri?eid=2-s2.0-85103455051&amp;doi=10.1109%2fCCWC51732.2021.9376004&amp;partnerID=40&amp;md5=e4da1f57ef2583b7c4bee4912f0a48a4</v>
          </cell>
          <cell r="AC410" t="str">
            <v>California State University, Fullerton Department of Computer Science, Fullerton, United States</v>
          </cell>
          <cell r="AD410" t="str">
            <v>Maniyar, V., California State University, Fullerton Department of Computer Science, Fullerton, United States; Bein, D., California State University, Fullerton Department of Computer Science, Fullerton, United States; Nistor, M.S., California State University, Fullerton Department of Computer Science, Fullerton, United States; Pickl, S., California State University, Fullerton Department of Computer Science, Fullerton, United States</v>
          </cell>
          <cell r="AH410" t="str">
            <v>SPS MYP G5700</v>
          </cell>
          <cell r="AI410" t="str">
            <v>This research was sponsored by the NATO Science for Peace and Security Programme under grant SPS MYP G5700.</v>
          </cell>
          <cell r="AL410" t="str">
            <v>Gurulingappa, H., Mateen-Rajput, A., Toldo, L., Extraction of potential adverse drug events from medical case reports (2012) J Biomed Semantics, 3 (1), p. 15. , Dec 20. PMID: 23256479; PMCID: PMC3599676; Aramaki, E., Miura, Y., Tonoike, M., Ohkuma, T., Masuichi, H., Waki, K., Ohe, K., Extraction of adverse drug effects from clinical records (2010) Studies HealthTechnology Informatics, 160, pp. 739-743; Benton, A., Ungar, L., Hill, S., Hennessy, S., Mao, J., Chung, A., Leonard, J.C., Holmes, Identifying potential adverse effects using the web: A new approach to medical hypothesis generation (2011) Journal of Biomedical Informatics, 44, pp. 989-996; Burges, C., A tutorial on support vector machines for pattern recognition (1998) Data Mining and Knowledge Discovery, 2; Delamarre, D., Lillo-Le Louet, A., Jamte, A., Sadou, E., Ouazine, T., Burgun, A., Jaulent, M., Documentation in pharmacovigilance: Using an ontology to extend and normalize pubmed queries (2010) Studies Health Technology Informatics, 160, pp. 518-522; Giuliano, C., Lavelli, A., Pighin, D., Romano, L., FBK-irst: Kernel methods for semantic relation extraction (2007) Proceedings of the Fourth International Workshop on Semantic Evaluations; Gurulingappa, H., Fluck, J., Hofmann-Apitius, M., Toldo, L., Identification of adverse drug event assertive sentences in medical case reports (2011) First International Workshop on Knowledge Discovery and Health Care Management (KD-HCM) European Conference on Machine Learning and Principles and Practice of Knowledge Discovery in Databases (ECML PKDD); Gurulingappa, H., Mateen-Rajput, A., Roberts, A., Fluck, J., Hofmann-Apitius, M., Toldo, L., Development of a benchmark corpus to support the automatic extraction of drug-related adverse effects from medical case reports (2012) Journal of Biomedical Informatics; Hanisch, D., Fundel, K., Mevissen, H.-T., Zimmer, R., Fluck, J., ProMiner: Rule-based protein and gene entity recognition (2005) BMC Bioinformatics, 6, p. S14; Hauben, M., Bate, A., Decision support methods for the detection of adverse events in post-marketing data Drug Discov Today. 2009 Apr, 14 (7-8), pp. 343-357. , Epub 2009 Jan 31. PMID: 19187799; Henegar, C., Bousquet, C., Lillo-Le Louet, A., Degoulet, P., Jaulent, M.-C., Building an ontology of adverse drug reactions for automated signal generation in pharmacovigilance (2006) Computers in Biology and Medicine, 36, pp. 748-767; Knox, C., Drugbank 3. 0: A comprehensive resource for' omics' research on drugs (2011) Nucleic Acids Res, 39, pp. D1035-D1041. , Database issue; Leaman, R., Wojtulewicz, L., Sullivan, R., Skariah, A., Yang, J., Gonzalez, G., Towards internet-age pharmacovigilance: Extracting adverse drug reactions from user posts to health-related social networks (2010) Proceedings of the 2010 Workshop on Biomedical Natural Language Processing, pp. 117-125; Merrill, G.H., The meddra paradox (2008) AMIA Annu Symp Proc, pp. 470-474; Feng, J., Li, G., Efficient fuzzy type-ahead search in xml data (2012) The Proceedings of IEEE Transactions on Knowledge and Data Engineering, 24 (5), pp. 882-895; Li, G., Feng, J., Zhou, L., Interactive search in xml data (2009) The Proceedings of International Conference on World Wide Web, pp. 1063-1064; Li, G., Ease: An effective 3-in-1 keyword search method for unstructured, semi-structured and structured data (2008) Proceedings of ACM SIGMOD International Conference on Management of Data, pp. 903-914; http://www.drugbank.ca, Last accessed December 13 2020; https://www.science.gov/topicpages/t/term+llt+meddra, Last accsessed December 13 2020</v>
          </cell>
          <cell r="AN410" t="str">
            <v>Paul R.</v>
          </cell>
          <cell r="AO410" t="str">
            <v>IEEE Region 1;IEEE Region 6;IEEE USA;Institute of Engineering and Management (IEM);SMART;University of Engineering and Management (UEM)</v>
          </cell>
          <cell r="AP410" t="str">
            <v>Institute of Electrical and Electronics Engineers Inc.</v>
          </cell>
          <cell r="AQ410" t="str">
            <v>11th IEEE Annual Computing and Communication Workshop and Conference, CCWC 2021</v>
          </cell>
          <cell r="AR410" t="str">
            <v>27 January 2021 through 30 January 2021</v>
          </cell>
          <cell r="AT410">
            <v>167930</v>
          </cell>
          <cell r="AU410" t="str">
            <v>9780738143941</v>
          </cell>
          <cell r="AW410" t="str">
            <v>IEEE Annu. Comput. Commun. Workshop Conf., CCWC</v>
          </cell>
          <cell r="AX410" t="str">
            <v>Final</v>
          </cell>
          <cell r="AY410" t="str">
            <v>2-s2.0-85103455051</v>
          </cell>
          <cell r="AZ410">
            <v>5</v>
          </cell>
          <cell r="BF410" t="str">
            <v>Big Data; Drug reactions; Machine learning; Medline; Natural Language Processing; NLP; Pharmacovigilance; Pos tagging; Text extraction; Text Mining</v>
          </cell>
          <cell r="BG410" t="str">
            <v>Automation; Classification (of information); Drug products; Text processing; Adverse drug reactions; Automated systems; Decision making rights; Efficient strategy; Electronic patient record; Management frameworks; Pharmacovigilance; Report generation; Decision making</v>
          </cell>
          <cell r="BJ410" t="str">
            <v>a huge amount of data about adverse drug reactions are in medical cases, and that is a major challenge for experts to generate reports and analyze it. time and money are wasted in finding efficient strategies for identifying and extracting this type of information. our paper focuses on solving problems in report generation of free text cases and reports to support pharmacovigilance research and decision-making. hence, machine learning with the help of nlp is used in the identification of medline case. an automated system to solve the problem is developed to identify drug reactions and effects from icsrs (individual case safety report) and drug safety classification of adverse drug events from free-text electronic patient records and information. a further implementation into an ai-based mass casualty management framework is considered for future work to aid the decision-making right after triage. © 2021 ieee.</v>
          </cell>
          <cell r="BL410" t="str">
            <v xml:space="preserve">Uma enorme quantidade de dados sobre reações adversas de medicamentos são em casos médicos, e esse é um grande desafio para os especialistas geram relatórios e analisá-lo. O tempo e o dinheiro são desperdiçados em encontrar estratégias eficientes para identificar e extrair esse tipo de informação. Nosso artigo se concentra na resolução de problemas na geração de relatórios de casos de texto gratuitos e relatórios para apoiar a pesquisa de farmacovigilância e a tomada de decisões. Assim, a aprendizagem da máquina com a ajuda do PNL é usada na identificação do caso da Medline. Um sistema automatizado para resolver o problema é desenvolvido para identificar reações de medicamentos e efeitos da ICSRS (relatório individual de segurança do caso) e a classificação de segurança de drogas de eventos adversos de drogas a partir de registros e informações de pacientes eletrônicos gratuitos. Uma outra implementação em um quadro de gestão de baixas em massa AI é considerado para o trabalho futuro para ajudar a tomada de decisão logo após a triagem. © 2021 IEEE. </v>
          </cell>
          <cell r="BQ410">
            <v>0</v>
          </cell>
          <cell r="BR410">
            <v>1</v>
          </cell>
          <cell r="BS410">
            <v>0</v>
          </cell>
          <cell r="BV410">
            <v>0</v>
          </cell>
          <cell r="BW410">
            <v>0</v>
          </cell>
          <cell r="BX410">
            <v>0</v>
          </cell>
          <cell r="BY410">
            <v>0</v>
          </cell>
          <cell r="BZ410">
            <v>0</v>
          </cell>
          <cell r="CA410">
            <v>0</v>
          </cell>
          <cell r="CB410">
            <v>0</v>
          </cell>
          <cell r="CC410">
            <v>0</v>
          </cell>
          <cell r="CE410" t="str">
            <v>Entra ou ñ para leitura: não</v>
          </cell>
          <cell r="CF410" t="str">
            <v>Ruim</v>
          </cell>
          <cell r="CG410">
            <v>44375</v>
          </cell>
          <cell r="CK410">
            <v>0</v>
          </cell>
          <cell r="CL410">
            <v>0</v>
          </cell>
        </row>
        <row r="411">
          <cell r="C411" t="str">
            <v>using text mining techniques in electronic patient records to identify adrs from medicine use</v>
          </cell>
          <cell r="D411" t="str">
            <v>Using text-mining techniques in electronic patient records to identify ADRs from medicine use</v>
          </cell>
          <cell r="E411" t="str">
            <v xml:space="preserve">Usando técnicas de mineração de texto em registros de pacientes eletrônicos para identificar adrs do uso de medicamentos </v>
          </cell>
          <cell r="G411" t="str">
            <v xml:space="preserve">macho </v>
          </cell>
          <cell r="H411">
            <v>2012</v>
          </cell>
          <cell r="I411">
            <v>59</v>
          </cell>
          <cell r="J411">
            <v>0</v>
          </cell>
          <cell r="K411">
            <v>0</v>
          </cell>
          <cell r="L411" t="str">
            <v>Scopus</v>
          </cell>
          <cell r="P411" t="str">
            <v>English</v>
          </cell>
          <cell r="Q411" t="str">
            <v>Article</v>
          </cell>
          <cell r="R411">
            <v>0</v>
          </cell>
          <cell r="S411" t="str">
            <v>All Open Access, Green</v>
          </cell>
          <cell r="T411" t="str">
            <v>Warrer P., Hansen E.H., Juhl-Jensen L., Aagaard L.</v>
          </cell>
          <cell r="U411" t="str">
            <v>British Journal of Clinical Pharmacology</v>
          </cell>
          <cell r="V411" t="str">
            <v>73</v>
          </cell>
          <cell r="W411" t="str">
            <v>5</v>
          </cell>
          <cell r="Y411" t="str">
            <v>10.1111/j.1365-2125.2011.04153.x</v>
          </cell>
          <cell r="Z411" t="str">
            <v>10.1111/j.1365-2125.2011.04153.x</v>
          </cell>
          <cell r="AB411" t="str">
            <v>https://www.scopus.com/inward/record.uri?eid=2-s2.0-84859405925&amp;doi=10.1111%2fj.1365-2125.2011.04153.x&amp;partnerID=40&amp;md5=69a9265abd3280f255d59dfc2137f309</v>
          </cell>
          <cell r="AC411" t="str">
            <v>Department of Pharmacology and Pharmacotherapy, Section for Social Pharmacy, Faculty of Pharmaceutical Sciences, University of Copenhagen, Copenhagen, Denmark; FKL-Research Centre for Quality in Medicine Use, University of Copenhagen, Copenhagen, Denmark; Danish Pharmacovigilance Research Project (DANPREP), University of Copenhagen, Copenhagen, Denmark; The Novo Nordisk Foundation Center for Protein Research (CPR), Faculty of Health Sciences, University of Copenhagen, Copenhagen, Denmark</v>
          </cell>
          <cell r="AD411" t="str">
            <v>Warrer, P., Department of Pharmacology and Pharmacotherapy, Section for Social Pharmacy, Faculty of Pharmaceutical Sciences, University of Copenhagen, Copenhagen, Denmark, FKL-Research Centre for Quality in Medicine Use, University of Copenhagen, Copenhagen, Denmark, Danish Pharmacovigilance Research Project (DANPREP), University of Copenhagen, Copenhagen, Denmark; Hansen, E.H., Department of Pharmacology and Pharmacotherapy, Section for Social Pharmacy, Faculty of Pharmaceutical Sciences, University of Copenhagen, Copenhagen, Denmark, FKL-Research Centre for Quality in Medicine Use, University of Copenhagen, Copenhagen, Denmark, Danish Pharmacovigilance Research Project (DANPREP), University of Copenhagen, Copenhagen, Denmark; Juhl-Jensen, L., The Novo Nordisk Foundation Center for Protein Research (CPR), Faculty of Health Sciences, University of Copenhagen, Copenhagen, Denmark; Aagaard, L., Department of Pharmacology and Pharmacotherapy, Section for Social Pharmacy, Faculty of Pharmaceutical Sciences, University of Copenhagen, Copenhagen, Denmark, FKL-Research Centre for Quality in Medicine Use, University of Copenhagen, Copenhagen, Denmark, Danish Pharmacovigilance Research Project (DANPREP), University of Copenhagen, Copenhagen, Denmark</v>
          </cell>
          <cell r="AG411" t="str">
            <v>Pharmaceutical Preparations</v>
          </cell>
          <cell r="AL411" t="str">
            <v>Pirmohamed, M., James, S., Meakin, S., Green, C., Scott, A.K., Walley, T.J., Farrar, K., Breckenridge, A.M., Adverse drug reactions as cause of admission to hospital: prospective analysis of 18.820 patients (2004) BMJ, 329, pp. 15-19; Patel, P., Zed, P.J., Drug-related visits to the emergency department: how big is the problem? (2002) Pharmacotherapy, 22, pp. 915-923; Wester, K., Jonsson, A.K., Spigset, O., Druid, H., Hagg, S., Incidence of fatal adverse drug reactions: a population based study (2008) Br J Clin Pharmacol, 65, pp. 573-579; Hansen, E.H., Launsø, L., Is the controlled clinical trial sufficient as a drug technology assessment? (1989) J Soc Adm Pharm, 6, pp. 117-126; Stricker, B.H., Psaty, B.M., Detection, verification, and quantification of adverse drug reaction (2004) BMJ, 3, pp. 44-47; Aagaard, L., Soendergaard, B., Andersen, E., Kampmann, J.P., Hansen, E.H., Creating knowledge about adverse drug reactions: a critical analysis of the Danish reporting system from 1968 to 2005 (2007) Soc Sci Med, 65, pp. 1296-1309; Aagaard, L., Hansen, E.H., Information about ADRs explored by pharmacovigilance approaches: a qualitative review of studies on antibiotics, SSRIs and NSAIDs (2009) BMC Clin Pharmacol, 9, p. 4; Cerrito, P., Application of data mining for examining polypharmacy and adverse effects in cardiology patients (2001) Cardiovasc Toxicol, 1, pp. 177-179; Glascow, J.M., Kaboli, P.J., Detecting adverse drug events through data mining (2010) Am J Health Syst Pharm, 67, pp. 317-320; Wang, X., Hripcsak, G., Markatou, M., Friedman, C., Active computerized pharmacovigilance using natural language processing, statistics, and electronic health records: a feasibility study (2009) J Am Med Inform Assoc, 16, pp. 328-337; Note; Elkins, J.S., Friedman, C., Boden-Albala, B., Sacco, R.L., Hripcsak, G., Coding neuroradiology reports for the Northern Manhattan Stroke Study: a comparison of natural language processing and manual review (2000) Comput Biomed Res, 33, pp. 1-10; Sager, N., Lyman, M., Tick, L.J., Nhan, N.T., Bucknall, C.E., Natural language processing of asthma discharge summaries for the monitoring of patient care (1993) Proc Annu Symp Comput Appl Med Care, pp. 265-268; Hazlehurts, B., Sittig, D.F., Stevens, V.J., Smith, K.S., Hollis, J.F., Vogt, T.M., Winickoff, J.P., Rigoffi, N.A., Natural language processing in the electronic medical record: assessing clinician adherence to tobacco treatment guidelines (2005) Am J Prev Med, 29, pp. 434-439; Roque, F.S., Jensen, P.B., Schmock, H., Dalgaard, M., Andreatta, M., Hansen, T., Søeby, K., Brunak, S., Using electronic patient records to discover disease correlations and stratify patient cohorts (2011) PLoS Comput Biol, 7. , art.no. e102141; (2011), 9. , EudraLex. Pharmacovigilance: medicinal products for human use and veterinary products. Available at (last accessed 9 August 2011); Honigman, B., Lee, J., Rothschild, J., Light, P., Pulling, R.M., Yu, T., Bates, D.W., Using computerized data to identify adverse drug events in outpatients (2001) J Am Med Inform Assoc, 8, pp. 254-266; Murff, H.J., Forster, A.J., Peterson, J.F., Fiskio, J.M., Heiman, H.L., Bates, D.W., Electronically screening discharge summaries for adverse medical events (2003) J Am Med Inform Assoc, 10, pp. 339-350; Haerian, K., Varn, D., Chase, H., Vaidya, S., Friedman, C., Electronic health record pharmacovigilance signal extraction: a semi-automated method for reduction of confounding applied to detection of rhabdomyolysis. 10 th Annual Meeting of the International Society of Pharmacovigilance (2010) ISoP, 33, p. 933; Wang, X., Chase, H., Markatou, M., Hripcsak, G., Friedman, C., Selecting information in electronic health records for knowledge acquisition (2010) J Biomed Inform, 43, pp. 595-601; Field, T.S., Gurwitz, J.H., Harrold, L.R., Rothschild, J.M., Debellis, K., Seger, A.C., Fish, L.S., Bates, D.W., Strategies for detecting adverse drug events among older persons in the ambulatory setting (2004) J Am Med Inform Assoc, 11, pp. 492-498; Hazlehurst, B., Naleway, A., Mulooly, J., Detecting possible vaccine adverse events in clinical notes of the electronic medical record (2009) Vaccine, 23, pp. 2077-2083; Simpson, C.R., Anandan, C., Fischbacher, C., Lefevre, K., Sheikh, A., Will systematized Nomenclature of Medicine - Clinical Terms improve our understanding of the disease burden posed by allergic disorders? (2007) Clin Exp Allergy, 37, pp. 1586-1593</v>
          </cell>
          <cell r="AM411" t="str">
            <v>Warrer, P.; Department of Pharmacology and Pharmacotherapy, Universitetsparken 2, DK-2100 Copenhagen, Denmark; email: pwa@farma.ku.dk</v>
          </cell>
          <cell r="AV411" t="str">
            <v>BCPHB</v>
          </cell>
          <cell r="AW411" t="str">
            <v>Br. J. Clin. Pharmacol.</v>
          </cell>
          <cell r="AX411" t="str">
            <v>Final</v>
          </cell>
          <cell r="AY411" t="str">
            <v>2-s2.0-84859405925</v>
          </cell>
          <cell r="AZ411">
            <v>10</v>
          </cell>
          <cell r="BF411" t="str">
            <v>Adverse drug reactions; Electronic patient records; Natural language processing; Pharmacovigilance; Text mining</v>
          </cell>
          <cell r="BG411" t="str">
            <v>article; bibliographic database; data extraction; drug safety; drug use; electronic medical record; Embase; feasibility study; hospital discharge; human; information technology; medical information; medical literature; Medline; natural language processing; priority journal; study design; systematic review; text mining technique; United States; Adverse Drug Reaction Reporting Systems; Algorithms; Data Mining; Humans; Medical Records Systems, Computerized; Natural Language Processing; Pharmaceutical Preparations; Pharmacovigilance</v>
          </cell>
          <cell r="BI411" t="str">
            <v>twitter|metamap|nlp</v>
          </cell>
          <cell r="BJ411" t="str">
            <v>this literature review included studies that use text-mining techniques in narrative documents stored in electronic patient records (eprs) to investigate adrs. we searched pubmed, embase, web of science and international pharmaceutical abstracts without restrictions from origin until july 2011. we included empirically based studies on text mining of electronic patient records (eprs) that focused on detecting adrs, excluding those that investigated adverse events not related to medicine use. we extracted information on study populations, epr data sources, frequencies and types of the identified adrs, medicines associated with adrs, text-mining algorithms used and their performance. seven studies, all from the united states, were eligible for inclusion in the review. studies were published from 2001, the majority between 2009 and 2010. text-mining techniques varied over time from simple free text searching of outpatient visit notes and inpatient discharge summaries to more advanced techniques involving natural language processing (nlp) of inpatient discharge summaries. performance appeared to increase with the use of nlp, although many adrs were still missed. due to differences in study design and populations, various types of adrs were identified and thus we could not make comparisons across studies. the review underscores the feasibility and potential of text mining to investigate narrative documents in eprs for adrs. however, more empirical studies are needed to evaluate whether text mining of eprs can be used systematically to collect new information about adrs. © 2011 the authors. british journal of clinical pharmacology © 2011 the british pharmacological society.</v>
          </cell>
          <cell r="BL411" t="str">
            <v xml:space="preserve">Esta revisão de literatura incluía estudos que usam técnicas de mineração de texto em documentos narrativos armazenados em registros eletrônicos de pacientes (EPRS) para investigar ADRs. Procuramos Pubmed, Embase, Web of Science e Resumos farmacêuticos internacionais sem restrições de origem até julho de 2011. Incluímos estudos empiricamente baseados na mineração de texto de registros de pacientes eletrônicos (EPRS) que se concentraram em detectar ADRs, excluindo aqueles que investigaram eventos adversos não relacionados para uso de medicamentos. Extiamos informações sobre populações de estudo, fontes de dados EPR, freqüências e tipos de ADRs identificados, medicamentos associados a ADRs, algoritmos de mineração de texto usados ​​e seu desempenho. Sete estudos, todos dos Estados Unidos, foram elegíveis para inclusão na revisão. Os estudos foram publicados a partir de 2001, a maioria entre 2009 e 2010. Técnicas de mineração de texto variaram ao longo do tempo de busca de texto simples simples de notas de visita ambulatorial e resumos de descarga de internação a técnicas mais avançadas envolvendo processamento de linguagem natural (PNL) de resumos de descarga de internação. O desempenho parecia aumentar com o uso de PNL, embora muitos ADRs ainda fossem perdidos. Devido a diferenças no projeto de estudo e populações, vários tipos de ADRs foram identificados e, portanto, não poderíamos fazer comparações entre os estudos. A revisão ressalta a viabilidade e potencial de mineração de texto para investigar documentos narrativos em EPRS para ADRs. No entanto, mais estudos empíricos são necessários para avaliar se a mineração de texto de EPRs pode ser usada sistematicamente para coletar novas informações sobre ADRs. © 2011 os autores. Jornal britânico de Farmacologia Clínica © 2011 A Sociedade Farmacológica Britânica. </v>
          </cell>
          <cell r="BQ411">
            <v>0</v>
          </cell>
          <cell r="BR411">
            <v>0</v>
          </cell>
          <cell r="BS411">
            <v>0</v>
          </cell>
          <cell r="BV411">
            <v>0</v>
          </cell>
          <cell r="BW411">
            <v>0</v>
          </cell>
          <cell r="BX411">
            <v>0</v>
          </cell>
          <cell r="BY411">
            <v>0</v>
          </cell>
          <cell r="BZ411">
            <v>0</v>
          </cell>
          <cell r="CA411">
            <v>0</v>
          </cell>
          <cell r="CB411">
            <v>0</v>
          </cell>
          <cell r="CC411">
            <v>0</v>
          </cell>
          <cell r="CK411">
            <v>0</v>
          </cell>
          <cell r="CL411">
            <v>0</v>
          </cell>
        </row>
        <row r="412">
          <cell r="C412" t="str">
            <v>extracting drug names and associated attributes from discharge summaries text mining study</v>
          </cell>
          <cell r="D412" t="str">
            <v>Extracting drug names and associated attributes from discharge summaries: Text mining study</v>
          </cell>
          <cell r="E412" t="str">
            <v xml:space="preserve">Extraindo nomes de drogas e atributos associados de resumos de descarga: estudo de mineração de texto </v>
          </cell>
          <cell r="G412" t="str">
            <v xml:space="preserve">macho </v>
          </cell>
          <cell r="H412">
            <v>2021</v>
          </cell>
          <cell r="J412">
            <v>0</v>
          </cell>
          <cell r="K412">
            <v>0</v>
          </cell>
          <cell r="L412" t="str">
            <v>Scopus</v>
          </cell>
          <cell r="P412" t="str">
            <v>English</v>
          </cell>
          <cell r="Q412" t="str">
            <v>Article</v>
          </cell>
          <cell r="R412">
            <v>0</v>
          </cell>
          <cell r="S412" t="str">
            <v>All Open Access, Gold, Green</v>
          </cell>
          <cell r="T412" t="str">
            <v>Alfattni G., Belousov M., Peek N., Nenadic G.</v>
          </cell>
          <cell r="U412" t="str">
            <v>JMIR Medical Informatics</v>
          </cell>
          <cell r="V412" t="str">
            <v>9</v>
          </cell>
          <cell r="W412" t="str">
            <v>5</v>
          </cell>
          <cell r="X412" t="str">
            <v xml:space="preserve"> e24678</v>
          </cell>
          <cell r="Y412" t="str">
            <v>10.2196/24678</v>
          </cell>
          <cell r="Z412" t="str">
            <v>10.2196/24678</v>
          </cell>
          <cell r="AB412" t="str">
            <v>https://www.scopus.com/inward/record.uri?eid=2-s2.0-85105455634&amp;doi=10.2196%2f24678&amp;partnerID=40&amp;md5=fb958f030913898692168b2434a54b78</v>
          </cell>
          <cell r="AC412" t="str">
            <v>Department of Computer Science, University of Manchester, Manchester, United Kingdom; Department of Computer Science, Jamoum University College, Umm Al-Qura University, Makkah, Saudi Arabia; Centre for Health Informatics, Division of Informatics, Imaging and Data Sciences, University of Manchester, Manchester, United Kingdom; National Institute of Health Research Manchester Biomedical Research Centre, Manchester Academic Health Science Centre, University of Manchester, Manchester, United Kingdom; The Alan Turing Institute, Manchester, United Kingdom</v>
          </cell>
          <cell r="AD412" t="str">
            <v>Alfattni, G., Department of Computer Science, University of Manchester, Manchester, United Kingdom, Department of Computer Science, Jamoum University College, Umm Al-Qura University, Makkah, Saudi Arabia; Belousov, M., Department of Computer Science, University of Manchester, Manchester, United Kingdom; Peek, N., Centre for Health Informatics, Division of Informatics, Imaging and Data Sciences, University of Manchester, Manchester, United Kingdom, National Institute of Health Research Manchester Biomedical Research Centre, Manchester Academic Health Science Centre, University of Manchester, Manchester, United Kingdom, The Alan Turing Institute, Manchester, United Kingdom; Nenadic, G., Department of Computer Science, University of Manchester, Manchester, United Kingdom, The Alan Turing Institute, Manchester, United Kingdom</v>
          </cell>
          <cell r="AH412" t="str">
            <v>EP/N027280/1
Saudi Arabia Cultural Bureau in London, SACB
Engineering and Physical Sciences Research Council, EPSRC
Ministry of Education – Kingdom of Saudi Arabi, MOE</v>
          </cell>
          <cell r="AI412" t="str">
            <v>This work was partially supported by the Saudi Arabian Ministry of Education, the Saudi Arabian Cultural Bureau in London, and the Healthcare Text Analytics Network (Heal-tex, grant EP/N027280/1, funded by the UK Engineering and Physical Sciences Research Council). The authors would like to thank Sumithra Velupillai and Natalia Viani (King’s College London) for their discussions on the error analysis. The authors would also like to acknowledge the help from Haifa Alrdahi and Nikola Milosevic (University of Manchester) during their participation in the n2c2 shared task.</v>
          </cell>
          <cell r="AL412" t="str">
            <v>Abhyankar, S, Demner-Fushman, D, Callaghan, FM, McDonald, CJ., Combining structured and unstructured data to identify a cohort of ICU patients who received dialysis (2014) J Am Med Inform Assoc, 21 (5), pp. 801-807. , [FREE Full text] [doi] [Medline: 24384230]; Evans, DA, Brownlow, ND, Hersh, WR, Campbell, EM., Automating concept identification in the electronic medical record: An experiment in extracting dosage information (1996) Proc AMIA Annu Fall Symp, pp. 388-392. , [FREE Full text] [Medline: 8947694]; Karystianis, G., (2014) Extraction and representation of key characteristics from epidemiological literature, , https://tinyurl.com/bv927sfthttps://tinyurl.com/645sksnd, The University of Manchester. [accessed 2021-03-31]; MacKinlay, AD, Verspoor, KM., Extracting structured information from free-text medication prescriptions using dependencies (2012) Proceedings of the ACM sixth international workshop on Data and text mining in biomedical informatics. 2012 Presented at: CIKM'12: 21st ACM International Conference on Information and Knowledge Management, pp. 35-40. , October, Maui Hawaii USA [doi]; Sohn, S, Clark, C, Halgrim, SR, Murphy, SP, Chute, CG, Liu, H., MedXN: An open source medication extraction and normalization tool for clinical text (2014) J Am Med Inform Assoc, 21 (5), pp. 858-865. , [FREE Full text] [doi] [Medline: 24637954]; Spasic, I, Sarafraz, F, Keane, JA, Nenadic, G., Medication information extraction with linguistic pattern matching and semantic rules (2010) J Am Med Inform Assoc, 17 (5), pp. 532-535. , [FREE Full text] [doi] [Medline: 20819858]; Uzuner, Ö, Solti, I, Cadag, E., Extracting medication information from clinical text (2010) J Am Med Inform Assoc, 17 (5), pp. 514-518. , [FREE Full text] [doi] [Medline: 20819854]; Xu, H, Stenner, SP, Doan, S, Johnson, KB, Waitman, LR, Denny, JC., MedEx: A medication information extraction system for clinical narratives (2010) J Am Med Inform Assoc, 17 (1), pp. 19-24. , [FREE Full text] [doi] [Medline: 20064797]; Yang, H., Automatic extraction of medication information from medical discharge summaries (2010) J Am Med Inform Assoc, 17 (5), pp. 545-548. , [FREE Full text] [doi] [Medline: 20819861]; Krallinger, M, Leitner, F, Rabal, O, Vazquez, M, Oyarzabal, J, Valencia, A., CHEMDNER: The drugs and chemical names extraction challenge (2015) J Cheminform, 7. , Jan 19; (S1). [doi]; Segura-Bedmar, I, Martínez, P, Herrero-Zazo, M., SemEval-2013 Task 9 : Extraction of drug-drug interactions from biomedical texts (DDIExtraction 2013) (2013) Proceedings of the Seventh International Workhop on Semantic Evaluation (SemEval 2013) and Second Joint Conference on Lexical and Computational Semantics (*SEM), Volume 2. 2013 Presented at: Second Joint Conference on Lexical and Computational Semantics (*SEM), Volume 2 and Seventh International Workshop on Semantic Evaluation (SemEval 2013), pp. 341-350. , June, Atlanta, Georgia, USA; Jagannatha, A, Liu, F, Liu, W, Yu, H., Overview of the first natural language processing challenge for extracting medication, indication, and adverse drug events from electronic health record notes (MADE 1.0) (2019) Drug Saf, 42 (1), pp. 99-111. , Jan; [FREE Full text] [doi] [Medline: 30649735]; Henry, S, Buchan, K, Filannino, M, Stubbs, A, Uzuner, O., 2018 n2c2 shared task on adverse drug events and medication extraction in electronic health records J Am Med Inform Assoc, 27 (1), pp. 3-12. , 2020 Jan 01; [FREE Full text] [doi] [Medline: 31584655]; Karystianis, G, Sheppard, T, Dixon, WG, Nenadic, G., Modelling and extraction of variability in free-text medication prescriptions from an anonymised primary care electronic medical record research database (2016) BMC Med Inform Decis Mak, 16, p. 18. , Mar 09; [FREE Full text] [doi] [Medline: 26860263]; Leaman, R, Khare, R, Lu, Z., Challenges in clinical natural language processing for automated disorder normalization (2015) J Biomed Inform, 57, pp. 28-37. , Oct; [FREE Full text] [doi] [Medline: 26187250]; Kolárik, C, Hofmann-Apitius, M, Zimmermann, M, Fluck, J., Identification of new drug classification terms in textual resources (2007) Bioinformatics, 23 (13), pp. 264-272. , Jul 01; [doi] [Medline: 17646305]; Chhieng, D, Day, T, Gordon, G, Hicks, J., Use of natural language programming to extract medication from unstructured electronic medical records (2007) AMIA Annu Symp Proc, p. 908. , Oct 11:. [Medline: 18694008]; Sirohi, E, Peissig, P., Study of effect of drug lexicons on medication extraction from electronic medical records (2005) Pac Symp Biocomput, pp. 308-318. , [FREE Full text] [doi] [Medline: 15759636]; Lowe, DM, Sayle, RA., LeadMine: A grammar and dictionary driven approach to entity recognition (2015) J Cheminform, 7. , Jan 19; (S1). [doi]; Gold, S, Elhadad, N, Zhu, X, Cimino, JJ, Hripcsak, G., Extracting structured medication event information from discharge summaries (2008) AMIA Annu Symp Proc, pp. 237-241. , Nov 06: [FREE Full text] [Medline: 18999147]; Hamon, T, Grabar, N., Linguistic approach for identification of medication names and related information in clinical narratives (2010) J Am Med Inform Assoc, 17 (5), pp. 549-554. , [FREE Full text] [doi] [Medline: 20819862]; Xu, R, Morgan, A, Das, AK, Garber, A., Investigation of unsupervised pattern learning techniques for bootstrap construction of a medical treatment lexicon (2009) Proceedings of the Workshop on Current Trends in Biomedical Natural Language Processing, pp. 63-70. , Presented at: BioNLP '09: Workshop on Current Trends in Biomedical Natural Language Processing; June 4-5, 2009; Boulder, Colorado [doi]; Patrick, J, Li, M., High accuracy information extraction of medication information from clinical notes: 2009 i2b2 medication extraction challenge (2010) J Am Med Inform Assoc, 17 (5), pp. 524-527. , [FREE Full text] [doi] [Medline: 20819856]; Leaman, R, Wei, C, Lu, Z., tmChem: A high performance approach for chemical named entity recognition and normalization (2015) J Cheminform, 7. , Jan 19; (S1). [doi]; Lu, Y, Ji, D, Yao, X, Wei, X, Liang, X., CHEMDNER system with mixed conditional random fields and multi-scale word clustering (2015) J Cheminform, 7. , Jan 19; (S1). [doi]; Campos, D, Matos, S, Oliveira, JL., A document processing pipeline for annotating chemical entities in scientific documents (2015) J Cheminform, 7. , Jan 19; (S1). [doi]; Lamurias, A, Grego, T, Couto, FM., (2013) Chemical compound and drug name recognition using CRFs and semantic similarity based on ChEBI, 2. , https://biocreative.bioinformatics.udel.edu/media/store/files/2013/bc4_v2_9.pdf, Washington, DC USA: BioCreative challenge evaluation workshop, [accessed 2021-03-31]; Sikdar, UK, Ekbal, A, Saha, S., (2013) Domain-independent model for chemical compound and drug name recognition, 2. , https://biocreative.bioinformatics.udel.edu/media/store/files/2013/bc4_v2_22.pdf, Washington, DC USA: BioCreative Challenge Evaluation Workshop. [accessed 2021-03-31]; Akhondi, SA, Hettne, KM, van der Horst, E, van Mulligen, EM, Kors, JA., Recognition of chemical entities: Combining dictionary-based and grammar-based approaches (2015) J Cheminform, 7. , Jan 19; (S1). [doi]; He, L, Yang, Z, Lin, H, Li, Y., Drug name recognition in biomedical texts: A machine-learning-based method (2014) Drug Discov Today, 19 (5), pp. 610-617. , May; [doi] [Medline: 24140287]; Tikk, D, Solt, I., Improving textual medication extraction using combined conditional random fields and rule-based systems (2010) J Am Med Inform Assoc, 17 (5), pp. 540-544. , [FREE Full text] [doi] [Medline: 20819860]; Korkontzelos, I, Piliouras, D, Dowsey, AW, Ananiadou, S., Boosting drug named entity recognition using an aggregate classifier (2015) Artif Intell Med, 65 (2), pp. 145-153. , Oct; [FREE Full text] [doi] [Medline: 26116947]; Liu, Z, Yang, M, Wang, X, Chen, Q, Tang, B, Wang, Z, Entity recognition from clinical texts via recurrent neural network (2017) BMC Med Inform Decis Mak, 17, p. 67. , Jul 05; (Suppl 2): [FREE Full text] [doi] [Medline: 28699566]; Jagannatha, AN, Yu, H., Structured prediction models for RNN based sequence labeling in clinical text (2016) Proc Conf Empir Methods Nat Lang Process, 2016, p. 856. , Nov; [FREE Full text] [doi] [Medline: 28004040]; Yang, X, Bian, J, Fang, R, Bjarnadottir, RI, Hogan, WR, Wu, Y., Identifying relations of medications with adverse drug events using recurrent convolutional neural networks and gradient boosting (2020) J Am Med Inform Assoc, 27 (1), pp. 65-72. , Jan 01; [FREE Full text] [doi] [Medline: 31504605]; Wei, Q, Ji, Z, Li, Z, Du, J, Wang, J, Xu, J, A study of deep learning approaches for medication and adverse drug event extraction from clinical text (2020) J Am Med Inform Assoc, 27 (1), pp. 13-21. , Jan 01; [FREE Full text] [doi] [Medline: 31135882]; Ju, M, Nguyen, NT, Miwa, M, Ananiadou, S., An ensemble of neural models for nested adverse drug events and medication extraction with subwords (2020) J Am Med Inform Assoc, 27 (1), pp. 22-30. , Jan 01; [FREE Full text] [doi] [Medline: 31197355]; Dai, HJ, Su, CH, Wu, CS., Adverse drug event and medication extraction in electronic health records via a cascading architecture with different sequence labeling models and word embeddings (2020) J Am Med Inform Assoc, 27 (1), pp. 47-55. , Jan 01; [FREE Full text] [doi] [Medline: 31334805]; Oleynik, M, Kugic, A, Kasáč, Z, Kreuzthaler, M., Evaluating shallow and deep learning strategies for the 2018 n2c2 shared task on clinical text classification (2019) J Am Med Inform Assoc, 26 (11), pp. 1247-1254. , Nov 01; [FREE Full text] [doi] [Medline: 31512729]; Christopoulou, F, Tran, TT, Sahu, SK, Miwa, M, Ananiadou, S., Adverse drug events and medication relation extraction in electronic health records with ensemble deep learning methods (2020) J Am Med Inform Assoc, 27 (1), pp. 39-46. , Jan 01; [FREE Full text] [doi] [Medline: 31390003]; Kim, Y, Meystre, SM., Ensemble method-based extraction of medication and related information from clinical texts (2020) J Am Med Inform Assoc, 27 (1), pp. 31-38. , Jan 01; [FREE Full text] [doi] [Medline: 31282932]; Mikolov, T, Sutskever, I, Chen, K, Corrado, G, Dean, J., Distributed representations of words and phrases and their compositionality (2013) Proceedings of the 26th International Conference on Neural Information Processing Systems, 2, pp. 3111-3119. , http://dl.acm.org/citation.cfm?id=2999792.2999959, 2. 2013 Presented at: 26th International Conference on Neural Information Processing Systems December Lake Tahoe, Nevada, United States; Pennington, J, Socher, R, Manning, C., GloVe: Global vectors for word representation Proceedings of the 2014 Conference on Empirical Methods in Natural Language Processing (EMNLP). 2014 Presented at: Conference on Empirical Methods in Natural Language Processing (EMNLP), , October, 2014; Doha, Qatar. [doi]; Bojanowski, P, Grave, E, Joulin, A, Mikolov, T., Enriching word vectors with subword information (2017) Trans Assoc Comput Linguistics, 5, pp. 135-146. , Dec; [doi]; Peters, ME, Neumann, M, Iyyer, M, Gardner, M, Clark, C, Lee, K., Deep contextualized word representations (2018) Proceedings of the 2018 Conference of the North American Chapter of the Association for Computational Linguistics: Human Language Technologies, 1, pp. 2227-2237. , 1 (Long Papers). 2018 Presented at: Conference of the North American Chapter of the Association for Computational Linguistics: Human Language Technologies, (Long Papers); June, New Orleans, Louisiana [doi]; Devlin, J, Chang, MW, Lee, K, Toutanova, K., (2018) BERT: Pre-training of deep bidirectional transformers for language understanding, , https://arxiv.org/abs/1810.04805, arXiv. [accessed 2021-03-31]; (2018) Harvard Medical School, , https://portal.dbmi.hms.harvard.edu/projects/n2c2-nlp/, n2c2 NLP research data sets. [accessed 2021-03-31]; Johnson, AE, Pollard, TJ, Shen, L, Lehman, LH, Feng, M, Ghassemi, M, MIMIC-III, a freely accessible critical care database (2016) Sci Data, 3. , May 24; [FREE Full text] [doi] [Medline: 27219127]; Soysal, E, Wang, J, Jiang, M, Wu, Y, Pakhomov, S, Liu, H, CLAMP - a toolkit for efficiently building customized clinical natural language processing pipelines (2018) J Am Med Inform Assoc, 25 (3), pp. 331-336. , Mar 01; [FREE Full text] [doi] [Medline: 29186491]; Savova, GK, Masanz, JJ, Ogren, PV, Zheng, J, Sohn, S, Kipper-Schuler, KC, Mayo clinical Text Analysis and Knowledge Extraction System (cTAKES): Architecture, component evaluation and applications (2010) J Am Med Inform Assoc, 17 (5), pp. 507-513. , [FREE Full text] [doi] [Medline: 20819853]; Kocmi, T, Bojar, O., SubGram: Extending skip-gram word representation with substrings (2016) Text, Speech, and Dialogue, pp. 182-189. , Switzerland: Springer; Mikolov, T, Chen, K, Corrado, G, Dean, J., (2013) Efficient estimation of word representations in vector space, , https://arxiv.org/abs/1301.3781, arXiv. [accessed 2021-03-31]; Dernoncourt, F, Lee, JY, Uzuner, O, Szolovits, P., De-identification of patient notes with recurrent neural networks (2017) J Am Med Inform Assoc, 24 (3), pp. 596-606. , May 01; [FREE Full text] [doi] [Medline: 28040687]; Luo, Y, Cheng, Y, Uzuner, O, Szolovits, P, Starren, J., Segment convolutional neural networks (Seg-CNNs) for classifying relations in clinical notes (2018) J Am Med Inform Assoc, 25 (1), pp. 93-98. , Jan 01; [FREE Full text] [doi] [Medline: 29025149]; Bergstra, J, Bengio, Y., Random search for hyper-parameter optimization (2012) J Mach Learn Res, , https://www.jmlr.org/papers/v13/bergstra12a.html, [accessed 2021-03-31]; Sorokin, D, Gurevych, I., Context-aware representations for knowledge base relation extraction (2017) Proceedings of the 2017 Conference on Empirical Methods in Natural Language Processing, pp. 1784-1789. , 2017 Presented at: Conference on Empirical Methods in Natural Language Processing; September, Copenhagen, Denmark [doi]; Cunningham, H, Tablan, V, Roberts, A, Bontcheva, K., Getting more out of biomedical documents with GATE's full lifecycle open source text analytics (2013) PLoS Comput Biol, 9 (2). , [FREE Full text] [doi] [Medline: 23408875]; Xu, J, Lee, H, Ji, Z, Wang, J, Wei, Q, Xu, H., (2017) UTH_CCB system for adverse drug reaction extraction from drug labels at TAC-ADR, , https://tinyurl.com/645sksnd, [accessed 2021-03-31]; Demner-Fushman, D, Mork, JG, Rogers, WJ, Shooshan, SE, Rodriguez, L, Aronson, AR., Finding medication doses in the liteature (2018) AMIA Annu Symp Proc, 2018, pp. 368-376. , [FREE Full text] [Medline: 30815076]</v>
          </cell>
          <cell r="AM412" t="str">
            <v>Alfattni, G.; Department of Computer Science, Oxford Road, United Kingdom; email: gafattni@uqu.edu.sa</v>
          </cell>
          <cell r="AP412" t="str">
            <v>JMIR Publications Inc.</v>
          </cell>
          <cell r="AW412" t="str">
            <v>JMIR Med. Inform.</v>
          </cell>
          <cell r="AX412" t="str">
            <v>Final</v>
          </cell>
          <cell r="AY412" t="str">
            <v>2-s2.0-85105455634</v>
          </cell>
          <cell r="BF412" t="str">
            <v>Discharge summaries; Electronic health records; Information extraction; Medication prescriptions; Natural language processing</v>
          </cell>
          <cell r="BI412" t="str">
            <v>twitter|metamap|nlp</v>
          </cell>
          <cell r="BJ412" t="str">
            <v>background: drug prescriptions are often recorded in free-text clinical narratives; making this information available in a structured form is important to support many health-related tasks. although several natural language processing (nlp) methods have been proposed to extract such information, many challenges remain. objective: this study evaluates the feasibility of using nlp and deep learning approaches for extracting and linking drug names and associated attributes identified in clinical free-text notes and presents an extensive error analysis of different methods. this study initiated with the participation in the 2018 national nlp clinical challenges (n2c2) shared task on adverse drug events and medication extraction. methods: the proposed system (drugex) consists of a named entity recognizer (ner) to identify drugs and associated attributes and a relation extraction (re) method to identify the relations between them. for ner, we explored deep learning-based approaches (ie, bidirectional long-short term memory with conditional random fields [bilstm-crfs]) with various embeddings (ie, word embedding, character embedding [ce], and semantic-feature embedding) to investigate how different embeddings influence the performance. a rule-based method was implemented for re and compared with a context-aware long-short term memory (lstm) model. the methods were trained and evaluated using the 2018 n2c2 shared task data. results: the experiments showed that the best model (bilstm-crfs with pretrained word embeddings [pwe] and ce) achieved lenient micro f-scores of 0.921 for ner, 0.927 for re, and 0.855 for the end-to-end system. ner, which relies on the pretrained word and semantic embeddings, performed better on most individual entity types, but ner with pwe and ce had the highest classification efficiency among the proposed approaches. extracting relations using the rule-based method achieved higher accuracy than the context-aware lstm for most relations. interestingly, the lstm model performed notably better in the reason-drug relations, the most challenging relation type. conclusions: the proposed end-to-end system achieved encouraging results and demonstrated the feasibility of using deep learning methods to extract medication information from free-text data. © 2021 jmir medical informatics.</v>
          </cell>
          <cell r="BL412" t="str">
            <v xml:space="preserve">Antecedentes: As prescrições de drogas são frequentemente registradas em narrativas clínicas de texto livre; Tornar esta informação disponível em um formulário estruturado é importante para suportar muitas tarefas relacionadas à saúde. Embora vários métodos de processamento de linguagem natural (NLP) tenham sido propostos para extrair essas informações, muitos desafios permanecem. OBJETIVO: Este estudo avalia a viabilidade de usar abordagens de APL e de Aprendizagem NLP e Profundo para extrair e vincular nomes de medicamentos e atributos associados identificados em notas clínicas de texto livre e apresenta uma extensa análise de erro de diferentes métodos. Este estudo iniciado com a participação nos Desafios Clínicos Nacionais de 2018 (N2C2) N2C2) compartilhou tarefa em eventos adversos e extração de medicamentos. Métodos: O sistema proposto (Drugex) consiste em um reconhecedor de entidade nomeado (ner) para identificar drogas e atributos associados e um método de extração de relação (re) para identificar as relações entre eles. Para o Ner, exploramos abordagens profundas baseadas em aprendizagem (ou seja, memória de longo prazo bidirecional com campos aleatórios condicionais [BILSTM-CRFS]) com vários incorporamentos (ou seja, incorporação de palavras, incorporação de caracteres [CE] e incorporação semântica) para investigar como incorporações diferentes influenciam o desempenho. Um método baseado em regras foi implementado para re e comparado com um modelo de memória de longo prazo de longo prazo de contexto (LSTM). Os métodos foram treinados e avaliados usando os dados da tarefa compartilhada 2018 N2C2. RESULTADOS: Os experimentos mostraram que o melhor modelo (BILSTM-CRFS com incorporações de palavras pretas [PWE] e CE) alcançou micro-F-escores lenientes de 0,921 para NER, 0,927 para RE e 0,855 para o sistema de ponta a ponta. Ner, que depende da palavra pretravida e incorporações semânticas, realizadas melhor na maioria dos tipos de entidade individuais, mas Ner com Pwe e CE tiveram a maior eficiência de classificação entre as abordagens propostas. Extrair as relações usando o método baseado em regras alcançou maior precisão do que o Contexto - ciente LSTM para a maioria das relações. Curiosamente, o modelo LSTM realizou notavelmente melhor nas relações de drogas, o tipo de relação mais desafiador. CONCLUSÕES: O sistema de ponta a ponta proposto alcançou os resultados encorajadores e demonstrou a viabilidade de usar métodos de aprendizagem profundos para extrair informações de medicação de dados de texto livre. © 2021 JMIR Medical Informatics. </v>
          </cell>
          <cell r="BQ412">
            <v>0</v>
          </cell>
          <cell r="BR412">
            <v>1</v>
          </cell>
          <cell r="BS412">
            <v>0</v>
          </cell>
          <cell r="BV412">
            <v>0</v>
          </cell>
          <cell r="BW412">
            <v>0</v>
          </cell>
          <cell r="BX412">
            <v>0</v>
          </cell>
          <cell r="BY412">
            <v>0</v>
          </cell>
          <cell r="BZ412">
            <v>0</v>
          </cell>
          <cell r="CA412">
            <v>0</v>
          </cell>
          <cell r="CB412">
            <v>0</v>
          </cell>
          <cell r="CC412">
            <v>0</v>
          </cell>
          <cell r="CE412" t="str">
            <v>Entra ou ñ para leitura: não</v>
          </cell>
          <cell r="CF412" t="str">
            <v>Ruim</v>
          </cell>
          <cell r="CG412">
            <v>44375</v>
          </cell>
          <cell r="CK412">
            <v>0</v>
          </cell>
          <cell r="CL412">
            <v>0</v>
          </cell>
        </row>
        <row r="413">
          <cell r="C413" t="str">
            <v>mttlade a multi task transfer learning based method for adverse drug events extraction</v>
          </cell>
          <cell r="D413" t="str">
            <v>MTTLADE: A multi-task transfer learning-based method for adverse drug events extraction</v>
          </cell>
          <cell r="E413" t="str">
            <v xml:space="preserve">Mttlade: um método baseado em aprendizado de transferência multi-tarefa para extração de eventos adversos </v>
          </cell>
          <cell r="G413" t="str">
            <v xml:space="preserve">macho </v>
          </cell>
          <cell r="H413">
            <v>2021</v>
          </cell>
          <cell r="J413">
            <v>0</v>
          </cell>
          <cell r="K413">
            <v>0</v>
          </cell>
          <cell r="L413" t="str">
            <v>Scopus</v>
          </cell>
          <cell r="P413" t="str">
            <v>English</v>
          </cell>
          <cell r="Q413" t="str">
            <v>Article</v>
          </cell>
          <cell r="R413">
            <v>0</v>
          </cell>
          <cell r="T413" t="str">
            <v>El-allaly E.-D., Sarrouti M., En-Nahnahi N., Ouatik El Alaoui S.</v>
          </cell>
          <cell r="U413" t="str">
            <v>Information Processing and Management</v>
          </cell>
          <cell r="V413" t="str">
            <v>58</v>
          </cell>
          <cell r="W413" t="str">
            <v>3</v>
          </cell>
          <cell r="X413" t="str">
            <v xml:space="preserve"> 102473</v>
          </cell>
          <cell r="Y413" t="str">
            <v>10.1016/j.ipm.2020.102473</v>
          </cell>
          <cell r="Z413" t="str">
            <v>10.1016/j.ipm.2020.102473</v>
          </cell>
          <cell r="AB413" t="str">
            <v>https://www.scopus.com/inward/record.uri?eid=2-s2.0-85100465366&amp;doi=10.1016%2fj.ipm.2020.102473&amp;partnerID=40&amp;md5=75dfbd65d09c79532c24a0a26facbdec</v>
          </cell>
          <cell r="AC413" t="str">
            <v>Laboratory of Informatics, Signals, Automatic, and Cognitivism (LISAC), Faculty of Sciences Dhar EL Mehraz, Sidi Mohamed Ben Abdellah University, Fez, Morocco; Laboratory of Engineering Sciences, National School of Applied Sciences, Ibn Tofail University, Kenitra, Morocco; U.S. National Library of Medicine, National Institutes of Health, Bethesda, MD, United States</v>
          </cell>
          <cell r="AD413" t="str">
            <v>El-allaly, E.-D., Laboratory of Informatics, Signals, Automatic, and Cognitivism (LISAC), Faculty of Sciences Dhar EL Mehraz, Sidi Mohamed Ben Abdellah University, Fez, Morocco, Laboratory of Engineering Sciences, National School of Applied Sciences, Ibn Tofail University, Kenitra, Morocco; Sarrouti, M., U.S. National Library of Medicine, National Institutes of Health, Bethesda, MD, United States; En-Nahnahi, N., Laboratory of Informatics, Signals, Automatic, and Cognitivism (LISAC), Faculty of Sciences Dhar EL Mehraz, Sidi Mohamed Ben Abdellah University, Fez, Morocco; Ouatik El Alaoui, S., Laboratory of Informatics, Signals, Automatic, and Cognitivism (LISAC), Faculty of Sciences Dhar EL Mehraz, Sidi Mohamed Ben Abdellah University, Fez, Morocco, Laboratory of Engineering Sciences, National School of Applied Sciences, Ibn Tofail University, Kenitra, Morocco</v>
          </cell>
          <cell r="AL413" t="str">
            <v>Abacha, A.B., Zweigenbaum, P., MEANS: A medical question-answering system combining NLP techniques and semantic web technologies (2015) Information Processing &amp; Management, 51, pp. 570-594; Azad, H.K., Deepak, A., Query expansion techniques for information retrieval: A survey (2019) Information Processing &amp; Management, 56, pp. 1698-1735; Bekoulis, G., Deleu, J., Demeester, T., Develder, C., Joint entity recognition and relation extraction as a multi-head selection problem (2018) Expert Systems with Applications, 114, pp. 34-45; Belousov, M., Milosevic, N., Alfattni, G.A., Alrdahi, H., Nenadic, G., GNTeam at n2c2 2018 track 2: An end-to-end system to identify ADE, medications and related entities in discharge summaries (2019); Beltagy, I., Lo, K., Cohan, A., SciBERT: A pretrained language model for scientific text (2019) Proceedings of the 2019 conference on empirical methods in natural language processing and the 9th international joint conference on natural language processing (EMNLP-IJCNLP); Chapman, A.B., Peterson, K.S., Alba, P.R., DuVall, S.L., Patterson, O.V., Detecting adverse drug events with rapidly trained classification models (2019) Drug Safety, 42, pp. 147-156; Chen, J., Gu, J., Jointly extract entities and their relations from biomedical text (2019) IEEE Access, 7, pp. 162818-162827; Cho, H.-C., Okazaki, N., Miwa, M., Tsujii, J., Named entity recognition with multiple segment representations (2013) Information Processing &amp; Management, 49, pp. 954-965; Christopoulou, F., Tran, T.T., Sahu, S.K., Miwa, M., Ananiadou, S., Adverse drug events and medication relation extraction in electronic health records with ensemble deep learning methods (2019) Journal of the American Medical Informatics Association, 27, pp. 39-46; Dandala, B., Joopudi, V., Devarakonda, M., Adverse drug events detection in clinical notes by jointly modeling entities and relations using neural networks (2019) Drug Safety, 42, pp. 135-146; Dandala, B., Mahajan, D., Devarakonda, M.V., (2017), IBM research system at TAC 2017: Adverse drug reactions extraction from drug labels. In Proceedings of the text analysis conference; Demner-Fushman, D., Shooshan, S.E., Rodriguez, L., Aronson, A.R., Lang, F., Rogers, W., A dataset of 200 structured product labels annotated for adverse drug reactions (2018) Scientific Data, 5; Devlin, J., Chang, M.-W., Lee, K., Toutanova, K., BERT: Pre-training of deep bidirectional transformers for language understanding (2019), ArXiv abs/1810.04805; Edgington, E.S., Approximate randomization tests (1969) Journal of Psychology, 72, pp. 143-149; El-allaly, E., Sarrouti, M., En-Nahnahi, N., Alaoui, S.O.E., An adverse drug effect mentions extraction method based on weighted online recurrent extreme learning machine (2019) Computer Methods and Programs in Biomedicine, 176, pp. 33-41; El-allaly, E., Sarrouti, M., En-Nahnahi, N., Alaoui, S.O.E., Adverse drug reaction mentions extraction from drug labels: An experimental study (2019) Advances in intelligent systems and computing, pp. 216-231. , Springer International Publishing; El-allaly, E., Sarrouti, M., En-Nahnahi, N., Alaoui, S.O.E., A LSTM-based method with attention mechanism for adverse drug reaction sentences detection (2020) Advances in intelligent systems and computing, pp. 17-26. , Springer International Publishing; Fan, B., Fan, W., Smith, C., Garner, H., Adverse drug event detection and extraction from open data: A deep learning approach (2020) Information Processing &amp; Management, 57; Graves, A., Schmidhuber, J., Framewise phoneme classification with bidirectional LSTM and other neural network architectures (2005) Neural Networks, 18, pp. 602-610; Gu, X., Ding, C., Li, S.K., Xu, W., (2017), BUPT-PRIS system for TAC 2017 event nugget detection, event argument linking and ADR tracks. In Proceedings of the text analysis conference; Gurulingappa, H., Mateen-Rajput, A., Toldo, L., Extraction of potential adverse drug events from medical case reports (2012) Journal of Biomedical Semantics, 3, pp. 1-15; Gurulingappa, H., Rajput, A.M., Roberts, A., Fluck, J., Hofmann-Apitius, M., Toldo, L., Development of a benchmark corpus to support the automatic extraction of drug-related adverse effects from medical case reports (2012) Journal of Biomedical Informatics, 45, pp. 885-892; Henry, S., Buchan, K., Filannino, M., Stubbs, A., Uzuner, O., 2018 n2c2 shared task on adverse drug events and medication extraction in electronic health records (2019) Journal of the American Medical Informatics Association, 27, pp. 3-12; Jagannatha, A., Liu, F., Liu, W., Yu, H., Overview of the first natural language processing challenge for extracting medication, indication, and adverse drug events from electronic health record notes (MADE 1.0) (2019) Drug Safety, 42, pp. 99-111; Ji, Y., Ying, H., Dews, P., Mansour, A., Tran, J., Miller, R.E., A potential causal association mining algorithm for screening adverse drug reactions in postmarketing surveillance (2011) IEEE Transactions on Information Technology in Biomedicine, 15, pp. 428-437; Kang, N., Singh, B., Bui, C., Afzal, Z., van Mulligen, E.M., Kors, J.A., Knowledge-based extraction of adverse drug events from biomedical text (2014) BMC Bioinformatics, 15; Karimi, S., Zobel, J., Scholer, F., Quantifying the impact of concept recognition on biomedical information retrieval (2012) Information Processing &amp; Management, 48, pp. 94-106; Kim, Y., Meystre, S.M., Ensemble method–based extraction of medication and related information from clinical texts (2019) Journal of the American Medical Informatics Association, 27, pp. 31-38; Lagunes-García, G., Rodríguez-González, A., Prieto-Santamaría, L., del Valle, E.P.G., Zanin, M., Menasalvas-Ruiz, E., How wikipedia disease information evolve over time? An analysis of disease-based articles changes (2020) Information Processing &amp; Management, 57; Lee, C.Y., Chen, Y.-P.P., Machine learning on adverse drug reactions for pharmacovigilance (2019) Drug Discovery Today, 24, pp. 1332-1343; Lee, C.Y., Chen, Y.-P.P., Prediction of drug adverse events using deep learning in pharmaceutical discovery (2020) Briefings in Bioinformatics; Lee, J., Yoon, W., Kim, S., Kim, D., Kim, S., So, C.H., BioBERT: a pre-trained biomedical language representation model for biomedical text mining (2019) Bioinformatics, , Wren J; Li, F., Zhang, M., Fu, G., Ji, D., A neural joint model for entity and relation extraction from biomedical text (2017) BMC Bioinformatics, 18; Li, F., Zhang, Y., Zhang, M., (2016), Ji, D.-H. Joint models for extracting adverse drug events from biomedical text. In IJCAI international joint conference on artificial intelligence; Liu, X., Gao, J., He, X., Deng, L., Duh, K., Wang, Y.-Y., Representation learning using multi-task deep neural networks for semantic classification and information retrieval (2015) Proceedings of the 2015 conference of the North American chapter of the association for computational linguistics: human language technologies; Liu, X., He, P., Chen, W., Gao, J., Multi-task deep neural networks for natural language understanding (2019) Proceedings of the 57th annual meeting of the association for computational linguistics; Liu, Y., Ott, M., Goyal, N., Du, J., Joshi, M., Chen, D., RoBERTa: A robustly optimized BERT pretraining approach (2019), arXiv preprint; Luo, Y., Thompson, W.K., Herr, T.M., Zeng, Z., Berendsen, M.A., Jonnalagadda, S.R., Natural language processing for EHR-based pharmacovigilance: A structured review (2017) Drug Safety, 40, pp. 1075-1089; Magge, A., Scotch, M., (2018), Gonzalez-Hernandez, G. Clinical NER and relation extraction using bi-char-LSTMs and random forest classifiers. In Proceedings of machine learning research medication and adverse drug event detection workshop; Martínez, J.L., Segura-Bedmar, I., Martínez, P., Carruana, A., Naderi, A., Polo, C., (2017), MC-UC3M participation at TAC 2017 adverse drug reaction extraction from drug labels. In Proceedings of the text analysis conference; Peng, Y., Yan, S., Lu, Z., Transfer learning in biomedical natural language processing: An evaluation of BERT and ELMo on ten benchmarking datasets (2019) Proceedings of the 18th BioNLP workshop and shared task, association for computational linguistics; Peterson, K., Shi, J., Eyre, H., Lent, H., Grave, K., Shao, J., Hybrid models for medication and adverse drug events extraction (2019); Roberts, K., Demner-Fushman, D., Tonning, J.M., (2017), Overview of the TAC 2017 adverse reaction extraction from drug labels track. In Proceedings of the text analysis conference; Ru, C., Tang, J., Li, S., Xie, S., Wang, T., Using semantic similarity to reduce wrong labels in distant supervision for relation extraction (2018) Information Processing &amp; Management, 54, pp. 593-608; Russo, E., Palleria, C., Leporini, C., Chimirri, S., Marrazzo, G., Sacchetta, S., Limitations and obstacles of the spontaneous adverse drugs reactions reporting: Two “challenging” case reports (2013) Journal of Pharmacology and Pharmacotherapeutics, 4, p. 66; Sætre, R., Yoshida, K., Yakushiji, A., Miyao, Y., Matsubayashi, Y., Ohta, T., (2007), AKANE system: Protein-protein interaction 1 AKANE system: Protein-protein interaction pairs in the BioCreAtIvE 2 Challenge, PPI-IPS subtask. In The second biocreative challenge evaluation workshop; Sarrouti, M., Alaoui, S.O.E., A generic document retrieval framework based on UMLS similarity for biomedical question answering system (2016) Intelligent Decision Technologies 2016, pp. 207-216. , Springer International Publishing; Sarrouti, M., Alaoui, S.O.E., A biomedical question answering system in BioASQ 2017 (2017) BioNLP 2017, , Association for Computational Linguistics; Sarrouti, M., Alaoui, S.O.E., A machine learning-based method for question type classification in biomedical question answering (2017) Methods of Information in Medicine, 56 (3), pp. 209-216; Sarrouti, M., Alaoui, S.O.E., A passage retrieval method based on probabilistic information retrieval model and UMLS concepts in biomedical question answering (2017) Journal of Biomedical Informatics, 68, pp. 96-103; Sarrouti, M., Alaoui, S.O.E., SemBioNLQA: A semantic biomedical question answering system for retrieving exact and ideal answers to natural language questions (2020) Artificial Intelligence in Medicine, 102; Sarrouti, M., Lachkar, A., A new and efficient method based on syntactic dependency relations features for ad hoc clinical question classification (2017) International Journal of Bioinformatics Research and Applications, 13 (2), p. 161; Tao, C., Lee, K., Filannino, M., Buchan, K., Lee, K., Arora, T.R., (2017); (2003), Tjong Kim Sang, E. F., &amp; De Meulder, F. Introduction to the CoNLL-2003 shared task: Language-independent named entity recognition. In Proceedings of the seventh conference on natural language learning at HLT-NAACL 2003 (pp. 142–147); Uzuner, O., Solti, I., Cadag, E., Extracting medication information from clinical text (2010) Journal of the American Medical Informatics Association, 17 (5), pp. 514-518; Uzuner, O., South, B.R., Shen, S., DuVall, S.L., 2010 i2b2/VA challenge on concepts, assertions, and relations in clinical text (2011) Journal of the American Medical Informatics Association, 18, pp. 552-556; Vaswani, A., Shazeer, N., Parmar, N., Uszkoreit, J., Jones, L., Gomez, A.N., Attention is all you need (2017), ArXiv abs/1706.03762; Wang, Y., Wang, L., Rastegar-Mojarad, M., Moon, S., Shen, F., Afzal, N., Clinical information extraction applications: A literature review (2018) Journal of Biomedical Informatics, 77, pp. 34-49; Wei, Q., Ji, Z., Li, Z., Du, J., Wang, J., Xu, J., A study of deep learning approaches for medication and adverse drug event extraction from clinical text (2019) Journal of the American Medical Informatics Association, 27, pp. 13-21; Xu, J., Lee, H.-J., Ji, Z., Wang, J., Wei, Q., Xu, H., (2017), UTH-CCB system for adverse drug reaction extraction from drug labels at TAC-ADR 2017. In Proceedings of the text analysis conference; Xu, D., Yadav, V., Bethard, S., (2018), UArizona at the MADE1.0 NLP Challenge. In Proceedings of machine learning research medication and adverse drug event detection workshop (pp. 57–65); Yang, X., Bian, J., Fang, R., Bjarnadottir, R.I., Hogan, W.R., Wu, Y., Identifying relations of medications with adverse drug events using recurrent convolutional neural networks and gradient boosting (2019) Journal of the American Medical Informatics Association, 27, pp. 65-72; Ye, H., Luo, Z., Deep ranking based cost-sensitive multi-label learning for distant supervision relation extraction (2019) Information Processing &amp; Management</v>
          </cell>
          <cell r="AM413" t="str">
            <v>El-allaly, E.-D.; Laboratory of Informatics, Morocco; email: eddrissiya.elallaly@usmba.ac.ma</v>
          </cell>
          <cell r="AP413" t="str">
            <v>Elsevier Ltd</v>
          </cell>
          <cell r="AV413" t="str">
            <v>IPMAD</v>
          </cell>
          <cell r="AW413" t="str">
            <v>Inf. Process. Manage.</v>
          </cell>
          <cell r="AX413" t="str">
            <v>Final</v>
          </cell>
          <cell r="AY413" t="str">
            <v>2-s2.0-85100465366</v>
          </cell>
          <cell r="BF413" t="str">
            <v>Adverse drug events; Multi-task learning; Named entity recognition; Natural language processing; Relation extraction; Transfer learning</v>
          </cell>
          <cell r="BG413" t="str">
            <v>Extraction; Learning systems; Transfer learning; Events extractions; Experimental evaluation; Language model; Learning-based methods; Relation extraction; Shared representations; State of the art; Textual data; Multi-task learning</v>
          </cell>
          <cell r="BJ413" t="str">
            <v>extracting mentions of adverse drug events (ades) and the potential relationships among them from clinical textual data remains challenging tasks due to the following issues: (1) many ades mentions have multiple relations, also known as the multi-head issue, and (2) many ades relations contain discontinuous mentions. to deal with these problems, in this paper, we propose a multi-task transfer learning-based method for ades extraction, called mttlade. firstly, the mttlade system converts the ades extraction task to a dual-task sequence labelling which includes ades source mention extraction (ade-se) and ades attribute-relation extraction (ade-att-re) tasks. the ade-se task aims at extracting the source mentions that are likely related to at least one relation, while the ade-att-re task consists in linking the previously identified source mentions to their target attributes and relation types by adopting a unified sequence labelling. then, it uses the multi-task transfer learning (mttl) based approach to process the two proposed tasks simultaneously. the mttl adopts a shared representation obtained from the pre-trained language model learned through transformer architecture and ends up with task-specific fine-tuning. this allows the mttlade system to yield more generalized representation across the tasks. finally, mttlade produces sequences for each task from the generated model so as to extract ades mentions and relations. experimental evaluations conducted on two datasets provided by the tac 2017 and n2c2 2018 shared tasks show the effectiveness and generalizability of mttlade. the proposed mttlade system significantly outperforms the state-of-the-art ones on both datasets. the results also show that combining transfer and multi-task learning makes mttlade more effective for solving the multi-head issue and extracting intricate ades. © 2020 elsevier ltd</v>
          </cell>
          <cell r="BL413" t="str">
            <v xml:space="preserve">Extraindo menções de eventos adversos de drogas (ADES) e as relações potenciais entre eles a partir de dados textuais clínicos continuam a ser tarefas desafiadoras devido às seguintes questões: (1) Muitas mencionações de Ades têm múltiplas relações, também conhecidas como a questão multi-cabeça, e (2 ) Muitas relações de ades contêm menções descontínuas. Para lidar com esses problemas, nesse documento, propomos um método baseado em Aprendizagem de transferência multi-tarefa para extração de ADES, chamado Mttlade. Em primeiro lugar, o sistema MTTlade converte a tarefa de extração de ADES para uma rotulagem de seqüência de tarefas duplas que inclui a extração de mencionamento de fonte de ADES (ADE-SE) e as tarefas de extração de relação de atributo ADES (ADE-ATT-RE). A tarefa ADE-SE visa extrair as mencionações de origem que provavelmente se relacionam com pelo menos uma relação, enquanto a tarefa ADE-ATT-RE consiste em vincular as mencionações de origem previamente identificadas a seus atributos de destino e tipos de relação, adotando uma rotulagem de seqüência unificada . Em seguida, ele usa a abordagem baseada em Multi-Task Transfer Learning (MTTL) para processar as duas tarefas propostas simultaneamente. O MTTL adota uma representação compartilhada obtida a partir do modelo de linguagem pré-treinado aprendido através da arquitetura do transformador e acaba com ajuste fino específico da tarefa. Isso permite que o sistema MTTlade produza uma representação mais generalizada nas tarefas. Finalmente, a Mttlade produz sequências para cada tarefa do modelo gerado, de modo a extrair mencionações e relações de ades. Avaliações experimentais realizadas em dois conjuntos de dados fornecidos pelas tarefas compartilhadas TAC 2017 e N2C2 2018 mostram a eficácia e generalização do MTTlade. O sistema MTTlade proposto supera significativamente o estado de arte em ambos os conjuntos de dados. Os resultados mostram também que a combinação de transferência e a aprendizagem multi-tarefa tornam a MTTlade mais eficaz para resolver a questão multi-cabeça e extrair itens intrincados. © 2020 Elsevier Ltd </v>
          </cell>
          <cell r="BQ413">
            <v>0</v>
          </cell>
          <cell r="BR413">
            <v>1</v>
          </cell>
          <cell r="BS413">
            <v>0</v>
          </cell>
          <cell r="BV413">
            <v>0</v>
          </cell>
          <cell r="BW413">
            <v>0</v>
          </cell>
          <cell r="BX413">
            <v>0</v>
          </cell>
          <cell r="BY413">
            <v>0</v>
          </cell>
          <cell r="BZ413">
            <v>0</v>
          </cell>
          <cell r="CA413">
            <v>0</v>
          </cell>
          <cell r="CB413">
            <v>0</v>
          </cell>
          <cell r="CC413">
            <v>0</v>
          </cell>
          <cell r="CE413" t="str">
            <v>Entra ou ñ para leitura: não</v>
          </cell>
          <cell r="CF413" t="str">
            <v>Ruim</v>
          </cell>
          <cell r="CG413">
            <v>44375</v>
          </cell>
          <cell r="CK413">
            <v>0</v>
          </cell>
          <cell r="CL413">
            <v>0</v>
          </cell>
        </row>
        <row r="414">
          <cell r="C414" t="str">
            <v>health related tweets classification a survey</v>
          </cell>
          <cell r="D414" t="str">
            <v>Health-Related Tweets Classification: A Survey</v>
          </cell>
          <cell r="E414" t="str">
            <v xml:space="preserve">Tweets relacionados à saúde Classificação: uma pesquisa </v>
          </cell>
          <cell r="G414" t="str">
            <v xml:space="preserve">macho </v>
          </cell>
          <cell r="H414">
            <v>2021</v>
          </cell>
          <cell r="J414">
            <v>0</v>
          </cell>
          <cell r="K414">
            <v>1</v>
          </cell>
          <cell r="L414" t="str">
            <v>Scopus</v>
          </cell>
          <cell r="P414" t="str">
            <v>English</v>
          </cell>
          <cell r="Q414" t="str">
            <v>Conference Paper</v>
          </cell>
          <cell r="R414">
            <v>1</v>
          </cell>
          <cell r="T414" t="str">
            <v>Srinivasulu K.</v>
          </cell>
          <cell r="U414" t="str">
            <v>Advances in Intelligent Systems and Computing</v>
          </cell>
          <cell r="V414" t="str">
            <v>1245</v>
          </cell>
          <cell r="Y414" t="str">
            <v>10.1007/978-981-15-7234-0_22</v>
          </cell>
          <cell r="Z414" t="str">
            <v>10.1007/978-981-15-7234-0_22</v>
          </cell>
          <cell r="AB414" t="str">
            <v>https://www.scopus.com/inward/record.uri?eid=2-s2.0-85096408523&amp;doi=10.1007%2f978-981-15-7234-0_22&amp;partnerID=40&amp;md5=5f19e5155e12088777fd9259b725981c</v>
          </cell>
          <cell r="AC414" t="str">
            <v>National Institute of Technology, Tiruchirappalli, India</v>
          </cell>
          <cell r="AD414" t="str">
            <v>Srinivasulu, K., National Institute of Technology, Tiruchirappalli, India</v>
          </cell>
          <cell r="AL414" t="str">
            <v>Subramanyam, K.K., Sivanesan, S., SECNLP: A survey of embeddings in clinical natural language processing (2019) J Biomed Inf; Sarker, A., Gonzalez-Hernandez, G., Overview of the second social media mining for health (SMM4H) shared tasks at AMIA 2017 (2017) Training, 1, p. 1239; Weissenbacher, D., Sarker, A., Paul, M., Gonzalez, G., Overview of the third social media mining for health (SMM4H) shared tasks at EMNLP 2018 (2018) Proceedings of The 2018 EMNLP Workshop SMM4H: The 3Rd Social Media Mining for Health Applications Workshop &amp; Shared Task, pp. 13-16; Weissenbacher, D., Sarker, A., Magge, A., Daughton, A., O’Connor, K., Paul, M., Gonzalez, G., Overview of the fourth social media mining for health (SMM4H) shared tasks at ACL 2019 (2019) Proceedings of the Fourth Social Media Mining for Health Applications (# SMM4H) Workshop &amp; Shared Task, pp. 21-30; Pennington, J., Socher, R., Manning, C., Glove: Global vectors for word representation (2014) Proceedings of the 2014 Conference on Empirical Methods in Natural Language Processing (EMNLP), pp. 1532-1543; Bojanowski, P., Grave, E., Joulin, A., Mikolov, T., Enriching word vectors with subword information (2017) Trans Assoc Comput Linguist, 5, pp. 135-146; Peters, M.E., Neumann, M., Iyyer, M., Gardner, M., Clark, C., Lee, K., Zettlemoyer, L., (2018) Deep Contextualized Word Representations.; Devlin, J., Chang, M.W., Lee, K., Toutanova, K., (2018) Bert: Pre-Training of Deep Bidirectional Transformers for Language Understanding, , arXiv preprint arXiv:1810.04805; Chen, S., Huang, Y., Huang, X., Qin, H., Yan, J., Tang, B., HITSZ-ICRC: A report for SMM4H shared task 2019-automatic classification and extraction of adverse effect mentions in tweets (2019) Proceedings of the Fourth Social Media Mining for Health Applications (# SMM4H) Workshop &amp; Shared Task, pp. 47-51; Miftahutdinov, Z., Alimova, I., Tutubalina, E., KFU NLP team at SMM4H 2019 tasks: Want to extract adverse drugs reactions from tweets? Bert to the rescue (2019) Proceedings of the Fourth Social Media Mining for Health Applications (# SMM4H) Workshop &amp; Shared Task, pp. 52-57; Ellendorff, T., Furrer, L., Colic, N., Aepli, N., Rinaldi, F., Approaching SMM4H with merged models and multi-task learning (2019) Proceedings of the Fourth Social Media Mining for Health Applications (# SMM4H) Workshop &amp; Shared Task, pp. 58-61. , University of Zurich; Dirkson, A., Verberne, S., Transfer learning for health-related Twitter data (2019) Proceedings of the Fourth Social Media Mining for Health Applications (# SMM4H) Workshop &amp; Shared Task, pp. 89-92; Cortes-Tejada, J., Martinez-Romo, J., Araujo, L., NLP@ UNED at SMM4H 2019: Neural networks applied to automatic classifications of adverse effects mentions in tweets (2019) Proceedings of the Fourth Social Media Mining for Health Applications (# SMM4H) Workshop &amp; Shared Task, pp. 93-95; Ge, S., Qi, T., Wu, C., Huang, Y., Detecting and extracting of adverse drug reaction mentioning tweets with multi-head self attention (2019) Proceedings of the Fourth Social Media Mining for Health Applications (# SMM4H) Workshop &amp; Shared Task, pp. 96-98; Úbeda, P.L., Galiano, M.C.D., Martín-Valdivia, M.T., Lopez, L.A.U., Using machine learning and deep learning methods to find mentions of adverse drug reactions in social media (2019) Proceedings of the Fourth Social Media Mining for Health Applications (# SMM4H) Workshop &amp; Shared Task, pp. 102-106; Bagherzadeh, P., Sheikh, N., Bergler, S., Adverse drug effect and personalized health mentions, CLaC at SMM4H 2019, tasks 1 and 4 (2019) Proceedings of the Fourth Social Media Mining for Health Applications (# SMM4H) Workshop &amp; Shared Task, pp. 123-126; Mahata, D., Anand, S., Zhang, H., Shahid, S., Mehnaz, L., Kumar, Y., Shah, R., MIDAS@ SMM4H-2019: Identifying adverse drug reactions and personal health experience mentions from twitter (2019) Proceedings of the Fourth Social Media Mining for Health Applications (# SMM4H) Workshop &amp; Shared Task, pp. 127-132; Aroyehun, S.T., Gelbukh, A., Detection of adverse drug reaction in tweets using a combination of heterogeneous word embeddings (2019) Proceedings of the Fourth Social Media Mining for Health Applications (# SMM4H) Workshop &amp; Shared Task, pp. 133-135; Wu, C., Wu, F., Liu, J., Wu, S., Huang, Y., Xie, X., Detecting tweets mentioning drug name and adverse drug reaction with hierarchical tweet representation and multi-head self-attention (2018) Proceedings of The 2018 EMNLP Workshop SMM4H: The 3Rd Social Media Mining for Health Applications Workshop &amp; Shared Task, pp. 34-37; Xherija, O., Classification of medication-related tweets using stacked bidirectional LSTMs with context-aware attention (2018) Proceedings of The 2018 EMNLP Workshop SMM4H: The 3Rd Social Media Mining for Health Applications Workshop &amp; Shared Task, pp. 38-42; Minard, A.L., Raymond, C., Claveau, V., (2018) IRISA at SMM4H 2018: Neural Network and Bagging for Tweet Classification; Han, S., Tran, T., Rios, A., Kavuluru, R., Team UKNLP: Detecting ADRs, classifying medication intake messages, and normalizing adr mentions on twitter (2017) SMM4H@ AMIA, pp. 49-53; Jain, S., Peng, X., Wallace, B.C., Detecting twitter posts with adverse drug reactions using convolutional neural networks (2017) SMM4H@ AMIA, pp. 72-75; Magge, A., Scotch, M., Gonzalez, G., CSaRUS-CNN at AMIA-2017 tasks 1, 2: Under sampled CNN for text classification (2017) CEUR Workshop Proc, 1996, pp. 76-78; Vydiswaran, V.V., Ganzel, G., Romas, B., Yu, D., Austin, A., Bhomia, N., Chan, S., Oduyebo, O., Towards text processing pipelines to identify adverse drug events-related tweets: University of michigan@ SMM4H 2019 task 1 (2019) Proceedings of the Fourth Social Media Mining for Health Applications (# SMM4H) Workshop &amp; Shared Task, pp. 107-109; Tsui, F.C., Shi, L., Ruiz, V., Barda, A.D., Ye, Y., Xue, D., Mi, F., Jain, U., Detection of adverse drug reaction from twitter data (2017) SMM4H@ AMIA, pp. 64-67; Wang, C.K., Dai, H.J., Wang, B.H., BIGODM system in the social media mining for health applications shared task 2019 (2019) Proceedings of the Fourth Social Media Mining for Health Applications (# SMM4H) Workshop &amp; Shared Task, pp. 117-119; Aroyehun, S.T., Gelbukh, A., Automatic identification of drugs and adverse drug reaction related tweets (2018) Proceedings of The 2018 EMNLP Workshop SMM4H: The 3Rd Social Media Mining for Health Applications Workshop &amp; Shared Task, pp. 54-55; Tokala, S., Gambhir, V., Mukherjee, A., Deep learning for social media health text classification (2018) Proceedings of The 2018 EMNLP Workshop SMM4H: The 3Rd Social Media Mining for Health Applications Workshop &amp; Shared Task, pp. 61-64; Wang, C.K., Chang, N.W., Su, E.C.Y., Dai, H.J., NTTMU system in the 2nd social media mining for health applications shared task (2017) CEUR Workshop Proc 1996, pp. 83-86; Çöltekin, Ç., Rama, T., Drug-use identification from tweets with word and character N-grams (2018) Proceedings of The 2018 EMNLP Workshop SMM4H: The 3Rd Social Media Mining for Health Applications Workshop &amp; Shared Task, pp. 52-53</v>
          </cell>
          <cell r="AM414" t="str">
            <v>Srinivasulu, K.; National Institute of TechnologyIndia; email: sinu.kothuru@gmail.com</v>
          </cell>
          <cell r="AN414" t="str">
            <v>Gunjan V.K.Zurada J.M.</v>
          </cell>
          <cell r="AP414" t="str">
            <v>Springer Science and Business Media Deutschland GmbH</v>
          </cell>
          <cell r="AQ414" t="str">
            <v>International Conference on Recent Trends in Machine Learning, IOT, Smart Cities and Applications, ICMISC 2020</v>
          </cell>
          <cell r="AR414" t="str">
            <v>29 March 2020 through 30 March 2020</v>
          </cell>
          <cell r="AT414">
            <v>250479</v>
          </cell>
          <cell r="AU414" t="str">
            <v>9789811572333</v>
          </cell>
          <cell r="AW414" t="str">
            <v>Adv. Intell. Sys. Comput.</v>
          </cell>
          <cell r="AX414" t="str">
            <v>Final</v>
          </cell>
          <cell r="AY414" t="str">
            <v>2-s2.0-85096408523</v>
          </cell>
          <cell r="AZ414">
            <v>9</v>
          </cell>
          <cell r="BF414" t="str">
            <v>Health tweets; Natural language processing; Survey; Text classification</v>
          </cell>
          <cell r="BG414" t="str">
            <v>Data Sharing; Internet of things; Machine learning; Smart city; Surveys; Pharmacovigilance; Research communities; Social media platforms; Health</v>
          </cell>
          <cell r="BI414" t="str">
            <v>twitter|metamap|nlp</v>
          </cell>
          <cell r="BJ414" t="str">
            <v>with the rise of social media platforms, a lot of data is available online in the form of tweets, reviews and posts. the data shared includes text related to health domain also. due to the richness of information available in the shared texts, research community started to utilize this shared text in various applications like pharmacovigilance. even though research community started to develop systems to automatically classify health-related tweets, there is no paper which provides a review of various systems developed for automatic health-related tweets classification. in this survey paper, we provide a review of systems developed for health-related tweets classification. © 2021, springer nature singapore pte ltd.</v>
          </cell>
          <cell r="BK414" t="str">
            <v>Com o surgimento das plataformas de mídia social, muitos dados estão disponíveis online na forma de tweets, avaliações e postagens. Os dados compartilhados também incluem texto relacionado ao domínio da saúde. Devido à riqueza de informações disponíveis nos textos compartilhados, a comunidade de pesquisa começou a utilizar este texto compartilhado em várias aplicações como Farmacovigilância. Embora a comunidade de pesquisa tenha começado a desenvolver sistemas para classificar automaticamente os tweets relacionados à saúde, não há nenhum artigo que forneça uma revisão de vários sistemas desenvolvidos para a classificação automática de tweets relacionados à saúde. Neste artigo de pesquisa, fornecemos uma revisão dos sistemas desenvolvidos para a classificação de tweets relacionados à saúde. © 2021, Springer Nature Singapore Pte Ltd.</v>
          </cell>
          <cell r="BL414" t="str">
            <v xml:space="preserve">Com o aumento das plataformas de mídia social, muitos dados estão disponíveis on-line sob a forma de tweets, revisões e postes. Os dados compartilhados incluem texto relacionado ao domínio de saúde também. Devido à riqueza das informações disponíveis nos textos compartilhados, a comunidade de pesquisa começou a utilizar este texto compartilhado em várias aplicações, como farmacovigilância. Embora a comunidade de pesquisa passasse a desenvolver sistemas para classificar automaticamente os tweets relacionados à saúde, não há papel que fornece uma revisão de vários sistemas desenvolvidos para classificação automática relacionada à saúde. Neste documento de pesquisa, fornecemos uma revisão dos sistemas desenvolvidos para classificação de Tweets relacionados à saúde. © 2021, Springer Nature Singapore Pte Ltd. </v>
          </cell>
          <cell r="BN414">
            <v>1</v>
          </cell>
          <cell r="BO414" t="str">
            <v>Leitura completa: sim</v>
          </cell>
          <cell r="BP414">
            <v>1</v>
          </cell>
          <cell r="BQ414">
            <v>0</v>
          </cell>
          <cell r="BR414">
            <v>1</v>
          </cell>
          <cell r="BS414">
            <v>0</v>
          </cell>
          <cell r="BU414">
            <v>0</v>
          </cell>
          <cell r="BV414">
            <v>0</v>
          </cell>
          <cell r="BW414">
            <v>0</v>
          </cell>
          <cell r="BX414">
            <v>0</v>
          </cell>
          <cell r="BY414">
            <v>0</v>
          </cell>
          <cell r="BZ414">
            <v>0</v>
          </cell>
          <cell r="CA414">
            <v>0</v>
          </cell>
          <cell r="CB414">
            <v>0</v>
          </cell>
          <cell r="CC414">
            <v>0</v>
          </cell>
          <cell r="CE414" t="str">
            <v>Entra ou ñ para leitura: sim - revisão dos sistemas desenvolvidos para a classificação de tweets relacionados à saúde</v>
          </cell>
          <cell r="CF414" t="str">
            <v>Excelente</v>
          </cell>
          <cell r="CG414">
            <v>44372</v>
          </cell>
          <cell r="CK414">
            <v>0</v>
          </cell>
          <cell r="CL414">
            <v>0</v>
          </cell>
        </row>
        <row r="415">
          <cell r="C415" t="str">
            <v>vaccine adverse event text mining system for extracting features from vaccine safety reports</v>
          </cell>
          <cell r="D415" t="str">
            <v>Vaccine adverse event text mining system for extracting features from vaccine safety reports</v>
          </cell>
          <cell r="E415" t="str">
            <v xml:space="preserve">Sistema de mineração de texto de evento adverso da vacina para extrair recursos de relatórios de segurança da vacina </v>
          </cell>
          <cell r="G415" t="str">
            <v xml:space="preserve">macho </v>
          </cell>
          <cell r="H415">
            <v>2012</v>
          </cell>
          <cell r="I415">
            <v>28</v>
          </cell>
          <cell r="J415">
            <v>0</v>
          </cell>
          <cell r="K415">
            <v>0</v>
          </cell>
          <cell r="L415" t="str">
            <v>Scopus</v>
          </cell>
          <cell r="P415" t="str">
            <v>English</v>
          </cell>
          <cell r="Q415" t="str">
            <v>Article</v>
          </cell>
          <cell r="R415">
            <v>0</v>
          </cell>
          <cell r="S415" t="str">
            <v>All Open Access, Bronze, Green</v>
          </cell>
          <cell r="T415" t="str">
            <v>Botsis T., Buttolph T., Nguyen M.D., Winiecki S., Woo E.J., Ball R.</v>
          </cell>
          <cell r="U415" t="str">
            <v>Journal of the American Medical Informatics Association</v>
          </cell>
          <cell r="V415" t="str">
            <v>19</v>
          </cell>
          <cell r="W415" t="str">
            <v>6</v>
          </cell>
          <cell r="Y415" t="str">
            <v>10.1136/amiajnl-2012-000881</v>
          </cell>
          <cell r="Z415" t="str">
            <v>10.1136/amiajnl-2012-000881</v>
          </cell>
          <cell r="AB415" t="str">
            <v>https://www.scopus.com/inward/record.uri?eid=2-s2.0-84867670536&amp;doi=10.1136%2famiajnl-2012-000881&amp;partnerID=40&amp;md5=d684902e26209b7d7fa28e4505496c25</v>
          </cell>
          <cell r="AC415" t="str">
            <v>Center for Biologics Evaluation and Research (CBER), Food and Drug Administration (FDA), Rockville, MD, United States; Department of Computer Science, University of Tromsø, Tromsø, Norway</v>
          </cell>
          <cell r="AD415" t="str">
            <v>Botsis, T., Center for Biologics Evaluation and Research (CBER), Food and Drug Administration (FDA), Rockville, MD, United States, Department of Computer Science, University of Tromsø, Tromsø, Norway; Buttolph, T., Center for Biologics Evaluation and Research (CBER), Food and Drug Administration (FDA), Rockville, MD, United States; Nguyen, M.D., Center for Biologics Evaluation and Research (CBER), Food and Drug Administration (FDA), Rockville, MD, United States; Winiecki, S., Center for Biologics Evaluation and Research (CBER), Food and Drug Administration (FDA), Rockville, MD, United States; Woo, E.J., Center for Biologics Evaluation and Research (CBER), Food and Drug Administration (FDA), Rockville, MD, United States; Ball, R., Center for Biologics Evaluation and Research (CBER), Food and Drug Administration (FDA), Rockville, MD, United States</v>
          </cell>
          <cell r="AG415" t="str">
            <v>Vaccines</v>
          </cell>
          <cell r="AL415" t="str">
            <v>Guidance for Industry: Good Pharmacovigilance Practices and Pharmacoepidemiologic Assessment (2005) Rockville: Food and Drug Administration, , Rockville: Food and Drug Administration; Melton, G.B., Hripcsak, G., Automated detection of adverse events using natural language processing of discharge summaries (2005) J Am Med Inform Assoc, 12, pp. 448-457; Penz, J.F., Wilcox, A.B., Hurdle, J.F., Automated identification of adverse events related to central venous catheters (2007) J Biomed Inform, 40, pp. 174-182; Mykowiecka, A., Marciniak, M., Kupsc, A., Rule-based information extraction from patients' clinical data (2009) J Biomed Inform, 42, pp. 923-936; Meystre, S.M., Savova, G.K., Kipper-Schuler, K.C., Extracting information from textual documents in the electronic health record: a review of recent research (2008) Yearb Med Inform, pp. 128-144; Savova, G.K., Masanz, J.J., Ogren, P.V., Mayo clinical Text Analysis and Knowledge Extraction System (cTAKES): architecture, component evaluation and applications (2010) J Am Med Inform Assoc, 17, pp. 507-513; Sebastiani, F., Machine learning in automated text categorization (2002) ACM computing surveys (CSUR), 34, p. 47; Kim, J.D., Ohta, T., Tsujii, J., Corpus annotation for mining biomedical events from literature (2008) BMC Bioinformatics, 9, p. 10; Coden, A., Savova, G., Sominsky, I., Automatically extracting cancer disease characteristics from pathology reports into a disease knowledge representation model (2009) J Biomed Inform, 42, pp. 937-949; Friedman, C., A broad-coverage natural language processing system (2000) Proc AMIA Symp, pp. 270-274; Varricchio, F., Iskander, J., Destefano, F., Understanding vaccine safety information from the Vaccine Adverse Event Reporting System (2004) Pediatr Infect Dis J, 23, pp. 287-294; Friedman, C., Alderson, P.O., Austin, J.H., A general natural-language text processor for clinical radiology (1994) J Am Med Inform Assoc, 1, pp. 161-174; Herman, T.D., Liu, F., Sagaram, D., Creating a vaccine adverse event ontology for public health AMIA Annu Symp Proc, 2005, p. 978; Chang, A., Schyve, P.M., Croteau, R.J., The JCAHO patient safety event taxonomy: a standardized terminology and classification schema for near misses and adverse events (2005) Int J Qual Health Care, 17, pp. 95-105; Spasic, I., Ananiadou, S., McNaught, J., Text mining and ontologies in biomedicine: making sense of raw text (2005) Brief Bioinform, 6, pp. 239-251; Domino, F.J., Griffith, H.W., (2010) The 5-minute Clinical Consult, , Philadelphia, PA: Lippincott Williams &amp; Wilkins; LeBlond, R.F., DeGowin, R.L., Brown, D.D., (2008) DeGowin's Diagnostic Examination, , Columbus, OH: McGraw-Hill Professional; http://www.fda.gov/Drugs/InformationOnDrugs/ucm079750.htm, Drugs@FDA Data Files(accessed 1 Oct 2010); Xu, H., Stenner, S.P., Doan, S., MedEx: a medication information extraction system for clinical narratives (2010) J Am Med Inform Assoc, 17, pp. 19-24; Friedman, C., Shagina, L., Lussier, Y., Automated encoding of clinical documents based on natural language processing (2004) J Am Med Inform Assoc, 11, pp. 392-402; Chapman, W.W., Bridewell, W., Hanbury, P., A simple algorithm for identifying negated findings and diseases in discharge summaries (2001) J Biomed Inform, 34, pp. 301-310; Harkema, H., Dowling, J.N., Thornblade, T., ConText: an algorithm for determining negation, experiencer, and temporal status from clinical reports (2009) J Biomed Inform, 42, pp. 839-851; Zeng, Q.T., Goryachev, S., Weiss, S., Extracting principal diagnosis, co-morbidity and smoking status for asthma research: evaluation of a natural language processing system (2006) BMC Med Inform Decis Mak, 6, p. 30; Roberts, A., Gaizauskas, R., Hepple, M., Building a semantically annotated corpus of clinical texts (2009) J Biomed Inform, 42, pp. 950-966; Botsis, T., Nguyen, M.D., Woo, E.J., Text mining for the Vaccine Adverse Event Reporting System: medical text classification using informative feature selection (2011) J Am Med Inform Assoc, 18, pp. 631-638; Ruggeberg, J.U., Gold, M.S., Bayas, J.M., Anaphylaxis: case definition and guidelines for data collection, analysis, and presentation of immunization safety data (2007) Vaccine, 25, pp. 5675-5684; Manning, C.D., Raghavan, P., Schutze, H., (2008) Introduction to Information Retrieval, , New York, NY: Cambridge University Press; http://brightoncollaboration.org/public/what-we-do/capacity/abc.html, ABC tool: Electronic Concultant(accessed 14 Jun 2012)</v>
          </cell>
          <cell r="AM415" t="str">
            <v>Botsis, T.; Biostatistics and Epidemiology, Woodmont Office Complex 1, 1401 Rockville Pike, Rockville, MD 20852, United States; email: taxiarchis.botsis@fda.hhs.gov</v>
          </cell>
          <cell r="AV415" t="str">
            <v>JAMAF</v>
          </cell>
          <cell r="AW415" t="str">
            <v>J. Am. Med. Informatics Assoc.</v>
          </cell>
          <cell r="AX415" t="str">
            <v>Final</v>
          </cell>
          <cell r="AY415" t="str">
            <v>2-s2.0-84867670536</v>
          </cell>
          <cell r="AZ415">
            <v>7</v>
          </cell>
          <cell r="BG415" t="str">
            <v>vaccine; accuracy; article; cause of death; clinical feature; drug safety; drug surveillance program; information retrieval; sensitivity and specificity; Adverse Drug Reaction Reporting Systems; Data Mining; Humans; Natural Language Processing; Semantics; United States; Vaccines</v>
          </cell>
          <cell r="BJ415" t="str">
            <v>objective to develop and evaluate a text mining system for extracting key clinical features from vaccine adverse event reporting system (vaers) narratives to aid in the automated review of adverse event reports. design based upon clinical significance to vaers reviewing physicians, we defined the primary (diagnosis and cause of death) and secondary features (eg, symptoms) for extraction. we built a novel vaccine adverse event text mining (vaetm) system based on a semantic text mining strategy. the performance of vaetm was evaluated using a total of 300 vaers reports in three sequential evaluations of 100 reports each. moreover, we evaluated the vaetm contribution to case classification; an information retrieval-based approach was used for the identification of anaphylaxis cases in a set of reports and was compared with two other methods: a dedicated text classifier and an online tool. measurements the performance metrics of vaetm were text mining metrics: recall, precision and f-measure. we also conducted a qualitative difference analysis and calculated sensitivity and specificity for classification of anaphylaxis cases based on the above three approaches. results vaetm performed best in extracting diagnosis, second level diagnosis, drug, vaccine, and lot number features (lenient f-measure in the third evaluation: 0.897, 0.817, 0.858, 0.874, and 0.914, respectively). in terms of case classification, high sensitivity was achieved (83.1%); this was equal and better compared to the text classifier (83.1%) and the online tool (40.7%), respectively. conclusion our vaetm implementation of a semantic text mining strategy shows promise in providing accurate and efficient extraction of key features from vaers narratives.</v>
          </cell>
          <cell r="BL415" t="str">
            <v xml:space="preserve">OBJETIVO DE desenvolver e avaliar um sistema de mineração de texto para extrair recursos clínicos chave da Vaccine Adverse Event Relatórios Sistema (VAERS) Narrativas para auxiliar na revisão automatizada de relatórios de eventos adversos. Projeto baseado em significância clínica para VAERS Revendo os médicos, definimos o primário (diagnóstico e causa de morte) e características secundárias (por exemplo, sintomas) para extração. Construímos um novo sistema de mineração de texto de evento adverso Vaccine baseado em uma estratégia de mineração de texto semântico. O desempenho do VAETM foi avaliado usando um total de 300 relatórios de VAERS em três avaliações seqüenciais de 100 relatórios cada. Além disso, avaliamos a contribuição VAETM para a classificação de casos; Uma abordagem baseada em recuperação de informações foi usada para a identificação de casos de anafilaxia em um conjunto de relatórios e comparado com dois outros métodos: um classificador de texto dedicado e uma ferramenta on-line. Medições As métricas de desempenho do VAETM foram métricas de mineração de texto: recall, precisão e f-medida. Também realizamos uma análise de diferença qualitativa e a sensibilidade e especificidade calculados para classificação de casos de anafilaxia baseados nas três abordagens acima. RESULTADOS A VAETM realizada melhor na extração de diagnóstico, diagnóstico de segundo nível, fármaco, vacina e características do número de lote (medida F-medida na terceira avaliação: 0,897, 0,817, 0,858, 0,874 e 0,858, respectivamente). Em termos de classificação de caso, alta sensibilidade foi alcançada (83,1%); Isso foi igual e melhor em comparação com o classificador de texto (83,1%) e a ferramenta on-line (40,7%), respectivamente. CONCLUSÃO Nossa implementação VAETM de uma estratégia de mineração de texto semântico mostra a promessa de fornecer uma extração precisa e eficiente de características-chave das narrativas de VAERS. </v>
          </cell>
          <cell r="BQ415">
            <v>0</v>
          </cell>
          <cell r="BR415">
            <v>0</v>
          </cell>
          <cell r="BS415">
            <v>0</v>
          </cell>
          <cell r="BV415">
            <v>0</v>
          </cell>
          <cell r="BW415">
            <v>0</v>
          </cell>
          <cell r="BX415">
            <v>0</v>
          </cell>
          <cell r="BY415">
            <v>0</v>
          </cell>
          <cell r="BZ415">
            <v>0</v>
          </cell>
          <cell r="CA415">
            <v>0</v>
          </cell>
          <cell r="CB415">
            <v>0</v>
          </cell>
          <cell r="CC415">
            <v>0</v>
          </cell>
          <cell r="CK415">
            <v>0</v>
          </cell>
          <cell r="CL415">
            <v>0</v>
          </cell>
        </row>
        <row r="416">
          <cell r="C416" t="str">
            <v>gar graph adversarial representation for adverse drug event detection on twitter</v>
          </cell>
          <cell r="D416" t="str">
            <v>GAR: Graph adversarial representation for adverse drug event detection on Twitter</v>
          </cell>
          <cell r="E416" t="str">
            <v xml:space="preserve">GAR: representação adversária do gráfico para detecção adversa do evento de drogas no Twitter </v>
          </cell>
          <cell r="G416" t="str">
            <v xml:space="preserve">macho </v>
          </cell>
          <cell r="H416">
            <v>2021</v>
          </cell>
          <cell r="J416">
            <v>0</v>
          </cell>
          <cell r="K416">
            <v>1</v>
          </cell>
          <cell r="L416" t="str">
            <v>Scopus</v>
          </cell>
          <cell r="P416" t="str">
            <v>English</v>
          </cell>
          <cell r="Q416" t="str">
            <v>Article</v>
          </cell>
          <cell r="R416">
            <v>0</v>
          </cell>
          <cell r="T416" t="str">
            <v>Shen C., Li Z., Chu Y., Zhao Z.</v>
          </cell>
          <cell r="U416" t="str">
            <v>Applied Soft Computing</v>
          </cell>
          <cell r="V416" t="str">
            <v>106</v>
          </cell>
          <cell r="X416" t="str">
            <v xml:space="preserve"> 107324</v>
          </cell>
          <cell r="Y416" t="str">
            <v>10.1016/j.asoc.2021.107324</v>
          </cell>
          <cell r="Z416" t="str">
            <v>10.1016/j.asoc.2021.107324</v>
          </cell>
          <cell r="AB416" t="str">
            <v>https://www.scopus.com/inward/record.uri?eid=2-s2.0-85103114472&amp;doi=10.1016%2fj.asoc.2021.107324&amp;partnerID=40&amp;md5=8392600c5e3f87eeb882a8cfd6e5158b</v>
          </cell>
          <cell r="AC416" t="str">
            <v>College of Computer Science and Engineering, Shandong University of Science and Technology, Qingdao, China; School of Computer Science and Technology, Dalian University of Technology, Dalian, China</v>
          </cell>
          <cell r="AD416" t="str">
            <v>Shen, C., College of Computer Science and Engineering, Shandong University of Science and Technology, Qingdao, China, School of Computer Science and Technology, Dalian University of Technology, Dalian, China; Li, Z., College of Computer Science and Engineering, Shandong University of Science and Technology, Qingdao, China; Chu, Y., School of Computer Science and Technology, Dalian University of Technology, Dalian, China; Zhao, Z., College of Computer Science and Engineering, Shandong University of Science and Technology, Qingdao, China</v>
          </cell>
          <cell r="AH416" t="str">
            <v>National Natural Science Foundation of China, NSFC: 62072288</v>
          </cell>
          <cell r="AI416" t="str">
            <v>This work was supported by National Natural Science Foundation of China [ 62072288 ].</v>
          </cell>
          <cell r="AL416" t="str">
            <v>Plumpton, C., Roberts, D., Pirmohamed, M., Hughes, D., A systematic review of economic evaluations of pharmacogenetic testing for prevention of adverse drug reactions (2016) Pharmaco Econ., 34 (8), pp. 771-793; Al Dweik, R., Yaya, S., Stacey, D., Kohen, D., Patients’ experiences on adverse drug reactions reporting: a qualitative study (2020) Eur. J. Clin. Pharmacol.; Hazell, L., Shakir, S., Under-reporting of adverse drug reactions (2006) Drug Saf., 29 (5), pp. 385-396; Alnemer, K.A., Are health-related tweets evidence based? Review and analysis of health-related tweets on Twitter (2015) J. Med. Internet Res., 17 (10); Shen, C., Chen, M., Wang, C., Analyzing the trend of O2O commerce by bilingual text mining on social media (2019) Comput. Hum. Behav., 101, pp. 474-483; Chen, M., Liu, Q., Huang, S., Dang, C., Environmental cost control system of manufacturing enterprises using artificial intelligence based on value chain of circular economy (2020) Enterprise Inf. Syst., pp. 1-20; Stanovsky, G., Gruhl, D., Mendes, P., Recognizing mentions of adverse drug reaction in social media using knowledge-infused recurrent models (2017), 1, pp. 142-151. , Proceedings of the 15th Conference of the European Chapter of the Association for Computational Linguistics; Lee, K., (2017), pp. 705-714. , Adverse drug event detection in tweets with semi-supervised convolutional neural networks, in: Proceedings of the 26th International Conference on World Wide Web; Li, Z., Yang, Z., Luo, L., Xiang, Y., Lin, H., Exploiting adversarial transfer learning for adverse drug reaction detection from texts (2020) J. Biomed. Inform., 106; Chowdhury, S., Zhang, C., Yu, P.S., Multi-task pharmacovigilance mining from social media posts (2018), pp. 117-126. , Proceedings of the 2018 World Wide Web Conference; Gupta, S., (2018), pp. 59-71. , Multi-task learning for extraction of adverse drug reaction mentions from tweets, in: Proceedings of 40th European Conference on Information Retrieval; Perozzi, B., Al-Rfou, R., Skiena, S., Deepwalk: Online learning of social representations (2014), pp. 701-710. , Proceedings of the 20th ACM SIGKDD International Conference on Knowledge Discovery and Data Mining; Grover, A., Leskovec, J., node2vec: Scalable feature learning for networks (2016), pp. 855-864. , Proceedings of the 22nd ACM SIGKDD International Conference on Knowledge Discovery and Data Mining; Wang, D., Cui, P., Zhu, W., Structural deep network embedding (2016), pp. 1225-1234. , Proceedings of the 22nd ACM SIGKDD International Conference on Knowledge Discovery and Data Mining; Tang, J., (2015), pp. 1067-1077. , Line: Large-scale information network embedding, in: Proceedings of the 24th International Conference on World Wide Web; Chen, M., Gong, D., 9 discrimination of breast tumors in ultrasonic images using an ensemble classifier based on TensorFlow framework with feature selection (2019) J. Invest. Med., 67, p. A3; Gao, J., Lanchantin, J., Soffa, M.L., Qi, Y., Black-box generation of adversarial text sequences to evade deep learning classifiers (2018), pp. 50-56. , 2018 IEEE Security and Privacy Workshops, SPW; Samanta, S., Mehta, S., Towards crafting text adversarial samples (2017), arXiv preprint; Miyato, T., Dai, A.M., Goodfellow, I., Adversarial training methods for semi-supervised text classification (2017), Proceedings of the 5th International Conference on Learning Representations; Kuhn, M., Letunic, I., Jensen, L., Bork, P., The SIDER database of drugs and side effects (2015) Nucleic Acids Res., 44 (1), pp. D1075-D1079; Nikfarjam, A., Sarker, A., O'Connor, K., Ginn, R., Gonzalez, G., Pharmacovigilance from social media: mining adverse drug reaction mentions using sequence labeling with word embedding cluster features (2015) J. Am. Med. Inform. Assoc., 22 (3), pp. 671-681; Pennington, J., Socher, R., Manning, C.D., Glove: global vectors for word representation (2014), pp. 1532-1543. , Proceedings of the 19th Conference on Empirical Methods in Natural Language Processing; Szegedy, Y., Intriguing properties of neural networks (2013); Kim, Y., Convolutional neural networks for sentence classification (2014), pp. 1746-1751. , Proceedings of the 2014 Conference on Empirical Methods in Natural Language Processing; Alvaro, N., Miyao, Y., Collier, N., TwiMed: Twitter and PubMed comparable corpus of drugs, diseases, symptoms, and their relations (2017) JMIR Pub. Health Surveill., 3 (2); Sarker, A., Gonzalez, G., Portable automatic text classification for adverse drug reaction detection via multi-corpus training (2015) J. Biomed. Inform., 53, pp. 196-207; Cocos, A., Fiks, A., Masino, A., Deep learning for pharmacovigilance: recurrent neural network architectures for labeling adverse drug reactions in Twitter posts (2017) J. Am. Med. Inform. Assoc., 24 (4), pp. 813-821; Du, C., Huang, L., Text classification research with attention-based recurrent neural networks (2018) Int. J. Comput. Commun. Control, 13 (1), pp. 50-61; Li, F., Zhang, M., Fu, G., Qian, T., Ji, D., A bi-lstm-rnn model for relation classification using low-cost sequence features (2016); Joulin, A., Grave, E., Bojanowski, P., Mikolov, T., Bag of tricks for efficient text classification (2017), pp. 427-431. , Proceedings of the 15th Conference of the European Chapter of the Association for Computational Linguistics; Huynh, T., He, Y., Willis, A., Rüger, S., Adverse drug reaction classification with deep neural networks (2016), pp. 877-887. , Proceedings of the 26th International Conference on Computational Linguistics</v>
          </cell>
          <cell r="AM416" t="str">
            <v>Li, Z.; College of Computer Science and Engineering, China; email: zhihengli@sdust.edu.cn</v>
          </cell>
          <cell r="AP416" t="str">
            <v>Elsevier Ltd</v>
          </cell>
          <cell r="AW416" t="str">
            <v>Appl. Soft Comput.</v>
          </cell>
          <cell r="AX416" t="str">
            <v>Final</v>
          </cell>
          <cell r="AY416" t="str">
            <v>2-s2.0-85103114472</v>
          </cell>
          <cell r="BF416" t="str">
            <v>Adversarial training; Adverse drug events; Graph embeddings; Natural language processing</v>
          </cell>
          <cell r="BG416" t="str">
            <v>Convolutional neural networks; Deep learning; Drug products; Social networking (online); Adverse drug reactions; Annotated datasets; Data augmentation; Graph embeddings; Reaction events; Regularization methods; Surveillance systems; User-generated content; Learning systems</v>
          </cell>
          <cell r="BH416" t="str">
            <v>twitter|metamap|nlp</v>
          </cell>
          <cell r="BI416" t="str">
            <v>twitter|metamap|nlp</v>
          </cell>
          <cell r="BJ416" t="str">
            <v>adverse drug reaction events have become one of the main causes of patient death. since traditional post-marketing surveillance systems based on spontaneous reports have a serious underreporting issue, in recent years research on the detection of adverse reaction events using social media such as twitter as a data source has attracted increasing attention in recent year. deep learning models usually rely on a large number of training samples. however, due to the characteristics of user-generated content and the time-consuming data annotation process, related research is faced with the problems caused by small-scale annotated datasets, which restricts deep learning models in achieving satisfactory results. accordingly, we introduce two regularization methods are introduced at the representation level, i.e., graph embedding-based data augmentation and adversarial training, to improve the performance of detecting adverse events under such conditions. besides, the applicable scope of these two methods is analyzed and discussed through experiments. combined with the convolutional neural network, this paper proposes an adverse drug event detection framework that can make full use of the methods. © 2021 elsevier b.v.</v>
          </cell>
          <cell r="BK416" t="str">
            <v>Os eventos de reação adversa a medicamentos se tornaram uma das principais causas de morte de pacientes. Como os sistemas tradicionais de vigilância pós-marketing baseados em notificações espontâneas têm um sério problema de subnotificação, nos últimos anos, pesquisas sobre a detecção de eventos de reações adversas usando mídias sociais como o Twitter como fonte de dados têm atraído atenção cada vez maior nos últimos anos. Os modelos de aprendizado profundo geralmente dependem de um grande número de amostras de treinamento. No entanto, devido às características do conteúdo gerado pelo usuário e ao processo demorado de anotação de dados, pesquisas relacionadas se deparam com os problemas causados ​​por conjuntos de dados anotados em pequena escala, o que restringe os modelos de aprendizado profundo na obtenção de resultados satisfatórios. Por conseguinte, introduzimos dois métodos de regularização no nível de representação, ou seja, aumento de dados com base em incorporação de gráficos e treinamento adversarial, para melhorar o desempenho de detecção de eventos adversos sob tais condições. Além disso, o escopo aplicável desses dois métodos é analisado e discutido por meio de experimentos. Combinado com a rede neural convolucional, este artigo propõe uma estrutura de detecção de eventos adversos de drogas que pode fazer uso completo dos métodos.</v>
          </cell>
          <cell r="BL416" t="str">
            <v xml:space="preserve">Os eventos adversos da reação medicamentosa se tornaram uma das principais causas da morte do paciente. Como os sistemas tradicionais de vigilância pós-marketing baseados em relatórios espontâneos têm uma questão de subnotificação séria, nas recentes pesquisas sobre a detecção de eventos de reação adversa usando mídias sociais, como o Twitter, como fonte de dados atraiu a atenção crescente no ano passado. Modelos de aprendizagem profundos geralmente confiam em um grande número de amostras de treinamento. No entanto, devido às características do conteúdo gerado pelo usuário e do processo de anotação de dados demorado, a pesquisa relacionada é confrontada com os problemas causados ​​por conjuntos de dados anotados em pequena escala, o que restringe os modelos de aprendizagem profundos na obtenção de resultados satisfatórios. Por conseguinte, introduzimos que dois métodos de regularização são introduzidos no nível de representação, isto é, aumento de dados de dados baseados em gráfico e treinamento adversário, para melhorar o desempenho de detectar eventos adversos em tais condições. Além disso, o escopo aplicável desses dois métodos é analisado e discutido através de experimentos. Combinado com a Rede Neural Convolutional, este artigo propõe uma estrutura de detecção de eventos de medicamentos adversos que pode fazer pleno uso dos métodos. © 2021 Elsevier B.V. </v>
          </cell>
          <cell r="BQ416">
            <v>0</v>
          </cell>
          <cell r="BR416">
            <v>1</v>
          </cell>
          <cell r="BS416">
            <v>0</v>
          </cell>
          <cell r="BV416">
            <v>0</v>
          </cell>
          <cell r="BW416">
            <v>0</v>
          </cell>
          <cell r="BX416">
            <v>0</v>
          </cell>
          <cell r="BY416">
            <v>0</v>
          </cell>
          <cell r="BZ416">
            <v>0</v>
          </cell>
          <cell r="CA416">
            <v>0</v>
          </cell>
          <cell r="CB416">
            <v>0</v>
          </cell>
          <cell r="CC416">
            <v>0</v>
          </cell>
          <cell r="CE416" t="str">
            <v>Entra ou ñ para leitura: não - melhorando modelo com representacao grafica</v>
          </cell>
          <cell r="CF416" t="str">
            <v>Ruim</v>
          </cell>
          <cell r="CG416">
            <v>44372</v>
          </cell>
          <cell r="CK416">
            <v>0</v>
          </cell>
          <cell r="CL416">
            <v>0</v>
          </cell>
        </row>
        <row r="417">
          <cell r="C417" t="str">
            <v>multigbs a multi layer graph approach to biomedical summarization</v>
          </cell>
          <cell r="D417" t="str">
            <v>MultiGBS: A multi-layer graph approach to biomedical summarization</v>
          </cell>
          <cell r="E417" t="str">
            <v xml:space="preserve">Multigbs: uma abordagem de gráfico multi-camada para resumos biomédicos </v>
          </cell>
          <cell r="G417" t="str">
            <v xml:space="preserve">macho </v>
          </cell>
          <cell r="H417">
            <v>2021</v>
          </cell>
          <cell r="J417">
            <v>0</v>
          </cell>
          <cell r="K417">
            <v>0</v>
          </cell>
          <cell r="L417" t="str">
            <v>Scopus</v>
          </cell>
          <cell r="P417" t="str">
            <v>English</v>
          </cell>
          <cell r="Q417" t="str">
            <v>Article</v>
          </cell>
          <cell r="R417">
            <v>0</v>
          </cell>
          <cell r="S417" t="str">
            <v>All Open Access, Green</v>
          </cell>
          <cell r="T417" t="str">
            <v>Davoodijam E., Ghadiri N., Lotfi Shahreza M., Rinaldi F.</v>
          </cell>
          <cell r="U417" t="str">
            <v>Journal of Biomedical Informatics</v>
          </cell>
          <cell r="V417" t="str">
            <v>116</v>
          </cell>
          <cell r="X417" t="str">
            <v xml:space="preserve"> 103706</v>
          </cell>
          <cell r="Y417" t="str">
            <v>10.1016/j.jbi.2021.103706</v>
          </cell>
          <cell r="Z417" t="str">
            <v>10.1016/j.jbi.2021.103706</v>
          </cell>
          <cell r="AB417" t="str">
            <v>https://www.scopus.com/inward/record.uri?eid=2-s2.0-85101592671&amp;doi=10.1016%2fj.jbi.2021.103706&amp;partnerID=40&amp;md5=618a1a7b01d6590a048770e51c91211e</v>
          </cell>
          <cell r="AC417" t="str">
            <v>Department of Electrical and Computer Engineering, Isfahan University of Technology, Isfahan, 84156-83111, Iran; Department of Computer Engineering, Shahreza Campus, University of Isfahan, Iran; Swiss AI Lab IDSIA/Istituto Dalle Molle di Studi sull'Intelligenza Artificiale, Lugano, CH-6962, Switzerland</v>
          </cell>
          <cell r="AD417" t="str">
            <v>Davoodijam, E., Department of Electrical and Computer Engineering, Isfahan University of Technology, Isfahan, 84156-83111, Iran; Ghadiri, N., Department of Electrical and Computer Engineering, Isfahan University of Technology, Isfahan, 84156-83111, Iran; Lotfi Shahreza, M., Department of Computer Engineering, Shahreza Campus, University of Isfahan, Iran; Rinaldi, F., Swiss AI Lab IDSIA/Istituto Dalle Molle di Studi sull'Intelligenza Artificiale, Lugano, CH-6962, Switzerland</v>
          </cell>
          <cell r="AM417" t="str">
            <v>Ghadiri, N.; Department of Electrical and Computer Engineering, Iran; email: nghadiri@iut.ac.ir</v>
          </cell>
          <cell r="AP417" t="str">
            <v>Academic Press Inc.</v>
          </cell>
          <cell r="AV417" t="str">
            <v>JBIOB</v>
          </cell>
          <cell r="AW417" t="str">
            <v>J. Biomed. Informatics</v>
          </cell>
          <cell r="AX417" t="str">
            <v>Final</v>
          </cell>
          <cell r="AY417" t="str">
            <v>2-s2.0-85101592671</v>
          </cell>
          <cell r="BF417" t="str">
            <v>Automatic text summarization; Concept-based summarization; Domain-specific summary; Multi-graph text modeling; Text mining</v>
          </cell>
          <cell r="BG417" t="str">
            <v>Abstracting; Graphic methods; Natural language processing systems; Semantics; Text processing; Automatic text summarization; Different layers; Multi-layer graphs; Multiple features; Semantic similarity; Text summarization; Unsupervised method; Word similarity; Graph algorithms; algorithm; article; human; mining; Unified Medical Language System</v>
          </cell>
          <cell r="BI417" t="str">
            <v>twitter|metamap|nlp</v>
          </cell>
          <cell r="BJ417" t="str">
            <v>automatic text summarization methods generate a shorter version of the input text to assist the reader in gaining a quick yet informative gist. existing text summarization methods generally focus on a single aspect of text when selecting sentences, causing the potential loss of essential information. in this study, we propose a domain-specific method that models a document as a multi-layer graph to enable multiple features of the text to be processed at the same time. the features we used in this paper are word similarity, semantic similarity, and co-reference similarity, which are modelled as three different layers. the unsupervised method selects sentences from the multi-layer graph based on the multirank algorithm and the number of concepts. the proposed multigbs algorithm employs umls and extracts the concepts and relationships using different tools such as semrep, metamap, and oger. extensive evaluation by rouge and bertscore shows increased f-measure values. © 2021 elsevier inc.</v>
          </cell>
          <cell r="BK417" t="str">
            <v xml:space="preserve">A técnica de mineração de texto mais comum era o processamento de linguagem natural usando ferramentas como MetaMap e Unstructured Information Management Architecture, junto com o uso de terminologias médicas como o Unified Medical Language System. A principal área de aplicação foi a detecção de eventos adversos a medicamentos. Os desafios identificados incluíram a necessidade de lidar com grandes quantidades de texto, a heterogeneidade das diferentes fontes de dados, a dualidade de significado das palavras em texto biomédico e a quantidade de ruído introduzido principalmente nas redes sociais e fóruns relacionados com a saúde. </v>
          </cell>
          <cell r="BL417" t="str">
            <v xml:space="preserve">Os métodos automáticos de resumo de texto geram uma versão mais curta do texto de entrada para ajudar o leitor a obter uma criação rápida e informativa. Os métodos de resumo de texto existentes geralmente se concentram em um único aspecto do texto ao selecionar frases, causando a perda potencial de informações essenciais. Neste estudo, propomos um método específico de domínio que modela um documento como um gráfico multi-camada para permitir que vários recursos do texto seja processado ao mesmo tempo. As características utilizadas neste artigo são semelhantes semelhantes, semelhança semântica e semelhança de co-referência, que são modeladas como três camadas diferentes. O método não supervisionado seleciona frases do gráfico multi-camada com base no algoritmo multidirank e no número de conceitos. O algoritmo multigbs proposto emprega UMLs e extrai os conceitos e relacionamentos usando diferentes ferramentas, como Semrep, Metamap e Oger. Avaliação extensiva por Rouge e Bertscore mostra aumento dos valores de medida F. © 2021 Elsevier Inc. </v>
          </cell>
          <cell r="BQ417">
            <v>0</v>
          </cell>
          <cell r="BR417">
            <v>1</v>
          </cell>
          <cell r="BS417">
            <v>0</v>
          </cell>
          <cell r="BV417">
            <v>0</v>
          </cell>
          <cell r="BW417">
            <v>0</v>
          </cell>
          <cell r="BX417">
            <v>0</v>
          </cell>
          <cell r="BY417">
            <v>0</v>
          </cell>
          <cell r="BZ417">
            <v>0</v>
          </cell>
          <cell r="CA417">
            <v>0</v>
          </cell>
          <cell r="CB417">
            <v>0</v>
          </cell>
          <cell r="CC417">
            <v>0</v>
          </cell>
          <cell r="CE417" t="str">
            <v>Entra ou ñ para leitura: não</v>
          </cell>
          <cell r="CF417" t="str">
            <v>Ruim</v>
          </cell>
          <cell r="CG417">
            <v>44375</v>
          </cell>
          <cell r="CK417">
            <v>0</v>
          </cell>
          <cell r="CL417">
            <v>0</v>
          </cell>
        </row>
        <row r="418">
          <cell r="C418" t="str">
            <v>voice capture of medical residents' clinical information needs during an inpatient rotation</v>
          </cell>
          <cell r="D418" t="str">
            <v>Voice Capture of Medical Residents' Clinical Information Needs During an Inpatient Rotation</v>
          </cell>
          <cell r="E418" t="str">
            <v xml:space="preserve">Captura de voz de necessidades de informação clínica dos residentes médicos durante uma rotação de internação </v>
          </cell>
          <cell r="G418" t="str">
            <v xml:space="preserve">macho </v>
          </cell>
          <cell r="H418">
            <v>2009</v>
          </cell>
          <cell r="I418">
            <v>18</v>
          </cell>
          <cell r="J418">
            <v>0</v>
          </cell>
          <cell r="K418">
            <v>0</v>
          </cell>
          <cell r="L418" t="str">
            <v>Scopus</v>
          </cell>
          <cell r="P418" t="str">
            <v>English</v>
          </cell>
          <cell r="Q418" t="str">
            <v>Article</v>
          </cell>
          <cell r="R418">
            <v>0</v>
          </cell>
          <cell r="S418" t="str">
            <v>All Open Access, Bronze, Green</v>
          </cell>
          <cell r="T418" t="str">
            <v>Chase H.S., Kaufman D.R., Johnson S.B., Mendonca E.A.</v>
          </cell>
          <cell r="U418" t="str">
            <v>Journal of the American Medical Informatics Association</v>
          </cell>
          <cell r="V418" t="str">
            <v>16</v>
          </cell>
          <cell r="W418" t="str">
            <v>3</v>
          </cell>
          <cell r="Y418" t="str">
            <v>10.1197/jamia.m2940</v>
          </cell>
          <cell r="Z418" t="str">
            <v>10.1197/jamia.M2940</v>
          </cell>
          <cell r="AB418" t="str">
            <v>https://www.scopus.com/inward/record.uri?eid=2-s2.0-65449121107&amp;doi=10.1197%2fjamia.M2940&amp;partnerID=40&amp;md5=e37256f362c70bd0a70d9568e6f0ecff</v>
          </cell>
          <cell r="AC418" t="str">
            <v>Department of Biomedical Informatics, Department of Medicine, Columbia University, New York, NY, United States</v>
          </cell>
          <cell r="AD418" t="str">
            <v>Chase, H.S., Department of Biomedical Informatics, Department of Medicine, Columbia University, New York, NY, United States; Kaufman, D.R., Department of Biomedical Informatics, Department of Medicine, Columbia University, New York, NY, United States; Johnson, S.B., Department of Biomedical Informatics, Department of Medicine, Columbia University, New York, NY, United States; Mendonca, E.A., Department of Biomedical Informatics, Department of Medicine, Columbia University, New York, NY, United States</v>
          </cell>
          <cell r="AH418" t="str">
            <v>U.S. National Library of Medicine, NLM: R01LM008799, T15LM007079</v>
          </cell>
          <cell r="AI418" t="str">
            <v>The authors thank Marina Chilov, Amy Chused, Robert Duffy, Peter Hung, Karthik Natarajan, Evandro Ruiz, and Xinxin Zhu for their contributions, and the dedicated internal medicine residents for their enthusiastic participation. This work was supported by NLM Grants 5R01 LM008799-02 and T15LM007079-16.</v>
          </cell>
          <cell r="AL418" t="str">
            <v>Ely, J.W., Osheroff, J.A., Ebell, M.H., Obstacles to answering doctors' questions about patient care with evidence: Qualitative study (2002) BMJ, 324 (7339), pp. 710-716; Timpka, T., Ekström, M., Bjurulf, P., Information Needs and Information Seeking behaviour in Primary Health Care (1989) Scan J Prim Health Care, 7 (2), pp. 105-109; Covell, D.D., Uman, G.C., Manning, P.R., Information needs in office practice: Are they being met? (1985) Ann Intern Med, 103 (4), pp. 596-599; Schilling, L.M., Steiner, J.F., Lundahl, K., Anderson, R.J., Residents' patient-specific clinical questions: Opportunities for evidence-based learning (2005) Acad Med, 80 (1), pp. 51-56; Green, M.L., Ruff, T.R., Why do residents fail to answer their clinical questions?. A qualitative study of barriers to practicing evidence-based medicine (2005) Acad Med, 80 (2), pp. 176-182; Oliveri, R.S., Gluud, C., Wille-Jorgensen, P.A., Hospital doctors' self-rated skills in and use of evidence-based medicine-a questionnaire survey (2004) J Eval Clin Pract, 10 (2), pp. 219-226; Green, M.L., Ciampi, M.A., Ellis, P.J., Residents' medical informational needs in clinic: Are they being met? (2000) Am J Med, 109 (3), pp. 218-223; Kubose, T.T., Cimino, J.J., Patel, V.L., Assessment of information needs for informed, coordinated activities in the clinical environment (2001) Proc AMIA Symp, p. 948; Sackett, D.L., Straus, S., Finding and applying evidence during clinical rounds (1998) J Am Med Assoc, 280 (15), pp. 1336-1338; Humphreys, B.L., Lindberg, D.A.B., The unified medical language system: Current research and development (1993) Bull Med Libr Association, 81 (2), pp. 169-177; Hersh, W., Hickam, D., Use of a multi-application computer workstation in a clinical setting (1994) Bull Med Libr Association, 82 (4), pp. 382-389; Rothschild, J.M., Fang, E., Liu, V., Litvak, I., Yoon, C., Bates, D.W., Use and Perceived benefits of handheld computer-based clinical references (2006) J Am Med Inform Assoc, 13 (6), pp. 619-626; Hauser, S.E., Demner-Fushman, D., Jacobs, J.L., Humphrey, S.M., Ford, G.M., Thoma, G.R., Using wireless handheld computers to seek information at the point of care: An evaluation by clinicians (2007) J Am Med Inform Assoc, 14 (4), pp. 807-815; Hersh, W.R., Crabtree, M.K., Hickam, D.H., Factors associated with successful answering of clinical questions using an information retrieval system (2000) Bull Med Libr Association, 88 (4), pp. 323-331; McKibbon, K.A., Fridsma, D.B., Effectiveness of clinician-selected electronic information resources for answering primary care physicians' information needs (2006) J Am Med Inform Assoc, 3 (6), pp. 653-659; McGowan, J., Hogg, W., Campbell, C., Rowan, M., Just-in-Time information improved decision-making in primary care: A randomized controlled trial (2008) PLoS ONE, 3 (11), pp. e3785. , Epub 2008 Nov 21; Ely, J.W., Osheroff, J.A., Chambliss, M.L., Ebell, M.H., Rosenbaum, M.E., Answering physicians' clinical questions: Obstacles and potential solutions (2005) J Am Med Inform Assoc, 12 (2), pp. 217-224; Hersh, W.R., Hickam, D.H., How well do physicians use electronic information retrieval systems?. A framework for investigation and systematic review (1998) J Am Med Assoc, 290 (15), pp. 1347-1352; Koonce, T.Y., Giuse, N.B., Todd, P., Evidence-Based databases Versus primary medical literature: An in-house investigation on their optimal use (2004) J Med Libr Assoc, 92 (4), pp. 407-411; Ely, J.W., Osheroff, J.A., Gorman, P.N., A taxonomy of generic clinical questions: Classification study (2000) BMJ, 321 (7259), pp. 429-432; Ely, J.W., Osheroff, J.A., Ebell, M.H., Analysis of questions asked by family doctors regarding patient care (1999) BMJ, 319 (7206), pp. 358-361; Haynes, R.B., Wilczynski, N., McKibbon, K.A., Walker, C.J., Sinclair, J.C., Developing optimal search strategies for detecting clinically sound studies in MEDLINE (1994) J Am Med Inform Assoc, 1 (6), pp. 447-548; Haynes, R.B., McKibbon, K.A., Wilczynski, N.L., Walter, S.D., Werre, S.R., Optimal search strategies for retrieving scientifically strong studies of treatment from MEDLINE: Analytical survey (2005) BMJ, 330 (7501), pp. 1179-1183; Haynes, R.B., Wilczynski, N.L., Optimal search strategies for retrieving scientifically strong studies of diagnosis from MEDLINE: Analytical survey (2004) BMJ, 328 (7446), pp. 1040-1044; The "Hedges" project, , http://hiru.mcmaster.ca/hiru/hedges/indexHIRU.htm, Accessed on 1/23/09; McKibbon, K.A., Marks, S., Posing clinical questions: Framing the question for scientific inquiry (2001) AACN Clin Issues, 12 (4), pp. 477-481; Hunt, D.L., Jaeschke, R., McKibbon, K.A., Users' guides to the medical literature XXI. Using electronic health information resources in evidence-based practice (2000) J Am Med Assoc, 283 (14), pp. 1875-1879; Straus, S.E., Richardson, W.S., Glasziou, P., Haynes, R.B., (2005) Evidence-Based Medicine. 3rd ed, , Elsevier Churchill Livingstone, Edinburgh, London; Terol, R.M., Martínez-Barco, P., Palomar, M., A knowledge based method for the medical question answering problem (2007) Comput Biol Med, 37 (10), pp. 1511-1521; Niu Y, Hirst G. Analysis of semantic classes in medical text for question answering. Workshop on Question Answering Int Restricted Domains, 42nd Annual Meet of the Association for Computational Linguistics, July, Barcelona, Spain, 2004; Mendonça, E.A., Cimino, J.J., Automated knowledge extraction from MEDLINE citations (2000) Proc AMIA Symp, pp. 575-579; Hersh, W., Mailhot, M., Arnott-Smith, C., Lowe, H., Selective automated indexing of findings and diagnoses in radiology reports (2001) J Biomed Inform, 34 (4), pp. 262-273; Mendonca, E.A., Cimino, J.J., Johnson, S.B., Seol, Y.-H., Assessing heterogeneous sources of evidence to answer clinical questions (2001) J Biomed Inform, 34 (2), pp. 85-98; Slaughter, L.A., Soergel, D., Rindflesch, T.C., Semantic representation of consumer questions and physician answers (2006) Int J Med Inform, 75 (7), pp. 513-529; Mendonça, E.A., Johnson, S.B., Seol, Y.-H., Cimino, J.J., Analyzing the semantics of patient data to rank records of literature retrieval (2002) Proceedings of the Workshop on Natural Language Processing Int The Biomedical Domain, pp. 69-76. , Philadelphia, PA; Joubert, M., Fieschi, M., Robert, J.-J., Volot, F., Fieschi, D., UMLS-based conceptual queries to biomedical information databases: An overview of the project Ariane (1998) J Am Med Inform Assoc, 5 (1), pp. 52-61; Aronson, A.R., Effective mapping of biomedical test to the UMLS metathesaurus: The MetaMap program (2001) Proc AMIA Symp, pp. 17-21; Zhou, W., Torvik, V.I., Smalheiser, N.R., Another Database of Abbreviations in MEDLINE (2006) BioInformatics, 22 (22), pp. 2,813-2,818. , ADAM; Rothschild, J.M., Lee, T.H., Bae, T., Bates, D.W., Clinician use of a palmtop drug reference guide (2002) J Am Med Inform Assoc, 9 (3), pp. 223-229; (2008) Pocket Medicine. 3rd ed, , Sabatine M.S. (Ed), Lippincott Williams and Wilkins, Philadelphia, PA; Natarajan, K., Duffy, R.F., Johnson, S.B., Mendonça, E.A., Feasibility study of speech recognition for gathering information needs (2007) Proc AMIA Symp, p. 1059; Osheroff, J.A., Forsythe, D.E., Buchanan, B.G., Physicians' information needs: Analysis of questions posed during clinical teaching (1991) Ann Intern Med, 114 (7), pp. 576-581; Ebell, M., White, L., What is the best way to gather clinical questions from physicians? (2003) J Med Libr Assoc, 91 (3), pp. 364-366; Davies, K., The information-seeking behaviour of doctors: A review of the evidence (2007) Health Info Libr J, 24 (2), pp. 78-94; Cheng, G.Y.T., A study of clinical questions posed by hospital clinicians (2004) J Med Libr Assoc, 92 (4), pp. 445-458; Haynes, R.B., Of studies, syntheses, synopses, summaries, and systems: The "5S" evolution of information services for evidence-based health care decisions (2006) ACP J Club, 145, p. 3; Richardson, W.S., The well-built clinical question: A key to evidence-based decisions (1995) ACP J Club, 123 (November-December). , A-12-A3; Schardt, C., Adams, M.B., Owens, T., Keitz, S., Fontelo, P., Utilization of the PICO framework to improve searching PubMed for clinical questions (2007) BMC Med Inf Decis Mak, 7, p. 16; Shultz, M., Mapping of medical acronyms and initialisms to medical subject headings (mesh) Across selected systems (2006) J Med Libr Assoc, 94 (4), pp. 410-414; Wang, D., Kaufman, D.R., Mendonça, E.A., The cognitive demands of an innovative query user interface (2002) Proc AMIA Symp, pp. 850-854; Arroll, B., Pandit, S., Kerins, D., Tracey, J., Kerse, N., Use of information sources among New Zealand family physicians with high access to computers (2002) J Fam Prac, 51 (8), pp. 706-711; Sneiderman, C.A., Demner-Fushman, D., Fiszman, M., Ide, N.C., Rindflesch, T.C., Knowledge-based methods to help clinicians find Answers in MEDLINE (2007) J Am Med Inform Assoc, 14 (6), pp. 772-780; Hong, Y., Lee, M., Kaufman, D., Development, implementation, and a cognitive evaluation of a definitional question answering system for physicians (2007) J Biomed Inform, 40 (3), pp. 236-251; D'Alessandro, D.M., Kreiter, C.D., Peterson, M.W., Kingsley, P., Johnson-West, J., An analysis of Patient Care questions asked by pediatricians at an Academic Medical Center (2004) Ambul Pediatr, 4 (1), pp. 18-23; Johnson, S.B., A semantic lexicon for medical language processing (1999) J Am Med Inform Assoc, 6 (3), pp. 205-218; Xu, H., Stetson, P.D., Friedman, C., A study of abbreviations in clinical notes (2007) Proc AMIA Symp, pp. 821-825</v>
          </cell>
          <cell r="AM418" t="str">
            <v>Chase, H.S.; Department of Biomedical Informatics, , New York, NY, United States; email: herbert.chase@dbmi.columbia.edu</v>
          </cell>
          <cell r="AV418" t="str">
            <v>JAMAF</v>
          </cell>
          <cell r="AW418" t="str">
            <v>J. Am. Med. Informatics Assoc.</v>
          </cell>
          <cell r="AX418" t="str">
            <v>Final</v>
          </cell>
          <cell r="AY418" t="str">
            <v>2-s2.0-65449121107</v>
          </cell>
          <cell r="AZ418">
            <v>7</v>
          </cell>
          <cell r="BG418" t="str">
            <v>article; controlled study; human; medical information; medical literature; recorder; resident; semantics; voice; Automatic Data Processing; Hospitalization; Humans; Information Storage and Retrieval; Information Systems; Internship and Residency; Interviews as Topic; Natural Language Processing; Speech Recognition Software</v>
          </cell>
          <cell r="BI418" t="str">
            <v>twitter|metamap|nlp</v>
          </cell>
          <cell r="BJ418" t="str">
            <v>objective: to identify some of the challenges that medical residents face in addressing their information needs in an inpatient setting, by examining how voice capture in natural language of clinical questions fits into workflow, and by characterizing the focus, format, and semantic content and complexity of their questions. design: internal medicine residents captured information needs on a digital recorder while on a hospital inpatient service and then participated in semi-structured interviews. measurements: interviews were analyzed to identify emergent themes. recorded questions were analyzed for focus (diagnosis, treatment, or epidemiology) and format, either foreground (specific knowledge relating to an individual patient) or background (general knowledge about a condition). semantic concepts and types were identified using metamap (umls - unified medical language system) and manually. results: voice recording of questions appeared to unmask residents' latent information needs. although residents were able to record questions during workflow, there was a delay from the time questions materialized to when they were recorded. question focus was distributed among diagnosis (32%), treatment (40%), and epidemiology (28%), and the majority of questions were background (69%). questions were semantically complex; foreground and background questions averaged 12.6 (sd 6.0) and 9.1 (sd 6.0) umls concepts, respectively. metamap failed to recognize concepts when residents used acronyms or abbreviations or omitted key terms. conclusions: we found that it is feasible for residents to capture their clinical questions in natural language during workflow and that recording questions may prompt awareness of previously unrecognized information needs. however, the semantic complexity of typical questions and mapping failures due to residents' use of acronyms and abbreviations present challenges to machine-based extraction of semantic content. © 2009 j am med inform assoc.</v>
          </cell>
          <cell r="BL418" t="str">
            <v xml:space="preserve">OBJETIVO: Identificar alguns dos desafios que os residentes médicos enfrentam para enfrentar suas necessidades de informação em uma configuração de internação, examinando como a captura de voz na linguagem natural das questões clínicas se encaixa no fluxo de trabalho, e caracterizando o foco, o formato e o conteúdo e a complexidade de foco e semânticos suas perguntas. Design: Residentes de medicina interna Capture as necessidades de informação em um gravador digital, enquanto em um serviço hospitalar e, em seguida, participaram de entrevistas semiestruturadas. Medidas: Entrevistas foram analisadas para identificar temas emergentes. As questões registradas foram analisadas para foco (diagnóstico, tratamento ou epidemiologia) e formato, em primeiro plano (conhecimento específico relacionado a um paciente individual) ou antecedentes (conhecimento geral sobre uma condição). Conceitos e tipos semânticos foram identificados usando o Metamap (UMLs - Unified Medical Language System) e manualmente. RESULTADOS: A gravação de voz de perguntas parecia desmascarar as necessidades de informação latente dos residentes. Embora os residentes pudessem registrar questões durante o fluxo de trabalho, houve um atraso a partir das questões de tempo se materializou quando eles foram registrados. O foco da pergunta foi distribuído entre o diagnóstico (32%), o tratamento (40%) e a epidemiologia (28%), e a maioria das questões era de fundo (69%). perguntas eram semanticamente complexas; Perguntas em primeiro plano e fundo média 12.6 (SD 6.0) e 9.1 (SD 6.0) Conceitos UMLS, respectivamente. O Metamap não conseguiu reconhecer conceitos quando os residentes usaram acrônimos ou abreviaturas ou termos de chave omitidos. CONCLUSÕES: Descobrimos que é viável para os residentes capturar suas questões clínicas na linguagem natural durante o fluxo de trabalho e que as questões de gravação podem provar a consciência das necessidades anteriormente não reconhecidas de informações. No entanto, a complexidade semântica de questões típicas e fracassos de mapeamento devido ao uso dos residentes de acrônimos e abreviaturas apresentam desafios à extração semântica baseada na máquina. © 2009 J Am Med Indefor Assoc. </v>
          </cell>
          <cell r="BQ418">
            <v>0</v>
          </cell>
          <cell r="BR418">
            <v>0</v>
          </cell>
          <cell r="BS418">
            <v>0</v>
          </cell>
          <cell r="BV418">
            <v>0</v>
          </cell>
          <cell r="BW418">
            <v>0</v>
          </cell>
          <cell r="BX418">
            <v>0</v>
          </cell>
          <cell r="BY418">
            <v>0</v>
          </cell>
          <cell r="BZ418">
            <v>0</v>
          </cell>
          <cell r="CA418">
            <v>0</v>
          </cell>
          <cell r="CB418">
            <v>0</v>
          </cell>
          <cell r="CC418">
            <v>0</v>
          </cell>
          <cell r="CK418">
            <v>0</v>
          </cell>
          <cell r="CL418">
            <v>0</v>
          </cell>
        </row>
        <row r="419">
          <cell r="C419" t="str">
            <v>prediction of adverse drug reactions based on knowledge graph embedding</v>
          </cell>
          <cell r="D419" t="str">
            <v>Prediction of adverse drug reactions based on knowledge graph embedding</v>
          </cell>
          <cell r="E419" t="str">
            <v xml:space="preserve">Previsão de reações de drogas adversas com base no incorporação de gráfico de conhecimento </v>
          </cell>
          <cell r="G419" t="str">
            <v xml:space="preserve">macho </v>
          </cell>
          <cell r="H419">
            <v>2021</v>
          </cell>
          <cell r="J419">
            <v>0</v>
          </cell>
          <cell r="K419">
            <v>0</v>
          </cell>
          <cell r="L419" t="str">
            <v>Scopus</v>
          </cell>
          <cell r="P419" t="str">
            <v>English</v>
          </cell>
          <cell r="Q419" t="str">
            <v>Article</v>
          </cell>
          <cell r="R419">
            <v>0</v>
          </cell>
          <cell r="S419" t="str">
            <v>All Open Access, Gold, Green</v>
          </cell>
          <cell r="T419" t="str">
            <v>Zhang F., Sun B., Diao X., Zhao W., Shu T.</v>
          </cell>
          <cell r="U419" t="str">
            <v>BMC Medical Informatics and Decision Making</v>
          </cell>
          <cell r="V419" t="str">
            <v>21</v>
          </cell>
          <cell r="W419" t="str">
            <v>1</v>
          </cell>
          <cell r="X419" t="str">
            <v xml:space="preserve"> 38</v>
          </cell>
          <cell r="Y419" t="str">
            <v>10.1186/s12911-021-01402-3</v>
          </cell>
          <cell r="Z419" t="str">
            <v>10.1186/s12911-021-01402-3</v>
          </cell>
          <cell r="AB419" t="str">
            <v>https://www.scopus.com/inward/record.uri?eid=2-s2.0-85100558743&amp;doi=10.1186%2fs12911-021-01402-3&amp;partnerID=40&amp;md5=870198c7d87dce84f1f96d09ebc3a3f5</v>
          </cell>
          <cell r="AC419" t="str">
            <v>Department of Information Center, Fuwai Hospital, National Center for Cardiovascular Diseases, Chinese Academy of Medical Sciences and Peking Union Medical College, No. 167 North Lishi Road, Xicheng District, Beijing, 100037, China; National Institute of Hospital Administration, National Health Commission, Building 3, Yard 6, Shouti South Road, Haidian, Beijing, 100044, China</v>
          </cell>
          <cell r="AD419" t="str">
            <v>Zhang, F., Department of Information Center, Fuwai Hospital, National Center for Cardiovascular Diseases, Chinese Academy of Medical Sciences and Peking Union Medical College, No. 167 North Lishi Road, Xicheng District, Beijing, 100037, China; Sun, B., Department of Information Center, Fuwai Hospital, National Center for Cardiovascular Diseases, Chinese Academy of Medical Sciences and Peking Union Medical College, No. 167 North Lishi Road, Xicheng District, Beijing, 100037, China; Diao, X., Department of Information Center, Fuwai Hospital, National Center for Cardiovascular Diseases, Chinese Academy of Medical Sciences and Peking Union Medical College, No. 167 North Lishi Road, Xicheng District, Beijing, 100037, China; Zhao, W., Department of Information Center, Fuwai Hospital, National Center for Cardiovascular Diseases, Chinese Academy of Medical Sciences and Peking Union Medical College, No. 167 North Lishi Road, Xicheng District, Beijing, 100037, China; Shu, T., National Institute of Hospital Administration, National Health Commission, Building 3, Yard 6, Shouti South Road, Haidian, Beijing, 100044, China</v>
          </cell>
          <cell r="AH419" t="str">
            <v>Institute of Chinese Materia Medica, China Academy of Chinese Medical Sciences and Peking Union Medical College, IMM</v>
          </cell>
          <cell r="AI419" t="str">
            <v>We appreciate the support from the Information Center of the National Center for Cardiovascular Diseases and Fuwai Hospital, Chinese Academy of Medical Sciences and Peking Union Medical College, Beijing, China.</v>
          </cell>
          <cell r="AL419" t="str">
            <v>Edwards, I.R., Aronson, J.K., Adverse drug reactions: definitions, diagnosis, and management (2000) The Lancet, 356 (9237), pp. 1255-1259; Allison, Biotechnology MJN (2012) Reinventing Clinical Trials, 30 (6), pp. 562-562; Bouvy, J.C., de Bruin, M.L., Koopmanschap, M.A.J.D.S., (2015) Epidemiology of adverse drug reactions in europe: A review of recent observational studies, 38 (5), pp. 437-453; Giacomini, K.M., Krauss, R.M., Roden, D.M., Eichelbaum, M., Hayden, M.R., Nakamura, Y.J.N., (2007) When good drugs go bad, 446 (7139), pp. 975-977. , COI: 1:CAS:528:DC%2BD2sXksFektL0%3D; Lounkine, E., Keiser, M.J., Whitebread, S., Mikhailov, D., Hamon, J., Jenkins, J.L., Lavan, P., Urban, L., Large-scale prediction and testing of drug activity on side-effect targets (2012) Nature, 486 (7403), pp. 361-367; Watanabe, J.H., McInnisjdjaop, T., (2018) Cost of Prescription Drug-Related Morbidity and Mortality; Whitebread, S., Hamon, J., Bojanic, D., Urban, L., Keynote review: In vitro safety pharmacology profiling: an essential tool for successful drug development (2005) Drug Discovery Today, 10 (21), pp. 1421-1433; Li, J., Zheng, S., Chen, B., Butte, A.J., Swamidass, S.J., Lu, Z., A survey of current trends in computational drug repositioning (2015) Briefings in Bioinformatics, 17 (1), pp. 2-12; Pérez-Nueno, V.I., Souchet, M., Karaboga, A.S., Ritchie, D.W., Gesse: Predicting drug side effects from drug-target relationships (2015) Journal of Chemical Information and Modeling, 55 (9), pp. 1804-1823; Dey, S., Luo, H., Fokoue, A., Hu, J., Zhang, P., Predicting adverse drug reactions through interpretable deep learning framework (2018) BMC Bioinformatics, 19 (S21), p. 476; Hu, B., Wang, H., Wang, L., Yuan, W., Adverse drug reaction predictions using stacking deep heterogeneous information network embedding approach (2018) Molecules, 23 (12), p. 3193; Luo, H., Fokoue-Nkoutche, A., Singh, N., Yang, L., Hu, J., Zhang, P., Molecular docking for prediction and interpretation of adverse drug reactions (2018) Combinatorial Chemistry &amp; High Throughput Screening, 21 (5), pp. 314-322; Bean, D.M., Wu, H., Iqbal, E., Dzahini, O., Ibrahim, Z.M., Broadbent, M., Stewart, R., Dobson, R.J.B., Knowledge graph prediction of unknown adverse drug reactions and validation in electronic health records (2017) Scientific Reports, 7 (1), p. 16416; Muñoz, E., Nováček, V., Vandenbussche, P.-Y., Facilitating prediction of adverse drug reactions by using knowledge graphs and multi-label learning models (2017) Briefings in Bioinformatics, 20 (1), pp. 190-202; Wishart, D.S., Feunang, Y.D., Guo, A.C., Lo, E.J., Marcu, A., Grant, J.R., Sajed, T., Wilson, M., DrugBank 5.0: A major update to the DrugBank database for 2018 (2017) Nucleic Acids Res, 46 (D1), pp. 1074-1082. , https://doi.org/10.1093/nar/gkx1037; Kuhn, M., Letunic, I., Jensen, L.J., Bork, P., The SIDER database of drugs and side effects (2015) Nucleic Acids Research, 44 (D1), pp. 1075-1079; Mikolov, T., Chen, K., Corrado, G., Dean, J., (2013) Efficient Estimation of Word Representations in Vector Space, , . arXiv; Kawaguchi, T., Arinaga-Hino, T., Shimizu, M., Tanikawa, K., Tokushige, T., Hirai, S., Nagamatsu, H., Torimura, T., Immune-mediated drug-induced liver injury caused by laninamivir octanoate hydrate (2019) Internal Medicine, 58 (17), pp. 2501-2505; Kwan, J.M., Cheng, R., Feldman, L.E., Hepatotoxicity and recurrent NSTEMI while on pembrolizumab for metastatic giant cell bone tumor (2019) The American Journal of the Medical Sciences, 357 (4), pp. 343-347; Fremond, L., Diebold, M.D., Thiefin, G., Acute pseudoangiocholitic hepatitis probably induced by tamsulosin (2006) Gastroenterol Clin Biol, 30 (10), pp. 1224-1225; Zheng, F., Study on the mechanism of panax notoginseng resisting liver fibrosis induced by naltrexone (2015) KUNMINGUNIVERSITY OF SCIENCEAND TECHNOLOGY, , https://kns-cnki-net-443.webvpn.cams.cn/KCMS/detail/detail.aspx?dbname=CMFD201601&amp;filename=1015641561.nh, PhD thesis; Chen, M., Suzuki, A., Thakkar, S., Yu, K., Hu, C., Tong, W., Dilirank: the largest reference drug list ranked by the risk for developing drug-induced liver injury in humans (2016) Drug Discovery Today, 21 (4), pp. 648-653; Lee, C.Y., Chen, Y.-P.P., Machine learning on adverse drug reactions for pharmacovigilance (2019) Drug Discovery Today, 24 (7), pp. 1332-1343; LaBute, M.X., Zhang, X., Lenderman, J., Bennion, B.J., Wong, S.E., Lightstone, F.C., Adverse drug reaction prediction using scores produced by large-scale drug-protein target docking on high-performance computing machines (2014) PLoS ONE, 9 (9); Cao, D.-S., Xiao, N., Li, Y.-J., Zeng, W.-B., Liang, Y.-Z., Lu, A.-P., Xu, Q.-S., Chen, A., Integrating multiple evidence sources to predict adverse drug reactions based on a systems pharmacology model (2015) CPT Pharm Syst Pharmacol, 4 (9), pp. 498-506. , https://doi.org/10.1002/psp4.12002; Jamal, S., Goyal, S., Shanker, A., Grover, A., Predicting neurological adverse drug reactions based on biological, chemical and phenotypic properties of drugs using machine learning models (2017) Scientific Reports, 7 (1), p. 872; Kuniyoshi, N., Miyakawa, H., Matsumoto, K., Tsunashima, H., Sekine, K., Tsujikawa, T., Mabuchi, M., Kikuchi, K., Detection of anti-mitochondrial antibodies accompanied by drug-induced hepatic injury due to atorvastatin (2019) Internal Medicine, 58 (18), pp. 2663-2667; Brehm, T.T., Wehmeyer, M.H., Fuhrmann, V., Schäfer, H., Kluwe, J., Severe acute liver injury following therapeutic doses of acetaminophen in a patient with spinal muscular atrophy (2019) American Journal of Therapeutics, 26 (4), pp. 528-529; Moon, S.Y., Baek, Y.H., Lee, S.W., Drug induced liver injury by prophylactic administration of albendazole (2019) The Korean Journal of Gastroenterology, 73 (6), p. 360; Kopecký, J., Kubeček, O., Geryk, T., Podhola, M., Žiaran, M., Priester, P., Hanišová, M., Bořilová, S., Hepatic injury induced by a single dose of nivolumab: A case report and literature review (2019) Klinicka Onkol, 32 (2), pp. 133-138. , https://doi.org/10.14735/amko2019133; Gisi, K., Ispiroglu, M., Kantarceken, B., Sayar, H., Severe cholestasis due to azathioprine in behcet’s disease (2019) BMJ Case Reports, 12 (3), p. 226340; Carretero-Gonzalez, A., Salamanca Santamaria, J., Castellano, D., de Velasco, G., Three case reports: Temporal association between tyrosine-kinase inhibitor-induced hepatitis and immune checkpoint inhibitors in renal cell carcinoma (2019) Medicine (Baltimore), 98 (47), p. 18098; Ota, T., Masuda, N., Matsui, K., Yamada, T., Tanaka, N., Fujimoto, S., Fukuoka, M., Successful desensitization with crizotinib after crizotinib-induced liver injury in ROS1-rearranged lung adenocarcinoma (2019) Internal Medicine, 58 (18), pp. 2651-2655; Rajan, S., Garg, D., Cummings, K.C., Krishnaney, A.A., Hepatotoxicity after sevoflurane anaesthesia: a new twist to an old story (2019) British Journal of Anaesthesia, 122 (4), pp. 63-64; Features and outcomes of 899 patients with drug-induced liver injury: The dilin prospective study (2015) Gastroenterology, 148 (7), pp. 1340-13527. , https://doi.org/10.1053/j.gastro.2015.03.006; Levine, R.L., Hursting, M.J., McCollum, D., Argatroban therapy in heparin-induced thrombocytopenia with hepatic dysfunction (2006) Chest, 129 (5), pp. 1167-1175; Macedo, G., Silva, M., Vilas-Boas, F., Lopes, S., Peixoto, A., Carneiro, F., Tibolone-induced acute hepatitis: Well-known drug, little-known complication (2017) Gastroenterología y Hepatología, 40 (4), pp. 298-300; Vanga, R.R., Bal, B., Olden, K.W., Adderall induced acute liver injury: A rare case and review of the literature (2013) Case Reports in Gastrointestinal Medicine, 2013, pp. 1-3; Giustarini, G., Vrisekoop, N., Kruijssen, L., Wagenaar, L., van Staveren, S., van Roest, M., Bleumink, R., Pieters, R., Trovafloxacin-induced liver injury: Lack in regulation of inflammation by inhibition of nucleotide release and neutrophil movement (2019) Toxicological Sciences, 167 (2), pp. 385-396; Bolado Concejo, F., Capdevila Bastons, F., Zozaya Urmeneta, J.M., Gonzalez De La Higuera, B., Garcia Sanchotena, J.L., Hepatotoxicity caused by iopromide (2008) Rev Esp Enferm Dig, 100 (6), pp. 377-378. , https://doi.org/10.4321/s1130-01082008000600017</v>
          </cell>
          <cell r="AM419" t="str">
            <v>Zhao, W.; Department of Information Center, No. 167 North Lishi Road, Xicheng District, China; email: zw@fuwai.com
Shu, T.; National Institute of Hospital Administration, Building 3, Yard 6, Shouti South Road, Haidian, China; email: nctingting@126.com</v>
          </cell>
          <cell r="AP419" t="str">
            <v>BioMed Central Ltd</v>
          </cell>
          <cell r="AW419" t="str">
            <v>BMC Med. Informatics Decis. Mak.</v>
          </cell>
          <cell r="AX419" t="str">
            <v>Final</v>
          </cell>
          <cell r="AY419" t="str">
            <v>2-s2.0-85100558743</v>
          </cell>
          <cell r="BF419" t="str">
            <v>Adverse Drug Reactions; DrugBank; Knowledge Graph Embedding; Word2Vec</v>
          </cell>
          <cell r="BG419" t="str">
            <v>adverse drug reaction; automated pattern recognition; data mining; human; natural language processing; statistical model; Data Mining; Drug-Related Side Effects and Adverse Reactions; Humans; Logistic Models; Natural Language Processing; Pattern Recognition, Automated</v>
          </cell>
          <cell r="BJ419" t="str">
            <v>background: adverse drug reactions (adrs) are an important concern in the medication process and can pose a substantial economic burden for patients and hospitals. because of the limitations of clinical trials, it is difficult to identify all possible adrs of a drug before it is marketed. we developed a new model based on data mining technology to predict potential adrs based on available drug data. method: based on the word2vec model in nature language processing, we propose a new knowledge graph embedding method that embeds drugs and adrs into their respective vectors and builds a logistic regression classification model to predict whether a given drug will have adrs. result: first, a new knowledge graph embedding method was proposed, and comparison with similar studies showed that our model not only had high prediction accuracy but also was simpler in model structure. in our experiments, the auc of the classification model reached a maximum of 0.87, and the mean auc was 0.863. conclusion: in this paper, we introduce a new method to embed knowledge graph to vectorize drugs and adrs, then use a logistic regression classification model to predict whether there is a causal relationship between them. the experiment showed that the use of knowledge graph embedding can effectively encode drugs and adrs. and the proposed adrs prediction system is also very effective. © 2021, the author(s).</v>
          </cell>
          <cell r="BL419" t="str">
            <v xml:space="preserve">Antecedentes: reações adversas (ADRs) são uma preocupação importante no processo de medicação e podem representar um fardo econômico substancial para pacientes e hospitais. Por causa das limitações de ensaios clínicos, é difícil identificar todos os possíveis ADRs de uma droga antes de ser comercializado. Desenvolvemos um novo modelo com base na tecnologia de mineração de dados para prever possíveis ADRs com base nos dados de drogas disponíveis. Método: Baseado no modelo Word2Vec no processamento de linguagem de natureza, propomos um novo método de incorporação de gráfico de conhecimento que incorpora drogas e ADRs em seus respectivos vetores e constrói um modelo de classificação de regressão logística para prever se um dado medicamento terá ADRs. Resultado: primeiro, um novo método de incorporação de gráfico de conhecimento foi proposto, e a comparação com estudos semelhantes mostrou que nosso modelo não só tinha alta precisão de previsão, mas também era mais simples na estrutura do modelo. Em nossos experimentos, a AUC do modelo de classificação atingiu um máximo de 0,87, e a média da AUC foi de 0,863. Conclusão: Neste documento, introduzimos um novo método para incorporar o gráfico de conhecimento para anotar drogas e ADRs, use um modelo de classificação de regressão logística para prever se há uma relação causal entre eles. O experimento mostrou que o uso da incorporação do gráfico de conhecimento pode efetivamente codificar drogas e ADRs. e o sistema de previsão ADRS proposto também é muito eficaz. © 2021, o (s) autor (es). </v>
          </cell>
          <cell r="BQ419">
            <v>0</v>
          </cell>
          <cell r="BR419">
            <v>1</v>
          </cell>
          <cell r="BS419">
            <v>0</v>
          </cell>
          <cell r="BV419">
            <v>0</v>
          </cell>
          <cell r="BW419">
            <v>0</v>
          </cell>
          <cell r="BX419">
            <v>0</v>
          </cell>
          <cell r="BY419">
            <v>0</v>
          </cell>
          <cell r="BZ419">
            <v>0</v>
          </cell>
          <cell r="CA419">
            <v>0</v>
          </cell>
          <cell r="CB419">
            <v>0</v>
          </cell>
          <cell r="CC419">
            <v>0</v>
          </cell>
          <cell r="CE419" t="str">
            <v>Entra ou ñ para leitura: não</v>
          </cell>
          <cell r="CF419" t="str">
            <v>Ruim</v>
          </cell>
          <cell r="CG419">
            <v>44375</v>
          </cell>
          <cell r="CK419">
            <v>0</v>
          </cell>
          <cell r="CL419">
            <v>0</v>
          </cell>
        </row>
        <row r="420">
          <cell r="C420" t="str">
            <v>real time clinical note monitoring to detect conditions for rapid follow up a case study of clinical trial enrollment in drug induced torsades de pointes and stevens johnson syndrome</v>
          </cell>
          <cell r="D420" t="str">
            <v>Real-time clinical note monitoring to detect conditions for rapid follow-up: A case study of clinical trial enrollment in drug-induced torsades de pointes and Stevens-Johnson syndrome</v>
          </cell>
          <cell r="E420" t="str">
            <v xml:space="preserve">Nota clínica em tempo real Monitoramento para detectar condições para acompanhamento rápido: um estudo de caso de matrícula de ensaio clínico em torsades de pointes e síndrome de Stevens-Johnson </v>
          </cell>
          <cell r="G420" t="str">
            <v xml:space="preserve">macho </v>
          </cell>
          <cell r="H420">
            <v>2021</v>
          </cell>
          <cell r="J420">
            <v>0</v>
          </cell>
          <cell r="K420">
            <v>0</v>
          </cell>
          <cell r="L420" t="str">
            <v>Scopus</v>
          </cell>
          <cell r="P420" t="str">
            <v>English</v>
          </cell>
          <cell r="Q420" t="str">
            <v>Article</v>
          </cell>
          <cell r="R420">
            <v>0</v>
          </cell>
          <cell r="T420" t="str">
            <v>DeLozier S., Speltz P., Brito J., Tang L.A., Wang J., Smith J.C., Giuse D., Phillips E., Williams K., Strickland T., Davogustto G., Roden D., Denny J.C.</v>
          </cell>
          <cell r="U420" t="str">
            <v>Journal of the American Medical Informatics Association : JAMIA</v>
          </cell>
          <cell r="V420" t="str">
            <v>28</v>
          </cell>
          <cell r="W420" t="str">
            <v>1</v>
          </cell>
          <cell r="Y420" t="str">
            <v>10.1093/jamia/ocaa213</v>
          </cell>
          <cell r="Z420" t="str">
            <v>10.1093/jamia/ocaa213</v>
          </cell>
          <cell r="AB420" t="str">
            <v>https://www.scopus.com/inward/record.uri?eid=2-s2.0-85100125717&amp;doi=10.1093%2fjamia%2focaa213&amp;partnerID=40&amp;md5=dfc527c1029fb5a4d673447af1145255</v>
          </cell>
          <cell r="AC420" t="str">
            <v>Department of Biomedical Informatics, Vanderbilt University Medical Center, Nashville, TN, United States; Department of Medicine, Vanderbilt University Medical Center, Nashville, TN, United States</v>
          </cell>
          <cell r="AD420" t="str">
            <v>DeLozier, S., Department of Biomedical Informatics, Vanderbilt University Medical Center, Nashville, TN, United States; Speltz, P., Department of Biomedical Informatics, Vanderbilt University Medical Center, Nashville, TN, United States; Brito, J., Department of Biomedical Informatics, Vanderbilt University Medical Center, Nashville, TN, United States; Tang, L.A., Department of Biomedical Informatics, Vanderbilt University Medical Center, Nashville, TN, United States; Wang, J., Department of Biomedical Informatics, Vanderbilt University Medical Center, Nashville, TN, United States; Smith, J.C., Department of Biomedical Informatics, Vanderbilt University Medical Center, Nashville, TN, United States; Giuse, D., Department of Biomedical Informatics, Vanderbilt University Medical Center, Nashville, TN, United States; Phillips, E., Department of Medicine, Vanderbilt University Medical Center, Nashville, TN, United States; Williams, K., Department of Medicine, Vanderbilt University Medical Center, Nashville, TN, United States; Strickland, T., Department of Medicine, Vanderbilt University Medical Center, Nashville, TN, United States; Davogustto, G., Department of Medicine, Vanderbilt University Medical Center, Nashville, TN, United States; Roden, D., Department of Biomedical Informatics, Vanderbilt University Medical Center, Nashville, TN, United States, Department of Medicine, Vanderbilt University Medical Center, Nashville, TN, United States; Denny, J.C., Department of Biomedical Informatics, Vanderbilt University Medical Center, Nashville, TN, United States, Department of Medicine, Vanderbilt University Medical Center, Nashville, TN, United States</v>
          </cell>
          <cell r="AP420" t="str">
            <v>NLM (Medline)</v>
          </cell>
          <cell r="AW420" t="str">
            <v>J Am Med Inform Assoc</v>
          </cell>
          <cell r="AX420" t="str">
            <v>Final</v>
          </cell>
          <cell r="AY420" t="str">
            <v>2-s2.0-85100125717</v>
          </cell>
          <cell r="AZ420">
            <v>5</v>
          </cell>
          <cell r="BF420" t="str">
            <v>data mining; electronic health records; natural language processing; patient selection; precision medicine; rare diseases</v>
          </cell>
          <cell r="BJ420" t="str">
            <v>identifying acute events as they occur is challenging in large hospital systems. here, we describe an automated method to detect 2 rare adverse drug events (ades), drug-induced torsades de pointes and stevens-johnson syndrome and toxic epidermal necrolysis, in near real time for participant recruitment into prospective clinical studies. a text processing system searched clinical notes from the electronic health record (ehr) for relevant keywords and alerted study personnel via email of potential patients for chart review or in-person evaluation. between 2016 and 2018, the automated recruitment system resulted in capture of 138 true cases of drug-induced rare events, improving recall from 43% to 93%. our focused electronic alert system maintained 2-year enrollment, including across an ehr migration from a bespoke system to epic. real-time monitoring of ehr notes may accelerate research for certain conditions less amenable to conventional study recruitment paradigms. © the author(s) 2020. published by oxford university press on behalf of the american medical informatics association. all rights reserved. for permissions, please email: journals.permissions@oup.com.</v>
          </cell>
          <cell r="BL420" t="str">
            <v xml:space="preserve">Identificando eventos agudos à medida que ocorrem é um desafio em grandes sistemas hospitalares. Aqui, descrevemos um método automatizado para detectar 2 eventos de drogas adversos (ADES), Torsades de Pointes e Stavens-Johnson e Necrólise Epidmal Tóxico, em tempo real para o recrutamento de participantes em futuros estudos clínicos. Um sistema de processamento de texto pesquisou notas clínicas do Registro de Saúde Eletrônica (EHR) para palavras-chave relevantes e pessoal de estudo alertado por e-mail de potenciais pacientes para revisão do gráfico ou avaliação em pessoa. Entre 2016 e 2018, o sistema de recrutamento automatizado resultou na captura de 138 casos verdadeiros de eventos raros induzidos por drogas, melhorando a recordação de 43% para 93%. Nosso sistema de alerta eletrônico focado manteve a inscrição de 2 anos, incluindo através de uma migração de EHR de um sistema sob medida para o épico. O monitoramento em tempo real das notas de EHR pode acelerar a pesquisa para certas condições menos recompensas aos paradigmas de recrutamento de estudo convencionais. © The Author (s) 2020. Publicado pela Prensa da Universidade de Oxford em nome da American Medical Informatics Association. todos os direitos reservados. Para permissões, por favor envie por e-mail: journals.permissions@oup.com. </v>
          </cell>
          <cell r="BQ420">
            <v>0</v>
          </cell>
          <cell r="BR420">
            <v>1</v>
          </cell>
          <cell r="BS420">
            <v>0</v>
          </cell>
          <cell r="BV420">
            <v>0</v>
          </cell>
          <cell r="BW420">
            <v>0</v>
          </cell>
          <cell r="BX420">
            <v>0</v>
          </cell>
          <cell r="BY420">
            <v>0</v>
          </cell>
          <cell r="BZ420">
            <v>0</v>
          </cell>
          <cell r="CA420">
            <v>0</v>
          </cell>
          <cell r="CB420">
            <v>0</v>
          </cell>
          <cell r="CC420">
            <v>0</v>
          </cell>
          <cell r="CE420" t="str">
            <v>Entra ou ñ para leitura: talvez</v>
          </cell>
          <cell r="CF420" t="str">
            <v>Razoavel</v>
          </cell>
          <cell r="CG420">
            <v>44375</v>
          </cell>
          <cell r="CK420">
            <v>0</v>
          </cell>
          <cell r="CL420">
            <v>0</v>
          </cell>
        </row>
        <row r="421">
          <cell r="C421" t="str">
            <v>word indexing versus conceptual indexing in medical image retrieval (redcad participation at imageclef medical image retrieval 2012)</v>
          </cell>
          <cell r="D421" t="str">
            <v>Word indexing versus conceptual indexing in medical image retrieval (ReDCAD participation at ImageCLEF medical image retrieval 2012)</v>
          </cell>
          <cell r="E421" t="str">
            <v xml:space="preserve">Indexação de palavras versus indexação conceitual na recuperação de imagem médica (participação da RedCAD no ImageClef Medical Image Retrieval 2012) </v>
          </cell>
          <cell r="G421" t="str">
            <v xml:space="preserve">macho </v>
          </cell>
          <cell r="H421">
            <v>2012</v>
          </cell>
          <cell r="J421">
            <v>0</v>
          </cell>
          <cell r="K421">
            <v>0</v>
          </cell>
          <cell r="L421" t="str">
            <v>Scopus</v>
          </cell>
          <cell r="P421" t="str">
            <v>English</v>
          </cell>
          <cell r="Q421" t="str">
            <v>Conference Paper</v>
          </cell>
          <cell r="R421">
            <v>0</v>
          </cell>
          <cell r="T421" t="str">
            <v>Gasmi K., Torjmen-Khemakhem M., Jemaa M.B.</v>
          </cell>
          <cell r="U421" t="str">
            <v>CEUR Workshop Proceedings</v>
          </cell>
          <cell r="V421" t="str">
            <v>1178</v>
          </cell>
          <cell r="AB421" t="str">
            <v>https://www.scopus.com/inward/record.uri?eid=2-s2.0-84922021355&amp;partnerID=40&amp;md5=10f623268aff1b9f4a97dcf4a3bef804</v>
          </cell>
          <cell r="AC421" t="str">
            <v>Research unit on Development and Control of Distributed Applications (ReDCAD), Department of Computer Science and Applied Mathematics, University of Sfax, Tunisia</v>
          </cell>
          <cell r="AD421" t="str">
            <v>Gasmi, K., Research unit on Development and Control of Distributed Applications (ReDCAD), Department of Computer Science and Applied Mathematics, University of Sfax, Tunisia; Torjmen-Khemakhem, M., Research unit on Development and Control of Distributed Applications (ReDCAD), Department of Computer Science and Applied Mathematics, University of Sfax, Tunisia; Jemaa, M.B., Research unit on Development and Control of Distributed Applications (ReDCAD), Department of Computer Science and Applied Mathematics, University of Sfax, Tunisia</v>
          </cell>
          <cell r="AL421" t="str">
            <v>He, B., Ounis, I., A query-based pre-retrieval model selection approach to information retrieval (2004) RIAO, pp. 706-719; Kalpathy-Cramer, J., Fushman, D.D., Antani, S., Eggel, I., Mller, H., Garcia, A., De Herrera, A.G.S., Overview of the imageclef 2012 medical image retrieval and classification tasks (2012) CLEF 2012 Working Notes, , Rome, Italy; Li, Q., Fang, Y., Wu, B., (2006) Identifying Important Concepts from Medical Documents, pp. 668-679; Sobhana, N.V., Enhancing retrieval of geological text using named entity disambiguation (2012) International Journal of Emerging Technology and Advanced Engineer-ing, 2 (1), pp. 2250-2459; Robertson, S.E., Walker, S., Hancock-Beaulieu, M., Gull, A., Lau, M., Okapi at TREC (1992) Text REtrieval Conference, pp. 21-30</v>
          </cell>
          <cell r="AM421" t="str">
            <v>Gasmi, K.; Research unit on Development and Control of Distributed Applications (ReDCAD), Department of Computer Science and Applied Mathematics, University of SfaxTunisia</v>
          </cell>
          <cell r="AN421" t="str">
            <v>Karlgren J.Womser-Hacker C.Ferro N.Forner P.</v>
          </cell>
          <cell r="AP421" t="str">
            <v>CEUR-WS</v>
          </cell>
          <cell r="AQ421" t="str">
            <v>2012 Cross Language Evaluation Forum Conference, CLEF 2012</v>
          </cell>
          <cell r="AR421" t="str">
            <v>17 September 2012 through 20 September 2012</v>
          </cell>
          <cell r="AT421">
            <v>110353</v>
          </cell>
          <cell r="AW421" t="str">
            <v>CEUR Workshop Proc.</v>
          </cell>
          <cell r="AX421" t="str">
            <v>Final</v>
          </cell>
          <cell r="AY421" t="str">
            <v>2-s2.0-84922021355</v>
          </cell>
          <cell r="BF421" t="str">
            <v>Conceptual indexing; Information retrieval model; Medical image retrieval; Metamap; Reranking</v>
          </cell>
          <cell r="BG421" t="str">
            <v>Indexing (of information); Medical imaging; Natural language processing systems; Conceptual indexing; ImageCLEF; Information retrieval models; Metamap; Model results; Re-ranking; Vector models; Image retrieval</v>
          </cell>
          <cell r="BI421" t="str">
            <v>twitter|metamap|nlp</v>
          </cell>
          <cell r="BJ421" t="str">
            <v>this paper presents our participation in medical image retrieval task of imageclef 2012. our aim is to study the effectiveness of using conceptual indexing comparing to word indexing in medical image retrieval. for this aim, we have used in the one hand the terrier tool for textual indexing and for textual retrieval, and on another hand, the metamap tool for conceptual indexing and vector model for conceptual retrieval. more precisely, the run of the bm25 model is considered as a baseline. for textual indexing, we tried to compare different weighting formulas. however, for conceptual indexing, we used bm25 model results to extract concepts and rerank results using vector model. results show that the use of the textual indexing is more useful than the conceptual indexing. however, the conceptual indexing improves the result of some queries, which encourages us to continue the study of conceptual indexing and retrieval.</v>
          </cell>
          <cell r="BL421" t="str">
            <v xml:space="preserve">Este artigo apresenta nossa participação na tarefa de recuperação de imagem médica de ImageClef 2012. Nosso objetivo é estudar a eficácia do uso de indexação conceitual comparando com a indexação de palavras na recuperação da imagem médica. Para este objetivo, usamos em um lado a ferramenta Terrier para indexação textual e para recuperação textual, e em outra mão, a ferramenta de metamap para indexação conceitual e modelo de vetor para recuperação conceitual. Mais precisamente, a execução do modelo BM25 é considerada uma linha de base. Para a indexação textual, tentamos comparar diferentes fórmulas de ponderação. No entanto, para a indexação conceitual, usamos os resultados do modelo BM25 para extrair conceitos e resultados RERANK usando o modelo de vetor. Os resultados mostram que o uso da indexação textual é mais útil do que a indexação conceitual. No entanto, a indexação conceitual melhora o resultado de algumas consultas, o que nos encoraja a continuar o estudo de indexação e recuperação conceitual. </v>
          </cell>
          <cell r="BQ421">
            <v>0</v>
          </cell>
          <cell r="BR421">
            <v>0</v>
          </cell>
          <cell r="BS421">
            <v>0</v>
          </cell>
          <cell r="BV421">
            <v>0</v>
          </cell>
          <cell r="BW421">
            <v>0</v>
          </cell>
          <cell r="BX421">
            <v>0</v>
          </cell>
          <cell r="BY421">
            <v>0</v>
          </cell>
          <cell r="BZ421">
            <v>0</v>
          </cell>
          <cell r="CA421">
            <v>0</v>
          </cell>
          <cell r="CB421">
            <v>0</v>
          </cell>
          <cell r="CC421">
            <v>0</v>
          </cell>
          <cell r="CK421">
            <v>0</v>
          </cell>
          <cell r="CL421">
            <v>0</v>
          </cell>
        </row>
        <row r="422">
          <cell r="C422" t="str">
            <v>automated detection of adverse events using natural language processing of discharge summaries</v>
          </cell>
          <cell r="E422" t="str">
            <v xml:space="preserve">macho </v>
          </cell>
          <cell r="F422" t="str">
            <v>Automated detection of adverse events using natural language processing of discharge summaries</v>
          </cell>
          <cell r="G422" t="str">
            <v xml:space="preserve">Detecção automatizada de eventos adversos usando o processamento de linguagem natural de resumos de descarga </v>
          </cell>
          <cell r="I422">
            <v>159</v>
          </cell>
          <cell r="J422">
            <v>0</v>
          </cell>
          <cell r="K422">
            <v>0</v>
          </cell>
          <cell r="L422" t="str">
            <v>pubmed</v>
          </cell>
          <cell r="M422" t="str">
            <v>J Am Med Inform Assoc</v>
          </cell>
          <cell r="N422" t="str">
            <v>Melton GB, Hripcsak G.</v>
          </cell>
          <cell r="O422">
            <v>2005</v>
          </cell>
          <cell r="R422">
            <v>0</v>
          </cell>
          <cell r="Y422" t="str">
            <v>10.1197/jamia.m1794</v>
          </cell>
          <cell r="AA422" t="str">
            <v>10.1197/jamia.M1794</v>
          </cell>
          <cell r="BA422" t="str">
            <v>2005/04/02</v>
          </cell>
          <cell r="BB422" t="str">
            <v>Melton GB</v>
          </cell>
          <cell r="BC422" t="str">
            <v>PMC1174890</v>
          </cell>
          <cell r="BE422" t="str">
            <v>J Am Med Inform Assoc. 2005 Jul-Aug;12(4):448-57. doi: 10.1197/jamia.M1794. Epub 2005 Mar 31.</v>
          </cell>
          <cell r="BH422" t="str">
            <v>twitter|metamap|nlp</v>
          </cell>
          <cell r="BJ422" t="str">
            <v>Objective: To determine whether natural language processing (NLP) can effectively detect adverse events defined in the New York Patient Occurrence Reporting and Tracking System (NYPORTS) using discharge summaries. Design: An adverse event detection system for discharge summaries using the NLP system MedLEE was constructed to identify 45 NYPORTS event types. The system was first applied to a random sample of 1,000 manually reviewed charts. The system then processed all inpatient cases with electronic discharge summaries for two years. All system-identified events were reviewed, and performance was compared with traditional reporting. Measurements: System sensitivity, specificity, and predictive value, with manual review serving as the gold standard. Results: The system correctly identified 16 of 65 events in 1,000 charts. Of 57,452 total electronic discharge summaries, the system identified 1,590 events in 1,461 cases, and manual review verified 704 events in 652 cases, resulting in an overall sensitivity of 0.28 (95% confidence interval [CI]: 0.17-0.42), specificity of 0.985 (CI: 0.984-0.986), and positive predictive value of 0.45 (CI: 0.42-0.47) for detecting cases with events and an average specificity of 0.9996 (CI: 0.9996-0.9997) per event type. Traditional event reporting detected 322 events during the period (sensitivity 0.09), of which the system identified 110 as well as 594 additional events missed by traditional methods. Conclusion: NLP is an effective technique for detecting a broad range of adverse events in text documents and outperformed traditional and previous automated adverse event detection methods.</v>
          </cell>
          <cell r="BK422" t="str">
            <v>Objetivo: determinar se o processamento de linguagem natural (PNL) pode detectar efetivamente eventos adversos definidos no Sistema de Notificação e Rastreamento de Ocorrência de Pacientes de Nova York (NYPORTS) usando resumos de alta. Projeto: Um sistema de detecção de eventos adversos para resumos de alta usando o sistema NLP MedLEE foi construído para identificar 45 tipos de eventos NYPORTS. O sistema foi aplicado pela primeira vez a uma amostra aleatória de 1.000 gráficos revisados ​​manualmente. O sistema então processou todos os casos de pacientes internados com resumos eletrônicos de alta por dois anos. Todos os eventos identificados pelo sistema foram revisados ​​e o desempenho foi comparado com os relatórios tradicionais. Medições: sensibilidade, especificidade e valor preditivo do sistema, com revisão manual servindo como padrão ouro. Resultados: O sistema identificou corretamente 16 de 65 eventos em 1.000 gráficos. De 57.452 resumos de descarga eletrônica total, o sistema identificou 1.590 eventos em 1.461 casos, e a revisão manual verificou 704 eventos em 652 casos, resultando em uma sensibilidade geral de 0,28 (intervalo de confiança de 95% [IC]: 0,17-0,42), especificidade de 0,985 (IC: 0,984-0,986) e valor preditivo positivo de 0,45 (IC: 0,42-0,47) para detecção de casos com eventos e especificidade média de 0,9996 (IC: 0,9996-0,9997) por tipo de evento. O relatório de eventos tradicional detectou 322 eventos durante o período (sensibilidade 0,09), dos quais o sistema identificou 110, bem como 594 eventos adicionais perdidos por métodos tradicionais. Conclusão: PNL é uma técnica eficaz para detectar uma ampla gama de eventos adversos em documentos de texto e superou os métodos tradicionais e anteriores de detecção de eventos adversos automatizados.</v>
          </cell>
          <cell r="BL422" t="str">
            <v xml:space="preserve">macho </v>
          </cell>
          <cell r="BQ422">
            <v>0</v>
          </cell>
          <cell r="BR422">
            <v>0</v>
          </cell>
          <cell r="BS422">
            <v>0</v>
          </cell>
          <cell r="BV422">
            <v>0</v>
          </cell>
          <cell r="BW422">
            <v>0</v>
          </cell>
          <cell r="BX422">
            <v>0</v>
          </cell>
          <cell r="BY422">
            <v>0</v>
          </cell>
          <cell r="BZ422">
            <v>0</v>
          </cell>
          <cell r="CA422">
            <v>0</v>
          </cell>
          <cell r="CB422">
            <v>0</v>
          </cell>
          <cell r="CC422">
            <v>0</v>
          </cell>
          <cell r="CE422" t="str">
            <v>Entra ou ñ para leitura: talvez</v>
          </cell>
          <cell r="CF422" t="str">
            <v>Razoavel</v>
          </cell>
          <cell r="CG422">
            <v>44379</v>
          </cell>
          <cell r="CK422">
            <v>0</v>
          </cell>
          <cell r="CL422">
            <v>0</v>
          </cell>
        </row>
        <row r="423">
          <cell r="C423" t="str">
            <v>documentation in pharmacovigilance using an ontology to extend and normalize pubmed queries</v>
          </cell>
          <cell r="E423" t="str">
            <v xml:space="preserve">macho </v>
          </cell>
          <cell r="F423" t="str">
            <v>Documentation in pharmacovigilance: using an ontology to extend and normalize Pubmed queries</v>
          </cell>
          <cell r="G423" t="str">
            <v xml:space="preserve">Documentação em farmacovigilância: Usando uma ontologia para estender e normalizar as consultas PubMed </v>
          </cell>
          <cell r="I423">
            <v>10</v>
          </cell>
          <cell r="J423">
            <v>0</v>
          </cell>
          <cell r="K423">
            <v>0</v>
          </cell>
          <cell r="L423" t="str">
            <v>pubmed</v>
          </cell>
          <cell r="M423" t="str">
            <v>Stud Health Technol Inform</v>
          </cell>
          <cell r="N423" t="str">
            <v>Delamarre D, Lillo-Le Louët A, Guillot L, Jamet A, Sadou E, Ouazine T, Burgun A, Jaulent MC.</v>
          </cell>
          <cell r="O423">
            <v>2010</v>
          </cell>
          <cell r="R423">
            <v>0</v>
          </cell>
          <cell r="BA423" t="str">
            <v>2010/09/16</v>
          </cell>
          <cell r="BB423" t="str">
            <v>Delamarre D</v>
          </cell>
          <cell r="BE423" t="str">
            <v>Stud Health Technol Inform. 2010;160(Pt 1):518-22.</v>
          </cell>
          <cell r="BJ423" t="str">
            <v>Objectives: To assess and understand adverse drug reactions (ADRs), a systematic review of reference databases like Pubmed is a necessary and mandatory step in Pharmacovigilance. In order to assist pharmacovigilance team with a computerized tool, we performed a comparative study of 4 different approaches to query Pubmed through ADR-drug terms. The aim of this study is to assess how an ontology of adverse effects, used to normalize and extend queries, could improve this search. Material and Method: The ontological resource OntoEIM contains 58,000 classes and integrates MedDRA terminology. The entry point is a ADR-Drug term and the four methods are (i) a direct search on Pubmed (ii) a search with a normalized query enhanced with domain-specific Mesh Heading criteria, (iii) a search with the same elaborated query extended to the MeSH sub-hierarchy of the adverse effect entry and (iv) a search with a set of MedDRA terms grouped by subsomption in the OntoEIM ontology. For each of the 16 queries performed and analysed, relevant publications are selected "manually" by two pharmacovigilant experts. Results: The recall is respectively of 63%, 50%, 67% and 74%, the precision of 13%, 26%, 29% and 4%. The best recall is provided by the ontology-based method, for 4 cases out of 16 this method returns relevant publications when the others return no results. Conclusion: Results show that an ontology-based search tool improves the recall performance, but other tools and methods are needed to raise the precision. © 2010 IMIA and SAHIA. All rights reserved.</v>
          </cell>
          <cell r="BK423" t="str">
            <v>Objetivos: Para avaliar e compreender as reações adversas a medicamentos (RAMs), uma revisão sistemática de bancos de dados de referência como o Pubmed é uma etapa necessária e obrigatória em Farmacovigilância. Para auxiliar a equipe de farmacovigilância com uma ferramenta computadorizada, realizamos um estudo comparativo de 4 abordagens diferentes para consultar o Pubmed por meio de termos de medicamentos ADR. O objetivo deste estudo é avaliar como uma ontologia de efeitos adversos, usada para normalizar e estender consultas, poderia melhorar esta pesquisa. Material e Método: O recurso ontológico OntoEIM contém 58.000 classes e integra a terminologia MedDRA. O ponto de entrada é um termo ADR-Drug e os quatro métodos são (i) uma pesquisa direta no Pubmed (ii) uma pesquisa com uma consulta normalizada aprimorada com critérios Mesh Heading específicos do domínio, (iii) uma pesquisa com a mesma consulta elaborada estendida à sub-hierarquia MeSH da entrada de efeito adverso e (iv) uma pesquisa com um conjunto de termos MedDRA agrupados por sub-composição na ontologia OntoEIM. Para cada uma das 16 consultas realizadas e analisadas, as publicações relevantes são selecionadas "manualmente" por dois especialistas em farmacovigilância. Resultados: O recall é respectivamente de 63%, 50%, 67% e 74%, a precisão de 13%, 26%, 29% e 4%. O melhor recall é fornecido pelo método baseado em ontologia, para 4 casos de 16 esse método retorna publicações relevantes quando os outros não retornam resultados. Conclusão: os resultados mostram que uma ferramenta de busca baseada em ontologia melhora o desempenho da recuperação, mas outras ferramentas e métodos são necessários para aumentar a precisão. © 2010 IMIA e SAHIA. Todos os direitos reservados.</v>
          </cell>
          <cell r="BL423" t="str">
            <v xml:space="preserve">macho </v>
          </cell>
          <cell r="BQ423">
            <v>0</v>
          </cell>
          <cell r="BR423">
            <v>0</v>
          </cell>
          <cell r="BS423">
            <v>0</v>
          </cell>
          <cell r="BV423">
            <v>0</v>
          </cell>
          <cell r="BW423">
            <v>0</v>
          </cell>
          <cell r="BX423">
            <v>0</v>
          </cell>
          <cell r="BY423">
            <v>0</v>
          </cell>
          <cell r="BZ423">
            <v>0</v>
          </cell>
          <cell r="CA423">
            <v>0</v>
          </cell>
          <cell r="CB423">
            <v>0</v>
          </cell>
          <cell r="CC423">
            <v>0</v>
          </cell>
          <cell r="CE423" t="str">
            <v>Entra ou ñ para leitura: não - trabalha com ontologia</v>
          </cell>
          <cell r="CF423" t="str">
            <v>Ruim</v>
          </cell>
          <cell r="CG423">
            <v>44379</v>
          </cell>
          <cell r="CK423">
            <v>0</v>
          </cell>
          <cell r="CL423">
            <v>0</v>
          </cell>
        </row>
        <row r="424">
          <cell r="C424" t="str">
            <v>in silico analysis of autoimmune diseases and genetic relationships to vaccination against infectious diseases</v>
          </cell>
          <cell r="E424" t="str">
            <v xml:space="preserve">macho </v>
          </cell>
          <cell r="F424" t="str">
            <v>In silico analysis of autoimmune diseases and genetic relationships to vaccination against infectious diseases</v>
          </cell>
          <cell r="G424" t="str">
            <v xml:space="preserve">Na análise silico de doenças autoimunes e relações genéticas à vacinação contra doenças infecciosas </v>
          </cell>
          <cell r="I424">
            <v>0</v>
          </cell>
          <cell r="J424">
            <v>0</v>
          </cell>
          <cell r="K424">
            <v>0</v>
          </cell>
          <cell r="L424" t="str">
            <v>pubmed</v>
          </cell>
          <cell r="M424" t="str">
            <v>BMC Immunol</v>
          </cell>
          <cell r="N424" t="str">
            <v>McGarvey PB, Suzek BE, Baraniuk JN, Rao S, Conkright B, Lababidi S, Sutherland A, Forshee R, Madhavan S.</v>
          </cell>
          <cell r="O424">
            <v>2014</v>
          </cell>
          <cell r="R424">
            <v>0</v>
          </cell>
          <cell r="Y424" t="str">
            <v>10.1186/s12865-014-0061-0</v>
          </cell>
          <cell r="AA424" t="str">
            <v>10.1186/s12865-014-0061-0</v>
          </cell>
          <cell r="BA424" t="str">
            <v>2014/12/10</v>
          </cell>
          <cell r="BB424" t="str">
            <v>McGarvey PB</v>
          </cell>
          <cell r="BC424" t="str">
            <v>PMC4266212</v>
          </cell>
          <cell r="BE424" t="str">
            <v>BMC Immunol. 2014 Dec 9;15:61. doi: 10.1186/s12865-014-0061-0.</v>
          </cell>
          <cell r="BJ424" t="str">
            <v>Vaccines are profoundly important to global health in preventing infectious diseases. Reported adverse events following vaccination are diverse, rare and require thorough investigation and evaluation [1]. Autoimmune diseases (AD) have been reported after some vaccinations. Because autoimmune diseases are rare and have variable and prolonged onset times, it makes it difficult to fully assess the association between the autoimmune diseases and vaccination. One of the components of pharmacovigilance and vaccine safety evaluation is consideration of biologic plausibility. Knowledge of biologic plausibility may be enhanced by an understanding of molecular immune mechanisms responsible for the adverse events, natural infections and the pathogenesis of the associated, reported AD. The situation is complicated by the complex matrix of innate and adaptive immune responses to vaccine antigens, adjuvants, preservatives and stabilizers. A bioinformatics, systems biology approach was used to collect data from the literature and curated databases to understand post-vaccination Guillain-Barré Syndrome (GBS), Rheumatoid Arthritis (RA), Systemic Lupus Erythematosus (SLE), and Idiopathic (or Immune) Thrombocytopenic Purpura (ITP). By mining multiple curated databases and using automated text mining of PubMed literature, followed by manual review to remove errors, 667 genes associated with RA, 448 with SLE, 49 with ITP and 73 with GBS were collected. While all data sources provided valuable and unique gene associations, text mining using natural language processing (NLP) algorithms provide the most by far but required additional curation to remove incorrect associations. Sixty-four direct interactions between six vaccine ingredients and forty-six genes were also collected. Though only six genes were associated with all four ADs, thirty-seven genes were associated with three ADs. Pathway analysis found thirty-three pathways in common between the four ADs. Classification of genes into twelve immune system related categories identified more "Chemokine plus Receptors" genes were associated with RA than SLE. RA also had more genes associated with the "Th17 T-cell" subtype than other ADs. Gene networks were created, visualized and analyzed by cluster analysis of interconnected modules. Analysis showed several clusters uniquely associated with RA including one with ten C-X-C motif chemokines, which are powerful neutrophil chemotactic factors. Other clusters contained genes common to other ADs. Figure 1 shows a subnetwork of ten genes associated with GBS, Influenza A infection and genes activated in response to influenza vaccination [2]. The nodes highlighted in green and shaded in the data panel represent genes associated with GBS only and not the other three ADs. Red triangles are vaccine ingredients that interact with genes in the network. Additional pathway analysis suggests a key role for the MAPK signaling pathway in GBS. Systems and methods to collect, organize and integrate large data sets are essential to enable researchers and public health agencies to utilize published data and develop hypotheses related to vaccine safety and efficacy. Copyright © 2007 by the Association for Computing Machinery.</v>
          </cell>
          <cell r="BK424" t="str">
            <v>As vacinas são profundamente importantes para a saúde global na prevenção de doenças infecciosas. Os eventos adversos relatados após a vacinação são diversos, raros e requerem investigação e avaliação completas [1]. As doenças autoimunes (DA) foram relatadas após algumas vacinações. Como as doenças autoimunes são raras e têm tempos de início variáveis ​​e prolongados, é difícil avaliar completamente a associação entre as doenças autoimunes e a vacinação. Um dos componentes da avaliação da farmacovigilância e da segurança da vacina é a consideração da plausibilidade biológica. O conhecimento da plausibilidade biológica pode ser aprimorado pela compreensão dos mecanismos imunes moleculares responsáveis ​​pelos eventos adversos, infecções naturais e a patogênese da DA associada, relatada. A situação é complicada pela matriz complexa de respostas imunes inatas e adaptativas aos antígenos vacinais, adjuvantes, conservantes e estabilizadores. Uma abordagem de bioinformática e biologia de sistemas foi usada para coletar dados da literatura e bancos de dados curados para entender a síndrome de Guillain-Barré (SGB) pós-vacinação, artrite reumatóide (AR), lúpus eritematoso sistêmico (LES) e trombocitopênica idiopática (ou imune) Púrpura (ITP). Ao minerar vários bancos de dados com curadoria e usar mineração de texto automatizada da literatura PubMed, seguida de revisão manual para remover erros, foram coletados 667 genes associados com RA, 448 com SLE, 49 com ITP e 73 com GBS. Embora todas as fontes de dados forneçam associações de genes valiosas e exclusivas, a mineração de texto usando algoritmos de processamento de linguagem natural (PNL) fornece o máximo, de longe, mas exige curadoria adicional para remover associações incorretas. Sessenta e quatro interações diretas entre seis ingredientes da vacina e 46 genes também foram coletados. Embora apenas seis genes estivessem associados a todos os quatro ADs, trinta e sete genes foram associados a três ADs. A análise da via encontrou trinta e três vias em comum entre os quatro ADs. A classificação dos genes em doze categorias relacionadas ao sistema imunológico identificou mais genes "quimiocinas mais receptores" associados à AR do que ao SLE. RA também tinha mais genes associados ao subtipo "Th17 T-cell" do que outros ADs. Redes de genes foram criadas, visualizadas e analisadas por análise de cluster de módulos interconectados. A análise mostrou vários clusters exclusivamente associados com RA, incluindo um com dez quimiocinas de motivo C-X-C, que são poderosos fatores quimiotáticos neutrófilos. Outros agrupamentos continham genes comuns a outros ADs. A Figura 1 mostra uma sub-rede de dez genes associados com GBS, infecção por Influenza A e genes ativados em resposta à vacinação contra influenza [2]. Os nós destacados em verde e sombreados no painel de dados representam genes associados apenas ao GBS e não aos outros três ADs. Os triângulos vermelhos são ingredientes da vacina que interagem com os genes da rede. A análise da via adicional sugere um papel fundamental para a via de sinalização MAPK no GBS. Sistemas e métodos para coletar, organizar e integrar grandes conjuntos de dados são essenciais para permitir que pesquisadores e agências de saúde pública utilizem dados publicados e desenvolvam hipóteses relacionadas à segurança e eficácia da vacina. Copyright © 2007 da Association for Computing Machinery.</v>
          </cell>
          <cell r="BL424" t="str">
            <v xml:space="preserve">macho </v>
          </cell>
          <cell r="BQ424">
            <v>0</v>
          </cell>
          <cell r="BR424">
            <v>0</v>
          </cell>
          <cell r="BS424">
            <v>0</v>
          </cell>
          <cell r="BV424">
            <v>0</v>
          </cell>
          <cell r="BW424">
            <v>0</v>
          </cell>
          <cell r="BX424">
            <v>0</v>
          </cell>
          <cell r="BY424">
            <v>0</v>
          </cell>
          <cell r="BZ424">
            <v>0</v>
          </cell>
          <cell r="CA424">
            <v>0</v>
          </cell>
          <cell r="CB424">
            <v>0</v>
          </cell>
          <cell r="CC424">
            <v>0</v>
          </cell>
          <cell r="CE424" t="str">
            <v xml:space="preserve">Entra ou ñ para leitura: não </v>
          </cell>
          <cell r="CF424" t="str">
            <v>Ruim</v>
          </cell>
          <cell r="CG424">
            <v>44379</v>
          </cell>
          <cell r="CK424">
            <v>0</v>
          </cell>
          <cell r="CL424">
            <v>0</v>
          </cell>
        </row>
        <row r="425">
          <cell r="C425" t="str">
            <v>v3nlp framework tools to build applications for extracting concepts from clinical text</v>
          </cell>
          <cell r="E425" t="str">
            <v xml:space="preserve">macho </v>
          </cell>
          <cell r="F425" t="str">
            <v>v3NLP Framework: Tools to Build Applications for Extracting Concepts from Clinical Text</v>
          </cell>
          <cell r="G425" t="str">
            <v xml:space="preserve">Framework V3NLP: ferramentas para construir aplicativos para extrair conceitos do texto clínico </v>
          </cell>
          <cell r="I425">
            <v>7</v>
          </cell>
          <cell r="J425">
            <v>0</v>
          </cell>
          <cell r="K425">
            <v>0</v>
          </cell>
          <cell r="L425" t="str">
            <v>pubmed</v>
          </cell>
          <cell r="M425" t="str">
            <v>EGEMS (Wash DC)</v>
          </cell>
          <cell r="N425" t="str">
            <v>Divita G, Carter ME, Tran LT, Redd D, Zeng QT, Duvall S, Samore MH, Gundlapalli AV.</v>
          </cell>
          <cell r="O425">
            <v>2016</v>
          </cell>
          <cell r="R425">
            <v>0</v>
          </cell>
          <cell r="Y425" t="str">
            <v>10.13063/2327-9214.1228</v>
          </cell>
          <cell r="AA425" t="str">
            <v>10.13063/2327-9214.1228</v>
          </cell>
          <cell r="BA425" t="str">
            <v>2016/09/30</v>
          </cell>
          <cell r="BB425" t="str">
            <v>Divita G</v>
          </cell>
          <cell r="BC425" t="str">
            <v>PMC5019303</v>
          </cell>
          <cell r="BE425" t="str">
            <v>EGEMS (Wash DC). 2016 Aug 11;4(3):1228. doi: 10.13063/2327-9214.1228. eCollection 2016.</v>
          </cell>
          <cell r="BJ425" t="str">
            <v>Introduction: Substantial amounts of clinically significant information are contained only within the narrative of the clinical notes in electronic medical records. The v3NLP Framework is a set of "best-of-breed" functionalities developed to transform this information into structured data for use in quality improvement, research, population health surveillance, and decision support.
Background: MetaMap, cTAKES and similar well-known natural language processing (NLP) tools do not have sufficient scalability out of the box. The v3NLP Framework evolved out of the necessity to scale-up these tools up and provide a framework to customize and tune techniques that fit a variety of tasks, including document classification, tuned concept extraction for specific conditions, patient classification, and information retrieval.
Innovation: Beyond scalability, several v3NLP Framework-developed projects have been efficacy tested and benchmarked. While v3NLP Framework includes annotators, pipelines and applications, its functionalities enable developers to create novel annotators and to place annotators into pipelines and scaled applications.
Discussion: The v3NLP Framework has been successfully utilized in many projects including general concept extraction, risk factors for homelessness among veterans, and identification of mentions of the presence of an indwelling urinary catheter. Projects as diverse as predicting colonization with methicillin-resistant Staphylococcus aureus and extracting references to military sexual trauma are being built using v3NLP Framework components.
Conclusion: The v3NLP Framework is a set of functionalities and components that provide Java developers with the ability to create novel annotators and to place those annotators into pipelines and applications to extract concepts from clinical text. There are scale-up and scale-out functionalities to process large numbers of records.</v>
          </cell>
          <cell r="BK425" t="str">
            <v>Introdução: Quantidades substanciais de informações clinicamente significativas estão contidas apenas na narrativa das notas clínicas em registros médicos eletrônicos. O v3NLP Framework é um conjunto de funcionalidades "best-of-breed" desenvolvidas para transformar essas informações em dados estruturados para uso na melhoria da qualidade, pesquisa, vigilância da saúde da população e apoio à decisão.
Antecedentes: MetaMap, cTAKES e ferramentas similares de processamento de linguagem natural (PNL) não têm escalabilidade suficiente fora da caixa. O v3NLP Framework evoluiu da necessidade de ampliar essas ferramentas e fornecer uma estrutura para personalizar e ajustar técnicas que se adaptam a uma variedade de tarefas, incluindo classificação de documentos, extração de conceitos ajustados para condições específicas, classificação de pacientes e recuperação de informações.
Inovação: além da escalabilidade, vários projetos desenvolvidos pelo v3NLP Framework foram testados e avaliados em termos de eficácia. Embora o v3NLP Framework inclua anotadores, pipelines e aplicativos, suas funcionalidades permitem aos desenvolvedores criar novos anotadores e colocá-los em pipelines e aplicativos escalados.
Discussão: O framework v3NLP foi utilizado com sucesso em muitos projetos, incluindo extração de conceito geral, fatores de risco para moradores de rua entre veteranos e identificação de menções à presença de um cateter urinário permanente. Projetos tão diversos como a previsão da colonização por Staphylococcus aureus resistente à meticilina e a extração de referências a trauma sexual militar estão sendo desenvolvidos usando os componentes do Framework v3NLP.
Conclusão: O v3NLP Framework é um conjunto de funcionalidades e componentes que fornecem aos desenvolvedores Java a capacidade de criar novos anotadores e colocá-los em pipelines e aplicativos para extrair conceitos de textos clínicos. Existem funcionalidades de aumento e expansão para processar um grande número de registros.</v>
          </cell>
          <cell r="BL425" t="str">
            <v xml:space="preserve">macho </v>
          </cell>
          <cell r="BQ425">
            <v>0</v>
          </cell>
          <cell r="BR425">
            <v>0</v>
          </cell>
          <cell r="BS425">
            <v>0</v>
          </cell>
          <cell r="BV425">
            <v>0</v>
          </cell>
          <cell r="BW425">
            <v>0</v>
          </cell>
          <cell r="BX425">
            <v>0</v>
          </cell>
          <cell r="BY425">
            <v>0</v>
          </cell>
          <cell r="BZ425">
            <v>0</v>
          </cell>
          <cell r="CA425">
            <v>0</v>
          </cell>
          <cell r="CB425">
            <v>0</v>
          </cell>
          <cell r="CC425">
            <v>0</v>
          </cell>
          <cell r="CE425" t="str">
            <v xml:space="preserve">Entra ou ñ para leitura: não </v>
          </cell>
          <cell r="CF425" t="str">
            <v>Ruim</v>
          </cell>
          <cell r="CG425">
            <v>44379</v>
          </cell>
          <cell r="CK425">
            <v>0</v>
          </cell>
          <cell r="CL425">
            <v>0</v>
          </cell>
        </row>
        <row r="426">
          <cell r="C426" t="str">
            <v>leveraging food and drug administration adverse event reports for the automated monitoring of electronic health records in a pediatric hospital</v>
          </cell>
          <cell r="E426" t="str">
            <v xml:space="preserve">macho </v>
          </cell>
          <cell r="F426" t="str">
            <v>Leveraging Food and Drug Administration Adverse Event Reports for the Automated Monitoring of Electronic Health Records in a Pediatric Hospital</v>
          </cell>
          <cell r="G426" t="str">
            <v xml:space="preserve">Aproveitando a administração de alimentos e drogas Relatórios adversos para o monitoramento automatizado de registros eletrônicos de saúde em um hospital pediátrico </v>
          </cell>
          <cell r="I426">
            <v>4</v>
          </cell>
          <cell r="J426">
            <v>0</v>
          </cell>
          <cell r="K426">
            <v>0</v>
          </cell>
          <cell r="L426" t="str">
            <v>pubmed</v>
          </cell>
          <cell r="M426" t="str">
            <v>Biomed Inform Insights</v>
          </cell>
          <cell r="N426" t="str">
            <v>Tang H, Solti I, Kirkendall E, Zhai H, Lingren T, Meller J, Ni Y.</v>
          </cell>
          <cell r="O426">
            <v>2017</v>
          </cell>
          <cell r="R426">
            <v>0</v>
          </cell>
          <cell r="Y426" t="str">
            <v>10.1177/1178222617713018</v>
          </cell>
          <cell r="AA426" t="str">
            <v>10.1177/1178222617713018</v>
          </cell>
          <cell r="BA426" t="str">
            <v>2017/06/22</v>
          </cell>
          <cell r="BB426" t="str">
            <v>Tang H</v>
          </cell>
          <cell r="BC426" t="str">
            <v>PMC5467704</v>
          </cell>
          <cell r="BE426" t="str">
            <v>Biomed Inform Insights. 2017 Jun 8;9:1178222617713018. doi: 10.1177/1178222617713018. eCollection 2017.</v>
          </cell>
          <cell r="BJ426" t="str">
            <v>The objective of this study was to determine whether the Food and Drug Administration's Adverse Event Reporting System (FAERS) data set could serve as the basis of automated electronic health record (EHR) monitoring for the adverse drug reaction (ADR) subset of adverse drug events. We retrospectively collected EHR entries for 71 909 pediatric inpatient visits at Cincinnati Children's Hospital Medical Center. Natural language processing (NLP) techniques were used to identify positive diseases/disorders and signs/symptoms (DDSSs) from the patients' clinical narratives. We downloaded all FAERS reports submitted by medical providers and extracted the reported drug-DDSS pairs. For each patient, we aligned the drug-DDSS pairs extracted from their clinical notes with the corresponding drug-DDSS pairs from the FAERS data set to identify Drug-Reaction Pair Sentences (DRPSs). The DRPSs were processed by NLP techniques to identify ADR-related DRPSs. We used clinician annotated, real-world EHR data as reference standard to evaluate the proposed algorithm. During evaluation, the algorithm achieved promising performance and showed great potential in identifying ADRs accurately for pediatric patients.
Keywords: Adverse drug reaction; clinical notes; electronic health records; natural language processing.
Conflict of interest statement
DECLARATION OF CONFLICTING INTERESTS: The author(s) declared no potential conflicts of interest with respect to the research, authorship, and/or publication of this article. Disclosures and Ethics As a requirement of publication, author(s) have provided to the publisher signed confirmation of compliance with legal and ethical obligations including but not limited to the following: authorship and contributorship, conflicts of interest, privacy and confidentiality, and (where applicable) protection of human and animal research subjects. The authors have read and confirmed their agreement with the ICMJE authorship and conflict of interest criteria. The authors have also confirmed that this article is unique and not under consideration or published in any other publication, and that they have permission from rights holders to reproduce any copyrighted material. Any disclosures are made in this section. The external blind peer reviewers report no conflicts of interest.</v>
          </cell>
          <cell r="BK426" t="str">
            <v>O objetivo deste estudo foi determinar se o conjunto de dados do Sistema de Notificação de Eventos Adversos (FAERS) da Food and Drug Administration poderia servir como base para o monitoramento de registro eletrônico de saúde automatizado (EHR) para o subconjunto de reações adversas a medicamentos (ADR) de eventos adversos a medicamentos . Coletamos retrospectivamente as entradas de EHR para 71.909 visitas de pacientes internados pediátricos no Cincinnati Children's Hospital Medical Center. Técnicas de processamento de linguagem natural (PNL) foram utilizadas para identificar doenças / distúrbios e sinais / sintomas positivos (DDSSs) nas narrativas clínicas dos pacientes. Baixamos todos os relatórios FAERS enviados por provedores médicos e extraímos os pares DDSS-medicamento relatados. Para cada paciente, alinhamos os pares droga-DDSS extraídos de suas notas clínicas com os pares droga-DDSS correspondentes do conjunto de dados FAERS para identificar as sentenças do par de reação a drogas (DRPSs). Os DRPSs foram processados ​​por técnicas de PNL para identificar DRPSs relacionados a ADR. Usamos dados de EHR anotados por médicos do mundo real como padrão de referência para avaliar o algoritmo proposto. Durante a avaliação, o algoritmo obteve desempenho promissor e mostrou grande potencial na identificação precisa de RAMs em pacientes pediátricos.
Palavras-chave: Reação adversa a medicamentos; notas clínicas; registros eletrônicos de saúde; processamento de linguagem natural.
Declaração de conflito de interesse
DECLARAÇÃO DE CONFLITOS DE INTERESSES: O (s) autor (es) não declararam nenhum potencial conflito de interesses com relação à pesquisa, autoria e / ou publicação deste artigo. Divulgações e ética Como um requisito de publicação, o (s) autor (es) forneceram ao editor uma confirmação assinada de conformidade com as obrigações legais e éticas, incluindo, mas não se limitando ao seguinte: autoria e contribuição, conflitos de interesse, privacidade e confidencialidade, e (onde aplicável) proteção de sujeitos de pesquisa em humanos e animais. Os autores leram e confirmaram sua concordância com os critérios de autoria e conflito de interesses do ICMJE. Os autores também confirmaram que este artigo é único e não está sendo considerado ou publicado em qualquer outra publicação, e que eles têm permissão dos detentores dos direitos para reproduzir qualquer material protegido por direitos autorais. Quaisquer divulgações são feitas nesta seção. Os revisores externos cegos não relatam conflitos de interesse.</v>
          </cell>
          <cell r="BL426" t="str">
            <v xml:space="preserve">macho </v>
          </cell>
          <cell r="BQ426">
            <v>0</v>
          </cell>
          <cell r="BR426">
            <v>0</v>
          </cell>
          <cell r="BS426">
            <v>0</v>
          </cell>
          <cell r="BV426">
            <v>0</v>
          </cell>
          <cell r="BW426">
            <v>0</v>
          </cell>
          <cell r="BX426">
            <v>0</v>
          </cell>
          <cell r="BY426">
            <v>0</v>
          </cell>
          <cell r="BZ426">
            <v>0</v>
          </cell>
          <cell r="CA426">
            <v>0</v>
          </cell>
          <cell r="CB426">
            <v>0</v>
          </cell>
          <cell r="CC426">
            <v>0</v>
          </cell>
          <cell r="CE426" t="str">
            <v xml:space="preserve">Entra ou ñ para leitura: não </v>
          </cell>
          <cell r="CF426" t="str">
            <v>Ruim</v>
          </cell>
          <cell r="CG426">
            <v>44379</v>
          </cell>
          <cell r="CK426">
            <v>0</v>
          </cell>
          <cell r="CL426">
            <v>0</v>
          </cell>
        </row>
        <row r="427">
          <cell r="C427" t="str">
            <v>distant supervision with transductive learning for adverse drug reaction identification from electronic medical records</v>
          </cell>
          <cell r="E427" t="str">
            <v xml:space="preserve">macho </v>
          </cell>
          <cell r="F427" t="str">
            <v>Distant Supervision with Transductive Learning for Adverse Drug Reaction Identification from Electronic Medical Records</v>
          </cell>
          <cell r="G427" t="str">
            <v xml:space="preserve">Supervisão distante com a aprendizagem transdutiva para a identificação adversa da reação medicamentosa de registros médicos eletrônicos </v>
          </cell>
          <cell r="I427">
            <v>4</v>
          </cell>
          <cell r="J427">
            <v>0</v>
          </cell>
          <cell r="K427">
            <v>0</v>
          </cell>
          <cell r="L427" t="str">
            <v>pubmed</v>
          </cell>
          <cell r="M427" t="str">
            <v>J Healthc Eng</v>
          </cell>
          <cell r="N427" t="str">
            <v>Taewijit S, Theeramunkong T, Ikeda M.</v>
          </cell>
          <cell r="O427">
            <v>2017</v>
          </cell>
          <cell r="R427">
            <v>0</v>
          </cell>
          <cell r="Y427" t="str">
            <v>10.1155/2017/7575280</v>
          </cell>
          <cell r="AA427" t="str">
            <v>10.1155/2017/7575280</v>
          </cell>
          <cell r="BA427" t="str">
            <v>2017/11/02</v>
          </cell>
          <cell r="BB427" t="str">
            <v>Taewijit S</v>
          </cell>
          <cell r="BC427" t="str">
            <v>PMC5635478</v>
          </cell>
          <cell r="BE427" t="str">
            <v>J Healthc Eng. 2017;2017:7575280. doi: 10.1155/2017/7575280. Epub 2017 Sep 26.</v>
          </cell>
          <cell r="BJ427" t="str">
            <v>Information extraction and knowledge discovery regarding adverse drug reaction (ADR) from large-scale clinical texts are very useful and needy processes. Two major difficulties of this task are the lack of domain experts for labeling examples and intractable processing of unstructured clinical texts. Even though most previous works have been conducted on these issues by applying semisupervised learning for the former and a word-based approach for the latter, they face with complexity in an acquisition of initial labeled data and ignorance of structured sequence of natural language. In this study, we propose automatic data labeling by distant supervision where knowledge bases are exploited to assign an entity-level relation label for each drug-event pair in texts, and then, we use patterns for characterizing ADR relation. The multiple-instance learning with expectation-maximization method is employed to estimate model parameters. The method applies transductive learning to iteratively reassign a probability of unknown drug-event pair at the training time. By investigating experiments with 50,998 discharge summaries, we evaluate our method by varying large number of parameters, that is, pattern types, pattern-weighting models, and initial and iterative weightings of relations for unlabeled data. Based on evaluations, our proposed method outperforms the word-based feature for NB-EM (iEM), MILR, and TSVM with F1 score of 11.3%, 9.3%, and 6.5% improvement, respectively. © 2017 Siriwon Taewijit et al.</v>
          </cell>
          <cell r="BK427" t="str">
            <v>A extração de informações e a descoberta de conhecimentos sobre reações adversas a medicamentos (RAM) em textos clínicos de grande escala são processos muito úteis e necessários. Duas dificuldades principais dessa tarefa são a falta de especialistas no domínio para rotular exemplos e o processamento intratável de textos clínicos não estruturados. Embora a maioria dos trabalhos anteriores tenha sido conduzida sobre essas questões aplicando a aprendizagem semi-supervisionada para o primeiro e uma abordagem baseada em palavras para o último, eles enfrentam a complexidade na aquisição de dados rotulados iniciais e a ignorância da sequência estruturada da linguagem natural. Neste estudo, propomos a rotulagem automática de dados por supervisão distante, onde bases de conhecimento são exploradas para atribuir um rótulo de relação em nível de entidade para cada par de eventos de drogas em textos e, em seguida, usamos padrões para caracterizar a relação ADR. O aprendizado de múltiplas instâncias com o método de maximização da expectativa é empregado para estimar os parâmetros do modelo. O método aplica o aprendizado transdutivo para reatribuir iterativamente uma probabilidade de par de medicamento-evento desconhecido no momento do treinamento. Investigando experimentos com 50.998 resumos de descarga, avaliamos nosso método variando um grande número de parâmetros, ou seja, tipos de padrão, modelos de ponderação de padrão e ponderações iniciais e iterativas de relações para dados não rotulados. Com base em avaliações, nosso método proposto supera o recurso baseado em palavras para NB-EM (iEM), MILR e TSVM com pontuação F1 de 11,3%, 9,3% e 6,5% de melhoria, respectivamente. © 2017 Siriwon Taewijit et al.</v>
          </cell>
          <cell r="BL427" t="str">
            <v xml:space="preserve">macho </v>
          </cell>
          <cell r="BQ427">
            <v>0</v>
          </cell>
          <cell r="BR427">
            <v>0</v>
          </cell>
          <cell r="BS427">
            <v>0</v>
          </cell>
          <cell r="BV427">
            <v>0</v>
          </cell>
          <cell r="BW427">
            <v>0</v>
          </cell>
          <cell r="BX427">
            <v>0</v>
          </cell>
          <cell r="BY427">
            <v>0</v>
          </cell>
          <cell r="BZ427">
            <v>0</v>
          </cell>
          <cell r="CA427">
            <v>0</v>
          </cell>
          <cell r="CB427">
            <v>0</v>
          </cell>
          <cell r="CC427">
            <v>0</v>
          </cell>
          <cell r="CE427" t="str">
            <v xml:space="preserve">Entra ou ñ para leitura: não </v>
          </cell>
          <cell r="CF427" t="str">
            <v>Ruim</v>
          </cell>
          <cell r="CG427">
            <v>44379</v>
          </cell>
          <cell r="CK427">
            <v>0</v>
          </cell>
          <cell r="CL427">
            <v>0</v>
          </cell>
        </row>
        <row r="428">
          <cell r="C428" t="str">
            <v>identification of primary medication concerns regarding thyroid hormone replacement therapy from online patient medication reviews text mining of social network data</v>
          </cell>
          <cell r="E428" t="str">
            <v xml:space="preserve">macho </v>
          </cell>
          <cell r="F428" t="str">
            <v>Identification of Primary Medication Concerns Regarding Thyroid Hormone Replacement Therapy From Online Patient Medication Reviews: Text Mining of Social Network Data</v>
          </cell>
          <cell r="G428" t="str">
            <v xml:space="preserve">Identificação de preocupações de medicação primária em relação à terapia de reposição hormonal da tiróide A partir de medicação on-line Medicamentários: Texto Mineração de dados de rede social </v>
          </cell>
          <cell r="I428">
            <v>6</v>
          </cell>
          <cell r="J428">
            <v>0</v>
          </cell>
          <cell r="K428">
            <v>0</v>
          </cell>
          <cell r="L428" t="str">
            <v>pubmed</v>
          </cell>
          <cell r="M428" t="str">
            <v>J Med Internet Res</v>
          </cell>
          <cell r="N428" t="str">
            <v>Park SH, Hong SH.</v>
          </cell>
          <cell r="O428">
            <v>2018</v>
          </cell>
          <cell r="R428">
            <v>0</v>
          </cell>
          <cell r="Y428" t="str">
            <v>10.2196/11085</v>
          </cell>
          <cell r="AA428" t="str">
            <v>10.2196/11085</v>
          </cell>
          <cell r="BA428" t="str">
            <v>2018/10/26</v>
          </cell>
          <cell r="BB428" t="str">
            <v>Park SH</v>
          </cell>
          <cell r="BC428" t="str">
            <v>PMC6231751</v>
          </cell>
          <cell r="BE428" t="str">
            <v>J Med Internet Res. 2018 Oct 24;20(10):e11085. doi: 10.2196/11085.</v>
          </cell>
          <cell r="BH428" t="str">
            <v>twitter|metamap|nlp</v>
          </cell>
          <cell r="BJ428" t="str">
            <v>Background: Patients with hypothyroidism report poor health-related quality of life despite having undergone thyroid hormone replacement therapy (THRT). Understanding patient concerns regarding levothyroxine can help improve the treatment outcomes of THRT. Objective: This study aimed to (1) identify the distinctive themes in patient concerns regarding THRT, (2) determine whether patients have unique primary medication concerns specific to their demographics, and (3) determine the predictability of primary medication concerns on patient treatment satisfaction. Methods: We collected patient reviews from WebMD in the United States (1037 reviews about generic levothyroxine and 1075 reviews about the brand version) posted between September 1, 2007, and January 30, 2017. We used natural language processing to identify the themes of medication concerns. Multiple regression analyses were conducted in order to examine the predictability of the primary medication concerns on patient treatment satisfaction. Results: Natural language processing of the patient reviews of levothyroxine posted on a social networking site produced 6 distinctive themes of patient medication concerns related to levothyroxine treatment: how to take the drug, treatment initiation, dose adjustment, symptoms of pain, generic substitutability, and appearance. Patients had different primary medication concerns unique to their gender, age, and treatment duration. Furthermore, treatment satisfaction on levothyroxine depended on what primary medication concerns the patient had. Conclusions: Natural language processing of text content available on social media could identify different themes of patient medication concerns that can be validated in future studies to inform the design of tailored medication counseling for improved patient treatment satisfaction. © 2018 Journal of Medical Internet Research. All rights reserved.</v>
          </cell>
          <cell r="BK428" t="str">
            <v>Introdução: Pacientes com hipotireoidismo relatam baixa qualidade de vida relacionada à saúde, apesar de terem se submetido à terapia de reposição hormonal da tireoide (THRT). Compreender as preocupações do paciente em relação à levotiroxina pode ajudar a melhorar os resultados do tratamento de THRT. Objetivo: este estudo teve como objetivo (1) identificar os temas distintos nas preocupações dos pacientes em relação à THRT, (2) determinar se os pacientes têm preocupações com medicamentos primários específicos para seus dados demográficos e (3) determinar a previsibilidade das preocupações com medicamentos primários sobre a satisfação do paciente com o tratamento . Métodos: Coletamos avaliações de pacientes do WebMD nos Estados Unidos (1.037 avaliações sobre levotiroxina genérica e 1.075 avaliações sobre a versão da marca) postadas entre 1º de setembro de 2007 e 30 de janeiro de 2017. Usamos processamento de linguagem natural para identificar os temas de medicamentos preocupações. Análises de regressão múltipla foram conduzidas a fim de examinar a previsibilidade das preocupações com medicamentos primários na satisfação do paciente com o tratamento. Resultados: o processamento da linguagem natural das avaliações dos pacientes sobre a levotiroxina publicadas em um site de rede social produziu 6 temas distintos de preocupações com a medicação do paciente relacionadas ao tratamento com levotiroxina: como tomar o medicamento, início do tratamento, ajuste de dose, sintomas de dor, substituibilidade genérica e aparência. Os pacientes tinham preocupações com medicamentos primários diferentes, exclusivas para sexo, idade e duração do tratamento. Além disso, a satisfação com o tratamento com a levotiroxina dependia das principais preocupações do paciente com a medicação. Conclusões: O processamento em linguagem natural do conteúdo de texto disponível nas redes sociais pode identificar diferentes temas de preocupações com a medicação do paciente que podem ser validados em estudos futuros para informar o projeto de aconselhamento de medicação sob medida para melhorar a satisfação do paciente com o tratamento. © 2018 Journal of Medical Internet Research. Todos os direitos reservados.</v>
          </cell>
          <cell r="BL428" t="str">
            <v xml:space="preserve">macho </v>
          </cell>
          <cell r="BQ428">
            <v>0</v>
          </cell>
          <cell r="BR428">
            <v>0</v>
          </cell>
          <cell r="BS428">
            <v>0</v>
          </cell>
          <cell r="BV428">
            <v>0</v>
          </cell>
          <cell r="BW428">
            <v>0</v>
          </cell>
          <cell r="BX428">
            <v>0</v>
          </cell>
          <cell r="BY428">
            <v>0</v>
          </cell>
          <cell r="BZ428">
            <v>0</v>
          </cell>
          <cell r="CA428">
            <v>0</v>
          </cell>
          <cell r="CB428">
            <v>0</v>
          </cell>
          <cell r="CC428">
            <v>0</v>
          </cell>
          <cell r="CE428" t="str">
            <v xml:space="preserve">Entra ou ñ para leitura: não </v>
          </cell>
          <cell r="CF428" t="str">
            <v>Ruim</v>
          </cell>
          <cell r="CG428">
            <v>44379</v>
          </cell>
          <cell r="CK428">
            <v>0</v>
          </cell>
          <cell r="CL428">
            <v>0</v>
          </cell>
        </row>
        <row r="429">
          <cell r="C429" t="str">
            <v>uarizona at the made1 0 nlp challenge</v>
          </cell>
          <cell r="E429" t="str">
            <v xml:space="preserve">macho </v>
          </cell>
          <cell r="F429" t="str">
            <v>UArizona at the MADE1.0 NLP Challenge</v>
          </cell>
          <cell r="G429" t="str">
            <v xml:space="preserve">Uarizona no Desafio Made1.0 NLP </v>
          </cell>
          <cell r="I429">
            <v>2</v>
          </cell>
          <cell r="J429">
            <v>0</v>
          </cell>
          <cell r="K429">
            <v>0</v>
          </cell>
          <cell r="L429" t="str">
            <v>pubmed</v>
          </cell>
          <cell r="M429" t="str">
            <v>Proc Mach Learn Res</v>
          </cell>
          <cell r="N429" t="str">
            <v>Xu D, Yadav V, Bethard S.</v>
          </cell>
          <cell r="O429">
            <v>2018</v>
          </cell>
          <cell r="R429">
            <v>0</v>
          </cell>
          <cell r="BA429" t="str">
            <v>2018/11/24</v>
          </cell>
          <cell r="BB429" t="str">
            <v>Xu D</v>
          </cell>
          <cell r="BC429" t="str">
            <v>PMC6245580</v>
          </cell>
          <cell r="BD429" t="str">
            <v>NIHMS995640</v>
          </cell>
          <cell r="BE429" t="str">
            <v>Proc Mach Learn Res. 2018 May;90:57-65.</v>
          </cell>
          <cell r="BJ429" t="str">
            <v xml:space="preserve">MADE1.0 is a public natural language processing challenge aiming to extract medication and adverse drug events from Electronic Health Records. This work presents NER and RI systems developed by UArizona team for the MADE1.0 competition. We propose a neural NER system for medical named entity recognition using both local and context features for each individual word and a simple but effective SVM-based pairwise relation classification system for identifying relations between medical entities and attributes. Our system achieves 81.56%, 83.18%, and 59.85% F1 score in the three tasks of MADE1.0 challenge, respectively, ranked amongst the top three teams for Task 2 and 3. </v>
          </cell>
          <cell r="BK429" t="str">
            <v>MADE1.0 é um desafio de processamento de linguagem natural pública com o objetivo de extrair medicamentos e eventos adversos de medicamentos dos registros eletrônicos de saúde. Este trabalho apresenta os sistemas NER e RI desenvolvidos pela equipe do UArizona para a competição MADE1.0. Propomos um sistema NER neural para o reconhecimento de entidades nomeadas médicas usando recursos locais e de contexto para cada palavra individual e um sistema de classificação de relação par a par com base em SVM simples, mas eficaz, para identificar relações entre entidades e atributos médicos. Nosso sistema atinge 81,56%, 83,18% e 59,85% de pontuação F1 nas três tarefas do desafio MADE1.0, respectivamente, classificadas entre as três melhores equipes para as Tarefas 2 e 3.</v>
          </cell>
          <cell r="BL429" t="str">
            <v xml:space="preserve">macho </v>
          </cell>
          <cell r="BQ429">
            <v>0</v>
          </cell>
          <cell r="BR429">
            <v>0</v>
          </cell>
          <cell r="BS429">
            <v>0</v>
          </cell>
          <cell r="BV429">
            <v>0</v>
          </cell>
          <cell r="BW429">
            <v>0</v>
          </cell>
          <cell r="BX429">
            <v>0</v>
          </cell>
          <cell r="BY429">
            <v>0</v>
          </cell>
          <cell r="BZ429">
            <v>0</v>
          </cell>
          <cell r="CA429">
            <v>0</v>
          </cell>
          <cell r="CB429">
            <v>0</v>
          </cell>
          <cell r="CC429">
            <v>0</v>
          </cell>
          <cell r="CE429" t="str">
            <v xml:space="preserve">Entra ou ñ para leitura: não </v>
          </cell>
          <cell r="CF429" t="str">
            <v>Ruim</v>
          </cell>
          <cell r="CG429">
            <v>44379</v>
          </cell>
          <cell r="CK429">
            <v>0</v>
          </cell>
          <cell r="CL429">
            <v>0</v>
          </cell>
        </row>
        <row r="430">
          <cell r="C430" t="str">
            <v>fine tuning bidirectional encoder representations from transformers (bert) based models on large scale electronic health record notes an empirical study</v>
          </cell>
          <cell r="E430" t="str">
            <v xml:space="preserve">macho </v>
          </cell>
          <cell r="F430" t="str">
            <v>Fine-Tuning Bidirectional Encoder Representations From Transformers (BERT)-Based Models on Large-Scale Electronic Health Record Notes: An Empirical Study</v>
          </cell>
          <cell r="G430" t="str">
            <v xml:space="preserve">Ajustando as representações de codificador bidirecionais de transformadores (BERT) -Based modelos em registros de saúde eletrônicos em larga escala: um estudo empírico </v>
          </cell>
          <cell r="I430">
            <v>11</v>
          </cell>
          <cell r="J430">
            <v>0</v>
          </cell>
          <cell r="K430">
            <v>0</v>
          </cell>
          <cell r="L430" t="str">
            <v>pubmed</v>
          </cell>
          <cell r="M430" t="str">
            <v>JMIR Med Inform</v>
          </cell>
          <cell r="N430" t="str">
            <v>Li F, Jin Y, Liu W, Rawat BPS, Cai P, Yu H.</v>
          </cell>
          <cell r="O430">
            <v>2019</v>
          </cell>
          <cell r="R430">
            <v>1</v>
          </cell>
          <cell r="Y430" t="str">
            <v>10.2196/14830</v>
          </cell>
          <cell r="AA430" t="str">
            <v>10.2196/14830</v>
          </cell>
          <cell r="BA430" t="str">
            <v>2019/09/14</v>
          </cell>
          <cell r="BB430" t="str">
            <v>Li F</v>
          </cell>
          <cell r="BC430" t="str">
            <v>PMC6746103</v>
          </cell>
          <cell r="BE430" t="str">
            <v>JMIR Med Inform. 2019 Sep 12;7(3):e14830. doi: 10.2196/14830.</v>
          </cell>
          <cell r="BJ430" t="str">
            <v>Background: The bidirectional encoder representations from transformers (BERT) model has achieved great success in many natural language processing (NLP) tasks, such as named entity recognition and question answering. However, little prior work has explored this model to be used for an important task in the biomedical and clinical domains, namely entity normalization.
Objective: We aim to investigate the effectiveness of BERT-based models for biomedical or clinical entity normalization. In addition, our second objective is to investigate whether the domains of training data influence the performances of BERT-based models as well as the degree of influence.
Methods: Our data was comprised of 1.5 million unlabeled electronic health record (EHR) notes. We first fine-tuned BioBERT on this large collection of unlabeled EHR notes. This generated our BERT-based model trained using 1.5 million electronic health record notes (EhrBERT). We then further fine-tuned EhrBERT, BioBERT, and BERT on three annotated corpora for biomedical and clinical entity normalization: the Medication, Indication, and Adverse Drug Events (MADE) 1.0 corpus, the National Center for Biotechnology Information (NCBI) disease corpus, and the Chemical-Disease Relations (CDR) corpus. We compared our models with two state-of-the-art normalization systems, namely MetaMap and disease name normalization (DNorm).
Results: EhrBERT achieved 40.95% F1 in the MADE 1.0 corpus for mapping named entities to the Medical Dictionary for Regulatory Activities and the Systematized Nomenclature of Medicine-Clinical Terms (SNOMED-CT), which have about 380,000 terms. In this corpus, EhrBERT outperformed MetaMap by 2.36% in F1. For the NCBI disease corpus and CDR corpus, EhrBERT also outperformed DNorm by improving the F1 scores from 88.37% and 89.92% to 90.35% and 93.82%, respectively. Compared with BioBERT and BERT, EhrBERT outperformed them on the MADE 1.0 corpus and the CDR corpus.
Conclusions: Our work shows that BERT-based models have achieved state-of-the-art performance for biomedical and clinical entity normalization. BERT-based models can be readily fine-tuned to normalize any kind of named entities.</v>
          </cell>
          <cell r="BK430" t="str">
            <v>Contexto: O modelo de representações de codificador bidirecional de transformadores (BERT) obteve grande sucesso em muitas tarefas de processamento de linguagem natural (PNL), como reconhecimento de entidade nomeada e resposta a perguntas. No entanto, poucos trabalhos anteriores exploraram este modelo para ser utilizado para uma tarefa importante nos domínios biomédico e clínico, nomeadamente a normalização de entidades.
Objetivo: Nosso objetivo é investigar a eficácia de modelos baseados em BERT para normalização de entidades biomédicas ou clínicas. Além disso, nosso segundo objetivo é investigar se os domínios dos dados de treinamento influenciam o desempenho dos modelos baseados em BERT, bem como o grau de influência.
Métodos: Nossos dados consistiam em 1,5 milhão de notas de prontuários eletrônicos não rotulados (EHR). Primeiro, ajustamos o BioBERT nesta grande coleção de notas EHR não rotuladas. Isso gerou nosso modelo baseado em BERT treinado usando 1,5 milhão de notas eletrônicas de registros de saúde (EhrBERT). Em seguida, ajustamos EhrBERT, BioBERT e BERT em três corpora anotados para normalização de entidade biomédica e clínica: o corpus de Medicação, Indicação e Eventos Adversos a Medicamentos (MADE) 1.0, o corpus de doenças do National Center for Biotechnology Information (NCBI), e o corpus Chemical-Disease Relations (CDR). Comparamos nossos modelos com dois sistemas de normalização de última geração, ou seja, MetaMap e normalização do nome da doença (DNorm).
Resultados: O EhrBERT atingiu 40,95% F1 no corpus MADE 1.0 para mapeamento de entidades nomeadas para o Dicionário Médico de Atividades Regulatórias e a Nomenclatura Sistematizada de Termos Clínicos-Medicina (SNOMED-CT), que tem cerca de 380.000 termos. Neste corpus, o EhrBERT superou o MetaMap em 2,36% na F1. Para o corpus da doença NCBI e corpus CDR, o EhrBERT também superou o DNorm, melhorando as pontuações F1 de 88,37% e 89,92% para 90,35% e 93,82%, respectivamente. Comparado com BioBERT e BERT, EhrBERT superou-os no corpus MADE 1.0 e no corpus CDR.
Conclusões: Nosso trabalho mostra que modelos baseados em BERT têm alcançado desempenho de ponta para normalização de entidades biomédicas e clínicas. Modelos baseados em BERT podem ser facilmente ajustados para normalizar qualquer tipo de entidade nomeada.</v>
          </cell>
          <cell r="BL430" t="str">
            <v xml:space="preserve">macho </v>
          </cell>
          <cell r="BN430">
            <v>1</v>
          </cell>
          <cell r="BO430" t="str">
            <v>Leitura completa: sim</v>
          </cell>
          <cell r="BP430">
            <v>1</v>
          </cell>
          <cell r="BQ430">
            <v>0</v>
          </cell>
          <cell r="BR430">
            <v>0</v>
          </cell>
          <cell r="BS430">
            <v>0</v>
          </cell>
          <cell r="BV430">
            <v>0</v>
          </cell>
          <cell r="BW430">
            <v>0</v>
          </cell>
          <cell r="BX430">
            <v>0</v>
          </cell>
          <cell r="BY430">
            <v>0</v>
          </cell>
          <cell r="BZ430">
            <v>0</v>
          </cell>
          <cell r="CA430">
            <v>0</v>
          </cell>
          <cell r="CB430">
            <v>0</v>
          </cell>
          <cell r="CC430">
            <v>0</v>
          </cell>
          <cell r="CE430" t="str">
            <v>Entra ou ñ para leitura: sim</v>
          </cell>
          <cell r="CF430" t="str">
            <v>Bom</v>
          </cell>
          <cell r="CG430">
            <v>44379</v>
          </cell>
          <cell r="CK430">
            <v>0</v>
          </cell>
          <cell r="CL430">
            <v>0</v>
          </cell>
        </row>
        <row r="431">
          <cell r="C431" t="str">
            <v>patient reported outcomes in online communications on statins memory and cognition qualitative analysis using online communities</v>
          </cell>
          <cell r="E431" t="str">
            <v xml:space="preserve">macho </v>
          </cell>
          <cell r="F431" t="str">
            <v>Patient-Reported Outcomes in Online Communications on Statins, Memory, and Cognition: Qualitative Analysis Using Online Communities</v>
          </cell>
          <cell r="G431" t="str">
            <v xml:space="preserve">Resultados reportados em pacientes em comunicações on-line em estatinas, memória e cognição: análise qualitativa usando comunidades on-line </v>
          </cell>
          <cell r="I431">
            <v>1</v>
          </cell>
          <cell r="J431">
            <v>0</v>
          </cell>
          <cell r="K431">
            <v>0</v>
          </cell>
          <cell r="L431" t="str">
            <v>pubmed</v>
          </cell>
          <cell r="M431" t="str">
            <v>J Med Internet Res</v>
          </cell>
          <cell r="N431" t="str">
            <v>Timimi F, Ray S, Jones E, Aase L, Hoffman K.</v>
          </cell>
          <cell r="O431">
            <v>2019</v>
          </cell>
          <cell r="R431">
            <v>0</v>
          </cell>
          <cell r="Y431" t="str">
            <v>10.2196/14809</v>
          </cell>
          <cell r="AA431" t="str">
            <v>10.2196/14809</v>
          </cell>
          <cell r="BA431" t="str">
            <v>2019/11/29</v>
          </cell>
          <cell r="BB431" t="str">
            <v>Timimi F</v>
          </cell>
          <cell r="BC431" t="str">
            <v>PMC6908973</v>
          </cell>
          <cell r="BE431" t="str">
            <v>J Med Internet Res. 2019 Nov 28;21(11):e14809. doi: 10.2196/14809.</v>
          </cell>
          <cell r="BJ431" t="str">
            <v>Background: In drug development clinical trials, there is a need for balance between restricting variables by setting eligibility criteria and representing the broader patient population that may use a product once it is approved. Similarly, although recent policy initiatives focusing on the inclusion of historically underrepresented groups are being implemented, barriers still remain. These limitations of clinical trials may mask potential product benefits and side effects. To bridge these gaps, online communication in health communities may serve as an additional population signal for drug side effects. Objective: The aim of this study was to employ a nontraditional dataset to identify drug side-effect signals. The study was designed to apply both natural language processing (NLP) technology and hands-on linguistic analysis to a set of online posts from known statin users to (1) identify any underlying crossover between the use of statins and impairment of memory or cognition and (2) obtain patient lexicon in their descriptions of experiences with statin medications and memory changes. Methods: Researchers utilized user-generated content on Inspire, looking at over 11 million posts across Inspire. Posts were written by patients and caregivers belonging to a variety of communities on Inspire. After identifying these posts, researchers used NLP and hands-on linguistic analysis to draw and expand upon correlations among statin use, memory, and cognition. Results: NLP analysis of posts identified statistical correlations between statin users and the discussion of memory impairment, which were not observed in control groups. NLP found that, out of all members on Inspire, 3.1% had posted about memory or cognition. In a control group of those who had posted about TNF inhibitors, 6.2% had also posted about memory and cognition. In comparison, of all those who had posted about a statin medication, 22.6% (P&lt;.001) also posted about memory and cognition. Furthermore, linguistic analysis of a sample of posts provided themes and context to these statistical findings. By looking at posts from statin users about memory, four key themes were found and described in detail in the data: memory loss, aphasia, cognitive impairment, and emotional change. Conclusions: Correlations from this study point to a need for further research on the impact of statins on memory and cognition. Furthermore, when using nontraditional datasets, such as online communities, NLP and linguistic methodologies broaden the population for identifying side-effect signals. For side effects such as those on memory and cognition, where self-reporting may be unreliable, these methods can provide another avenue to inform patients, providers, and the Food and Drug Administration. © Farris Timimi, Sara Ray, Erik Jones, Lee Aase, Kathleen Hoffman.</v>
          </cell>
          <cell r="BK431" t="str">
            <v>Antecedentes: Em ensaios clínicos de desenvolvimento de medicamentos, há uma necessidade de equilíbrio entre variáveis ​​restritivas, definindo critérios de elegibilidade e representando a população mais ampla de pacientes que podem usar um produto uma vez que ele seja aprovado. Da mesma forma, embora iniciativas políticas recentes com foco na inclusão de grupos historicamente sub-representados estejam sendo implementadas, ainda existem barreiras. Essas limitações dos ensaios clínicos podem mascarar os benefícios e efeitos colaterais potenciais do produto. Para preencher essas lacunas, a comunicação online nas comunidades de saúde pode servir como um sinal adicional da população para os efeitos colaterais dos medicamentos. Objetivo: O objetivo deste estudo foi empregar um conjunto de dados não tradicional para identificar sinais de efeitos colaterais de drogas. O estudo foi projetado para aplicar a tecnologia de processamento de linguagem natural (PNL) e análise linguística prática a um conjunto de postagens online de usuários conhecidos de estatina para (1) identificar qualquer cruzamento subjacente entre o uso de estatinas e comprometimento da memória ou cognição e (2) obter o léxico do paciente em suas descrições de experiências com medicamentos com estatinas e alterações de memória. Métodos: os pesquisadores utilizaram conteúdo gerado pelo usuário no Inspire, analisando mais de 11 milhões de postagens no Inspire. As postagens foram escritas por pacientes e cuidadores pertencentes a várias comunidades no Inspire. Depois de identificar essas postagens, os pesquisadores usaram a PNL e a análise linguística prática para desenhar e expandir as correlações entre o uso de estatinas, memória e cognição. Resultados: a análise das postagens da PNL identificou correlações estatísticas entre os usuários de estatina e a discussão sobre deficiência de memória, que não foram observadas nos grupos de controle. A PNL descobriu que, de todos os membros do Inspire, 3,1% postaram sobre memória ou cognição. Em um grupo de controle daqueles que postaram sobre inibidores de TNF, 6,2% também postaram sobre memória e cognição. Em comparação, de todos aqueles que postaram sobre uma medicação com estatina, 22,6% (P &lt;.001) também postaram sobre memória e cognição. Além disso, a análise linguística de uma amostra de postagens forneceu temas e contexto para essas descobertas estatísticas. Observando as postagens de usuários de estatinas sobre a memória, quatro temas principais foram encontrados e descritos em detalhes nos dados: perda de memória, afasia, deficiência cognitiva e mudança emocional. Conclusões: As correlações deste estudo apontam para a necessidade de mais pesquisas sobre o impacto das estatinas na memória e cognição. Além disso, ao usar conjuntos de dados não tradicionais, como comunidades online, PNL e metodologias linguísticas ampliam a população para identificar sinais de efeitos colaterais. Para efeitos colaterais como aqueles na memória e cognição, onde o auto-relato pode não ser confiável, esses métodos podem fornecer outra via para informar os pacientes, provedores e a Food and Drug Administration. © Farris Timimi, Sara Ray, Erik Jones, Lee Aase, Kathleen Hoffman.</v>
          </cell>
          <cell r="BL431" t="str">
            <v xml:space="preserve">macho </v>
          </cell>
          <cell r="BQ431">
            <v>0</v>
          </cell>
          <cell r="BR431">
            <v>0</v>
          </cell>
          <cell r="BS431">
            <v>0</v>
          </cell>
          <cell r="BV431">
            <v>0</v>
          </cell>
          <cell r="BW431">
            <v>0</v>
          </cell>
          <cell r="BX431">
            <v>0</v>
          </cell>
          <cell r="BY431">
            <v>0</v>
          </cell>
          <cell r="BZ431">
            <v>0</v>
          </cell>
          <cell r="CA431">
            <v>0</v>
          </cell>
          <cell r="CB431">
            <v>0</v>
          </cell>
          <cell r="CC431">
            <v>0</v>
          </cell>
          <cell r="CE431" t="str">
            <v xml:space="preserve">Entra ou ñ para leitura: não </v>
          </cell>
          <cell r="CF431" t="str">
            <v>Ruim</v>
          </cell>
          <cell r="CG431">
            <v>44379</v>
          </cell>
          <cell r="CK431">
            <v>0</v>
          </cell>
          <cell r="CL431">
            <v>0</v>
          </cell>
        </row>
        <row r="432">
          <cell r="C432" t="str">
            <v>prediction of personal experience tweets of medication use via contextual word representations()</v>
          </cell>
          <cell r="E432" t="str">
            <v xml:space="preserve">macho </v>
          </cell>
          <cell r="F432" t="str">
            <v>Prediction of Personal Experience Tweets of Medication Use via Contextual Word Representations()</v>
          </cell>
          <cell r="G432" t="str">
            <v xml:space="preserve">Previsão de experiência pessoal Tweets de uso de medicação através de representações de palavras contextuais () </v>
          </cell>
          <cell r="I432">
            <v>1</v>
          </cell>
          <cell r="J432">
            <v>0</v>
          </cell>
          <cell r="K432">
            <v>0</v>
          </cell>
          <cell r="L432" t="str">
            <v>pubmed</v>
          </cell>
          <cell r="M432" t="str">
            <v>Annu Int Conf IEEE Eng Med Biol Soc</v>
          </cell>
          <cell r="N432" t="str">
            <v>Jiang K, Chen T, Calix RA, Bernard GR.</v>
          </cell>
          <cell r="O432">
            <v>2019</v>
          </cell>
          <cell r="R432">
            <v>1</v>
          </cell>
          <cell r="Y432" t="str">
            <v>10.1109/embc.2019.8856753</v>
          </cell>
          <cell r="AA432" t="str">
            <v>10.1109/EMBC.2019.8856753</v>
          </cell>
          <cell r="BA432" t="str">
            <v>2020/01/18</v>
          </cell>
          <cell r="BB432" t="str">
            <v>Jiang K</v>
          </cell>
          <cell r="BE432" t="str">
            <v>Annu Int Conf IEEE Eng Med Biol Soc. 2019 Jul;2019:6093-6096. doi: 10.1109/EMBC.2019.8856753.</v>
          </cell>
          <cell r="BJ432" t="str">
            <v>Continuous monitoring the safe use of medication is an important task in pharmacovigilance. The first-hand experiences of medication effects come from the consumers of the pharmaceuticals. Social media have been considered as a possible alternative data source for gathering consumer-generated information of their experience with medications. Identifying personal experience in social media data is a challenging task in natural language processing. In this study, we investigated a method of predicating personal experience tweets using Google's Bidirectional Encoder Representations from Transformers (BERT) and neural networks, in which BERT models contextually represented the tweet text. Both pre-trained BERT models and our BERT model trained with 3.2 million unlabeled tweets were examined. Our results show that our trained BERT model performs better than Google's pre-trained models (p &lt; 0.01). This suggests that domain-specific data may contribute to the BERT model yielding better classification performance in predicting personal experience tweets of medication use. © 2019 IEEE.</v>
          </cell>
          <cell r="BK432" t="str">
            <v>O monitoramento contínuo do uso seguro de medicamentos é uma tarefa importante na farmacovigilância. As experiências de primeira mão dos efeitos dos medicamentos vêm dos consumidores dos produtos farmacêuticos. A mídia social tem sido considerada uma possível fonte de dados alternativa para a coleta de informações geradas pelo consumidor sobre sua experiência com medicamentos. Identificar a experiência pessoal em dados de mídia social é uma tarefa desafiadora no processamento de linguagem natural. Neste estudo, investigamos um método de prever tweets de experiência pessoal usando as Representações do Codificador Bidirecional de Transformadores (BERT) do Google e redes neurais, em que os modelos de BERT representavam contextualmente o texto do tweet. Ambos os modelos BERT pré-treinados e nosso modelo BERT treinado com 3,2 milhões de tweets não rotulados foram examinados. Nossos resultados mostram que nosso modelo de BERT treinado tem um desempenho melhor do que os modelos pré-treinados do Google (p &lt;0,01). Isso sugere que dados específicos de domínio podem contribuir para o modelo de BERT produzindo melhor desempenho de classificação na previsão de tweets de experiência pessoal de uso de medicamentos. © 2019 IEEE.</v>
          </cell>
          <cell r="BL432" t="str">
            <v xml:space="preserve">macho </v>
          </cell>
          <cell r="BN432">
            <v>1</v>
          </cell>
          <cell r="BO432" t="str">
            <v>Leitura completa: sim</v>
          </cell>
          <cell r="BP432">
            <v>1</v>
          </cell>
          <cell r="BQ432">
            <v>0</v>
          </cell>
          <cell r="BR432">
            <v>1</v>
          </cell>
          <cell r="BS432">
            <v>0</v>
          </cell>
          <cell r="BU432">
            <v>0</v>
          </cell>
          <cell r="BV432">
            <v>0</v>
          </cell>
          <cell r="BW432">
            <v>0</v>
          </cell>
          <cell r="BX432">
            <v>0</v>
          </cell>
          <cell r="BY432">
            <v>0</v>
          </cell>
          <cell r="BZ432">
            <v>0</v>
          </cell>
          <cell r="CA432">
            <v>0</v>
          </cell>
          <cell r="CB432">
            <v>0</v>
          </cell>
          <cell r="CC432">
            <v>0</v>
          </cell>
          <cell r="CE432" t="str">
            <v>Entra ou ñ para leitura: sim - está na base scopus, tem trauma no nome, por isso + 1 trauma</v>
          </cell>
          <cell r="CF432" t="str">
            <v>Excelente</v>
          </cell>
          <cell r="CG432">
            <v>44379</v>
          </cell>
          <cell r="CK432">
            <v>0</v>
          </cell>
          <cell r="CL432">
            <v>0</v>
          </cell>
        </row>
        <row r="433">
          <cell r="C433" t="str">
            <v>adverse drug reaction detection in social media by deepm learning methods</v>
          </cell>
          <cell r="E433" t="str">
            <v xml:space="preserve">macho </v>
          </cell>
          <cell r="F433" t="str">
            <v>Adverse Drug Reaction Detection in Social Media by Deepm Learning Methods</v>
          </cell>
          <cell r="G433" t="str">
            <v xml:space="preserve">Detecção adversa da reação medicamentosa em mídias sociais por métodos de aprendizagem profundos </v>
          </cell>
          <cell r="I433">
            <v>1</v>
          </cell>
          <cell r="J433">
            <v>0</v>
          </cell>
          <cell r="K433">
            <v>0</v>
          </cell>
          <cell r="L433" t="str">
            <v>pubmed</v>
          </cell>
          <cell r="M433" t="str">
            <v>Cell J</v>
          </cell>
          <cell r="N433" t="str">
            <v>Rezaei Z, Ebrahimpour-Komleh H, Eslami B, Chavoshinejad R, Totonchi M.</v>
          </cell>
          <cell r="O433">
            <v>2020</v>
          </cell>
          <cell r="R433">
            <v>1</v>
          </cell>
          <cell r="Y433" t="str">
            <v>10.22074/cellj.2020.6615</v>
          </cell>
          <cell r="AA433" t="str">
            <v>10.22074/cellj.2020.6615</v>
          </cell>
          <cell r="BA433" t="str">
            <v>2019/12/22</v>
          </cell>
          <cell r="BB433" t="str">
            <v>Rezaei Z</v>
          </cell>
          <cell r="BC433" t="str">
            <v>PMC6947008</v>
          </cell>
          <cell r="BE433" t="str">
            <v>Cell J. 2020 Oct;22(3):319-324. doi: 10.22074/cellj.2020.6615. Epub 2019 Dec 15.</v>
          </cell>
          <cell r="BH433" t="str">
            <v>twitter|metamap|nlp</v>
          </cell>
          <cell r="BJ433" t="str">
            <v>Objective: Health-related studies have been recently at the heart attention of the media. Social media, such as Twitter, has become a valuable online tool to describe the early detection of various adverse drug reactions (ADRs). Different medications have adverse effects on various cells and tissues, sometimes more than one cell population would be adversely affected. These types of side effect are occasionally associated with the direct or indirect influence of prescribed drugs but do not have general unfavorable mutagenic consequences on patients. This study aimed to demonstrate a quick and accurate method to collect and classify information based on the distribution of approved data on Twitter.
Materials and methods: In this classification method, we selected "ask a patient" dataset and combination of Twitter "Ask a Patient" datasets that comprised of 6,623, 26,934, and 11,623 reviews. We used deep learning methods with the word2vec to classify ADR comments posted by the users and present an architecture by HAN, FastText, and CNN.
Results: Natural language processing (NLP) deep learning is able to address more advanced peculiarity in learning information compared to other types of machine learning. Moreover, the current study highlighted the advantage of incorporating various semantic features, including topics and concepts.
Conclusion: Our approach predicts drug safety with the accuracy of 93% (the combination of Twitter and "Ask a Patient" datasets) in a binary manner. Despite the apparent benefit of various conventional classifiers, deep learningbased text classification methods seem to be precise and influential tools to detect ADR.</v>
          </cell>
          <cell r="BK433" t="str">
            <v>Objetivo: Estudos relacionados à saúde têm chamado recentemente a atenção da mídia. A mídia social, como o Twitter, tornou-se uma ferramenta online valiosa para descrever a detecção precoce de várias reações adversas a medicamentos (RAMs). Diferentes medicamentos têm efeitos adversos em várias células e tecidos, às vezes mais de uma população de células seria afetada adversamente. Esses tipos de efeitos colaterais estão ocasionalmente associados à influência direta ou indireta dos medicamentos prescritos, mas não têm consequências mutagênicas desfavoráveis ​​gerais para os pacientes. Este estudo teve como objetivo demonstrar um método rápido e preciso de coleta e classificação de informações a partir da distribuição de dados aprovados no Twitter.
Materiais e métodos: neste método de classificação, selecionamos o conjunto de dados "pergunte a um paciente" e a combinação dos conjuntos de dados "Pergunte a um paciente" do Twitter que compreendiam 6.623, 26.934 e 11.623 avaliações. Usamos métodos de aprendizagem profunda com o word2vec para classificar comentários ADR postados pelos usuários e apresentar uma arquitetura por HAN, FastText e CNN.
Resultados: O aprendizado profundo por processamento de linguagem natural (PNL) é capaz de abordar peculiaridades mais avançadas na aprendizagem de informações em comparação com outros tipos de aprendizado de máquina. Além disso, o estudo atual destacou a vantagem de incorporar vários recursos semânticos, incluindo tópicos e conceitos.
Conclusão: Nossa abordagem prevê a segurança de medicamentos com a precisão de 93% (a combinação dos conjuntos de dados do Twitter e "Pergunte a um paciente") de maneira binária. Apesar do aparente benefício de vários classificadores convencionais, os métodos de classificação de texto com base no aprendizado profundo parecem ser ferramentas precisas e influentes para detectar ADR.</v>
          </cell>
          <cell r="BL433" t="str">
            <v xml:space="preserve">macho </v>
          </cell>
          <cell r="BN433">
            <v>1</v>
          </cell>
          <cell r="BO433" t="str">
            <v>Leitura completa: sim - interessante pra fundamentar ADE e mortes</v>
          </cell>
          <cell r="BP433">
            <v>1</v>
          </cell>
          <cell r="BQ433">
            <v>0</v>
          </cell>
          <cell r="BR433">
            <v>0</v>
          </cell>
          <cell r="BS433">
            <v>0</v>
          </cell>
          <cell r="BV433">
            <v>0</v>
          </cell>
          <cell r="BW433">
            <v>0</v>
          </cell>
          <cell r="BX433">
            <v>0</v>
          </cell>
          <cell r="BY433">
            <v>0</v>
          </cell>
          <cell r="BZ433">
            <v>0</v>
          </cell>
          <cell r="CA433">
            <v>0</v>
          </cell>
          <cell r="CB433">
            <v>0</v>
          </cell>
          <cell r="CC433">
            <v>0</v>
          </cell>
          <cell r="CD433">
            <v>1</v>
          </cell>
          <cell r="CE433" t="str">
            <v>Entra ou ñ para leitura: sim</v>
          </cell>
          <cell r="CF433" t="str">
            <v>Bom</v>
          </cell>
          <cell r="CG433">
            <v>44379</v>
          </cell>
          <cell r="CK433">
            <v>0</v>
          </cell>
          <cell r="CL433">
            <v>0</v>
          </cell>
        </row>
        <row r="434">
          <cell r="C434" t="str">
            <v>pgxcorpus a manually annotated corpus for pharmacogenomics</v>
          </cell>
          <cell r="E434" t="str">
            <v xml:space="preserve">macho </v>
          </cell>
          <cell r="F434" t="str">
            <v>PGxCorpus, a manually annotated corpus for pharmacogenomics</v>
          </cell>
          <cell r="G434" t="str">
            <v xml:space="preserve">Pgxcorpus, um corpus anotado manualmente para farmacogenômica </v>
          </cell>
          <cell r="I434">
            <v>4</v>
          </cell>
          <cell r="J434">
            <v>0</v>
          </cell>
          <cell r="K434">
            <v>0</v>
          </cell>
          <cell r="L434" t="str">
            <v>pubmed</v>
          </cell>
          <cell r="M434" t="str">
            <v>Sci Data</v>
          </cell>
          <cell r="N434" t="str">
            <v>Legrand J, Gogdemir R, Bousquet C, Dalleau K, Devignes MD, Digan W, Lee CJ, Ndiaye NC, Petitpain N, Ringot P, Smaïl-Tabbone M, Toussaint Y, Coulet A.</v>
          </cell>
          <cell r="O434">
            <v>2020</v>
          </cell>
          <cell r="R434">
            <v>0</v>
          </cell>
          <cell r="Y434" t="str">
            <v>10.1038/s41597-019-0342-9</v>
          </cell>
          <cell r="AA434" t="str">
            <v>10.1038/s41597-019-0342-9</v>
          </cell>
          <cell r="BA434" t="str">
            <v>2020/01/04</v>
          </cell>
          <cell r="BB434" t="str">
            <v>Legrand J</v>
          </cell>
          <cell r="BC434" t="str">
            <v>PMC6940385</v>
          </cell>
          <cell r="BE434" t="str">
            <v>Sci Data. 2020 Jan 2;7(1):3. doi: 10.1038/s41597-019-0342-9.</v>
          </cell>
          <cell r="BJ434" t="str">
            <v>Pharmacogenomics (PGx) studies how individual gene variations impact drug response phenotypes, which makes PGx-related knowledge a key component towards precision medicine. A significant part of the state-of-the-art knowledge in PGx is accumulated in scientific publications, where it is hardly reusable by humans or software. Natural language processing techniques have been developed to guide experts who curate this amount of knowledge. But existing works are limited by the absence of a high quality annotated corpus focusing on PGx domain. In particular, this absence restricts the use of supervised machine learning. This article introduces PGxCorpus, a manually annotated corpus, designed to fill this gap and to enable the automatic extraction of PGx relationships from text. It comprises 945 sentences from 911 PubMed abstracts, annotated with PGx entities of interest (mainly gene variations, genes, drugs and phenotypes), and relationships between those. In this article, we present the corpus itself, its construction and a baseline experiment that illustrates how it may be leveraged to synthesize and summarize PGx knowledge. © 2020, The Author(s).</v>
          </cell>
          <cell r="BK434" t="str">
            <v>A farmacogenômica (PGx) estuda como as variações de genes individuais impactam os fenótipos de resposta a medicamentos, o que torna o conhecimento relacionado ao PGx um componente chave para a medicina de precisão. Parte significativa do conhecimento de ponta em PGx é acumulada em publicações científicas, onde dificilmente é reutilizável por humanos ou softwares. Técnicas de processamento de linguagem natural foram desenvolvidas para orientar especialistas que curam essa quantidade de conhecimento. Mas os trabalhos existentes são limitados pela ausência de um corpus anotado de alta qualidade com foco no domínio PGx. Em particular, essa ausência restringe o uso de aprendizado de máquina supervisionado. Este artigo apresenta PGxCorpus, um corpus anotado manualmente, projetado para preencher essa lacuna e permitir a extração automática de relacionamentos PGx do texto. É composto por 945 frases de resumos de 911 PubMed, anotados com entidades PGx de interesse (principalmente variações de genes, genes, drogas e fenótipos) e relações entre eles. Neste artigo, apresentamos o corpus em si, sua construção e um experimento de base que ilustra como ele pode ser aproveitado para sintetizar e resumir o conhecimento PGx. © 2020, o (s) autor (es).</v>
          </cell>
          <cell r="BL434" t="str">
            <v xml:space="preserve">macho </v>
          </cell>
          <cell r="BQ434">
            <v>0</v>
          </cell>
          <cell r="BR434">
            <v>0</v>
          </cell>
          <cell r="BS434">
            <v>0</v>
          </cell>
          <cell r="BV434">
            <v>0</v>
          </cell>
          <cell r="BW434">
            <v>0</v>
          </cell>
          <cell r="BX434">
            <v>0</v>
          </cell>
          <cell r="BY434">
            <v>0</v>
          </cell>
          <cell r="BZ434">
            <v>0</v>
          </cell>
          <cell r="CA434">
            <v>0</v>
          </cell>
          <cell r="CB434">
            <v>0</v>
          </cell>
          <cell r="CC434">
            <v>0</v>
          </cell>
          <cell r="CE434" t="str">
            <v xml:space="preserve">Entra ou ñ para leitura: não </v>
          </cell>
          <cell r="CF434" t="str">
            <v>Ruim</v>
          </cell>
          <cell r="CG434">
            <v>44379</v>
          </cell>
          <cell r="CK434">
            <v>0</v>
          </cell>
          <cell r="CL434">
            <v>0</v>
          </cell>
        </row>
        <row r="435">
          <cell r="C435" t="str">
            <v>normalizing adverse events using recurrent neural networks with attention</v>
          </cell>
          <cell r="E435" t="str">
            <v xml:space="preserve">macho </v>
          </cell>
          <cell r="F435" t="str">
            <v>Normalizing Adverse Events using Recurrent Neural Networks with Attention</v>
          </cell>
          <cell r="G435" t="str">
            <v xml:space="preserve">Normalizando eventos adversos usando redes neurais recorrentes com atenção </v>
          </cell>
          <cell r="I435">
            <v>0</v>
          </cell>
          <cell r="J435">
            <v>0</v>
          </cell>
          <cell r="K435">
            <v>0</v>
          </cell>
          <cell r="L435" t="str">
            <v>pubmed</v>
          </cell>
          <cell r="M435" t="str">
            <v>AMIA Jt Summits Transl Sci Proc</v>
          </cell>
          <cell r="N435" t="str">
            <v>Lee K, Uzuner Ö.</v>
          </cell>
          <cell r="O435">
            <v>2020</v>
          </cell>
          <cell r="R435">
            <v>0</v>
          </cell>
          <cell r="BA435" t="str">
            <v>2020/06/02</v>
          </cell>
          <cell r="BB435" t="str">
            <v>Lee K</v>
          </cell>
          <cell r="BC435" t="str">
            <v>PMC7233057</v>
          </cell>
          <cell r="BE435" t="str">
            <v>AMIA Jt Summits Transl Sci Proc. 2020 May 30;2020:345-354. eCollection 2020.</v>
          </cell>
          <cell r="BJ435" t="str">
            <v>Adverse events (AEs) are undesirable outcomes of medication administration and cause many hospitalizations as well as even deaths per year. Information about AEs can enable their prevention. Natural language processing (NLP) techniques can identify AEs from narratives and match them to a structured terminology. We propose a novel neural network for AE normalization utilizing bidirectional long short-term memory (biLSTM) with attention mechanism that generalizes to diverse datasets. We train this network to first learn a framework for general AE normalization and then to learn the specifics of the task on individual corpora. Our results on the datasets from the Text Analysis Conference (TAC) 2017-ADR track, FDA adverse drug event evaluation shared task, and the Social Media Mining for Health Applications Workshop &amp; Shared Task 2019 show that our approach outperforms widely used rule-based normalizers on a diverse set of narratives. Additionally, it outperforms the best normalization system by 4.86 in macro-averaged F1-score in the TAC 2017-ADR track.</v>
          </cell>
          <cell r="BK435" t="str">
            <v>Os eventos adversos (EAs) são resultados indesejáveis ​​da administração de medicamentos e causam muitas hospitalizações e até mortes por ano. As informações sobre os EAs podem possibilitar sua prevenção. As técnicas de processamento de linguagem natural (PNL) podem identificar AEs de narrativas e combiná-los com uma terminologia estruturada. Propomos uma nova rede neural para normalização de EA utilizando memória bidirecional de longo prazo (biLSTM) com mecanismo de atenção que generaliza para diversos conjuntos de dados. Treinamos essa rede para primeiro aprender uma estrutura para normalização de EA geral e, em seguida, aprender as especificidades da tarefa em corpora individuais. Nossos resultados sobre os conjuntos de dados da faixa de ADR 2017-ADR da Text Analysis Conference (TAC), tarefa compartilhada de avaliação de evento adverso de drogas da FDA e o Workshop de Mineração de Mídia Social para Aplicações de Saúde e Tarefa Compartilhada 2019 mostram que nossa abordagem supera normalizadores baseados em regras amplamente usados em um conjunto diversificado de narrativas. Além disso, ele supera o melhor sistema de normalização em 4,86 ​​na pontuação F1 da macro média na faixa TAC 2017-ADR.</v>
          </cell>
          <cell r="BL435" t="str">
            <v xml:space="preserve">macho </v>
          </cell>
          <cell r="BQ435">
            <v>0</v>
          </cell>
          <cell r="BR435">
            <v>0</v>
          </cell>
          <cell r="BS435">
            <v>0</v>
          </cell>
          <cell r="BV435">
            <v>0</v>
          </cell>
          <cell r="BW435">
            <v>0</v>
          </cell>
          <cell r="BX435">
            <v>0</v>
          </cell>
          <cell r="BY435">
            <v>0</v>
          </cell>
          <cell r="BZ435">
            <v>0</v>
          </cell>
          <cell r="CA435">
            <v>0</v>
          </cell>
          <cell r="CB435">
            <v>0</v>
          </cell>
          <cell r="CC435">
            <v>0</v>
          </cell>
          <cell r="CE435" t="str">
            <v xml:space="preserve">Entra ou ñ para leitura: não </v>
          </cell>
          <cell r="CF435" t="str">
            <v>Ruim</v>
          </cell>
          <cell r="CG435">
            <v>44379</v>
          </cell>
          <cell r="CK435">
            <v>0</v>
          </cell>
          <cell r="CL435">
            <v>0</v>
          </cell>
        </row>
        <row r="436">
          <cell r="C436" t="str">
            <v>impact of pharmacogenomic information on values of care and quality of life associated with codeine and tramadol related adverse drug events</v>
          </cell>
          <cell r="E436" t="str">
            <v xml:space="preserve">macho </v>
          </cell>
          <cell r="F436" t="str">
            <v>Impact of Pharmacogenomic Information on Values of Care and Quality of Life Associated with Codeine and Tramadol-Related Adverse Drug Events</v>
          </cell>
          <cell r="G436" t="str">
            <v xml:space="preserve">Impacto de informações farmacogenômicas sobre valores de cuidados e qualidade de vida associados a eventos adversos relacionados à codeína e tramadol </v>
          </cell>
          <cell r="I436">
            <v>0</v>
          </cell>
          <cell r="J436">
            <v>0</v>
          </cell>
          <cell r="K436">
            <v>0</v>
          </cell>
          <cell r="L436" t="str">
            <v>pubmed</v>
          </cell>
          <cell r="M436" t="str">
            <v>Mayo Clin Proc Innov Qual Outcomes</v>
          </cell>
          <cell r="N436" t="str">
            <v>Zhu Y, Lopes GS, Bielinski SJ, Borah BJ, Larson NB, Moyer AM, Olson JE, Wang L, Weinshilboum R, St Sauver JL.</v>
          </cell>
          <cell r="O436">
            <v>2021</v>
          </cell>
          <cell r="R436">
            <v>0</v>
          </cell>
          <cell r="Y436" t="str">
            <v>10.1016/j.mayocpiqo.2020.08.009</v>
          </cell>
          <cell r="AA436" t="str">
            <v>10.1016/j.mayocpiqo.2020.08.009</v>
          </cell>
          <cell r="BA436" t="str">
            <v>2021/03/15</v>
          </cell>
          <cell r="BB436" t="str">
            <v>Zhu Y</v>
          </cell>
          <cell r="BC436" t="str">
            <v>PMC7930862</v>
          </cell>
          <cell r="BE436" t="str">
            <v>Mayo Clin Proc Innov Qual Outcomes. 2021 Jan 13;5(1):35-45. doi: 10.1016/j.mayocpiqo.2020.08.009. eCollection 2021 Feb.</v>
          </cell>
          <cell r="BJ436" t="str">
            <v>Objective: To assess the potential impact of Pharmacogenomic (PGx) variation in cytochrome P450 2D6 (CYP2D6) enzyme function, using loss in quality-adjusted life years (QALYs) associated with treatment problems, and the willingness to pay to avoid treatment problems from patients' and payers' perspectives.
Patients and methods: The study included patients prescribed tramadol or codeine, or both, between January 1, 2005, and December 31, 2017. Demographic information and adverse drug events, including adverse drug events and poor pain control, were collected from the electronic health records using natural language processing techniques and review by trained abstractors. Patients' willingness to pay and QALY estimates were based on comprehensive literature review. The CYP2D6 phenotypes were divided into 4 groups: ultra-rapid metabolizers, normal metabolizers, intermediate metabolizers, and poor metabolizers.
Results: Among the 2860 identified patients, 63 (2%) were ultrarapid metabolizers, 1449 (50%) were normal metabolizers, 1155 (40%) were intermediate metabolizers, and 193 (7%) were poor metabolizers. The patients' average estimated willingness-to-pay value to avoid treatment problems was $23 per month; poor metabolizers developed problems with the highest estimated willingness-to-pay value ($32 per month). The mean QALY loss among all patients was 0.024 QALYs (8.8 healthy days); poor metabolizers had the highest loss (0.027 QALYs, 9.9 healthy days).
Conclusion: Patients with various phenotypes developed different treatment problem profiles. Poor CYP2D6 metabolizers developed problems with highest willingness to pay, and they might potentially benefit most from PGx-guided treatment and problem prevention.</v>
          </cell>
          <cell r="BK436" t="str">
            <v>Objetivo: Avaliar o impacto potencial da variação farmacogenômica (PGx) na função enzimática do citocromo P450 2D6 (CYP2D6), usando a perda em anos de vida ajustados pela qualidade (QALYs) associada a problemas de tratamento e a disposição de pagar para evitar problemas de tratamento dos pacientes 'e perspectivas dos pagadores.
Pacientes e métodos: O estudo incluiu pacientes com prescrição de tramadol ou codeína, ou ambos, entre 1º de janeiro de 2005 e 31 de dezembro de 2017. Informações demográficas e eventos adversos a medicamentos, incluindo eventos adversos a medicamentos e controle da dor deficiente, foram coletados do sistema eletrônico de saúde registros usando técnicas de processamento de linguagem natural e revisão por abstratores treinados. A disposição dos pacientes em pagar e as estimativas do QALY foram baseadas em uma revisão abrangente da literatura. Os fenótipos CYP2D6 foram divididos em 4 grupos: metabolizadores ultrarrápidos, metabolizadores normais, metabolizadores intermediários e metabolizadores fracos.
Resultados: Entre os 2.860 pacientes identificados, 63 (2%) eram metabolizadores ultrarápidos, 1449 (50%) eram metabolizadores normais, 1155 (40%) eram metabolizadores intermediários e 193 (7%) eram metabolizadores fracos. O valor médio estimado da disposição a pagar dos pacientes para evitar problemas de tratamento foi de US $ 23 por mês; metabolizadores fracos desenvolveram problemas com o valor estimado de disposição a pagar mais alto (US $ 32 por mês). A perda média de QALY entre todos os pacientes foi de 0,024 QALYs (8,8 dias saudáveis); metabolizadores fracos tiveram a maior perda (0,027 QALYs, 9,9 dias saudáveis).
Conclusão: Pacientes com vários fenótipos desenvolveram diferentes perfis de problemas de tratamento. Metabolizadores de CYP2D6 fracos desenvolveram problemas com maior disposição para pagar e podem se beneficiar mais com o tratamento orientado por PGx e a prevenção de problemas.</v>
          </cell>
          <cell r="BL436" t="str">
            <v xml:space="preserve">macho </v>
          </cell>
          <cell r="BQ436">
            <v>0</v>
          </cell>
          <cell r="BR436">
            <v>0</v>
          </cell>
          <cell r="BS436">
            <v>0</v>
          </cell>
          <cell r="BV436">
            <v>0</v>
          </cell>
          <cell r="BW436">
            <v>0</v>
          </cell>
          <cell r="BX436">
            <v>0</v>
          </cell>
          <cell r="BY436">
            <v>0</v>
          </cell>
          <cell r="BZ436">
            <v>0</v>
          </cell>
          <cell r="CA436">
            <v>0</v>
          </cell>
          <cell r="CB436">
            <v>0</v>
          </cell>
          <cell r="CC436">
            <v>0</v>
          </cell>
          <cell r="CE436" t="str">
            <v xml:space="preserve">Entra ou ñ para leitura: não </v>
          </cell>
          <cell r="CF436" t="str">
            <v>Ruim</v>
          </cell>
          <cell r="CG436">
            <v>44379</v>
          </cell>
          <cell r="CK436">
            <v>0</v>
          </cell>
          <cell r="CL436">
            <v>0</v>
          </cell>
        </row>
        <row r="437">
          <cell r="C437" t="str">
            <v>augmenting aer2vec enriching distributed representations of adverse event report data with orthographic and lexical information</v>
          </cell>
          <cell r="E437" t="str">
            <v xml:space="preserve">macho </v>
          </cell>
          <cell r="F437" t="str">
            <v>Augmenting aer2vec: Enriching Distributed Representations of Adverse Event Report Data with Orthographic and Lexical Information</v>
          </cell>
          <cell r="G437" t="str">
            <v xml:space="preserve">Aumentando Aer2VEC: Enriquecendo representações distribuídas de dados de relatório de eventos adversos com informações ortográficas e lexicais </v>
          </cell>
          <cell r="I437">
            <v>0</v>
          </cell>
          <cell r="J437">
            <v>0</v>
          </cell>
          <cell r="K437">
            <v>0</v>
          </cell>
          <cell r="L437" t="str">
            <v>pubmed</v>
          </cell>
          <cell r="M437" t="str">
            <v>J Biomed Inform</v>
          </cell>
          <cell r="N437" t="str">
            <v>Ding X, Mower J, Subramanian D, Cohen T.</v>
          </cell>
          <cell r="O437">
            <v>2021</v>
          </cell>
          <cell r="R437">
            <v>0</v>
          </cell>
          <cell r="Y437" t="str">
            <v>10.1016/j.jbi.2021.103833</v>
          </cell>
          <cell r="AA437" t="str">
            <v>10.1016/j.jbi.2021.103833</v>
          </cell>
          <cell r="BA437" t="str">
            <v>2021/06/10</v>
          </cell>
          <cell r="BB437" t="str">
            <v>Ding X</v>
          </cell>
          <cell r="BE437" t="str">
            <v>J Biomed Inform. 2021 Jun 7:103833. doi: 10.1016/j.jbi.2021.103833. Online ahead of print.</v>
          </cell>
          <cell r="BJ437" t="str">
            <v xml:space="preserve">Adverse Drug Events (ADEs) are prevalent, costly, and sometimes preventable. Post-marketing drug surveillance aims to monitor ADEs that occur after a drug is released to market. Reports of such ADEs are aggregated by reporting systems, such as the Food and Drug Administration (FDA) Adverse Event Reporting System (FAERS). In this paper, we consider the topic of how best to represent data derived from reports in FAERS for the purpose of detecting post-marketing surveillance signals, in order to inform regulatory decision making. In our previous work, we developed aer2vec, a method for deriving distributed representations (concept embeddings) of drugs and side effects from ADE reports, establishing the utility of distributional information for pharmacovigilance signal detection. In this paper, we advance this line of research further by evaluating the utility of encoding orthographic and lexical information. We do so by adapting two Natural Language Processing methods, subword embedding and vector retrofitting, which were developed to encode such information into word embeddings. Models were compared for their ability to distinguish between positive and negative examples in a set of manually curated drug/ADE relationships, with both aer2vec enhancements offering advantages in performances over baseline models, and best performance obtained when retrofitting and subword embeddings were applied in concert. In addition, this work demonstrates that models leveraging distributed representations do not require extensive manual preprocessing to perform well on this pharmacovigilance signal detection task, and may even benefit from information that would otherwise be lost during the normalization and standardization process. </v>
          </cell>
          <cell r="BK437" t="str">
            <v>Os Eventos Adversos a Medicamentos (ADEs) são prevalentes, caros e, às vezes, evitáveis. A vigilância pós-comercialização de medicamentos visa monitorar os ADEs que ocorrem depois que um medicamento é lançado no mercado. As notificações de tais ADEs são agregadas por sistemas de notificação, como o Sistema de Notificação de Eventos Adversos (FAERS) da Food and Drug Administration (FDA). Neste artigo, consideramos o tópico de como melhor representar os dados derivados de relatórios no FAERS com o objetivo de detectar sinais de vigilância pós-comercialização, a fim de informar a tomada de decisão regulatória. Em nosso trabalho anterior, desenvolvemos aer2vec, um método para derivar representações distribuídas (embeddings de conceito) de drogas e efeitos colaterais de relatórios de ADE, estabelecendo a utilidade da informação distributiva para detecção de sinal de farmacovigilância. Neste artigo, avançamos ainda mais nessa linha de pesquisa, avaliando a utilidade da codificação de informações ortográficas e lexicais. Fazemos isso adaptando dois métodos de Processamento de Linguagem Natural, incorporação de subpalavra e retrofit vetorial, que foram desenvolvidos para codificar essas informações em incorporação de palavras. Os modelos foram comparados por sua capacidade de distinguir entre exemplos positivos e negativos em um conjunto de relações medicamento / ADE com curadoria manual, com os aprimoramentos aer2vec oferecendo vantagens nos desempenhos sobre os modelos de linha de base e o melhor desempenho obtido quando o retrofitting e a incorporação de subpalavra foram aplicados em conjunto. Além disso, este trabalho demonstra que os modelos que alavancam representações distribuídas não requerem extenso pré-processamento manual para executar bem nesta tarefa de detecção de sinal de farmacovigilância e podem até mesmo se beneficiar de informações que de outra forma seriam perdidas durante o processo de normalização e padronização.</v>
          </cell>
          <cell r="BL437" t="str">
            <v xml:space="preserve">macho </v>
          </cell>
          <cell r="BO437" t="str">
            <v>pago e não conseguido baixar</v>
          </cell>
          <cell r="BQ437">
            <v>0</v>
          </cell>
          <cell r="BR437">
            <v>0</v>
          </cell>
          <cell r="BS437">
            <v>0</v>
          </cell>
          <cell r="BV437">
            <v>0</v>
          </cell>
          <cell r="BW437">
            <v>0</v>
          </cell>
          <cell r="BX437">
            <v>0</v>
          </cell>
          <cell r="BY437">
            <v>0</v>
          </cell>
          <cell r="BZ437">
            <v>0</v>
          </cell>
          <cell r="CA437">
            <v>0</v>
          </cell>
          <cell r="CB437">
            <v>0</v>
          </cell>
          <cell r="CC437">
            <v>0</v>
          </cell>
          <cell r="CE437" t="str">
            <v>Entra ou ñ para leitura: sim</v>
          </cell>
          <cell r="CF437" t="str">
            <v>Bom</v>
          </cell>
          <cell r="CG437">
            <v>44379</v>
          </cell>
          <cell r="CK437">
            <v>0</v>
          </cell>
          <cell r="CL437">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535"/>
  <sheetViews>
    <sheetView tabSelected="1" workbookViewId="0">
      <selection activeCell="A2" sqref="A2"/>
    </sheetView>
  </sheetViews>
  <sheetFormatPr defaultRowHeight="15" x14ac:dyDescent="0.25"/>
  <sheetData>
    <row r="1" spans="1:5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2" t="s">
        <v>45</v>
      </c>
      <c r="AU1" s="3" t="s">
        <v>3994</v>
      </c>
      <c r="AV1" s="4" t="s">
        <v>3995</v>
      </c>
      <c r="AW1" s="4" t="s">
        <v>3996</v>
      </c>
      <c r="AX1" s="4" t="s">
        <v>3997</v>
      </c>
      <c r="AY1" s="4" t="s">
        <v>3998</v>
      </c>
      <c r="AZ1" s="4" t="s">
        <v>42</v>
      </c>
    </row>
    <row r="2" spans="1:52" x14ac:dyDescent="0.25">
      <c r="A2" t="s">
        <v>46</v>
      </c>
      <c r="B2" t="s">
        <v>47</v>
      </c>
      <c r="C2" t="s">
        <v>48</v>
      </c>
      <c r="D2" t="s">
        <v>49</v>
      </c>
      <c r="E2">
        <v>2020</v>
      </c>
      <c r="G2">
        <v>38</v>
      </c>
      <c r="H2" t="s">
        <v>50</v>
      </c>
      <c r="I2" t="s">
        <v>51</v>
      </c>
      <c r="L2">
        <v>10</v>
      </c>
      <c r="M2" t="b">
        <v>1</v>
      </c>
      <c r="N2" t="s">
        <v>52</v>
      </c>
      <c r="O2" t="s">
        <v>53</v>
      </c>
      <c r="T2" t="s">
        <v>54</v>
      </c>
      <c r="U2" t="s">
        <v>55</v>
      </c>
      <c r="V2" t="s">
        <v>56</v>
      </c>
      <c r="W2" t="s">
        <v>57</v>
      </c>
      <c r="AA2">
        <f>VLOOKUP(C2,[1]base_traduzida!$C$1:$CN$437,8,FALSE)</f>
        <v>0</v>
      </c>
      <c r="AB2">
        <f>VLOOKUP(C2,[1]base_traduzida!$C$1:$CN$437,9,FALSE)</f>
        <v>0</v>
      </c>
      <c r="AC2">
        <f>VLOOKUP(C2,[1]base_traduzida!$C$1:$CN$437,16,FALSE)</f>
        <v>0</v>
      </c>
      <c r="AD2">
        <f>VLOOKUP(C2,[1]base_traduzida!$C$1:$CN$437,68,FALSE)</f>
        <v>1</v>
      </c>
      <c r="AE2">
        <f>VLOOKUP(C2,[1]base_traduzida!$C$1:$CN$437,67,FALSE)</f>
        <v>0</v>
      </c>
      <c r="AF2" t="str">
        <f>VLOOKUP(C2,[1]base_traduzida!$C$1:$CN$437,71,FALSE)</f>
        <v>32% e medida F de 67</v>
      </c>
      <c r="AG2" t="str">
        <f>VLOOKUP(C2,[1]base_traduzida!$C$1:$CN$437,72,FALSE)</f>
        <v>96%.</v>
      </c>
      <c r="AH2">
        <f>VLOOKUP(C2,[1]base_traduzida!$C$1:$CN$437,73,FALSE)</f>
        <v>0</v>
      </c>
      <c r="AI2">
        <f>VLOOKUP(C2,[1]base_traduzida!$C$1:$CN$437,74,FALSE)</f>
        <v>0</v>
      </c>
      <c r="AJ2">
        <f>VLOOKUP(C2,[1]base_traduzida!$C$1:$CN$437,75,FALSE)</f>
        <v>0</v>
      </c>
      <c r="AK2">
        <f>VLOOKUP(C2,[1]base_traduzida!$C$1:$CN$437,76,FALSE)</f>
        <v>0</v>
      </c>
      <c r="AL2">
        <f>VLOOKUP(C2,[1]base_traduzida!$C$1:$CN$437,77,FALSE)</f>
        <v>0</v>
      </c>
      <c r="AM2">
        <f>VLOOKUP(C2,[1]base_traduzida!$C$1:$CN$437,78,FALSE)</f>
        <v>0</v>
      </c>
      <c r="AN2">
        <v>0</v>
      </c>
      <c r="AO2">
        <f>VLOOKUP(C2,[1]base_traduzida!$C$1:$CN$437,80,FALSE)</f>
        <v>0</v>
      </c>
      <c r="AP2" t="str">
        <f>VLOOKUP(C2,[1]base_traduzida!$C$1:$CN$437,81,FALSE)</f>
        <v>Entra ou ñ para leitura: não</v>
      </c>
      <c r="AQ2">
        <v>0</v>
      </c>
      <c r="AR2">
        <f>VLOOKUP(C2,[1]base_traduzida!$C$1:$CN$437,85,FALSE)</f>
        <v>0</v>
      </c>
      <c r="AS2">
        <f>VLOOKUP(C2,[1]base_traduzida!$C$1:$CN$437,83,FALSE)</f>
        <v>44374</v>
      </c>
      <c r="AT2">
        <f>VLOOKUP(C2,[1]base_traduzida!$C$1:$CN$437,84,FALSE)</f>
        <v>0</v>
      </c>
      <c r="AU2" t="str">
        <f>VLOOKUP(C2,[1]base_traduzida!$C$1:$CN$437,82,FALSE)</f>
        <v>Ruim</v>
      </c>
      <c r="AV2">
        <f>VLOOKUP(C2,[1]base_traduzida!$C$1:$CN$437,90,FALSE)</f>
        <v>0</v>
      </c>
      <c r="AW2">
        <f>VLOOKUP(C2,[1]base_traduzida!$C$1:$CN$437,66,FALSE)</f>
        <v>0</v>
      </c>
      <c r="AX2">
        <f>VLOOKUP(C2,[1]base_traduzida!$C$1:$CN$437,64,FALSE)</f>
        <v>0</v>
      </c>
      <c r="AY2">
        <f>VLOOKUP(C2,[1]base_traduzida!$C$1:$CN$437,65,FALSE)</f>
        <v>0</v>
      </c>
      <c r="AZ2">
        <f>VLOOKUP(C2,[1]base_traduzida!$C$1:$CN$437,69,FALSE)</f>
        <v>0</v>
      </c>
    </row>
    <row r="3" spans="1:52" x14ac:dyDescent="0.25">
      <c r="A3" t="s">
        <v>58</v>
      </c>
      <c r="C3" t="s">
        <v>59</v>
      </c>
      <c r="D3" t="s">
        <v>60</v>
      </c>
      <c r="E3">
        <v>2012</v>
      </c>
      <c r="F3" t="s">
        <v>61</v>
      </c>
      <c r="G3">
        <v>51</v>
      </c>
      <c r="H3" t="s">
        <v>62</v>
      </c>
      <c r="I3" t="s">
        <v>63</v>
      </c>
      <c r="J3" t="s">
        <v>61</v>
      </c>
      <c r="L3">
        <v>7</v>
      </c>
      <c r="M3" t="b">
        <v>1</v>
      </c>
      <c r="N3" t="s">
        <v>64</v>
      </c>
      <c r="T3" t="s">
        <v>54</v>
      </c>
      <c r="U3" t="s">
        <v>55</v>
      </c>
      <c r="W3" t="s">
        <v>57</v>
      </c>
      <c r="AA3">
        <f>VLOOKUP(C3,[1]base_traduzida!$C$1:$CN$437,8,FALSE)</f>
        <v>0</v>
      </c>
      <c r="AB3">
        <f>VLOOKUP(C3,[1]base_traduzida!$C$1:$CN$437,9,FALSE)</f>
        <v>0</v>
      </c>
      <c r="AC3">
        <f>VLOOKUP(C3,[1]base_traduzida!$C$1:$CN$437,16,FALSE)</f>
        <v>0</v>
      </c>
      <c r="AD3">
        <f>VLOOKUP(C3,[1]base_traduzida!$C$1:$CN$437,68,FALSE)</f>
        <v>0</v>
      </c>
      <c r="AE3">
        <f>VLOOKUP(C3,[1]base_traduzida!$C$1:$CN$437,67,FALSE)</f>
        <v>0</v>
      </c>
      <c r="AF3">
        <f>VLOOKUP(C3,[1]base_traduzida!$C$1:$CN$437,71,FALSE)</f>
        <v>0</v>
      </c>
      <c r="AG3">
        <f>VLOOKUP(C3,[1]base_traduzida!$C$1:$CN$437,72,FALSE)</f>
        <v>0</v>
      </c>
      <c r="AH3">
        <f>VLOOKUP(C3,[1]base_traduzida!$C$1:$CN$437,73,FALSE)</f>
        <v>0</v>
      </c>
      <c r="AI3">
        <f>VLOOKUP(C3,[1]base_traduzida!$C$1:$CN$437,74,FALSE)</f>
        <v>0</v>
      </c>
      <c r="AJ3">
        <f>VLOOKUP(C3,[1]base_traduzida!$C$1:$CN$437,75,FALSE)</f>
        <v>0</v>
      </c>
      <c r="AK3">
        <f>VLOOKUP(C3,[1]base_traduzida!$C$1:$CN$437,76,FALSE)</f>
        <v>0</v>
      </c>
      <c r="AL3">
        <f>VLOOKUP(C3,[1]base_traduzida!$C$1:$CN$437,77,FALSE)</f>
        <v>0</v>
      </c>
      <c r="AM3">
        <f>VLOOKUP(C3,[1]base_traduzida!$C$1:$CN$437,78,FALSE)</f>
        <v>0</v>
      </c>
      <c r="AN3">
        <v>0</v>
      </c>
      <c r="AO3">
        <f>VLOOKUP(C3,[1]base_traduzida!$C$1:$CN$437,80,FALSE)</f>
        <v>0</v>
      </c>
      <c r="AP3">
        <f>VLOOKUP(C3,[1]base_traduzida!$C$1:$CN$437,81,FALSE)</f>
        <v>0</v>
      </c>
      <c r="AQ3">
        <v>0</v>
      </c>
      <c r="AR3">
        <f>VLOOKUP(C3,[1]base_traduzida!$C$1:$CN$437,85,FALSE)</f>
        <v>0</v>
      </c>
      <c r="AS3">
        <f>VLOOKUP(C3,[1]base_traduzida!$C$1:$CN$437,83,FALSE)</f>
        <v>0</v>
      </c>
      <c r="AT3">
        <f>VLOOKUP(C3,[1]base_traduzida!$C$1:$CN$437,84,FALSE)</f>
        <v>0</v>
      </c>
      <c r="AU3">
        <f>VLOOKUP(C3,[1]base_traduzida!$C$1:$CN$437,82,FALSE)</f>
        <v>0</v>
      </c>
      <c r="AV3">
        <f>VLOOKUP(C3,[1]base_traduzida!$C$1:$CN$437,90,FALSE)</f>
        <v>0</v>
      </c>
      <c r="AW3">
        <f>VLOOKUP(C3,[1]base_traduzida!$C$1:$CN$437,66,FALSE)</f>
        <v>0</v>
      </c>
      <c r="AX3">
        <f>VLOOKUP(C3,[1]base_traduzida!$C$1:$CN$437,64,FALSE)</f>
        <v>0</v>
      </c>
      <c r="AY3">
        <f>VLOOKUP(C3,[1]base_traduzida!$C$1:$CN$437,65,FALSE)</f>
        <v>0</v>
      </c>
      <c r="AZ3">
        <f>VLOOKUP(C3,[1]base_traduzida!$C$1:$CN$437,69,FALSE)</f>
        <v>0</v>
      </c>
    </row>
    <row r="4" spans="1:52" x14ac:dyDescent="0.25">
      <c r="A4" t="s">
        <v>65</v>
      </c>
      <c r="B4" t="s">
        <v>66</v>
      </c>
      <c r="C4" t="s">
        <v>67</v>
      </c>
      <c r="D4" t="s">
        <v>68</v>
      </c>
      <c r="E4">
        <v>2020</v>
      </c>
      <c r="G4">
        <v>1</v>
      </c>
      <c r="H4" t="s">
        <v>69</v>
      </c>
      <c r="I4" t="s">
        <v>70</v>
      </c>
      <c r="J4" t="s">
        <v>61</v>
      </c>
      <c r="L4">
        <v>6</v>
      </c>
      <c r="M4" t="b">
        <v>1</v>
      </c>
      <c r="N4" t="s">
        <v>71</v>
      </c>
      <c r="O4" t="s">
        <v>72</v>
      </c>
      <c r="P4" t="s">
        <v>73</v>
      </c>
      <c r="Q4" t="s">
        <v>74</v>
      </c>
      <c r="S4">
        <v>170944</v>
      </c>
      <c r="T4" t="s">
        <v>54</v>
      </c>
      <c r="U4" t="s">
        <v>75</v>
      </c>
      <c r="W4" t="s">
        <v>57</v>
      </c>
      <c r="AA4" t="e">
        <f>VLOOKUP(C4,[1]base_traduzida!$C$1:$CN$437,8,FALSE)</f>
        <v>#N/A</v>
      </c>
      <c r="AB4" t="e">
        <f>VLOOKUP(C4,[1]base_traduzida!$C$1:$CN$437,9,FALSE)</f>
        <v>#N/A</v>
      </c>
      <c r="AC4" t="e">
        <f>VLOOKUP(C4,[1]base_traduzida!$C$1:$CN$437,16,FALSE)</f>
        <v>#N/A</v>
      </c>
      <c r="AD4" t="e">
        <f>VLOOKUP(C4,[1]base_traduzida!$C$1:$CN$437,68,FALSE)</f>
        <v>#N/A</v>
      </c>
      <c r="AE4" t="e">
        <f>VLOOKUP(C4,[1]base_traduzida!$C$1:$CN$437,67,FALSE)</f>
        <v>#N/A</v>
      </c>
      <c r="AF4" t="e">
        <f>VLOOKUP(C4,[1]base_traduzida!$C$1:$CN$437,71,FALSE)</f>
        <v>#N/A</v>
      </c>
      <c r="AG4" t="e">
        <f>VLOOKUP(C4,[1]base_traduzida!$C$1:$CN$437,72,FALSE)</f>
        <v>#N/A</v>
      </c>
      <c r="AH4" t="e">
        <f>VLOOKUP(C4,[1]base_traduzida!$C$1:$CN$437,73,FALSE)</f>
        <v>#N/A</v>
      </c>
      <c r="AI4" t="e">
        <f>VLOOKUP(C4,[1]base_traduzida!$C$1:$CN$437,74,FALSE)</f>
        <v>#N/A</v>
      </c>
      <c r="AJ4" t="e">
        <f>VLOOKUP(C4,[1]base_traduzida!$C$1:$CN$437,75,FALSE)</f>
        <v>#N/A</v>
      </c>
      <c r="AK4" t="e">
        <f>VLOOKUP(C4,[1]base_traduzida!$C$1:$CN$437,76,FALSE)</f>
        <v>#N/A</v>
      </c>
      <c r="AL4" t="e">
        <f>VLOOKUP(C4,[1]base_traduzida!$C$1:$CN$437,77,FALSE)</f>
        <v>#N/A</v>
      </c>
      <c r="AM4" t="e">
        <f>VLOOKUP(C4,[1]base_traduzida!$C$1:$CN$437,78,FALSE)</f>
        <v>#N/A</v>
      </c>
      <c r="AN4">
        <v>0</v>
      </c>
      <c r="AO4" t="e">
        <f>VLOOKUP(C4,[1]base_traduzida!$C$1:$CN$437,80,FALSE)</f>
        <v>#N/A</v>
      </c>
      <c r="AP4" t="e">
        <f>VLOOKUP(C4,[1]base_traduzida!$C$1:$CN$437,81,FALSE)</f>
        <v>#N/A</v>
      </c>
      <c r="AQ4">
        <v>0</v>
      </c>
      <c r="AR4" t="e">
        <f>VLOOKUP(C4,[1]base_traduzida!$C$1:$CN$437,85,FALSE)</f>
        <v>#N/A</v>
      </c>
      <c r="AS4" t="e">
        <f>VLOOKUP(C4,[1]base_traduzida!$C$1:$CN$437,83,FALSE)</f>
        <v>#N/A</v>
      </c>
      <c r="AT4" t="e">
        <f>VLOOKUP(C4,[1]base_traduzida!$C$1:$CN$437,84,FALSE)</f>
        <v>#N/A</v>
      </c>
      <c r="AU4" t="e">
        <f>VLOOKUP(C4,[1]base_traduzida!$C$1:$CN$437,82,FALSE)</f>
        <v>#N/A</v>
      </c>
      <c r="AV4" t="e">
        <f>VLOOKUP(C4,[1]base_traduzida!$C$1:$CN$437,90,FALSE)</f>
        <v>#N/A</v>
      </c>
      <c r="AW4" t="e">
        <f>VLOOKUP(C4,[1]base_traduzida!$C$1:$CN$437,66,FALSE)</f>
        <v>#N/A</v>
      </c>
      <c r="AX4" t="e">
        <f>VLOOKUP(C4,[1]base_traduzida!$C$1:$CN$437,64,FALSE)</f>
        <v>#N/A</v>
      </c>
      <c r="AY4" t="e">
        <f>VLOOKUP(C4,[1]base_traduzida!$C$1:$CN$437,65,FALSE)</f>
        <v>#N/A</v>
      </c>
      <c r="AZ4" t="e">
        <f>VLOOKUP(C4,[1]base_traduzida!$C$1:$CN$437,69,FALSE)</f>
        <v>#N/A</v>
      </c>
    </row>
    <row r="5" spans="1:52" x14ac:dyDescent="0.25">
      <c r="A5" t="s">
        <v>76</v>
      </c>
      <c r="B5" t="s">
        <v>77</v>
      </c>
      <c r="C5" t="s">
        <v>78</v>
      </c>
      <c r="D5" t="s">
        <v>79</v>
      </c>
      <c r="E5">
        <v>2010</v>
      </c>
      <c r="G5">
        <v>11</v>
      </c>
      <c r="H5" t="s">
        <v>80</v>
      </c>
      <c r="I5" t="s">
        <v>81</v>
      </c>
      <c r="L5">
        <v>12</v>
      </c>
      <c r="M5" t="b">
        <v>1</v>
      </c>
      <c r="N5" t="s">
        <v>82</v>
      </c>
      <c r="T5" t="s">
        <v>54</v>
      </c>
      <c r="U5" t="s">
        <v>55</v>
      </c>
      <c r="V5" t="s">
        <v>83</v>
      </c>
      <c r="W5" t="s">
        <v>57</v>
      </c>
      <c r="AA5">
        <f>VLOOKUP(C5,[1]base_traduzida!$C$1:$CN$437,8,FALSE)</f>
        <v>0</v>
      </c>
      <c r="AB5">
        <f>VLOOKUP(C5,[1]base_traduzida!$C$1:$CN$437,9,FALSE)</f>
        <v>0</v>
      </c>
      <c r="AC5">
        <f>VLOOKUP(C5,[1]base_traduzida!$C$1:$CN$437,16,FALSE)</f>
        <v>0</v>
      </c>
      <c r="AD5">
        <f>VLOOKUP(C5,[1]base_traduzida!$C$1:$CN$437,68,FALSE)</f>
        <v>0</v>
      </c>
      <c r="AE5">
        <f>VLOOKUP(C5,[1]base_traduzida!$C$1:$CN$437,67,FALSE)</f>
        <v>0</v>
      </c>
      <c r="AF5">
        <f>VLOOKUP(C5,[1]base_traduzida!$C$1:$CN$437,71,FALSE)</f>
        <v>0</v>
      </c>
      <c r="AG5">
        <f>VLOOKUP(C5,[1]base_traduzida!$C$1:$CN$437,72,FALSE)</f>
        <v>0</v>
      </c>
      <c r="AH5">
        <f>VLOOKUP(C5,[1]base_traduzida!$C$1:$CN$437,73,FALSE)</f>
        <v>0</v>
      </c>
      <c r="AI5">
        <f>VLOOKUP(C5,[1]base_traduzida!$C$1:$CN$437,74,FALSE)</f>
        <v>0</v>
      </c>
      <c r="AJ5">
        <f>VLOOKUP(C5,[1]base_traduzida!$C$1:$CN$437,75,FALSE)</f>
        <v>0</v>
      </c>
      <c r="AK5">
        <f>VLOOKUP(C5,[1]base_traduzida!$C$1:$CN$437,76,FALSE)</f>
        <v>0</v>
      </c>
      <c r="AL5">
        <f>VLOOKUP(C5,[1]base_traduzida!$C$1:$CN$437,77,FALSE)</f>
        <v>0</v>
      </c>
      <c r="AM5">
        <f>VLOOKUP(C5,[1]base_traduzida!$C$1:$CN$437,78,FALSE)</f>
        <v>0</v>
      </c>
      <c r="AN5">
        <v>0</v>
      </c>
      <c r="AO5">
        <f>VLOOKUP(C5,[1]base_traduzida!$C$1:$CN$437,80,FALSE)</f>
        <v>0</v>
      </c>
      <c r="AP5">
        <f>VLOOKUP(C5,[1]base_traduzida!$C$1:$CN$437,81,FALSE)</f>
        <v>0</v>
      </c>
      <c r="AQ5">
        <v>0</v>
      </c>
      <c r="AR5">
        <f>VLOOKUP(C5,[1]base_traduzida!$C$1:$CN$437,85,FALSE)</f>
        <v>0</v>
      </c>
      <c r="AS5">
        <f>VLOOKUP(C5,[1]base_traduzida!$C$1:$CN$437,83,FALSE)</f>
        <v>0</v>
      </c>
      <c r="AT5">
        <f>VLOOKUP(C5,[1]base_traduzida!$C$1:$CN$437,84,FALSE)</f>
        <v>0</v>
      </c>
      <c r="AU5">
        <f>VLOOKUP(C5,[1]base_traduzida!$C$1:$CN$437,82,FALSE)</f>
        <v>0</v>
      </c>
      <c r="AV5">
        <f>VLOOKUP(C5,[1]base_traduzida!$C$1:$CN$437,90,FALSE)</f>
        <v>0</v>
      </c>
      <c r="AW5">
        <f>VLOOKUP(C5,[1]base_traduzida!$C$1:$CN$437,66,FALSE)</f>
        <v>0</v>
      </c>
      <c r="AX5">
        <f>VLOOKUP(C5,[1]base_traduzida!$C$1:$CN$437,64,FALSE)</f>
        <v>0</v>
      </c>
      <c r="AY5">
        <f>VLOOKUP(C5,[1]base_traduzida!$C$1:$CN$437,65,FALSE)</f>
        <v>0</v>
      </c>
      <c r="AZ5">
        <f>VLOOKUP(C5,[1]base_traduzida!$C$1:$CN$437,69,FALSE)</f>
        <v>0</v>
      </c>
    </row>
    <row r="6" spans="1:52" x14ac:dyDescent="0.25">
      <c r="A6" t="s">
        <v>84</v>
      </c>
      <c r="B6" t="s">
        <v>85</v>
      </c>
      <c r="C6" t="s">
        <v>86</v>
      </c>
      <c r="D6" t="s">
        <v>87</v>
      </c>
      <c r="E6">
        <v>2021</v>
      </c>
      <c r="G6">
        <v>2</v>
      </c>
      <c r="H6" t="s">
        <v>88</v>
      </c>
      <c r="I6" t="s">
        <v>89</v>
      </c>
      <c r="J6" t="s">
        <v>61</v>
      </c>
      <c r="L6">
        <v>1</v>
      </c>
      <c r="M6" t="b">
        <v>0</v>
      </c>
      <c r="N6" t="s">
        <v>90</v>
      </c>
      <c r="O6" t="s">
        <v>72</v>
      </c>
      <c r="T6" t="s">
        <v>54</v>
      </c>
      <c r="U6" t="s">
        <v>55</v>
      </c>
      <c r="W6" t="s">
        <v>57</v>
      </c>
      <c r="AA6">
        <f>VLOOKUP(C6,[1]base_traduzida!$C$1:$CN$437,8,FALSE)</f>
        <v>0</v>
      </c>
      <c r="AB6">
        <f>VLOOKUP(C6,[1]base_traduzida!$C$1:$CN$437,9,FALSE)</f>
        <v>0</v>
      </c>
      <c r="AC6">
        <f>VLOOKUP(C6,[1]base_traduzida!$C$1:$CN$437,16,FALSE)</f>
        <v>0</v>
      </c>
      <c r="AD6">
        <f>VLOOKUP(C6,[1]base_traduzida!$C$1:$CN$437,68,FALSE)</f>
        <v>1</v>
      </c>
      <c r="AE6">
        <f>VLOOKUP(C6,[1]base_traduzida!$C$1:$CN$437,67,FALSE)</f>
        <v>0</v>
      </c>
      <c r="AF6">
        <f>VLOOKUP(C6,[1]base_traduzida!$C$1:$CN$437,71,FALSE)</f>
        <v>0</v>
      </c>
      <c r="AG6">
        <f>VLOOKUP(C6,[1]base_traduzida!$C$1:$CN$437,72,FALSE)</f>
        <v>0</v>
      </c>
      <c r="AH6">
        <f>VLOOKUP(C6,[1]base_traduzida!$C$1:$CN$437,73,FALSE)</f>
        <v>0</v>
      </c>
      <c r="AI6">
        <f>VLOOKUP(C6,[1]base_traduzida!$C$1:$CN$437,74,FALSE)</f>
        <v>0</v>
      </c>
      <c r="AJ6">
        <f>VLOOKUP(C6,[1]base_traduzida!$C$1:$CN$437,75,FALSE)</f>
        <v>0</v>
      </c>
      <c r="AK6">
        <f>VLOOKUP(C6,[1]base_traduzida!$C$1:$CN$437,76,FALSE)</f>
        <v>0</v>
      </c>
      <c r="AL6">
        <f>VLOOKUP(C6,[1]base_traduzida!$C$1:$CN$437,77,FALSE)</f>
        <v>0</v>
      </c>
      <c r="AM6">
        <f>VLOOKUP(C6,[1]base_traduzida!$C$1:$CN$437,78,FALSE)</f>
        <v>0</v>
      </c>
      <c r="AN6">
        <v>0</v>
      </c>
      <c r="AO6">
        <f>VLOOKUP(C6,[1]base_traduzida!$C$1:$CN$437,80,FALSE)</f>
        <v>0</v>
      </c>
      <c r="AP6" t="str">
        <f>VLOOKUP(C6,[1]base_traduzida!$C$1:$CN$437,81,FALSE)</f>
        <v>Entra ou ñ para leitura: não</v>
      </c>
      <c r="AQ6">
        <v>0</v>
      </c>
      <c r="AR6">
        <f>VLOOKUP(C6,[1]base_traduzida!$C$1:$CN$437,85,FALSE)</f>
        <v>0</v>
      </c>
      <c r="AS6">
        <f>VLOOKUP(C6,[1]base_traduzida!$C$1:$CN$437,83,FALSE)</f>
        <v>44375</v>
      </c>
      <c r="AT6">
        <f>VLOOKUP(C6,[1]base_traduzida!$C$1:$CN$437,84,FALSE)</f>
        <v>0</v>
      </c>
      <c r="AU6" t="str">
        <f>VLOOKUP(C6,[1]base_traduzida!$C$1:$CN$437,82,FALSE)</f>
        <v>Ruim</v>
      </c>
      <c r="AV6">
        <f>VLOOKUP(C6,[1]base_traduzida!$C$1:$CN$437,90,FALSE)</f>
        <v>0</v>
      </c>
      <c r="AW6">
        <f>VLOOKUP(C6,[1]base_traduzida!$C$1:$CN$437,66,FALSE)</f>
        <v>0</v>
      </c>
      <c r="AX6">
        <f>VLOOKUP(C6,[1]base_traduzida!$C$1:$CN$437,64,FALSE)</f>
        <v>0</v>
      </c>
      <c r="AY6">
        <f>VLOOKUP(C6,[1]base_traduzida!$C$1:$CN$437,65,FALSE)</f>
        <v>0</v>
      </c>
      <c r="AZ6">
        <f>VLOOKUP(C6,[1]base_traduzida!$C$1:$CN$437,69,FALSE)</f>
        <v>0</v>
      </c>
    </row>
    <row r="7" spans="1:52" x14ac:dyDescent="0.25">
      <c r="A7" t="s">
        <v>91</v>
      </c>
      <c r="B7" t="s">
        <v>92</v>
      </c>
      <c r="C7" t="s">
        <v>93</v>
      </c>
      <c r="D7" t="s">
        <v>94</v>
      </c>
      <c r="E7">
        <v>2013</v>
      </c>
      <c r="G7">
        <v>1</v>
      </c>
      <c r="H7" t="s">
        <v>95</v>
      </c>
      <c r="I7" t="s">
        <v>96</v>
      </c>
      <c r="J7" t="s">
        <v>61</v>
      </c>
      <c r="L7">
        <v>12</v>
      </c>
      <c r="M7" t="b">
        <v>1</v>
      </c>
      <c r="N7" t="s">
        <v>97</v>
      </c>
      <c r="P7" t="s">
        <v>98</v>
      </c>
      <c r="Q7" t="s">
        <v>99</v>
      </c>
      <c r="R7" t="s">
        <v>100</v>
      </c>
      <c r="S7">
        <v>102221</v>
      </c>
      <c r="T7" t="s">
        <v>54</v>
      </c>
      <c r="U7" t="s">
        <v>75</v>
      </c>
      <c r="W7" t="s">
        <v>57</v>
      </c>
      <c r="AA7">
        <f>VLOOKUP(C7,[1]base_traduzida!$C$1:$CN$437,8,FALSE)</f>
        <v>0</v>
      </c>
      <c r="AB7">
        <f>VLOOKUP(C7,[1]base_traduzida!$C$1:$CN$437,9,FALSE)</f>
        <v>0</v>
      </c>
      <c r="AC7">
        <f>VLOOKUP(C7,[1]base_traduzida!$C$1:$CN$437,16,FALSE)</f>
        <v>0</v>
      </c>
      <c r="AD7">
        <f>VLOOKUP(C7,[1]base_traduzida!$C$1:$CN$437,68,FALSE)</f>
        <v>0</v>
      </c>
      <c r="AE7">
        <f>VLOOKUP(C7,[1]base_traduzida!$C$1:$CN$437,67,FALSE)</f>
        <v>0</v>
      </c>
      <c r="AF7">
        <f>VLOOKUP(C7,[1]base_traduzida!$C$1:$CN$437,71,FALSE)</f>
        <v>0</v>
      </c>
      <c r="AG7">
        <f>VLOOKUP(C7,[1]base_traduzida!$C$1:$CN$437,72,FALSE)</f>
        <v>0</v>
      </c>
      <c r="AH7">
        <f>VLOOKUP(C7,[1]base_traduzida!$C$1:$CN$437,73,FALSE)</f>
        <v>0</v>
      </c>
      <c r="AI7">
        <f>VLOOKUP(C7,[1]base_traduzida!$C$1:$CN$437,74,FALSE)</f>
        <v>0</v>
      </c>
      <c r="AJ7">
        <f>VLOOKUP(C7,[1]base_traduzida!$C$1:$CN$437,75,FALSE)</f>
        <v>0</v>
      </c>
      <c r="AK7">
        <f>VLOOKUP(C7,[1]base_traduzida!$C$1:$CN$437,76,FALSE)</f>
        <v>0</v>
      </c>
      <c r="AL7">
        <f>VLOOKUP(C7,[1]base_traduzida!$C$1:$CN$437,77,FALSE)</f>
        <v>0</v>
      </c>
      <c r="AM7">
        <f>VLOOKUP(C7,[1]base_traduzida!$C$1:$CN$437,78,FALSE)</f>
        <v>0</v>
      </c>
      <c r="AN7">
        <v>0</v>
      </c>
      <c r="AO7">
        <f>VLOOKUP(C7,[1]base_traduzida!$C$1:$CN$437,80,FALSE)</f>
        <v>0</v>
      </c>
      <c r="AP7">
        <f>VLOOKUP(C7,[1]base_traduzida!$C$1:$CN$437,81,FALSE)</f>
        <v>0</v>
      </c>
      <c r="AQ7">
        <v>0</v>
      </c>
      <c r="AR7">
        <f>VLOOKUP(C7,[1]base_traduzida!$C$1:$CN$437,85,FALSE)</f>
        <v>0</v>
      </c>
      <c r="AS7">
        <f>VLOOKUP(C7,[1]base_traduzida!$C$1:$CN$437,83,FALSE)</f>
        <v>0</v>
      </c>
      <c r="AT7">
        <f>VLOOKUP(C7,[1]base_traduzida!$C$1:$CN$437,84,FALSE)</f>
        <v>0</v>
      </c>
      <c r="AU7">
        <f>VLOOKUP(C7,[1]base_traduzida!$C$1:$CN$437,82,FALSE)</f>
        <v>0</v>
      </c>
      <c r="AV7">
        <f>VLOOKUP(C7,[1]base_traduzida!$C$1:$CN$437,90,FALSE)</f>
        <v>0</v>
      </c>
      <c r="AW7">
        <f>VLOOKUP(C7,[1]base_traduzida!$C$1:$CN$437,66,FALSE)</f>
        <v>0</v>
      </c>
      <c r="AX7">
        <f>VLOOKUP(C7,[1]base_traduzida!$C$1:$CN$437,64,FALSE)</f>
        <v>0</v>
      </c>
      <c r="AY7">
        <f>VLOOKUP(C7,[1]base_traduzida!$C$1:$CN$437,65,FALSE)</f>
        <v>0</v>
      </c>
      <c r="AZ7">
        <f>VLOOKUP(C7,[1]base_traduzida!$C$1:$CN$437,69,FALSE)</f>
        <v>0</v>
      </c>
    </row>
    <row r="8" spans="1:52" x14ac:dyDescent="0.25">
      <c r="A8" t="s">
        <v>101</v>
      </c>
      <c r="B8" t="s">
        <v>102</v>
      </c>
      <c r="C8" t="s">
        <v>103</v>
      </c>
      <c r="D8" t="s">
        <v>104</v>
      </c>
      <c r="E8">
        <v>2022</v>
      </c>
      <c r="H8" t="s">
        <v>105</v>
      </c>
      <c r="I8" t="s">
        <v>106</v>
      </c>
      <c r="L8">
        <v>1</v>
      </c>
      <c r="M8" t="b">
        <v>0</v>
      </c>
      <c r="N8" t="s">
        <v>107</v>
      </c>
      <c r="O8" t="s">
        <v>108</v>
      </c>
      <c r="T8" t="s">
        <v>54</v>
      </c>
      <c r="U8" t="s">
        <v>55</v>
      </c>
      <c r="W8" t="s">
        <v>57</v>
      </c>
      <c r="AA8" t="e">
        <f>VLOOKUP(C8,[1]base_traduzida!$C$1:$CN$437,8,FALSE)</f>
        <v>#N/A</v>
      </c>
      <c r="AB8" t="e">
        <f>VLOOKUP(C8,[1]base_traduzida!$C$1:$CN$437,9,FALSE)</f>
        <v>#N/A</v>
      </c>
      <c r="AC8" t="e">
        <f>VLOOKUP(C8,[1]base_traduzida!$C$1:$CN$437,16,FALSE)</f>
        <v>#N/A</v>
      </c>
      <c r="AD8" t="e">
        <f>VLOOKUP(C8,[1]base_traduzida!$C$1:$CN$437,68,FALSE)</f>
        <v>#N/A</v>
      </c>
      <c r="AE8" t="e">
        <f>VLOOKUP(C8,[1]base_traduzida!$C$1:$CN$437,67,FALSE)</f>
        <v>#N/A</v>
      </c>
      <c r="AF8" t="e">
        <f>VLOOKUP(C8,[1]base_traduzida!$C$1:$CN$437,71,FALSE)</f>
        <v>#N/A</v>
      </c>
      <c r="AG8" t="e">
        <f>VLOOKUP(C8,[1]base_traduzida!$C$1:$CN$437,72,FALSE)</f>
        <v>#N/A</v>
      </c>
      <c r="AH8" t="e">
        <f>VLOOKUP(C8,[1]base_traduzida!$C$1:$CN$437,73,FALSE)</f>
        <v>#N/A</v>
      </c>
      <c r="AI8" t="e">
        <f>VLOOKUP(C8,[1]base_traduzida!$C$1:$CN$437,74,FALSE)</f>
        <v>#N/A</v>
      </c>
      <c r="AJ8" t="e">
        <f>VLOOKUP(C8,[1]base_traduzida!$C$1:$CN$437,75,FALSE)</f>
        <v>#N/A</v>
      </c>
      <c r="AK8" t="e">
        <f>VLOOKUP(C8,[1]base_traduzida!$C$1:$CN$437,76,FALSE)</f>
        <v>#N/A</v>
      </c>
      <c r="AL8" t="e">
        <f>VLOOKUP(C8,[1]base_traduzida!$C$1:$CN$437,77,FALSE)</f>
        <v>#N/A</v>
      </c>
      <c r="AM8" t="e">
        <f>VLOOKUP(C8,[1]base_traduzida!$C$1:$CN$437,78,FALSE)</f>
        <v>#N/A</v>
      </c>
      <c r="AN8">
        <v>0</v>
      </c>
      <c r="AO8" t="e">
        <f>VLOOKUP(C8,[1]base_traduzida!$C$1:$CN$437,80,FALSE)</f>
        <v>#N/A</v>
      </c>
      <c r="AP8" t="e">
        <f>VLOOKUP(C8,[1]base_traduzida!$C$1:$CN$437,81,FALSE)</f>
        <v>#N/A</v>
      </c>
      <c r="AQ8">
        <v>0</v>
      </c>
      <c r="AR8" t="e">
        <f>VLOOKUP(C8,[1]base_traduzida!$C$1:$CN$437,85,FALSE)</f>
        <v>#N/A</v>
      </c>
      <c r="AS8" t="e">
        <f>VLOOKUP(C8,[1]base_traduzida!$C$1:$CN$437,83,FALSE)</f>
        <v>#N/A</v>
      </c>
      <c r="AT8" t="e">
        <f>VLOOKUP(C8,[1]base_traduzida!$C$1:$CN$437,84,FALSE)</f>
        <v>#N/A</v>
      </c>
      <c r="AU8" t="e">
        <f>VLOOKUP(C8,[1]base_traduzida!$C$1:$CN$437,82,FALSE)</f>
        <v>#N/A</v>
      </c>
      <c r="AV8" t="e">
        <f>VLOOKUP(C8,[1]base_traduzida!$C$1:$CN$437,90,FALSE)</f>
        <v>#N/A</v>
      </c>
      <c r="AW8" t="e">
        <f>VLOOKUP(C8,[1]base_traduzida!$C$1:$CN$437,66,FALSE)</f>
        <v>#N/A</v>
      </c>
      <c r="AX8" t="e">
        <f>VLOOKUP(C8,[1]base_traduzida!$C$1:$CN$437,64,FALSE)</f>
        <v>#N/A</v>
      </c>
      <c r="AY8" t="e">
        <f>VLOOKUP(C8,[1]base_traduzida!$C$1:$CN$437,65,FALSE)</f>
        <v>#N/A</v>
      </c>
      <c r="AZ8" t="e">
        <f>VLOOKUP(C8,[1]base_traduzida!$C$1:$CN$437,69,FALSE)</f>
        <v>#N/A</v>
      </c>
    </row>
    <row r="9" spans="1:52" x14ac:dyDescent="0.25">
      <c r="A9" t="s">
        <v>109</v>
      </c>
      <c r="B9" t="s">
        <v>110</v>
      </c>
      <c r="C9" t="s">
        <v>111</v>
      </c>
      <c r="D9" t="s">
        <v>112</v>
      </c>
      <c r="E9">
        <v>2017</v>
      </c>
      <c r="F9" t="s">
        <v>61</v>
      </c>
      <c r="G9">
        <v>10</v>
      </c>
      <c r="H9" t="s">
        <v>113</v>
      </c>
      <c r="I9" t="s">
        <v>114</v>
      </c>
      <c r="J9" t="s">
        <v>61</v>
      </c>
      <c r="L9">
        <v>12</v>
      </c>
      <c r="M9" t="b">
        <v>1</v>
      </c>
      <c r="N9" t="s">
        <v>115</v>
      </c>
      <c r="O9" t="s">
        <v>116</v>
      </c>
      <c r="P9" t="s">
        <v>117</v>
      </c>
      <c r="Q9" t="s">
        <v>118</v>
      </c>
      <c r="S9">
        <v>203189</v>
      </c>
      <c r="T9" t="s">
        <v>54</v>
      </c>
      <c r="U9" t="s">
        <v>75</v>
      </c>
      <c r="W9" t="s">
        <v>57</v>
      </c>
      <c r="AA9">
        <f>VLOOKUP(C9,[1]base_traduzida!$C$1:$CN$437,8,FALSE)</f>
        <v>0</v>
      </c>
      <c r="AB9">
        <f>VLOOKUP(C9,[1]base_traduzida!$C$1:$CN$437,9,FALSE)</f>
        <v>1</v>
      </c>
      <c r="AC9">
        <f>VLOOKUP(C9,[1]base_traduzida!$C$1:$CN$437,16,FALSE)</f>
        <v>0</v>
      </c>
      <c r="AD9">
        <f>VLOOKUP(C9,[1]base_traduzida!$C$1:$CN$437,68,FALSE)</f>
        <v>1</v>
      </c>
      <c r="AE9">
        <f>VLOOKUP(C9,[1]base_traduzida!$C$1:$CN$437,67,FALSE)</f>
        <v>0</v>
      </c>
      <c r="AF9">
        <f>VLOOKUP(C9,[1]base_traduzida!$C$1:$CN$437,71,FALSE)</f>
        <v>0</v>
      </c>
      <c r="AG9">
        <f>VLOOKUP(C9,[1]base_traduzida!$C$1:$CN$437,72,FALSE)</f>
        <v>0</v>
      </c>
      <c r="AH9">
        <f>VLOOKUP(C9,[1]base_traduzida!$C$1:$CN$437,73,FALSE)</f>
        <v>0</v>
      </c>
      <c r="AI9">
        <f>VLOOKUP(C9,[1]base_traduzida!$C$1:$CN$437,74,FALSE)</f>
        <v>0</v>
      </c>
      <c r="AJ9">
        <f>VLOOKUP(C9,[1]base_traduzida!$C$1:$CN$437,75,FALSE)</f>
        <v>0</v>
      </c>
      <c r="AK9">
        <f>VLOOKUP(C9,[1]base_traduzida!$C$1:$CN$437,76,FALSE)</f>
        <v>0</v>
      </c>
      <c r="AL9">
        <f>VLOOKUP(C9,[1]base_traduzida!$C$1:$CN$437,77,FALSE)</f>
        <v>0</v>
      </c>
      <c r="AM9">
        <f>VLOOKUP(C9,[1]base_traduzida!$C$1:$CN$437,78,FALSE)</f>
        <v>0</v>
      </c>
      <c r="AN9">
        <v>0</v>
      </c>
      <c r="AO9">
        <f>VLOOKUP(C9,[1]base_traduzida!$C$1:$CN$437,80,FALSE)</f>
        <v>0</v>
      </c>
      <c r="AP9" t="str">
        <f>VLOOKUP(C9,[1]base_traduzida!$C$1:$CN$437,81,FALSE)</f>
        <v>Entra ou ñ para leitura: não - proposta de identificar ADE de outra forma.</v>
      </c>
      <c r="AQ9">
        <v>0</v>
      </c>
      <c r="AR9">
        <f>VLOOKUP(C9,[1]base_traduzida!$C$1:$CN$437,85,FALSE)</f>
        <v>0</v>
      </c>
      <c r="AS9">
        <f>VLOOKUP(C9,[1]base_traduzida!$C$1:$CN$437,83,FALSE)</f>
        <v>44369</v>
      </c>
      <c r="AT9">
        <f>VLOOKUP(C9,[1]base_traduzida!$C$1:$CN$437,84,FALSE)</f>
        <v>0</v>
      </c>
      <c r="AU9" t="str">
        <f>VLOOKUP(C9,[1]base_traduzida!$C$1:$CN$437,82,FALSE)</f>
        <v>Ruim</v>
      </c>
      <c r="AV9">
        <f>VLOOKUP(C9,[1]base_traduzida!$C$1:$CN$437,90,FALSE)</f>
        <v>0</v>
      </c>
      <c r="AW9">
        <f>VLOOKUP(C9,[1]base_traduzida!$C$1:$CN$437,66,FALSE)</f>
        <v>0</v>
      </c>
      <c r="AX9">
        <f>VLOOKUP(C9,[1]base_traduzida!$C$1:$CN$437,64,FALSE)</f>
        <v>0</v>
      </c>
      <c r="AY9">
        <f>VLOOKUP(C9,[1]base_traduzida!$C$1:$CN$437,65,FALSE)</f>
        <v>0</v>
      </c>
      <c r="AZ9">
        <f>VLOOKUP(C9,[1]base_traduzida!$C$1:$CN$437,69,FALSE)</f>
        <v>1</v>
      </c>
    </row>
    <row r="10" spans="1:52" x14ac:dyDescent="0.25">
      <c r="A10" t="s">
        <v>119</v>
      </c>
      <c r="B10" t="s">
        <v>120</v>
      </c>
      <c r="C10" t="s">
        <v>121</v>
      </c>
      <c r="D10" t="s">
        <v>122</v>
      </c>
      <c r="E10">
        <v>2020</v>
      </c>
      <c r="G10">
        <v>11</v>
      </c>
      <c r="H10" t="s">
        <v>123</v>
      </c>
      <c r="I10" t="s">
        <v>124</v>
      </c>
      <c r="J10" t="s">
        <v>61</v>
      </c>
      <c r="L10">
        <v>8</v>
      </c>
      <c r="M10" t="b">
        <v>1</v>
      </c>
      <c r="N10" t="s">
        <v>125</v>
      </c>
      <c r="O10" t="s">
        <v>108</v>
      </c>
      <c r="T10" t="s">
        <v>54</v>
      </c>
      <c r="U10" t="s">
        <v>55</v>
      </c>
      <c r="W10" t="s">
        <v>57</v>
      </c>
      <c r="AA10">
        <f>VLOOKUP(C10,[1]base_traduzida!$C$1:$CN$437,8,FALSE)</f>
        <v>0</v>
      </c>
      <c r="AB10">
        <f>VLOOKUP(C10,[1]base_traduzida!$C$1:$CN$437,9,FALSE)</f>
        <v>0</v>
      </c>
      <c r="AC10">
        <f>VLOOKUP(C10,[1]base_traduzida!$C$1:$CN$437,16,FALSE)</f>
        <v>1</v>
      </c>
      <c r="AD10">
        <f>VLOOKUP(C10,[1]base_traduzida!$C$1:$CN$437,68,FALSE)</f>
        <v>1</v>
      </c>
      <c r="AE10">
        <f>VLOOKUP(C10,[1]base_traduzida!$C$1:$CN$437,67,FALSE)</f>
        <v>0</v>
      </c>
      <c r="AF10">
        <f>VLOOKUP(C10,[1]base_traduzida!$C$1:$CN$437,71,FALSE)</f>
        <v>0</v>
      </c>
      <c r="AG10">
        <f>VLOOKUP(C10,[1]base_traduzida!$C$1:$CN$437,72,FALSE)</f>
        <v>0</v>
      </c>
      <c r="AH10">
        <f>VLOOKUP(C10,[1]base_traduzida!$C$1:$CN$437,73,FALSE)</f>
        <v>0</v>
      </c>
      <c r="AI10">
        <f>VLOOKUP(C10,[1]base_traduzida!$C$1:$CN$437,74,FALSE)</f>
        <v>0</v>
      </c>
      <c r="AJ10">
        <f>VLOOKUP(C10,[1]base_traduzida!$C$1:$CN$437,75,FALSE)</f>
        <v>0</v>
      </c>
      <c r="AK10">
        <f>VLOOKUP(C10,[1]base_traduzida!$C$1:$CN$437,76,FALSE)</f>
        <v>0</v>
      </c>
      <c r="AL10">
        <f>VLOOKUP(C10,[1]base_traduzida!$C$1:$CN$437,77,FALSE)</f>
        <v>0</v>
      </c>
      <c r="AM10">
        <f>VLOOKUP(C10,[1]base_traduzida!$C$1:$CN$437,78,FALSE)</f>
        <v>0</v>
      </c>
      <c r="AN10">
        <v>0</v>
      </c>
      <c r="AO10">
        <f>VLOOKUP(C10,[1]base_traduzida!$C$1:$CN$437,80,FALSE)</f>
        <v>0</v>
      </c>
      <c r="AP10" t="str">
        <f>VLOOKUP(C10,[1]base_traduzida!$C$1:$CN$437,81,FALSE)</f>
        <v>Entra ou ñ para leitura: sim</v>
      </c>
      <c r="AQ10">
        <v>0</v>
      </c>
      <c r="AR10">
        <f>VLOOKUP(C10,[1]base_traduzida!$C$1:$CN$437,85,FALSE)</f>
        <v>0</v>
      </c>
      <c r="AS10">
        <f>VLOOKUP(C10,[1]base_traduzida!$C$1:$CN$437,83,FALSE)</f>
        <v>44374</v>
      </c>
      <c r="AT10">
        <f>VLOOKUP(C10,[1]base_traduzida!$C$1:$CN$437,84,FALSE)</f>
        <v>0</v>
      </c>
      <c r="AU10" t="str">
        <f>VLOOKUP(C10,[1]base_traduzida!$C$1:$CN$437,82,FALSE)</f>
        <v>Excelente</v>
      </c>
      <c r="AV10">
        <f>VLOOKUP(C10,[1]base_traduzida!$C$1:$CN$437,90,FALSE)</f>
        <v>0</v>
      </c>
      <c r="AW10">
        <f>VLOOKUP(C10,[1]base_traduzida!$C$1:$CN$437,66,FALSE)</f>
        <v>1</v>
      </c>
      <c r="AX10">
        <f>VLOOKUP(C10,[1]base_traduzida!$C$1:$CN$437,64,FALSE)</f>
        <v>0</v>
      </c>
      <c r="AY10" t="str">
        <f>VLOOKUP(C10,[1]base_traduzida!$C$1:$CN$437,65,FALSE)</f>
        <v>Leitura completa: talvez - usa metamap, mas faz trabalhos de algoritmos de nlp, parece de texto escrito em EMR</v>
      </c>
      <c r="AZ10">
        <f>VLOOKUP(C10,[1]base_traduzida!$C$1:$CN$437,69,FALSE)</f>
        <v>0</v>
      </c>
    </row>
    <row r="11" spans="1:52" x14ac:dyDescent="0.25">
      <c r="A11" t="s">
        <v>126</v>
      </c>
      <c r="B11" t="s">
        <v>127</v>
      </c>
      <c r="C11" t="s">
        <v>128</v>
      </c>
      <c r="D11" t="s">
        <v>129</v>
      </c>
      <c r="E11">
        <v>2020</v>
      </c>
      <c r="G11">
        <v>4</v>
      </c>
      <c r="H11" t="s">
        <v>130</v>
      </c>
      <c r="I11" t="s">
        <v>131</v>
      </c>
      <c r="J11" t="s">
        <v>61</v>
      </c>
      <c r="L11">
        <v>7</v>
      </c>
      <c r="M11" t="b">
        <v>1</v>
      </c>
      <c r="N11" t="s">
        <v>132</v>
      </c>
      <c r="O11" t="s">
        <v>53</v>
      </c>
      <c r="T11" t="s">
        <v>54</v>
      </c>
      <c r="U11" t="s">
        <v>55</v>
      </c>
      <c r="V11" t="s">
        <v>83</v>
      </c>
      <c r="W11" t="s">
        <v>57</v>
      </c>
      <c r="AA11">
        <f>VLOOKUP(C11,[1]base_traduzida!$C$1:$CN$437,8,FALSE)</f>
        <v>0</v>
      </c>
      <c r="AB11">
        <f>VLOOKUP(C11,[1]base_traduzida!$C$1:$CN$437,9,FALSE)</f>
        <v>0</v>
      </c>
      <c r="AC11">
        <f>VLOOKUP(C11,[1]base_traduzida!$C$1:$CN$437,16,FALSE)</f>
        <v>0</v>
      </c>
      <c r="AD11">
        <f>VLOOKUP(C11,[1]base_traduzida!$C$1:$CN$437,68,FALSE)</f>
        <v>1</v>
      </c>
      <c r="AE11">
        <f>VLOOKUP(C11,[1]base_traduzida!$C$1:$CN$437,67,FALSE)</f>
        <v>0</v>
      </c>
      <c r="AF11" t="str">
        <f>VLOOKUP(C11,[1]base_traduzida!$C$1:$CN$437,71,FALSE)</f>
        <v xml:space="preserve"> descrevemos uma abordagem para encontrar usuários de drogas e eventos adversos em potencial</v>
      </c>
      <c r="AG11" t="str">
        <f>VLOOKUP(C11,[1]base_traduzida!$C$1:$CN$437,72,FALSE)</f>
        <v xml:space="preserve"> analisando o conteúdo das mensagens do Twitter utilizando Processamento de Linguagem Natural (PNL) e para construir classificadores Support Vector Machine (SVM). Devido à natureza do tamanho do conjunto de dados (ou seja</v>
      </c>
      <c r="AH11" t="str">
        <f>VLOOKUP(C11,[1]base_traduzida!$C$1:$CN$437,73,FALSE)</f>
        <v xml:space="preserve"> 2 bilhões de tweets)</v>
      </c>
      <c r="AI11" t="str">
        <f>VLOOKUP(C11,[1]base_traduzida!$C$1:$CN$437,74,FALSE)</f>
        <v xml:space="preserve"> os experimentos foram conduzidos em uma plataforma de computação de alto desempenho (HPC) usando MapReduce</v>
      </c>
      <c r="AJ11" t="str">
        <f>VLOOKUP(C11,[1]base_traduzida!$C$1:$CN$437,75,FALSE)</f>
        <v xml:space="preserve"> que exibe a tendência de análises de big data. Os resultados sugerem que os dados das redes sociais da vida diária podem ajudar na detecção precoce de questões importantes para a segurança do paciente.</v>
      </c>
      <c r="AK11">
        <f>VLOOKUP(C11,[1]base_traduzida!$C$1:$CN$437,76,FALSE)</f>
        <v>0</v>
      </c>
      <c r="AL11">
        <f>VLOOKUP(C11,[1]base_traduzida!$C$1:$CN$437,77,FALSE)</f>
        <v>0</v>
      </c>
      <c r="AM11">
        <f>VLOOKUP(C11,[1]base_traduzida!$C$1:$CN$437,78,FALSE)</f>
        <v>0</v>
      </c>
      <c r="AN11">
        <v>0</v>
      </c>
      <c r="AO11">
        <f>VLOOKUP(C11,[1]base_traduzida!$C$1:$CN$437,80,FALSE)</f>
        <v>0</v>
      </c>
      <c r="AP11" t="str">
        <f>VLOOKUP(C11,[1]base_traduzida!$C$1:$CN$437,81,FALSE)</f>
        <v>Entra ou ñ para leitura: não</v>
      </c>
      <c r="AQ11">
        <v>0</v>
      </c>
      <c r="AR11">
        <f>VLOOKUP(C11,[1]base_traduzida!$C$1:$CN$437,85,FALSE)</f>
        <v>0</v>
      </c>
      <c r="AS11">
        <f>VLOOKUP(C11,[1]base_traduzida!$C$1:$CN$437,83,FALSE)</f>
        <v>44374</v>
      </c>
      <c r="AT11">
        <f>VLOOKUP(C11,[1]base_traduzida!$C$1:$CN$437,84,FALSE)</f>
        <v>0</v>
      </c>
      <c r="AU11" t="str">
        <f>VLOOKUP(C11,[1]base_traduzida!$C$1:$CN$437,82,FALSE)</f>
        <v>Ruim</v>
      </c>
      <c r="AV11">
        <f>VLOOKUP(C11,[1]base_traduzida!$C$1:$CN$437,90,FALSE)</f>
        <v>0</v>
      </c>
      <c r="AW11">
        <f>VLOOKUP(C11,[1]base_traduzida!$C$1:$CN$437,66,FALSE)</f>
        <v>0</v>
      </c>
      <c r="AX11">
        <f>VLOOKUP(C11,[1]base_traduzida!$C$1:$CN$437,64,FALSE)</f>
        <v>0</v>
      </c>
      <c r="AY11">
        <f>VLOOKUP(C11,[1]base_traduzida!$C$1:$CN$437,65,FALSE)</f>
        <v>0</v>
      </c>
      <c r="AZ11">
        <f>VLOOKUP(C11,[1]base_traduzida!$C$1:$CN$437,69,FALSE)</f>
        <v>0</v>
      </c>
    </row>
    <row r="12" spans="1:52" x14ac:dyDescent="0.25">
      <c r="A12" t="s">
        <v>133</v>
      </c>
      <c r="B12" t="s">
        <v>134</v>
      </c>
      <c r="C12" t="s">
        <v>135</v>
      </c>
      <c r="D12" t="s">
        <v>136</v>
      </c>
      <c r="E12">
        <v>2021</v>
      </c>
      <c r="G12">
        <v>2</v>
      </c>
      <c r="H12" t="s">
        <v>137</v>
      </c>
      <c r="I12" t="s">
        <v>138</v>
      </c>
      <c r="J12" t="s">
        <v>61</v>
      </c>
      <c r="L12">
        <v>1</v>
      </c>
      <c r="M12" t="b">
        <v>0</v>
      </c>
      <c r="N12" t="s">
        <v>139</v>
      </c>
      <c r="O12" t="s">
        <v>53</v>
      </c>
      <c r="T12" t="s">
        <v>54</v>
      </c>
      <c r="U12" t="s">
        <v>55</v>
      </c>
      <c r="V12" t="s">
        <v>140</v>
      </c>
      <c r="W12" t="s">
        <v>57</v>
      </c>
      <c r="AA12" t="e">
        <f>VLOOKUP(C12,[1]base_traduzida!$C$1:$CN$437,8,FALSE)</f>
        <v>#N/A</v>
      </c>
      <c r="AB12" t="e">
        <f>VLOOKUP(C12,[1]base_traduzida!$C$1:$CN$437,9,FALSE)</f>
        <v>#N/A</v>
      </c>
      <c r="AC12" t="e">
        <f>VLOOKUP(C12,[1]base_traduzida!$C$1:$CN$437,16,FALSE)</f>
        <v>#N/A</v>
      </c>
      <c r="AD12" t="e">
        <f>VLOOKUP(C12,[1]base_traduzida!$C$1:$CN$437,68,FALSE)</f>
        <v>#N/A</v>
      </c>
      <c r="AE12" t="e">
        <f>VLOOKUP(C12,[1]base_traduzida!$C$1:$CN$437,67,FALSE)</f>
        <v>#N/A</v>
      </c>
      <c r="AF12" t="e">
        <f>VLOOKUP(C12,[1]base_traduzida!$C$1:$CN$437,71,FALSE)</f>
        <v>#N/A</v>
      </c>
      <c r="AG12" t="e">
        <f>VLOOKUP(C12,[1]base_traduzida!$C$1:$CN$437,72,FALSE)</f>
        <v>#N/A</v>
      </c>
      <c r="AH12" t="e">
        <f>VLOOKUP(C12,[1]base_traduzida!$C$1:$CN$437,73,FALSE)</f>
        <v>#N/A</v>
      </c>
      <c r="AI12" t="e">
        <f>VLOOKUP(C12,[1]base_traduzida!$C$1:$CN$437,74,FALSE)</f>
        <v>#N/A</v>
      </c>
      <c r="AJ12" t="e">
        <f>VLOOKUP(C12,[1]base_traduzida!$C$1:$CN$437,75,FALSE)</f>
        <v>#N/A</v>
      </c>
      <c r="AK12" t="e">
        <f>VLOOKUP(C12,[1]base_traduzida!$C$1:$CN$437,76,FALSE)</f>
        <v>#N/A</v>
      </c>
      <c r="AL12" t="e">
        <f>VLOOKUP(C12,[1]base_traduzida!$C$1:$CN$437,77,FALSE)</f>
        <v>#N/A</v>
      </c>
      <c r="AM12" t="e">
        <f>VLOOKUP(C12,[1]base_traduzida!$C$1:$CN$437,78,FALSE)</f>
        <v>#N/A</v>
      </c>
      <c r="AN12">
        <v>0</v>
      </c>
      <c r="AO12" t="e">
        <f>VLOOKUP(C12,[1]base_traduzida!$C$1:$CN$437,80,FALSE)</f>
        <v>#N/A</v>
      </c>
      <c r="AP12" t="e">
        <f>VLOOKUP(C12,[1]base_traduzida!$C$1:$CN$437,81,FALSE)</f>
        <v>#N/A</v>
      </c>
      <c r="AQ12">
        <v>0</v>
      </c>
      <c r="AR12" t="e">
        <f>VLOOKUP(C12,[1]base_traduzida!$C$1:$CN$437,85,FALSE)</f>
        <v>#N/A</v>
      </c>
      <c r="AS12" t="e">
        <f>VLOOKUP(C12,[1]base_traduzida!$C$1:$CN$437,83,FALSE)</f>
        <v>#N/A</v>
      </c>
      <c r="AT12" t="e">
        <f>VLOOKUP(C12,[1]base_traduzida!$C$1:$CN$437,84,FALSE)</f>
        <v>#N/A</v>
      </c>
      <c r="AU12" t="e">
        <f>VLOOKUP(C12,[1]base_traduzida!$C$1:$CN$437,82,FALSE)</f>
        <v>#N/A</v>
      </c>
      <c r="AV12" t="e">
        <f>VLOOKUP(C12,[1]base_traduzida!$C$1:$CN$437,90,FALSE)</f>
        <v>#N/A</v>
      </c>
      <c r="AW12" t="e">
        <f>VLOOKUP(C12,[1]base_traduzida!$C$1:$CN$437,66,FALSE)</f>
        <v>#N/A</v>
      </c>
      <c r="AX12" t="e">
        <f>VLOOKUP(C12,[1]base_traduzida!$C$1:$CN$437,64,FALSE)</f>
        <v>#N/A</v>
      </c>
      <c r="AY12" t="e">
        <f>VLOOKUP(C12,[1]base_traduzida!$C$1:$CN$437,65,FALSE)</f>
        <v>#N/A</v>
      </c>
      <c r="AZ12" t="e">
        <f>VLOOKUP(C12,[1]base_traduzida!$C$1:$CN$437,69,FALSE)</f>
        <v>#N/A</v>
      </c>
    </row>
    <row r="13" spans="1:52" x14ac:dyDescent="0.25">
      <c r="A13" t="s">
        <v>141</v>
      </c>
      <c r="B13" t="s">
        <v>142</v>
      </c>
      <c r="C13" t="s">
        <v>143</v>
      </c>
      <c r="D13" t="s">
        <v>144</v>
      </c>
      <c r="E13">
        <v>2020</v>
      </c>
      <c r="G13">
        <v>6</v>
      </c>
      <c r="H13" t="s">
        <v>145</v>
      </c>
      <c r="I13" t="s">
        <v>146</v>
      </c>
      <c r="L13">
        <v>11</v>
      </c>
      <c r="M13" t="b">
        <v>1</v>
      </c>
      <c r="N13" t="s">
        <v>147</v>
      </c>
      <c r="O13" t="s">
        <v>148</v>
      </c>
      <c r="T13" t="s">
        <v>54</v>
      </c>
      <c r="U13" t="s">
        <v>55</v>
      </c>
      <c r="V13" t="s">
        <v>149</v>
      </c>
      <c r="W13" t="s">
        <v>57</v>
      </c>
      <c r="AA13">
        <f>VLOOKUP(C13,[1]base_traduzida!$C$1:$CN$437,8,FALSE)</f>
        <v>0</v>
      </c>
      <c r="AB13">
        <f>VLOOKUP(C13,[1]base_traduzida!$C$1:$CN$437,9,FALSE)</f>
        <v>0</v>
      </c>
      <c r="AC13">
        <f>VLOOKUP(C13,[1]base_traduzida!$C$1:$CN$437,16,FALSE)</f>
        <v>0</v>
      </c>
      <c r="AD13">
        <f>VLOOKUP(C13,[1]base_traduzida!$C$1:$CN$437,68,FALSE)</f>
        <v>1</v>
      </c>
      <c r="AE13">
        <f>VLOOKUP(C13,[1]base_traduzida!$C$1:$CN$437,67,FALSE)</f>
        <v>0</v>
      </c>
      <c r="AF13">
        <f>VLOOKUP(C13,[1]base_traduzida!$C$1:$CN$437,71,FALSE)</f>
        <v>0</v>
      </c>
      <c r="AG13">
        <f>VLOOKUP(C13,[1]base_traduzida!$C$1:$CN$437,72,FALSE)</f>
        <v>0</v>
      </c>
      <c r="AH13">
        <f>VLOOKUP(C13,[1]base_traduzida!$C$1:$CN$437,73,FALSE)</f>
        <v>0</v>
      </c>
      <c r="AI13">
        <f>VLOOKUP(C13,[1]base_traduzida!$C$1:$CN$437,74,FALSE)</f>
        <v>0</v>
      </c>
      <c r="AJ13">
        <f>VLOOKUP(C13,[1]base_traduzida!$C$1:$CN$437,75,FALSE)</f>
        <v>0</v>
      </c>
      <c r="AK13">
        <f>VLOOKUP(C13,[1]base_traduzida!$C$1:$CN$437,76,FALSE)</f>
        <v>0</v>
      </c>
      <c r="AL13">
        <f>VLOOKUP(C13,[1]base_traduzida!$C$1:$CN$437,77,FALSE)</f>
        <v>0</v>
      </c>
      <c r="AM13">
        <f>VLOOKUP(C13,[1]base_traduzida!$C$1:$CN$437,78,FALSE)</f>
        <v>0</v>
      </c>
      <c r="AN13">
        <v>0</v>
      </c>
      <c r="AO13">
        <f>VLOOKUP(C13,[1]base_traduzida!$C$1:$CN$437,80,FALSE)</f>
        <v>0</v>
      </c>
      <c r="AP13" t="str">
        <f>VLOOKUP(C13,[1]base_traduzida!$C$1:$CN$437,81,FALSE)</f>
        <v>Entra ou ñ para leitura: não</v>
      </c>
      <c r="AQ13">
        <v>0</v>
      </c>
      <c r="AR13">
        <f>VLOOKUP(C13,[1]base_traduzida!$C$1:$CN$437,85,FALSE)</f>
        <v>0</v>
      </c>
      <c r="AS13">
        <f>VLOOKUP(C13,[1]base_traduzida!$C$1:$CN$437,83,FALSE)</f>
        <v>44374</v>
      </c>
      <c r="AT13">
        <f>VLOOKUP(C13,[1]base_traduzida!$C$1:$CN$437,84,FALSE)</f>
        <v>0</v>
      </c>
      <c r="AU13" t="str">
        <f>VLOOKUP(C13,[1]base_traduzida!$C$1:$CN$437,82,FALSE)</f>
        <v>Ruim</v>
      </c>
      <c r="AV13">
        <f>VLOOKUP(C13,[1]base_traduzida!$C$1:$CN$437,90,FALSE)</f>
        <v>0</v>
      </c>
      <c r="AW13">
        <f>VLOOKUP(C13,[1]base_traduzida!$C$1:$CN$437,66,FALSE)</f>
        <v>0</v>
      </c>
      <c r="AX13">
        <f>VLOOKUP(C13,[1]base_traduzida!$C$1:$CN$437,64,FALSE)</f>
        <v>0</v>
      </c>
      <c r="AY13">
        <f>VLOOKUP(C13,[1]base_traduzida!$C$1:$CN$437,65,FALSE)</f>
        <v>0</v>
      </c>
      <c r="AZ13">
        <f>VLOOKUP(C13,[1]base_traduzida!$C$1:$CN$437,69,FALSE)</f>
        <v>0</v>
      </c>
    </row>
    <row r="14" spans="1:52" x14ac:dyDescent="0.25">
      <c r="A14" t="s">
        <v>150</v>
      </c>
      <c r="C14" t="s">
        <v>151</v>
      </c>
      <c r="D14" t="s">
        <v>152</v>
      </c>
      <c r="E14">
        <v>2015</v>
      </c>
      <c r="H14" t="s">
        <v>153</v>
      </c>
      <c r="I14" t="s">
        <v>154</v>
      </c>
      <c r="J14" t="s">
        <v>61</v>
      </c>
      <c r="L14">
        <v>1</v>
      </c>
      <c r="M14" t="b">
        <v>0</v>
      </c>
      <c r="N14" t="s">
        <v>155</v>
      </c>
      <c r="O14" t="s">
        <v>156</v>
      </c>
      <c r="P14" t="s">
        <v>157</v>
      </c>
      <c r="Q14" t="s">
        <v>158</v>
      </c>
      <c r="S14">
        <v>122644</v>
      </c>
      <c r="T14" t="s">
        <v>54</v>
      </c>
      <c r="U14" t="s">
        <v>75</v>
      </c>
      <c r="W14" t="s">
        <v>57</v>
      </c>
      <c r="AA14">
        <f>VLOOKUP(C14,[1]base_traduzida!$C$1:$CN$437,8,FALSE)</f>
        <v>0</v>
      </c>
      <c r="AB14">
        <f>VLOOKUP(C14,[1]base_traduzida!$C$1:$CN$437,9,FALSE)</f>
        <v>0</v>
      </c>
      <c r="AC14">
        <f>VLOOKUP(C14,[1]base_traduzida!$C$1:$CN$437,16,FALSE)</f>
        <v>0</v>
      </c>
      <c r="AD14">
        <f>VLOOKUP(C14,[1]base_traduzida!$C$1:$CN$437,68,FALSE)</f>
        <v>0</v>
      </c>
      <c r="AE14">
        <f>VLOOKUP(C14,[1]base_traduzida!$C$1:$CN$437,67,FALSE)</f>
        <v>0</v>
      </c>
      <c r="AF14">
        <f>VLOOKUP(C14,[1]base_traduzida!$C$1:$CN$437,71,FALSE)</f>
        <v>0</v>
      </c>
      <c r="AG14">
        <f>VLOOKUP(C14,[1]base_traduzida!$C$1:$CN$437,72,FALSE)</f>
        <v>0</v>
      </c>
      <c r="AH14">
        <f>VLOOKUP(C14,[1]base_traduzida!$C$1:$CN$437,73,FALSE)</f>
        <v>0</v>
      </c>
      <c r="AI14">
        <f>VLOOKUP(C14,[1]base_traduzida!$C$1:$CN$437,74,FALSE)</f>
        <v>0</v>
      </c>
      <c r="AJ14">
        <f>VLOOKUP(C14,[1]base_traduzida!$C$1:$CN$437,75,FALSE)</f>
        <v>0</v>
      </c>
      <c r="AK14">
        <f>VLOOKUP(C14,[1]base_traduzida!$C$1:$CN$437,76,FALSE)</f>
        <v>0</v>
      </c>
      <c r="AL14">
        <f>VLOOKUP(C14,[1]base_traduzida!$C$1:$CN$437,77,FALSE)</f>
        <v>0</v>
      </c>
      <c r="AM14">
        <f>VLOOKUP(C14,[1]base_traduzida!$C$1:$CN$437,78,FALSE)</f>
        <v>0</v>
      </c>
      <c r="AN14">
        <v>0</v>
      </c>
      <c r="AO14">
        <f>VLOOKUP(C14,[1]base_traduzida!$C$1:$CN$437,80,FALSE)</f>
        <v>0</v>
      </c>
      <c r="AP14">
        <f>VLOOKUP(C14,[1]base_traduzida!$C$1:$CN$437,81,FALSE)</f>
        <v>0</v>
      </c>
      <c r="AQ14">
        <v>0</v>
      </c>
      <c r="AR14">
        <f>VLOOKUP(C14,[1]base_traduzida!$C$1:$CN$437,85,FALSE)</f>
        <v>0</v>
      </c>
      <c r="AS14">
        <f>VLOOKUP(C14,[1]base_traduzida!$C$1:$CN$437,83,FALSE)</f>
        <v>0</v>
      </c>
      <c r="AT14">
        <f>VLOOKUP(C14,[1]base_traduzida!$C$1:$CN$437,84,FALSE)</f>
        <v>0</v>
      </c>
      <c r="AU14">
        <f>VLOOKUP(C14,[1]base_traduzida!$C$1:$CN$437,82,FALSE)</f>
        <v>0</v>
      </c>
      <c r="AV14">
        <f>VLOOKUP(C14,[1]base_traduzida!$C$1:$CN$437,90,FALSE)</f>
        <v>0</v>
      </c>
      <c r="AW14">
        <f>VLOOKUP(C14,[1]base_traduzida!$C$1:$CN$437,66,FALSE)</f>
        <v>0</v>
      </c>
      <c r="AX14">
        <f>VLOOKUP(C14,[1]base_traduzida!$C$1:$CN$437,64,FALSE)</f>
        <v>0</v>
      </c>
      <c r="AY14">
        <f>VLOOKUP(C14,[1]base_traduzida!$C$1:$CN$437,65,FALSE)</f>
        <v>0</v>
      </c>
      <c r="AZ14">
        <f>VLOOKUP(C14,[1]base_traduzida!$C$1:$CN$437,69,FALSE)</f>
        <v>0</v>
      </c>
    </row>
    <row r="15" spans="1:52" x14ac:dyDescent="0.25">
      <c r="A15" t="s">
        <v>159</v>
      </c>
      <c r="B15" t="s">
        <v>160</v>
      </c>
      <c r="C15" t="s">
        <v>161</v>
      </c>
      <c r="D15" t="s">
        <v>162</v>
      </c>
      <c r="E15">
        <v>2017</v>
      </c>
      <c r="G15">
        <v>15</v>
      </c>
      <c r="H15" t="s">
        <v>163</v>
      </c>
      <c r="I15" t="s">
        <v>164</v>
      </c>
      <c r="L15">
        <v>7</v>
      </c>
      <c r="M15" t="b">
        <v>1</v>
      </c>
      <c r="N15" t="s">
        <v>165</v>
      </c>
      <c r="O15" t="s">
        <v>116</v>
      </c>
      <c r="P15" t="s">
        <v>166</v>
      </c>
      <c r="Q15" t="s">
        <v>167</v>
      </c>
      <c r="S15">
        <v>193269</v>
      </c>
      <c r="T15" t="s">
        <v>54</v>
      </c>
      <c r="U15" t="s">
        <v>75</v>
      </c>
      <c r="V15" t="s">
        <v>56</v>
      </c>
      <c r="W15" t="s">
        <v>57</v>
      </c>
      <c r="AA15">
        <f>VLOOKUP(C15,[1]base_traduzida!$C$1:$CN$437,8,FALSE)</f>
        <v>0</v>
      </c>
      <c r="AB15">
        <f>VLOOKUP(C15,[1]base_traduzida!$C$1:$CN$437,9,FALSE)</f>
        <v>0</v>
      </c>
      <c r="AC15">
        <f>VLOOKUP(C15,[1]base_traduzida!$C$1:$CN$437,16,FALSE)</f>
        <v>0</v>
      </c>
      <c r="AD15">
        <f>VLOOKUP(C15,[1]base_traduzida!$C$1:$CN$437,68,FALSE)</f>
        <v>1</v>
      </c>
      <c r="AE15">
        <f>VLOOKUP(C15,[1]base_traduzida!$C$1:$CN$437,67,FALSE)</f>
        <v>0</v>
      </c>
      <c r="AF15">
        <f>VLOOKUP(C15,[1]base_traduzida!$C$1:$CN$437,71,FALSE)</f>
        <v>0</v>
      </c>
      <c r="AG15">
        <f>VLOOKUP(C15,[1]base_traduzida!$C$1:$CN$437,72,FALSE)</f>
        <v>0</v>
      </c>
      <c r="AH15">
        <f>VLOOKUP(C15,[1]base_traduzida!$C$1:$CN$437,73,FALSE)</f>
        <v>0</v>
      </c>
      <c r="AI15">
        <f>VLOOKUP(C15,[1]base_traduzida!$C$1:$CN$437,74,FALSE)</f>
        <v>0</v>
      </c>
      <c r="AJ15">
        <f>VLOOKUP(C15,[1]base_traduzida!$C$1:$CN$437,75,FALSE)</f>
        <v>0</v>
      </c>
      <c r="AK15">
        <f>VLOOKUP(C15,[1]base_traduzida!$C$1:$CN$437,76,FALSE)</f>
        <v>0</v>
      </c>
      <c r="AL15">
        <f>VLOOKUP(C15,[1]base_traduzida!$C$1:$CN$437,77,FALSE)</f>
        <v>0</v>
      </c>
      <c r="AM15">
        <f>VLOOKUP(C15,[1]base_traduzida!$C$1:$CN$437,78,FALSE)</f>
        <v>0</v>
      </c>
      <c r="AN15">
        <v>0</v>
      </c>
      <c r="AO15">
        <f>VLOOKUP(C15,[1]base_traduzida!$C$1:$CN$437,80,FALSE)</f>
        <v>0</v>
      </c>
      <c r="AP15" t="str">
        <f>VLOOKUP(C15,[1]base_traduzida!$C$1:$CN$437,81,FALSE)</f>
        <v>Entra ou ñ para leitura: não</v>
      </c>
      <c r="AQ15">
        <v>0</v>
      </c>
      <c r="AR15">
        <f>VLOOKUP(C15,[1]base_traduzida!$C$1:$CN$437,85,FALSE)</f>
        <v>0</v>
      </c>
      <c r="AS15">
        <f>VLOOKUP(C15,[1]base_traduzida!$C$1:$CN$437,83,FALSE)</f>
        <v>44373</v>
      </c>
      <c r="AT15">
        <f>VLOOKUP(C15,[1]base_traduzida!$C$1:$CN$437,84,FALSE)</f>
        <v>0</v>
      </c>
      <c r="AU15" t="str">
        <f>VLOOKUP(C15,[1]base_traduzida!$C$1:$CN$437,82,FALSE)</f>
        <v>Ruim</v>
      </c>
      <c r="AV15">
        <f>VLOOKUP(C15,[1]base_traduzida!$C$1:$CN$437,90,FALSE)</f>
        <v>0</v>
      </c>
      <c r="AW15">
        <f>VLOOKUP(C15,[1]base_traduzida!$C$1:$CN$437,66,FALSE)</f>
        <v>0</v>
      </c>
      <c r="AX15">
        <f>VLOOKUP(C15,[1]base_traduzida!$C$1:$CN$437,64,FALSE)</f>
        <v>0</v>
      </c>
      <c r="AY15">
        <f>VLOOKUP(C15,[1]base_traduzida!$C$1:$CN$437,65,FALSE)</f>
        <v>0</v>
      </c>
      <c r="AZ15">
        <f>VLOOKUP(C15,[1]base_traduzida!$C$1:$CN$437,69,FALSE)</f>
        <v>0</v>
      </c>
    </row>
    <row r="16" spans="1:52" x14ac:dyDescent="0.25">
      <c r="A16" t="s">
        <v>168</v>
      </c>
      <c r="B16" t="s">
        <v>169</v>
      </c>
      <c r="C16" t="s">
        <v>170</v>
      </c>
      <c r="D16" t="s">
        <v>171</v>
      </c>
      <c r="E16">
        <v>2017</v>
      </c>
      <c r="G16">
        <v>34</v>
      </c>
      <c r="H16" t="s">
        <v>172</v>
      </c>
      <c r="I16" t="s">
        <v>173</v>
      </c>
      <c r="J16" t="s">
        <v>61</v>
      </c>
      <c r="L16">
        <v>8</v>
      </c>
      <c r="M16" t="b">
        <v>1</v>
      </c>
      <c r="N16" t="s">
        <v>174</v>
      </c>
      <c r="O16" t="s">
        <v>53</v>
      </c>
      <c r="T16" t="s">
        <v>54</v>
      </c>
      <c r="U16" t="s">
        <v>55</v>
      </c>
      <c r="V16" t="s">
        <v>83</v>
      </c>
      <c r="W16" t="s">
        <v>57</v>
      </c>
      <c r="AA16">
        <f>VLOOKUP(C16,[1]base_traduzida!$C$1:$CN$437,8,FALSE)</f>
        <v>0</v>
      </c>
      <c r="AB16">
        <f>VLOOKUP(C16,[1]base_traduzida!$C$1:$CN$437,9,FALSE)</f>
        <v>0</v>
      </c>
      <c r="AC16">
        <f>VLOOKUP(C16,[1]base_traduzida!$C$1:$CN$437,16,FALSE)</f>
        <v>1</v>
      </c>
      <c r="AD16">
        <f>VLOOKUP(C16,[1]base_traduzida!$C$1:$CN$437,68,FALSE)</f>
        <v>1</v>
      </c>
      <c r="AE16">
        <f>VLOOKUP(C16,[1]base_traduzida!$C$1:$CN$437,67,FALSE)</f>
        <v>0</v>
      </c>
      <c r="AF16">
        <f>VLOOKUP(C16,[1]base_traduzida!$C$1:$CN$437,71,FALSE)</f>
        <v>0</v>
      </c>
      <c r="AG16">
        <f>VLOOKUP(C16,[1]base_traduzida!$C$1:$CN$437,72,FALSE)</f>
        <v>0</v>
      </c>
      <c r="AH16">
        <f>VLOOKUP(C16,[1]base_traduzida!$C$1:$CN$437,73,FALSE)</f>
        <v>0</v>
      </c>
      <c r="AI16">
        <f>VLOOKUP(C16,[1]base_traduzida!$C$1:$CN$437,74,FALSE)</f>
        <v>0</v>
      </c>
      <c r="AJ16">
        <f>VLOOKUP(C16,[1]base_traduzida!$C$1:$CN$437,75,FALSE)</f>
        <v>0</v>
      </c>
      <c r="AK16">
        <f>VLOOKUP(C16,[1]base_traduzida!$C$1:$CN$437,76,FALSE)</f>
        <v>0</v>
      </c>
      <c r="AL16">
        <f>VLOOKUP(C16,[1]base_traduzida!$C$1:$CN$437,77,FALSE)</f>
        <v>0</v>
      </c>
      <c r="AM16">
        <f>VLOOKUP(C16,[1]base_traduzida!$C$1:$CN$437,78,FALSE)</f>
        <v>0</v>
      </c>
      <c r="AN16">
        <v>0</v>
      </c>
      <c r="AO16">
        <f>VLOOKUP(C16,[1]base_traduzida!$C$1:$CN$437,80,FALSE)</f>
        <v>0</v>
      </c>
      <c r="AP16" t="str">
        <f>VLOOKUP(C16,[1]base_traduzida!$C$1:$CN$437,81,FALSE)</f>
        <v>Entra ou ñ para leitura: sim - bom</v>
      </c>
      <c r="AQ16">
        <v>0</v>
      </c>
      <c r="AR16">
        <f>VLOOKUP(C16,[1]base_traduzida!$C$1:$CN$437,85,FALSE)</f>
        <v>1</v>
      </c>
      <c r="AS16">
        <f>VLOOKUP(C16,[1]base_traduzida!$C$1:$CN$437,83,FALSE)</f>
        <v>44373</v>
      </c>
      <c r="AT16">
        <f>VLOOKUP(C16,[1]base_traduzida!$C$1:$CN$437,84,FALSE)</f>
        <v>0</v>
      </c>
      <c r="AU16" t="str">
        <f>VLOOKUP(C16,[1]base_traduzida!$C$1:$CN$437,82,FALSE)</f>
        <v>Bom</v>
      </c>
      <c r="AV16">
        <f>VLOOKUP(C16,[1]base_traduzida!$C$1:$CN$437,90,FALSE)</f>
        <v>0</v>
      </c>
      <c r="AW16">
        <f>VLOOKUP(C16,[1]base_traduzida!$C$1:$CN$437,66,FALSE)</f>
        <v>1</v>
      </c>
      <c r="AX16">
        <f>VLOOKUP(C16,[1]base_traduzida!$C$1:$CN$437,64,FALSE)</f>
        <v>1</v>
      </c>
      <c r="AY16" t="str">
        <f>VLOOKUP(C16,[1]base_traduzida!$C$1:$CN$437,65,FALSE)</f>
        <v>Leitura completa: sim - interessante para introducao. desambiguação de abreviações clínicas</v>
      </c>
      <c r="AZ16">
        <f>VLOOKUP(C16,[1]base_traduzida!$C$1:$CN$437,69,FALSE)</f>
        <v>0</v>
      </c>
    </row>
    <row r="17" spans="1:52" x14ac:dyDescent="0.25">
      <c r="A17" t="s">
        <v>175</v>
      </c>
      <c r="B17" t="s">
        <v>176</v>
      </c>
      <c r="C17" t="s">
        <v>177</v>
      </c>
      <c r="D17" t="s">
        <v>178</v>
      </c>
      <c r="E17">
        <v>2020</v>
      </c>
      <c r="G17">
        <v>4</v>
      </c>
      <c r="H17" t="s">
        <v>179</v>
      </c>
      <c r="I17" t="s">
        <v>180</v>
      </c>
      <c r="L17">
        <v>10</v>
      </c>
      <c r="M17" t="b">
        <v>1</v>
      </c>
      <c r="N17" t="s">
        <v>181</v>
      </c>
      <c r="O17" t="s">
        <v>182</v>
      </c>
      <c r="P17" t="s">
        <v>183</v>
      </c>
      <c r="Q17" t="s">
        <v>184</v>
      </c>
      <c r="S17">
        <v>235929</v>
      </c>
      <c r="T17" t="s">
        <v>54</v>
      </c>
      <c r="U17" t="s">
        <v>75</v>
      </c>
      <c r="W17" t="s">
        <v>57</v>
      </c>
      <c r="AA17">
        <f>VLOOKUP(C17,[1]base_traduzida!$C$1:$CN$437,8,FALSE)</f>
        <v>0</v>
      </c>
      <c r="AB17">
        <f>VLOOKUP(C17,[1]base_traduzida!$C$1:$CN$437,9,FALSE)</f>
        <v>0</v>
      </c>
      <c r="AC17">
        <f>VLOOKUP(C17,[1]base_traduzida!$C$1:$CN$437,16,FALSE)</f>
        <v>0</v>
      </c>
      <c r="AD17">
        <f>VLOOKUP(C17,[1]base_traduzida!$C$1:$CN$437,68,FALSE)</f>
        <v>1</v>
      </c>
      <c r="AE17">
        <f>VLOOKUP(C17,[1]base_traduzida!$C$1:$CN$437,67,FALSE)</f>
        <v>0</v>
      </c>
      <c r="AF17">
        <f>VLOOKUP(C17,[1]base_traduzida!$C$1:$CN$437,71,FALSE)</f>
        <v>0</v>
      </c>
      <c r="AG17">
        <f>VLOOKUP(C17,[1]base_traduzida!$C$1:$CN$437,72,FALSE)</f>
        <v>0</v>
      </c>
      <c r="AH17">
        <f>VLOOKUP(C17,[1]base_traduzida!$C$1:$CN$437,73,FALSE)</f>
        <v>0</v>
      </c>
      <c r="AI17">
        <f>VLOOKUP(C17,[1]base_traduzida!$C$1:$CN$437,74,FALSE)</f>
        <v>0</v>
      </c>
      <c r="AJ17">
        <f>VLOOKUP(C17,[1]base_traduzida!$C$1:$CN$437,75,FALSE)</f>
        <v>0</v>
      </c>
      <c r="AK17">
        <f>VLOOKUP(C17,[1]base_traduzida!$C$1:$CN$437,76,FALSE)</f>
        <v>0</v>
      </c>
      <c r="AL17">
        <f>VLOOKUP(C17,[1]base_traduzida!$C$1:$CN$437,77,FALSE)</f>
        <v>0</v>
      </c>
      <c r="AM17">
        <f>VLOOKUP(C17,[1]base_traduzida!$C$1:$CN$437,78,FALSE)</f>
        <v>0</v>
      </c>
      <c r="AN17">
        <v>0</v>
      </c>
      <c r="AO17">
        <f>VLOOKUP(C17,[1]base_traduzida!$C$1:$CN$437,80,FALSE)</f>
        <v>1</v>
      </c>
      <c r="AP17" t="str">
        <f>VLOOKUP(C17,[1]base_traduzida!$C$1:$CN$437,81,FALSE)</f>
        <v>Entra ou ñ para leitura: não - pegar como ref para escrever meu abstract</v>
      </c>
      <c r="AQ17">
        <v>0</v>
      </c>
      <c r="AR17">
        <f>VLOOKUP(C17,[1]base_traduzida!$C$1:$CN$437,85,FALSE)</f>
        <v>0</v>
      </c>
      <c r="AS17">
        <f>VLOOKUP(C17,[1]base_traduzida!$C$1:$CN$437,83,FALSE)</f>
        <v>44374</v>
      </c>
      <c r="AT17">
        <f>VLOOKUP(C17,[1]base_traduzida!$C$1:$CN$437,84,FALSE)</f>
        <v>0</v>
      </c>
      <c r="AU17" t="str">
        <f>VLOOKUP(C17,[1]base_traduzida!$C$1:$CN$437,82,FALSE)</f>
        <v>Ruim</v>
      </c>
      <c r="AV17">
        <f>VLOOKUP(C17,[1]base_traduzida!$C$1:$CN$437,90,FALSE)</f>
        <v>0</v>
      </c>
      <c r="AW17">
        <f>VLOOKUP(C17,[1]base_traduzida!$C$1:$CN$437,66,FALSE)</f>
        <v>0</v>
      </c>
      <c r="AX17">
        <f>VLOOKUP(C17,[1]base_traduzida!$C$1:$CN$437,64,FALSE)</f>
        <v>0</v>
      </c>
      <c r="AY17">
        <f>VLOOKUP(C17,[1]base_traduzida!$C$1:$CN$437,65,FALSE)</f>
        <v>0</v>
      </c>
      <c r="AZ17">
        <f>VLOOKUP(C17,[1]base_traduzida!$C$1:$CN$437,69,FALSE)</f>
        <v>0</v>
      </c>
    </row>
    <row r="18" spans="1:52" x14ac:dyDescent="0.25">
      <c r="A18" t="s">
        <v>185</v>
      </c>
      <c r="C18" t="s">
        <v>186</v>
      </c>
      <c r="D18" t="s">
        <v>187</v>
      </c>
      <c r="E18">
        <v>2014</v>
      </c>
      <c r="G18">
        <v>1</v>
      </c>
      <c r="H18" t="s">
        <v>188</v>
      </c>
      <c r="I18" t="s">
        <v>189</v>
      </c>
      <c r="J18" t="s">
        <v>61</v>
      </c>
      <c r="L18">
        <v>1</v>
      </c>
      <c r="M18" t="b">
        <v>0</v>
      </c>
      <c r="N18" t="s">
        <v>190</v>
      </c>
      <c r="O18" t="s">
        <v>191</v>
      </c>
      <c r="T18" t="s">
        <v>54</v>
      </c>
      <c r="U18" t="s">
        <v>55</v>
      </c>
      <c r="W18" t="s">
        <v>57</v>
      </c>
      <c r="AA18">
        <f>VLOOKUP(C18,[1]base_traduzida!$C$1:$CN$437,8,FALSE)</f>
        <v>0</v>
      </c>
      <c r="AB18">
        <f>VLOOKUP(C18,[1]base_traduzida!$C$1:$CN$437,9,FALSE)</f>
        <v>0</v>
      </c>
      <c r="AC18">
        <f>VLOOKUP(C18,[1]base_traduzida!$C$1:$CN$437,16,FALSE)</f>
        <v>0</v>
      </c>
      <c r="AD18">
        <f>VLOOKUP(C18,[1]base_traduzida!$C$1:$CN$437,68,FALSE)</f>
        <v>0</v>
      </c>
      <c r="AE18">
        <f>VLOOKUP(C18,[1]base_traduzida!$C$1:$CN$437,67,FALSE)</f>
        <v>0</v>
      </c>
      <c r="AF18">
        <f>VLOOKUP(C18,[1]base_traduzida!$C$1:$CN$437,71,FALSE)</f>
        <v>0</v>
      </c>
      <c r="AG18">
        <f>VLOOKUP(C18,[1]base_traduzida!$C$1:$CN$437,72,FALSE)</f>
        <v>0</v>
      </c>
      <c r="AH18">
        <f>VLOOKUP(C18,[1]base_traduzida!$C$1:$CN$437,73,FALSE)</f>
        <v>0</v>
      </c>
      <c r="AI18">
        <f>VLOOKUP(C18,[1]base_traduzida!$C$1:$CN$437,74,FALSE)</f>
        <v>0</v>
      </c>
      <c r="AJ18">
        <f>VLOOKUP(C18,[1]base_traduzida!$C$1:$CN$437,75,FALSE)</f>
        <v>0</v>
      </c>
      <c r="AK18">
        <f>VLOOKUP(C18,[1]base_traduzida!$C$1:$CN$437,76,FALSE)</f>
        <v>0</v>
      </c>
      <c r="AL18">
        <f>VLOOKUP(C18,[1]base_traduzida!$C$1:$CN$437,77,FALSE)</f>
        <v>0</v>
      </c>
      <c r="AM18">
        <f>VLOOKUP(C18,[1]base_traduzida!$C$1:$CN$437,78,FALSE)</f>
        <v>0</v>
      </c>
      <c r="AN18">
        <v>0</v>
      </c>
      <c r="AO18">
        <f>VLOOKUP(C18,[1]base_traduzida!$C$1:$CN$437,80,FALSE)</f>
        <v>0</v>
      </c>
      <c r="AP18">
        <f>VLOOKUP(C18,[1]base_traduzida!$C$1:$CN$437,81,FALSE)</f>
        <v>0</v>
      </c>
      <c r="AQ18">
        <v>0</v>
      </c>
      <c r="AR18">
        <f>VLOOKUP(C18,[1]base_traduzida!$C$1:$CN$437,85,FALSE)</f>
        <v>0</v>
      </c>
      <c r="AS18">
        <f>VLOOKUP(C18,[1]base_traduzida!$C$1:$CN$437,83,FALSE)</f>
        <v>0</v>
      </c>
      <c r="AT18">
        <f>VLOOKUP(C18,[1]base_traduzida!$C$1:$CN$437,84,FALSE)</f>
        <v>0</v>
      </c>
      <c r="AU18">
        <f>VLOOKUP(C18,[1]base_traduzida!$C$1:$CN$437,82,FALSE)</f>
        <v>0</v>
      </c>
      <c r="AV18">
        <f>VLOOKUP(C18,[1]base_traduzida!$C$1:$CN$437,90,FALSE)</f>
        <v>0</v>
      </c>
      <c r="AW18">
        <f>VLOOKUP(C18,[1]base_traduzida!$C$1:$CN$437,66,FALSE)</f>
        <v>0</v>
      </c>
      <c r="AX18">
        <f>VLOOKUP(C18,[1]base_traduzida!$C$1:$CN$437,64,FALSE)</f>
        <v>0</v>
      </c>
      <c r="AY18">
        <f>VLOOKUP(C18,[1]base_traduzida!$C$1:$CN$437,65,FALSE)</f>
        <v>0</v>
      </c>
      <c r="AZ18">
        <f>VLOOKUP(C18,[1]base_traduzida!$C$1:$CN$437,69,FALSE)</f>
        <v>0</v>
      </c>
    </row>
    <row r="19" spans="1:52" x14ac:dyDescent="0.25">
      <c r="A19" t="s">
        <v>192</v>
      </c>
      <c r="C19" t="s">
        <v>193</v>
      </c>
      <c r="D19" t="s">
        <v>194</v>
      </c>
      <c r="E19">
        <v>2017</v>
      </c>
      <c r="G19">
        <v>1</v>
      </c>
      <c r="H19" t="s">
        <v>195</v>
      </c>
      <c r="I19" t="s">
        <v>196</v>
      </c>
      <c r="J19" t="s">
        <v>61</v>
      </c>
      <c r="L19">
        <v>5</v>
      </c>
      <c r="M19" t="b">
        <v>1</v>
      </c>
      <c r="N19" t="s">
        <v>197</v>
      </c>
      <c r="O19" t="s">
        <v>198</v>
      </c>
      <c r="P19" t="s">
        <v>199</v>
      </c>
      <c r="Q19" t="s">
        <v>200</v>
      </c>
      <c r="S19">
        <v>173894</v>
      </c>
      <c r="T19" t="s">
        <v>54</v>
      </c>
      <c r="U19" t="s">
        <v>75</v>
      </c>
      <c r="W19" t="s">
        <v>57</v>
      </c>
      <c r="AA19" t="e">
        <f>VLOOKUP(C19,[1]base_traduzida!$C$1:$CN$437,8,FALSE)</f>
        <v>#N/A</v>
      </c>
      <c r="AB19" t="e">
        <f>VLOOKUP(C19,[1]base_traduzida!$C$1:$CN$437,9,FALSE)</f>
        <v>#N/A</v>
      </c>
      <c r="AC19" t="e">
        <f>VLOOKUP(C19,[1]base_traduzida!$C$1:$CN$437,16,FALSE)</f>
        <v>#N/A</v>
      </c>
      <c r="AD19" t="e">
        <f>VLOOKUP(C19,[1]base_traduzida!$C$1:$CN$437,68,FALSE)</f>
        <v>#N/A</v>
      </c>
      <c r="AE19" t="e">
        <f>VLOOKUP(C19,[1]base_traduzida!$C$1:$CN$437,67,FALSE)</f>
        <v>#N/A</v>
      </c>
      <c r="AF19" t="e">
        <f>VLOOKUP(C19,[1]base_traduzida!$C$1:$CN$437,71,FALSE)</f>
        <v>#N/A</v>
      </c>
      <c r="AG19" t="e">
        <f>VLOOKUP(C19,[1]base_traduzida!$C$1:$CN$437,72,FALSE)</f>
        <v>#N/A</v>
      </c>
      <c r="AH19" t="e">
        <f>VLOOKUP(C19,[1]base_traduzida!$C$1:$CN$437,73,FALSE)</f>
        <v>#N/A</v>
      </c>
      <c r="AI19" t="e">
        <f>VLOOKUP(C19,[1]base_traduzida!$C$1:$CN$437,74,FALSE)</f>
        <v>#N/A</v>
      </c>
      <c r="AJ19" t="e">
        <f>VLOOKUP(C19,[1]base_traduzida!$C$1:$CN$437,75,FALSE)</f>
        <v>#N/A</v>
      </c>
      <c r="AK19" t="e">
        <f>VLOOKUP(C19,[1]base_traduzida!$C$1:$CN$437,76,FALSE)</f>
        <v>#N/A</v>
      </c>
      <c r="AL19" t="e">
        <f>VLOOKUP(C19,[1]base_traduzida!$C$1:$CN$437,77,FALSE)</f>
        <v>#N/A</v>
      </c>
      <c r="AM19" t="e">
        <f>VLOOKUP(C19,[1]base_traduzida!$C$1:$CN$437,78,FALSE)</f>
        <v>#N/A</v>
      </c>
      <c r="AN19">
        <v>0</v>
      </c>
      <c r="AO19" t="e">
        <f>VLOOKUP(C19,[1]base_traduzida!$C$1:$CN$437,80,FALSE)</f>
        <v>#N/A</v>
      </c>
      <c r="AP19" t="e">
        <f>VLOOKUP(C19,[1]base_traduzida!$C$1:$CN$437,81,FALSE)</f>
        <v>#N/A</v>
      </c>
      <c r="AQ19">
        <v>0</v>
      </c>
      <c r="AR19" t="e">
        <f>VLOOKUP(C19,[1]base_traduzida!$C$1:$CN$437,85,FALSE)</f>
        <v>#N/A</v>
      </c>
      <c r="AS19" t="e">
        <f>VLOOKUP(C19,[1]base_traduzida!$C$1:$CN$437,83,FALSE)</f>
        <v>#N/A</v>
      </c>
      <c r="AT19" t="e">
        <f>VLOOKUP(C19,[1]base_traduzida!$C$1:$CN$437,84,FALSE)</f>
        <v>#N/A</v>
      </c>
      <c r="AU19" t="e">
        <f>VLOOKUP(C19,[1]base_traduzida!$C$1:$CN$437,82,FALSE)</f>
        <v>#N/A</v>
      </c>
      <c r="AV19" t="e">
        <f>VLOOKUP(C19,[1]base_traduzida!$C$1:$CN$437,90,FALSE)</f>
        <v>#N/A</v>
      </c>
      <c r="AW19" t="e">
        <f>VLOOKUP(C19,[1]base_traduzida!$C$1:$CN$437,66,FALSE)</f>
        <v>#N/A</v>
      </c>
      <c r="AX19" t="e">
        <f>VLOOKUP(C19,[1]base_traduzida!$C$1:$CN$437,64,FALSE)</f>
        <v>#N/A</v>
      </c>
      <c r="AY19" t="e">
        <f>VLOOKUP(C19,[1]base_traduzida!$C$1:$CN$437,65,FALSE)</f>
        <v>#N/A</v>
      </c>
      <c r="AZ19" t="e">
        <f>VLOOKUP(C19,[1]base_traduzida!$C$1:$CN$437,69,FALSE)</f>
        <v>#N/A</v>
      </c>
    </row>
    <row r="20" spans="1:52" x14ac:dyDescent="0.25">
      <c r="A20" t="s">
        <v>201</v>
      </c>
      <c r="B20" t="s">
        <v>202</v>
      </c>
      <c r="C20" t="s">
        <v>203</v>
      </c>
      <c r="D20" t="s">
        <v>204</v>
      </c>
      <c r="E20">
        <v>2016</v>
      </c>
      <c r="G20">
        <v>1</v>
      </c>
      <c r="H20" t="s">
        <v>205</v>
      </c>
      <c r="I20" t="s">
        <v>206</v>
      </c>
      <c r="J20" t="s">
        <v>61</v>
      </c>
      <c r="L20">
        <v>9</v>
      </c>
      <c r="M20" t="b">
        <v>1</v>
      </c>
      <c r="N20" t="s">
        <v>207</v>
      </c>
      <c r="O20" t="s">
        <v>208</v>
      </c>
      <c r="T20" t="s">
        <v>54</v>
      </c>
      <c r="U20" t="s">
        <v>55</v>
      </c>
      <c r="W20" t="s">
        <v>57</v>
      </c>
      <c r="AA20">
        <f>VLOOKUP(C20,[1]base_traduzida!$C$1:$CN$437,8,FALSE)</f>
        <v>0</v>
      </c>
      <c r="AB20">
        <f>VLOOKUP(C20,[1]base_traduzida!$C$1:$CN$437,9,FALSE)</f>
        <v>0</v>
      </c>
      <c r="AC20">
        <f>VLOOKUP(C20,[1]base_traduzida!$C$1:$CN$437,16,FALSE)</f>
        <v>0</v>
      </c>
      <c r="AD20">
        <f>VLOOKUP(C20,[1]base_traduzida!$C$1:$CN$437,68,FALSE)</f>
        <v>0</v>
      </c>
      <c r="AE20">
        <f>VLOOKUP(C20,[1]base_traduzida!$C$1:$CN$437,67,FALSE)</f>
        <v>0</v>
      </c>
      <c r="AF20">
        <f>VLOOKUP(C20,[1]base_traduzida!$C$1:$CN$437,71,FALSE)</f>
        <v>0</v>
      </c>
      <c r="AG20">
        <f>VLOOKUP(C20,[1]base_traduzida!$C$1:$CN$437,72,FALSE)</f>
        <v>0</v>
      </c>
      <c r="AH20">
        <f>VLOOKUP(C20,[1]base_traduzida!$C$1:$CN$437,73,FALSE)</f>
        <v>0</v>
      </c>
      <c r="AI20">
        <f>VLOOKUP(C20,[1]base_traduzida!$C$1:$CN$437,74,FALSE)</f>
        <v>0</v>
      </c>
      <c r="AJ20">
        <f>VLOOKUP(C20,[1]base_traduzida!$C$1:$CN$437,75,FALSE)</f>
        <v>0</v>
      </c>
      <c r="AK20">
        <f>VLOOKUP(C20,[1]base_traduzida!$C$1:$CN$437,76,FALSE)</f>
        <v>0</v>
      </c>
      <c r="AL20">
        <f>VLOOKUP(C20,[1]base_traduzida!$C$1:$CN$437,77,FALSE)</f>
        <v>0</v>
      </c>
      <c r="AM20">
        <f>VLOOKUP(C20,[1]base_traduzida!$C$1:$CN$437,78,FALSE)</f>
        <v>0</v>
      </c>
      <c r="AN20">
        <v>0</v>
      </c>
      <c r="AO20">
        <f>VLOOKUP(C20,[1]base_traduzida!$C$1:$CN$437,80,FALSE)</f>
        <v>0</v>
      </c>
      <c r="AP20">
        <f>VLOOKUP(C20,[1]base_traduzida!$C$1:$CN$437,81,FALSE)</f>
        <v>0</v>
      </c>
      <c r="AQ20">
        <v>0</v>
      </c>
      <c r="AR20">
        <f>VLOOKUP(C20,[1]base_traduzida!$C$1:$CN$437,85,FALSE)</f>
        <v>0</v>
      </c>
      <c r="AS20">
        <f>VLOOKUP(C20,[1]base_traduzida!$C$1:$CN$437,83,FALSE)</f>
        <v>0</v>
      </c>
      <c r="AT20">
        <f>VLOOKUP(C20,[1]base_traduzida!$C$1:$CN$437,84,FALSE)</f>
        <v>0</v>
      </c>
      <c r="AU20">
        <f>VLOOKUP(C20,[1]base_traduzida!$C$1:$CN$437,82,FALSE)</f>
        <v>0</v>
      </c>
      <c r="AV20">
        <f>VLOOKUP(C20,[1]base_traduzida!$C$1:$CN$437,90,FALSE)</f>
        <v>0</v>
      </c>
      <c r="AW20">
        <f>VLOOKUP(C20,[1]base_traduzida!$C$1:$CN$437,66,FALSE)</f>
        <v>0</v>
      </c>
      <c r="AX20">
        <f>VLOOKUP(C20,[1]base_traduzida!$C$1:$CN$437,64,FALSE)</f>
        <v>0</v>
      </c>
      <c r="AY20">
        <f>VLOOKUP(C20,[1]base_traduzida!$C$1:$CN$437,65,FALSE)</f>
        <v>0</v>
      </c>
      <c r="AZ20">
        <f>VLOOKUP(C20,[1]base_traduzida!$C$1:$CN$437,69,FALSE)</f>
        <v>0</v>
      </c>
    </row>
    <row r="21" spans="1:52" x14ac:dyDescent="0.25">
      <c r="A21" t="s">
        <v>209</v>
      </c>
      <c r="B21" t="s">
        <v>210</v>
      </c>
      <c r="C21" t="s">
        <v>211</v>
      </c>
      <c r="D21" t="s">
        <v>212</v>
      </c>
      <c r="E21">
        <v>2017</v>
      </c>
      <c r="G21">
        <v>137</v>
      </c>
      <c r="H21" t="s">
        <v>213</v>
      </c>
      <c r="I21" t="s">
        <v>214</v>
      </c>
      <c r="L21">
        <v>1</v>
      </c>
      <c r="M21" t="b">
        <v>0</v>
      </c>
      <c r="N21" t="s">
        <v>215</v>
      </c>
      <c r="O21" t="s">
        <v>216</v>
      </c>
      <c r="T21" t="s">
        <v>54</v>
      </c>
      <c r="U21" t="s">
        <v>55</v>
      </c>
      <c r="V21" t="s">
        <v>140</v>
      </c>
      <c r="W21" t="s">
        <v>57</v>
      </c>
      <c r="AA21">
        <f>VLOOKUP(C21,[1]base_traduzida!$C$1:$CN$437,8,FALSE)</f>
        <v>0</v>
      </c>
      <c r="AB21">
        <f>VLOOKUP(C21,[1]base_traduzida!$C$1:$CN$437,9,FALSE)</f>
        <v>0</v>
      </c>
      <c r="AC21">
        <f>VLOOKUP(C21,[1]base_traduzida!$C$1:$CN$437,16,FALSE)</f>
        <v>0</v>
      </c>
      <c r="AD21">
        <f>VLOOKUP(C21,[1]base_traduzida!$C$1:$CN$437,68,FALSE)</f>
        <v>1</v>
      </c>
      <c r="AE21">
        <f>VLOOKUP(C21,[1]base_traduzida!$C$1:$CN$437,67,FALSE)</f>
        <v>0</v>
      </c>
      <c r="AF21">
        <f>VLOOKUP(C21,[1]base_traduzida!$C$1:$CN$437,71,FALSE)</f>
        <v>0</v>
      </c>
      <c r="AG21">
        <f>VLOOKUP(C21,[1]base_traduzida!$C$1:$CN$437,72,FALSE)</f>
        <v>0</v>
      </c>
      <c r="AH21">
        <f>VLOOKUP(C21,[1]base_traduzida!$C$1:$CN$437,73,FALSE)</f>
        <v>0</v>
      </c>
      <c r="AI21">
        <f>VLOOKUP(C21,[1]base_traduzida!$C$1:$CN$437,74,FALSE)</f>
        <v>0</v>
      </c>
      <c r="AJ21">
        <f>VLOOKUP(C21,[1]base_traduzida!$C$1:$CN$437,75,FALSE)</f>
        <v>0</v>
      </c>
      <c r="AK21">
        <f>VLOOKUP(C21,[1]base_traduzida!$C$1:$CN$437,76,FALSE)</f>
        <v>0</v>
      </c>
      <c r="AL21">
        <f>VLOOKUP(C21,[1]base_traduzida!$C$1:$CN$437,77,FALSE)</f>
        <v>0</v>
      </c>
      <c r="AM21">
        <f>VLOOKUP(C21,[1]base_traduzida!$C$1:$CN$437,78,FALSE)</f>
        <v>0</v>
      </c>
      <c r="AN21">
        <v>0</v>
      </c>
      <c r="AO21">
        <f>VLOOKUP(C21,[1]base_traduzida!$C$1:$CN$437,80,FALSE)</f>
        <v>0</v>
      </c>
      <c r="AP21" t="str">
        <f>VLOOKUP(C21,[1]base_traduzida!$C$1:$CN$437,81,FALSE)</f>
        <v>Entra ou ñ para leitura: talvez</v>
      </c>
      <c r="AQ21">
        <v>0</v>
      </c>
      <c r="AR21">
        <f>VLOOKUP(C21,[1]base_traduzida!$C$1:$CN$437,85,FALSE)</f>
        <v>0</v>
      </c>
      <c r="AS21">
        <f>VLOOKUP(C21,[1]base_traduzida!$C$1:$CN$437,83,FALSE)</f>
        <v>44373</v>
      </c>
      <c r="AT21">
        <f>VLOOKUP(C21,[1]base_traduzida!$C$1:$CN$437,84,FALSE)</f>
        <v>0</v>
      </c>
      <c r="AU21" t="str">
        <f>VLOOKUP(C21,[1]base_traduzida!$C$1:$CN$437,82,FALSE)</f>
        <v>Razoavel</v>
      </c>
      <c r="AV21">
        <f>VLOOKUP(C21,[1]base_traduzida!$C$1:$CN$437,90,FALSE)</f>
        <v>0</v>
      </c>
      <c r="AW21">
        <f>VLOOKUP(C21,[1]base_traduzida!$C$1:$CN$437,66,FALSE)</f>
        <v>0</v>
      </c>
      <c r="AX21">
        <f>VLOOKUP(C21,[1]base_traduzida!$C$1:$CN$437,64,FALSE)</f>
        <v>0</v>
      </c>
      <c r="AY21">
        <f>VLOOKUP(C21,[1]base_traduzida!$C$1:$CN$437,65,FALSE)</f>
        <v>0</v>
      </c>
      <c r="AZ21">
        <f>VLOOKUP(C21,[1]base_traduzida!$C$1:$CN$437,69,FALSE)</f>
        <v>0</v>
      </c>
    </row>
    <row r="22" spans="1:52" x14ac:dyDescent="0.25">
      <c r="A22" t="s">
        <v>217</v>
      </c>
      <c r="C22" t="s">
        <v>218</v>
      </c>
      <c r="D22" t="s">
        <v>219</v>
      </c>
      <c r="E22">
        <v>2007</v>
      </c>
      <c r="G22">
        <v>8</v>
      </c>
      <c r="H22" t="s">
        <v>220</v>
      </c>
      <c r="I22" t="s">
        <v>221</v>
      </c>
      <c r="J22" t="s">
        <v>61</v>
      </c>
      <c r="L22">
        <v>5</v>
      </c>
      <c r="M22" t="b">
        <v>1</v>
      </c>
      <c r="N22" t="s">
        <v>222</v>
      </c>
      <c r="O22" t="s">
        <v>223</v>
      </c>
      <c r="P22" t="s">
        <v>224</v>
      </c>
      <c r="Q22" t="s">
        <v>225</v>
      </c>
      <c r="R22" t="s">
        <v>226</v>
      </c>
      <c r="T22" t="s">
        <v>54</v>
      </c>
      <c r="U22" t="s">
        <v>75</v>
      </c>
      <c r="W22" t="s">
        <v>57</v>
      </c>
      <c r="AA22">
        <f>VLOOKUP(C22,[1]base_traduzida!$C$1:$CN$437,8,FALSE)</f>
        <v>0</v>
      </c>
      <c r="AB22">
        <f>VLOOKUP(C22,[1]base_traduzida!$C$1:$CN$437,9,FALSE)</f>
        <v>0</v>
      </c>
      <c r="AC22">
        <f>VLOOKUP(C22,[1]base_traduzida!$C$1:$CN$437,16,FALSE)</f>
        <v>0</v>
      </c>
      <c r="AD22">
        <f>VLOOKUP(C22,[1]base_traduzida!$C$1:$CN$437,68,FALSE)</f>
        <v>0</v>
      </c>
      <c r="AE22">
        <f>VLOOKUP(C22,[1]base_traduzida!$C$1:$CN$437,67,FALSE)</f>
        <v>0</v>
      </c>
      <c r="AF22">
        <f>VLOOKUP(C22,[1]base_traduzida!$C$1:$CN$437,71,FALSE)</f>
        <v>0</v>
      </c>
      <c r="AG22">
        <f>VLOOKUP(C22,[1]base_traduzida!$C$1:$CN$437,72,FALSE)</f>
        <v>0</v>
      </c>
      <c r="AH22">
        <f>VLOOKUP(C22,[1]base_traduzida!$C$1:$CN$437,73,FALSE)</f>
        <v>0</v>
      </c>
      <c r="AI22">
        <f>VLOOKUP(C22,[1]base_traduzida!$C$1:$CN$437,74,FALSE)</f>
        <v>0</v>
      </c>
      <c r="AJ22">
        <f>VLOOKUP(C22,[1]base_traduzida!$C$1:$CN$437,75,FALSE)</f>
        <v>0</v>
      </c>
      <c r="AK22">
        <f>VLOOKUP(C22,[1]base_traduzida!$C$1:$CN$437,76,FALSE)</f>
        <v>0</v>
      </c>
      <c r="AL22">
        <f>VLOOKUP(C22,[1]base_traduzida!$C$1:$CN$437,77,FALSE)</f>
        <v>0</v>
      </c>
      <c r="AM22">
        <f>VLOOKUP(C22,[1]base_traduzida!$C$1:$CN$437,78,FALSE)</f>
        <v>0</v>
      </c>
      <c r="AN22">
        <v>0</v>
      </c>
      <c r="AO22">
        <f>VLOOKUP(C22,[1]base_traduzida!$C$1:$CN$437,80,FALSE)</f>
        <v>0</v>
      </c>
      <c r="AP22">
        <f>VLOOKUP(C22,[1]base_traduzida!$C$1:$CN$437,81,FALSE)</f>
        <v>0</v>
      </c>
      <c r="AQ22">
        <v>0</v>
      </c>
      <c r="AR22">
        <f>VLOOKUP(C22,[1]base_traduzida!$C$1:$CN$437,85,FALSE)</f>
        <v>0</v>
      </c>
      <c r="AS22">
        <f>VLOOKUP(C22,[1]base_traduzida!$C$1:$CN$437,83,FALSE)</f>
        <v>0</v>
      </c>
      <c r="AT22">
        <f>VLOOKUP(C22,[1]base_traduzida!$C$1:$CN$437,84,FALSE)</f>
        <v>0</v>
      </c>
      <c r="AU22">
        <f>VLOOKUP(C22,[1]base_traduzida!$C$1:$CN$437,82,FALSE)</f>
        <v>0</v>
      </c>
      <c r="AV22">
        <f>VLOOKUP(C22,[1]base_traduzida!$C$1:$CN$437,90,FALSE)</f>
        <v>0</v>
      </c>
      <c r="AW22">
        <f>VLOOKUP(C22,[1]base_traduzida!$C$1:$CN$437,66,FALSE)</f>
        <v>0</v>
      </c>
      <c r="AX22">
        <f>VLOOKUP(C22,[1]base_traduzida!$C$1:$CN$437,64,FALSE)</f>
        <v>0</v>
      </c>
      <c r="AY22">
        <f>VLOOKUP(C22,[1]base_traduzida!$C$1:$CN$437,65,FALSE)</f>
        <v>0</v>
      </c>
      <c r="AZ22">
        <f>VLOOKUP(C22,[1]base_traduzida!$C$1:$CN$437,69,FALSE)</f>
        <v>0</v>
      </c>
    </row>
    <row r="23" spans="1:52" x14ac:dyDescent="0.25">
      <c r="A23" t="s">
        <v>227</v>
      </c>
      <c r="B23" t="s">
        <v>228</v>
      </c>
      <c r="C23" t="s">
        <v>229</v>
      </c>
      <c r="D23" t="s">
        <v>230</v>
      </c>
      <c r="E23">
        <v>2019</v>
      </c>
      <c r="G23">
        <v>9</v>
      </c>
      <c r="H23" t="s">
        <v>231</v>
      </c>
      <c r="I23" t="s">
        <v>232</v>
      </c>
      <c r="J23" t="s">
        <v>61</v>
      </c>
      <c r="L23">
        <v>1</v>
      </c>
      <c r="M23" t="b">
        <v>0</v>
      </c>
      <c r="N23" t="s">
        <v>233</v>
      </c>
      <c r="O23" t="s">
        <v>234</v>
      </c>
      <c r="T23" t="s">
        <v>54</v>
      </c>
      <c r="U23" t="s">
        <v>55</v>
      </c>
      <c r="V23" t="s">
        <v>235</v>
      </c>
      <c r="W23" t="s">
        <v>57</v>
      </c>
      <c r="AA23">
        <f>VLOOKUP(C23,[1]base_traduzida!$C$1:$CN$437,8,FALSE)</f>
        <v>0</v>
      </c>
      <c r="AB23">
        <f>VLOOKUP(C23,[1]base_traduzida!$C$1:$CN$437,9,FALSE)</f>
        <v>0</v>
      </c>
      <c r="AC23">
        <f>VLOOKUP(C23,[1]base_traduzida!$C$1:$CN$437,16,FALSE)</f>
        <v>0</v>
      </c>
      <c r="AD23">
        <f>VLOOKUP(C23,[1]base_traduzida!$C$1:$CN$437,68,FALSE)</f>
        <v>1</v>
      </c>
      <c r="AE23">
        <f>VLOOKUP(C23,[1]base_traduzida!$C$1:$CN$437,67,FALSE)</f>
        <v>0</v>
      </c>
      <c r="AF23">
        <f>VLOOKUP(C23,[1]base_traduzida!$C$1:$CN$437,71,FALSE)</f>
        <v>0</v>
      </c>
      <c r="AG23">
        <f>VLOOKUP(C23,[1]base_traduzida!$C$1:$CN$437,72,FALSE)</f>
        <v>0</v>
      </c>
      <c r="AH23">
        <f>VLOOKUP(C23,[1]base_traduzida!$C$1:$CN$437,73,FALSE)</f>
        <v>0</v>
      </c>
      <c r="AI23">
        <f>VLOOKUP(C23,[1]base_traduzida!$C$1:$CN$437,74,FALSE)</f>
        <v>0</v>
      </c>
      <c r="AJ23">
        <f>VLOOKUP(C23,[1]base_traduzida!$C$1:$CN$437,75,FALSE)</f>
        <v>0</v>
      </c>
      <c r="AK23">
        <f>VLOOKUP(C23,[1]base_traduzida!$C$1:$CN$437,76,FALSE)</f>
        <v>0</v>
      </c>
      <c r="AL23">
        <f>VLOOKUP(C23,[1]base_traduzida!$C$1:$CN$437,77,FALSE)</f>
        <v>0</v>
      </c>
      <c r="AM23">
        <f>VLOOKUP(C23,[1]base_traduzida!$C$1:$CN$437,78,FALSE)</f>
        <v>0</v>
      </c>
      <c r="AN23">
        <v>0</v>
      </c>
      <c r="AO23">
        <f>VLOOKUP(C23,[1]base_traduzida!$C$1:$CN$437,80,FALSE)</f>
        <v>0</v>
      </c>
      <c r="AP23" t="str">
        <f>VLOOKUP(C23,[1]base_traduzida!$C$1:$CN$437,81,FALSE)</f>
        <v>Entra ou ñ para leitura: não</v>
      </c>
      <c r="AQ23">
        <v>0</v>
      </c>
      <c r="AR23">
        <f>VLOOKUP(C23,[1]base_traduzida!$C$1:$CN$437,85,FALSE)</f>
        <v>0</v>
      </c>
      <c r="AS23">
        <f>VLOOKUP(C23,[1]base_traduzida!$C$1:$CN$437,83,FALSE)</f>
        <v>44374</v>
      </c>
      <c r="AT23">
        <f>VLOOKUP(C23,[1]base_traduzida!$C$1:$CN$437,84,FALSE)</f>
        <v>0</v>
      </c>
      <c r="AU23" t="str">
        <f>VLOOKUP(C23,[1]base_traduzida!$C$1:$CN$437,82,FALSE)</f>
        <v>Ruim</v>
      </c>
      <c r="AV23">
        <f>VLOOKUP(C23,[1]base_traduzida!$C$1:$CN$437,90,FALSE)</f>
        <v>0</v>
      </c>
      <c r="AW23">
        <f>VLOOKUP(C23,[1]base_traduzida!$C$1:$CN$437,66,FALSE)</f>
        <v>0</v>
      </c>
      <c r="AX23">
        <f>VLOOKUP(C23,[1]base_traduzida!$C$1:$CN$437,64,FALSE)</f>
        <v>0</v>
      </c>
      <c r="AY23">
        <f>VLOOKUP(C23,[1]base_traduzida!$C$1:$CN$437,65,FALSE)</f>
        <v>0</v>
      </c>
      <c r="AZ23">
        <f>VLOOKUP(C23,[1]base_traduzida!$C$1:$CN$437,69,FALSE)</f>
        <v>0</v>
      </c>
    </row>
    <row r="24" spans="1:52" x14ac:dyDescent="0.25">
      <c r="A24" t="s">
        <v>236</v>
      </c>
      <c r="B24" t="s">
        <v>237</v>
      </c>
      <c r="C24" t="s">
        <v>238</v>
      </c>
      <c r="D24" t="s">
        <v>239</v>
      </c>
      <c r="E24">
        <v>2014</v>
      </c>
      <c r="G24">
        <v>6</v>
      </c>
      <c r="H24" t="s">
        <v>240</v>
      </c>
      <c r="I24" t="s">
        <v>241</v>
      </c>
      <c r="L24">
        <v>6</v>
      </c>
      <c r="M24" t="b">
        <v>1</v>
      </c>
      <c r="N24" t="s">
        <v>242</v>
      </c>
      <c r="O24" t="s">
        <v>243</v>
      </c>
      <c r="P24" t="s">
        <v>244</v>
      </c>
      <c r="Q24" t="s">
        <v>245</v>
      </c>
      <c r="S24">
        <v>117068</v>
      </c>
      <c r="T24" t="s">
        <v>54</v>
      </c>
      <c r="U24" t="s">
        <v>75</v>
      </c>
      <c r="V24" t="s">
        <v>246</v>
      </c>
      <c r="W24" t="s">
        <v>57</v>
      </c>
      <c r="AA24">
        <f>VLOOKUP(C24,[1]base_traduzida!$C$1:$CN$437,8,FALSE)</f>
        <v>0</v>
      </c>
      <c r="AB24">
        <f>VLOOKUP(C24,[1]base_traduzida!$C$1:$CN$437,9,FALSE)</f>
        <v>0</v>
      </c>
      <c r="AC24">
        <f>VLOOKUP(C24,[1]base_traduzida!$C$1:$CN$437,16,FALSE)</f>
        <v>0</v>
      </c>
      <c r="AD24">
        <f>VLOOKUP(C24,[1]base_traduzida!$C$1:$CN$437,68,FALSE)</f>
        <v>0</v>
      </c>
      <c r="AE24">
        <f>VLOOKUP(C24,[1]base_traduzida!$C$1:$CN$437,67,FALSE)</f>
        <v>0</v>
      </c>
      <c r="AF24">
        <f>VLOOKUP(C24,[1]base_traduzida!$C$1:$CN$437,71,FALSE)</f>
        <v>0</v>
      </c>
      <c r="AG24">
        <f>VLOOKUP(C24,[1]base_traduzida!$C$1:$CN$437,72,FALSE)</f>
        <v>0</v>
      </c>
      <c r="AH24">
        <f>VLOOKUP(C24,[1]base_traduzida!$C$1:$CN$437,73,FALSE)</f>
        <v>0</v>
      </c>
      <c r="AI24">
        <f>VLOOKUP(C24,[1]base_traduzida!$C$1:$CN$437,74,FALSE)</f>
        <v>0</v>
      </c>
      <c r="AJ24">
        <f>VLOOKUP(C24,[1]base_traduzida!$C$1:$CN$437,75,FALSE)</f>
        <v>0</v>
      </c>
      <c r="AK24">
        <f>VLOOKUP(C24,[1]base_traduzida!$C$1:$CN$437,76,FALSE)</f>
        <v>0</v>
      </c>
      <c r="AL24">
        <f>VLOOKUP(C24,[1]base_traduzida!$C$1:$CN$437,77,FALSE)</f>
        <v>0</v>
      </c>
      <c r="AM24">
        <f>VLOOKUP(C24,[1]base_traduzida!$C$1:$CN$437,78,FALSE)</f>
        <v>0</v>
      </c>
      <c r="AN24">
        <v>0</v>
      </c>
      <c r="AO24">
        <f>VLOOKUP(C24,[1]base_traduzida!$C$1:$CN$437,80,FALSE)</f>
        <v>0</v>
      </c>
      <c r="AP24">
        <f>VLOOKUP(C24,[1]base_traduzida!$C$1:$CN$437,81,FALSE)</f>
        <v>0</v>
      </c>
      <c r="AQ24">
        <v>0</v>
      </c>
      <c r="AR24">
        <f>VLOOKUP(C24,[1]base_traduzida!$C$1:$CN$437,85,FALSE)</f>
        <v>0</v>
      </c>
      <c r="AS24">
        <f>VLOOKUP(C24,[1]base_traduzida!$C$1:$CN$437,83,FALSE)</f>
        <v>0</v>
      </c>
      <c r="AT24">
        <f>VLOOKUP(C24,[1]base_traduzida!$C$1:$CN$437,84,FALSE)</f>
        <v>0</v>
      </c>
      <c r="AU24">
        <f>VLOOKUP(C24,[1]base_traduzida!$C$1:$CN$437,82,FALSE)</f>
        <v>0</v>
      </c>
      <c r="AV24">
        <f>VLOOKUP(C24,[1]base_traduzida!$C$1:$CN$437,90,FALSE)</f>
        <v>0</v>
      </c>
      <c r="AW24">
        <f>VLOOKUP(C24,[1]base_traduzida!$C$1:$CN$437,66,FALSE)</f>
        <v>0</v>
      </c>
      <c r="AX24">
        <f>VLOOKUP(C24,[1]base_traduzida!$C$1:$CN$437,64,FALSE)</f>
        <v>0</v>
      </c>
      <c r="AY24">
        <f>VLOOKUP(C24,[1]base_traduzida!$C$1:$CN$437,65,FALSE)</f>
        <v>0</v>
      </c>
      <c r="AZ24">
        <f>VLOOKUP(C24,[1]base_traduzida!$C$1:$CN$437,69,FALSE)</f>
        <v>0</v>
      </c>
    </row>
    <row r="25" spans="1:52" x14ac:dyDescent="0.25">
      <c r="A25" t="s">
        <v>247</v>
      </c>
      <c r="B25" t="s">
        <v>248</v>
      </c>
      <c r="C25" t="s">
        <v>249</v>
      </c>
      <c r="D25" t="s">
        <v>250</v>
      </c>
      <c r="E25">
        <v>2014</v>
      </c>
      <c r="G25">
        <v>41</v>
      </c>
      <c r="H25" t="s">
        <v>251</v>
      </c>
      <c r="I25" t="s">
        <v>252</v>
      </c>
      <c r="L25">
        <v>1</v>
      </c>
      <c r="M25" t="b">
        <v>0</v>
      </c>
      <c r="N25" t="s">
        <v>253</v>
      </c>
      <c r="O25" t="s">
        <v>254</v>
      </c>
      <c r="T25" t="s">
        <v>54</v>
      </c>
      <c r="U25" t="s">
        <v>55</v>
      </c>
      <c r="V25" t="s">
        <v>140</v>
      </c>
      <c r="W25" t="s">
        <v>57</v>
      </c>
      <c r="AA25">
        <f>VLOOKUP(C25,[1]base_traduzida!$C$1:$CN$437,8,FALSE)</f>
        <v>0</v>
      </c>
      <c r="AB25">
        <f>VLOOKUP(C25,[1]base_traduzida!$C$1:$CN$437,9,FALSE)</f>
        <v>1</v>
      </c>
      <c r="AC25">
        <f>VLOOKUP(C25,[1]base_traduzida!$C$1:$CN$437,16,FALSE)</f>
        <v>0</v>
      </c>
      <c r="AD25">
        <f>VLOOKUP(C25,[1]base_traduzida!$C$1:$CN$437,68,FALSE)</f>
        <v>1</v>
      </c>
      <c r="AE25">
        <f>VLOOKUP(C25,[1]base_traduzida!$C$1:$CN$437,67,FALSE)</f>
        <v>0</v>
      </c>
      <c r="AF25">
        <f>VLOOKUP(C25,[1]base_traduzida!$C$1:$CN$437,71,FALSE)</f>
        <v>0</v>
      </c>
      <c r="AG25">
        <f>VLOOKUP(C25,[1]base_traduzida!$C$1:$CN$437,72,FALSE)</f>
        <v>0</v>
      </c>
      <c r="AH25">
        <f>VLOOKUP(C25,[1]base_traduzida!$C$1:$CN$437,73,FALSE)</f>
        <v>0</v>
      </c>
      <c r="AI25">
        <f>VLOOKUP(C25,[1]base_traduzida!$C$1:$CN$437,74,FALSE)</f>
        <v>0</v>
      </c>
      <c r="AJ25">
        <f>VLOOKUP(C25,[1]base_traduzida!$C$1:$CN$437,75,FALSE)</f>
        <v>0</v>
      </c>
      <c r="AK25">
        <f>VLOOKUP(C25,[1]base_traduzida!$C$1:$CN$437,76,FALSE)</f>
        <v>0</v>
      </c>
      <c r="AL25">
        <f>VLOOKUP(C25,[1]base_traduzida!$C$1:$CN$437,77,FALSE)</f>
        <v>0</v>
      </c>
      <c r="AM25">
        <f>VLOOKUP(C25,[1]base_traduzida!$C$1:$CN$437,78,FALSE)</f>
        <v>0</v>
      </c>
      <c r="AN25">
        <v>0</v>
      </c>
      <c r="AO25">
        <f>VLOOKUP(C25,[1]base_traduzida!$C$1:$CN$437,80,FALSE)</f>
        <v>0</v>
      </c>
      <c r="AP25" t="str">
        <f>VLOOKUP(C25,[1]base_traduzida!$C$1:$CN$437,81,FALSE)</f>
        <v>Entra ou ñ para leitura: talvez</v>
      </c>
      <c r="AQ25">
        <v>0</v>
      </c>
      <c r="AR25">
        <f>VLOOKUP(C25,[1]base_traduzida!$C$1:$CN$437,85,FALSE)</f>
        <v>0</v>
      </c>
      <c r="AS25">
        <f>VLOOKUP(C25,[1]base_traduzida!$C$1:$CN$437,83,FALSE)</f>
        <v>0</v>
      </c>
      <c r="AT25">
        <f>VLOOKUP(C25,[1]base_traduzida!$C$1:$CN$437,84,FALSE)</f>
        <v>0</v>
      </c>
      <c r="AU25" t="str">
        <f>VLOOKUP(C25,[1]base_traduzida!$C$1:$CN$437,82,FALSE)</f>
        <v>Razoavel</v>
      </c>
      <c r="AV25">
        <f>VLOOKUP(C25,[1]base_traduzida!$C$1:$CN$437,90,FALSE)</f>
        <v>0</v>
      </c>
      <c r="AW25">
        <f>VLOOKUP(C25,[1]base_traduzida!$C$1:$CN$437,66,FALSE)</f>
        <v>0</v>
      </c>
      <c r="AX25">
        <f>VLOOKUP(C25,[1]base_traduzida!$C$1:$CN$437,64,FALSE)</f>
        <v>0</v>
      </c>
      <c r="AY25">
        <f>VLOOKUP(C25,[1]base_traduzida!$C$1:$CN$437,65,FALSE)</f>
        <v>0</v>
      </c>
      <c r="AZ25">
        <f>VLOOKUP(C25,[1]base_traduzida!$C$1:$CN$437,69,FALSE)</f>
        <v>0</v>
      </c>
    </row>
    <row r="26" spans="1:52" x14ac:dyDescent="0.25">
      <c r="A26" t="s">
        <v>255</v>
      </c>
      <c r="B26" t="s">
        <v>256</v>
      </c>
      <c r="C26" t="s">
        <v>257</v>
      </c>
      <c r="D26" t="s">
        <v>258</v>
      </c>
      <c r="E26">
        <v>2019</v>
      </c>
      <c r="H26" t="s">
        <v>259</v>
      </c>
      <c r="I26" t="s">
        <v>260</v>
      </c>
      <c r="L26">
        <v>5</v>
      </c>
      <c r="M26" t="b">
        <v>1</v>
      </c>
      <c r="N26" t="s">
        <v>261</v>
      </c>
      <c r="O26" t="s">
        <v>223</v>
      </c>
      <c r="P26" t="s">
        <v>262</v>
      </c>
      <c r="Q26" t="s">
        <v>263</v>
      </c>
      <c r="S26">
        <v>150814</v>
      </c>
      <c r="T26" t="s">
        <v>54</v>
      </c>
      <c r="U26" t="s">
        <v>75</v>
      </c>
      <c r="W26" t="s">
        <v>57</v>
      </c>
      <c r="AA26">
        <f>VLOOKUP(C26,[1]base_traduzida!$C$1:$CN$437,8,FALSE)</f>
        <v>0</v>
      </c>
      <c r="AB26">
        <f>VLOOKUP(C26,[1]base_traduzida!$C$1:$CN$437,9,FALSE)</f>
        <v>0</v>
      </c>
      <c r="AC26">
        <f>VLOOKUP(C26,[1]base_traduzida!$C$1:$CN$437,16,FALSE)</f>
        <v>0</v>
      </c>
      <c r="AD26">
        <f>VLOOKUP(C26,[1]base_traduzida!$C$1:$CN$437,68,FALSE)</f>
        <v>1</v>
      </c>
      <c r="AE26">
        <f>VLOOKUP(C26,[1]base_traduzida!$C$1:$CN$437,67,FALSE)</f>
        <v>0</v>
      </c>
      <c r="AF26">
        <f>VLOOKUP(C26,[1]base_traduzida!$C$1:$CN$437,71,FALSE)</f>
        <v>0</v>
      </c>
      <c r="AG26">
        <f>VLOOKUP(C26,[1]base_traduzida!$C$1:$CN$437,72,FALSE)</f>
        <v>0</v>
      </c>
      <c r="AH26">
        <f>VLOOKUP(C26,[1]base_traduzida!$C$1:$CN$437,73,FALSE)</f>
        <v>0</v>
      </c>
      <c r="AI26">
        <f>VLOOKUP(C26,[1]base_traduzida!$C$1:$CN$437,74,FALSE)</f>
        <v>0</v>
      </c>
      <c r="AJ26">
        <f>VLOOKUP(C26,[1]base_traduzida!$C$1:$CN$437,75,FALSE)</f>
        <v>0</v>
      </c>
      <c r="AK26">
        <f>VLOOKUP(C26,[1]base_traduzida!$C$1:$CN$437,76,FALSE)</f>
        <v>0</v>
      </c>
      <c r="AL26">
        <f>VLOOKUP(C26,[1]base_traduzida!$C$1:$CN$437,77,FALSE)</f>
        <v>0</v>
      </c>
      <c r="AM26">
        <f>VLOOKUP(C26,[1]base_traduzida!$C$1:$CN$437,78,FALSE)</f>
        <v>0</v>
      </c>
      <c r="AN26">
        <v>0</v>
      </c>
      <c r="AO26">
        <f>VLOOKUP(C26,[1]base_traduzida!$C$1:$CN$437,80,FALSE)</f>
        <v>0</v>
      </c>
      <c r="AP26" t="str">
        <f>VLOOKUP(C26,[1]base_traduzida!$C$1:$CN$437,81,FALSE)</f>
        <v>Entra ou ñ para leitura: não</v>
      </c>
      <c r="AQ26">
        <v>0</v>
      </c>
      <c r="AR26">
        <f>VLOOKUP(C26,[1]base_traduzida!$C$1:$CN$437,85,FALSE)</f>
        <v>0</v>
      </c>
      <c r="AS26">
        <f>VLOOKUP(C26,[1]base_traduzida!$C$1:$CN$437,83,FALSE)</f>
        <v>44374</v>
      </c>
      <c r="AT26">
        <f>VLOOKUP(C26,[1]base_traduzida!$C$1:$CN$437,84,FALSE)</f>
        <v>0</v>
      </c>
      <c r="AU26" t="str">
        <f>VLOOKUP(C26,[1]base_traduzida!$C$1:$CN$437,82,FALSE)</f>
        <v>Ruim</v>
      </c>
      <c r="AV26">
        <f>VLOOKUP(C26,[1]base_traduzida!$C$1:$CN$437,90,FALSE)</f>
        <v>0</v>
      </c>
      <c r="AW26">
        <f>VLOOKUP(C26,[1]base_traduzida!$C$1:$CN$437,66,FALSE)</f>
        <v>0</v>
      </c>
      <c r="AX26">
        <f>VLOOKUP(C26,[1]base_traduzida!$C$1:$CN$437,64,FALSE)</f>
        <v>0</v>
      </c>
      <c r="AY26">
        <f>VLOOKUP(C26,[1]base_traduzida!$C$1:$CN$437,65,FALSE)</f>
        <v>0</v>
      </c>
      <c r="AZ26">
        <f>VLOOKUP(C26,[1]base_traduzida!$C$1:$CN$437,69,FALSE)</f>
        <v>0</v>
      </c>
    </row>
    <row r="27" spans="1:52" x14ac:dyDescent="0.25">
      <c r="A27" t="s">
        <v>264</v>
      </c>
      <c r="B27" t="s">
        <v>265</v>
      </c>
      <c r="C27" t="s">
        <v>266</v>
      </c>
      <c r="D27" t="s">
        <v>267</v>
      </c>
      <c r="E27">
        <v>2013</v>
      </c>
      <c r="F27" t="s">
        <v>61</v>
      </c>
      <c r="G27">
        <v>12</v>
      </c>
      <c r="H27" t="s">
        <v>268</v>
      </c>
      <c r="I27" t="s">
        <v>269</v>
      </c>
      <c r="J27" t="s">
        <v>61</v>
      </c>
      <c r="L27">
        <v>10</v>
      </c>
      <c r="M27" t="b">
        <v>1</v>
      </c>
      <c r="N27" t="s">
        <v>270</v>
      </c>
      <c r="T27" t="s">
        <v>54</v>
      </c>
      <c r="U27" t="s">
        <v>55</v>
      </c>
      <c r="W27" t="s">
        <v>57</v>
      </c>
      <c r="AA27">
        <f>VLOOKUP(C27,[1]base_traduzida!$C$1:$CN$437,8,FALSE)</f>
        <v>0</v>
      </c>
      <c r="AB27">
        <f>VLOOKUP(C27,[1]base_traduzida!$C$1:$CN$437,9,FALSE)</f>
        <v>0</v>
      </c>
      <c r="AC27">
        <f>VLOOKUP(C27,[1]base_traduzida!$C$1:$CN$437,16,FALSE)</f>
        <v>0</v>
      </c>
      <c r="AD27">
        <f>VLOOKUP(C27,[1]base_traduzida!$C$1:$CN$437,68,FALSE)</f>
        <v>0</v>
      </c>
      <c r="AE27">
        <f>VLOOKUP(C27,[1]base_traduzida!$C$1:$CN$437,67,FALSE)</f>
        <v>0</v>
      </c>
      <c r="AF27">
        <f>VLOOKUP(C27,[1]base_traduzida!$C$1:$CN$437,71,FALSE)</f>
        <v>0</v>
      </c>
      <c r="AG27">
        <f>VLOOKUP(C27,[1]base_traduzida!$C$1:$CN$437,72,FALSE)</f>
        <v>0</v>
      </c>
      <c r="AH27">
        <f>VLOOKUP(C27,[1]base_traduzida!$C$1:$CN$437,73,FALSE)</f>
        <v>0</v>
      </c>
      <c r="AI27">
        <f>VLOOKUP(C27,[1]base_traduzida!$C$1:$CN$437,74,FALSE)</f>
        <v>0</v>
      </c>
      <c r="AJ27">
        <f>VLOOKUP(C27,[1]base_traduzida!$C$1:$CN$437,75,FALSE)</f>
        <v>0</v>
      </c>
      <c r="AK27">
        <f>VLOOKUP(C27,[1]base_traduzida!$C$1:$CN$437,76,FALSE)</f>
        <v>0</v>
      </c>
      <c r="AL27">
        <f>VLOOKUP(C27,[1]base_traduzida!$C$1:$CN$437,77,FALSE)</f>
        <v>0</v>
      </c>
      <c r="AM27">
        <f>VLOOKUP(C27,[1]base_traduzida!$C$1:$CN$437,78,FALSE)</f>
        <v>0</v>
      </c>
      <c r="AN27">
        <v>0</v>
      </c>
      <c r="AO27">
        <f>VLOOKUP(C27,[1]base_traduzida!$C$1:$CN$437,80,FALSE)</f>
        <v>0</v>
      </c>
      <c r="AP27">
        <f>VLOOKUP(C27,[1]base_traduzida!$C$1:$CN$437,81,FALSE)</f>
        <v>0</v>
      </c>
      <c r="AQ27">
        <v>0</v>
      </c>
      <c r="AR27">
        <f>VLOOKUP(C27,[1]base_traduzida!$C$1:$CN$437,85,FALSE)</f>
        <v>0</v>
      </c>
      <c r="AS27">
        <f>VLOOKUP(C27,[1]base_traduzida!$C$1:$CN$437,83,FALSE)</f>
        <v>0</v>
      </c>
      <c r="AT27">
        <f>VLOOKUP(C27,[1]base_traduzida!$C$1:$CN$437,84,FALSE)</f>
        <v>0</v>
      </c>
      <c r="AU27">
        <f>VLOOKUP(C27,[1]base_traduzida!$C$1:$CN$437,82,FALSE)</f>
        <v>0</v>
      </c>
      <c r="AV27">
        <f>VLOOKUP(C27,[1]base_traduzida!$C$1:$CN$437,90,FALSE)</f>
        <v>0</v>
      </c>
      <c r="AW27">
        <f>VLOOKUP(C27,[1]base_traduzida!$C$1:$CN$437,66,FALSE)</f>
        <v>0</v>
      </c>
      <c r="AX27">
        <f>VLOOKUP(C27,[1]base_traduzida!$C$1:$CN$437,64,FALSE)</f>
        <v>0</v>
      </c>
      <c r="AY27">
        <f>VLOOKUP(C27,[1]base_traduzida!$C$1:$CN$437,65,FALSE)</f>
        <v>0</v>
      </c>
      <c r="AZ27">
        <f>VLOOKUP(C27,[1]base_traduzida!$C$1:$CN$437,69,FALSE)</f>
        <v>0</v>
      </c>
    </row>
    <row r="28" spans="1:52" x14ac:dyDescent="0.25">
      <c r="A28" t="s">
        <v>271</v>
      </c>
      <c r="B28" t="s">
        <v>272</v>
      </c>
      <c r="C28" t="s">
        <v>273</v>
      </c>
      <c r="D28" t="s">
        <v>274</v>
      </c>
      <c r="E28">
        <v>2017</v>
      </c>
      <c r="F28" t="s">
        <v>61</v>
      </c>
      <c r="G28">
        <v>3</v>
      </c>
      <c r="H28" t="s">
        <v>275</v>
      </c>
      <c r="I28" t="s">
        <v>276</v>
      </c>
      <c r="J28" t="s">
        <v>61</v>
      </c>
      <c r="L28">
        <v>17</v>
      </c>
      <c r="M28" t="b">
        <v>1</v>
      </c>
      <c r="N28" t="s">
        <v>277</v>
      </c>
      <c r="O28" t="s">
        <v>116</v>
      </c>
      <c r="P28" t="s">
        <v>278</v>
      </c>
      <c r="Q28" t="s">
        <v>279</v>
      </c>
      <c r="S28">
        <v>189609</v>
      </c>
      <c r="T28" t="s">
        <v>54</v>
      </c>
      <c r="U28" t="s">
        <v>75</v>
      </c>
      <c r="W28" t="s">
        <v>57</v>
      </c>
      <c r="AA28">
        <f>VLOOKUP(C28,[1]base_traduzida!$C$1:$CN$437,8,FALSE)</f>
        <v>0</v>
      </c>
      <c r="AB28">
        <f>VLOOKUP(C28,[1]base_traduzida!$C$1:$CN$437,9,FALSE)</f>
        <v>1</v>
      </c>
      <c r="AC28">
        <f>VLOOKUP(C28,[1]base_traduzida!$C$1:$CN$437,16,FALSE)</f>
        <v>0</v>
      </c>
      <c r="AD28">
        <f>VLOOKUP(C28,[1]base_traduzida!$C$1:$CN$437,68,FALSE)</f>
        <v>1</v>
      </c>
      <c r="AE28">
        <f>VLOOKUP(C28,[1]base_traduzida!$C$1:$CN$437,67,FALSE)</f>
        <v>0</v>
      </c>
      <c r="AF28">
        <f>VLOOKUP(C28,[1]base_traduzida!$C$1:$CN$437,71,FALSE)</f>
        <v>0</v>
      </c>
      <c r="AG28">
        <f>VLOOKUP(C28,[1]base_traduzida!$C$1:$CN$437,72,FALSE)</f>
        <v>0</v>
      </c>
      <c r="AH28">
        <f>VLOOKUP(C28,[1]base_traduzida!$C$1:$CN$437,73,FALSE)</f>
        <v>0</v>
      </c>
      <c r="AI28">
        <f>VLOOKUP(C28,[1]base_traduzida!$C$1:$CN$437,74,FALSE)</f>
        <v>0</v>
      </c>
      <c r="AJ28">
        <f>VLOOKUP(C28,[1]base_traduzida!$C$1:$CN$437,75,FALSE)</f>
        <v>0</v>
      </c>
      <c r="AK28">
        <f>VLOOKUP(C28,[1]base_traduzida!$C$1:$CN$437,76,FALSE)</f>
        <v>0</v>
      </c>
      <c r="AL28">
        <f>VLOOKUP(C28,[1]base_traduzida!$C$1:$CN$437,77,FALSE)</f>
        <v>0</v>
      </c>
      <c r="AM28">
        <f>VLOOKUP(C28,[1]base_traduzida!$C$1:$CN$437,78,FALSE)</f>
        <v>0</v>
      </c>
      <c r="AN28">
        <v>0</v>
      </c>
      <c r="AO28">
        <f>VLOOKUP(C28,[1]base_traduzida!$C$1:$CN$437,80,FALSE)</f>
        <v>0</v>
      </c>
      <c r="AP28" t="str">
        <f>VLOOKUP(C28,[1]base_traduzida!$C$1:$CN$437,81,FALSE)</f>
        <v>Entra ou ñ para leitura: talvez</v>
      </c>
      <c r="AQ28">
        <v>0</v>
      </c>
      <c r="AR28">
        <f>VLOOKUP(C28,[1]base_traduzida!$C$1:$CN$437,85,FALSE)</f>
        <v>0</v>
      </c>
      <c r="AS28">
        <f>VLOOKUP(C28,[1]base_traduzida!$C$1:$CN$437,83,FALSE)</f>
        <v>44369</v>
      </c>
      <c r="AT28">
        <f>VLOOKUP(C28,[1]base_traduzida!$C$1:$CN$437,84,FALSE)</f>
        <v>0</v>
      </c>
      <c r="AU28" t="str">
        <f>VLOOKUP(C28,[1]base_traduzida!$C$1:$CN$437,82,FALSE)</f>
        <v>Razoavel</v>
      </c>
      <c r="AV28">
        <f>VLOOKUP(C28,[1]base_traduzida!$C$1:$CN$437,90,FALSE)</f>
        <v>0</v>
      </c>
      <c r="AW28">
        <f>VLOOKUP(C28,[1]base_traduzida!$C$1:$CN$437,66,FALSE)</f>
        <v>0</v>
      </c>
      <c r="AX28">
        <f>VLOOKUP(C28,[1]base_traduzida!$C$1:$CN$437,64,FALSE)</f>
        <v>0</v>
      </c>
      <c r="AY28">
        <f>VLOOKUP(C28,[1]base_traduzida!$C$1:$CN$437,65,FALSE)</f>
        <v>0</v>
      </c>
      <c r="AZ28">
        <f>VLOOKUP(C28,[1]base_traduzida!$C$1:$CN$437,69,FALSE)</f>
        <v>0</v>
      </c>
    </row>
    <row r="29" spans="1:52" x14ac:dyDescent="0.25">
      <c r="A29" t="s">
        <v>280</v>
      </c>
      <c r="B29" t="s">
        <v>281</v>
      </c>
      <c r="C29" t="s">
        <v>282</v>
      </c>
      <c r="D29" t="s">
        <v>283</v>
      </c>
      <c r="E29">
        <v>2015</v>
      </c>
      <c r="F29" t="s">
        <v>61</v>
      </c>
      <c r="G29">
        <v>43</v>
      </c>
      <c r="H29" t="s">
        <v>284</v>
      </c>
      <c r="I29" t="s">
        <v>285</v>
      </c>
      <c r="J29" t="s">
        <v>61</v>
      </c>
      <c r="L29">
        <v>12</v>
      </c>
      <c r="M29" t="b">
        <v>1</v>
      </c>
      <c r="N29" t="s">
        <v>286</v>
      </c>
      <c r="O29" t="s">
        <v>108</v>
      </c>
      <c r="T29" t="s">
        <v>54</v>
      </c>
      <c r="U29" t="s">
        <v>55</v>
      </c>
      <c r="V29" t="s">
        <v>246</v>
      </c>
      <c r="W29" t="s">
        <v>57</v>
      </c>
      <c r="AA29">
        <f>VLOOKUP(C29,[1]base_traduzida!$C$1:$CN$437,8,FALSE)</f>
        <v>0</v>
      </c>
      <c r="AB29">
        <f>VLOOKUP(C29,[1]base_traduzida!$C$1:$CN$437,9,FALSE)</f>
        <v>1</v>
      </c>
      <c r="AC29">
        <f>VLOOKUP(C29,[1]base_traduzida!$C$1:$CN$437,16,FALSE)</f>
        <v>1</v>
      </c>
      <c r="AD29">
        <f>VLOOKUP(C29,[1]base_traduzida!$C$1:$CN$437,68,FALSE)</f>
        <v>1</v>
      </c>
      <c r="AE29">
        <f>VLOOKUP(C29,[1]base_traduzida!$C$1:$CN$437,67,FALSE)</f>
        <v>0</v>
      </c>
      <c r="AF29">
        <f>VLOOKUP(C29,[1]base_traduzida!$C$1:$CN$437,71,FALSE)</f>
        <v>0</v>
      </c>
      <c r="AG29">
        <f>VLOOKUP(C29,[1]base_traduzida!$C$1:$CN$437,72,FALSE)</f>
        <v>0</v>
      </c>
      <c r="AH29">
        <f>VLOOKUP(C29,[1]base_traduzida!$C$1:$CN$437,73,FALSE)</f>
        <v>0</v>
      </c>
      <c r="AI29">
        <f>VLOOKUP(C29,[1]base_traduzida!$C$1:$CN$437,74,FALSE)</f>
        <v>0</v>
      </c>
      <c r="AJ29">
        <f>VLOOKUP(C29,[1]base_traduzida!$C$1:$CN$437,75,FALSE)</f>
        <v>0</v>
      </c>
      <c r="AK29">
        <f>VLOOKUP(C29,[1]base_traduzida!$C$1:$CN$437,76,FALSE)</f>
        <v>0</v>
      </c>
      <c r="AL29">
        <f>VLOOKUP(C29,[1]base_traduzida!$C$1:$CN$437,77,FALSE)</f>
        <v>0</v>
      </c>
      <c r="AM29">
        <f>VLOOKUP(C29,[1]base_traduzida!$C$1:$CN$437,78,FALSE)</f>
        <v>0</v>
      </c>
      <c r="AN29">
        <v>0</v>
      </c>
      <c r="AO29">
        <f>VLOOKUP(C29,[1]base_traduzida!$C$1:$CN$437,80,FALSE)</f>
        <v>0</v>
      </c>
      <c r="AP29" t="str">
        <f>VLOOKUP(C29,[1]base_traduzida!$C$1:$CN$437,81,FALSE)</f>
        <v>Entra ou ñ para leitura: sim - bom</v>
      </c>
      <c r="AQ29">
        <v>0</v>
      </c>
      <c r="AR29">
        <f>VLOOKUP(C29,[1]base_traduzida!$C$1:$CN$437,85,FALSE)</f>
        <v>0</v>
      </c>
      <c r="AS29">
        <f>VLOOKUP(C29,[1]base_traduzida!$C$1:$CN$437,83,FALSE)</f>
        <v>44368</v>
      </c>
      <c r="AT29">
        <f>VLOOKUP(C29,[1]base_traduzida!$C$1:$CN$437,84,FALSE)</f>
        <v>0</v>
      </c>
      <c r="AU29" t="str">
        <f>VLOOKUP(C29,[1]base_traduzida!$C$1:$CN$437,82,FALSE)</f>
        <v>Bom</v>
      </c>
      <c r="AV29">
        <f>VLOOKUP(C29,[1]base_traduzida!$C$1:$CN$437,90,FALSE)</f>
        <v>0</v>
      </c>
      <c r="AW29">
        <f>VLOOKUP(C29,[1]base_traduzida!$C$1:$CN$437,66,FALSE)</f>
        <v>1</v>
      </c>
      <c r="AX29">
        <f>VLOOKUP(C29,[1]base_traduzida!$C$1:$CN$437,64,FALSE)</f>
        <v>1</v>
      </c>
      <c r="AY29" t="str">
        <f>VLOOKUP(C29,[1]base_traduzida!$C$1:$CN$437,65,FALSE)</f>
        <v>Leitura completa: sim</v>
      </c>
      <c r="AZ29">
        <f>VLOOKUP(C29,[1]base_traduzida!$C$1:$CN$437,69,FALSE)</f>
        <v>0</v>
      </c>
    </row>
    <row r="30" spans="1:52" x14ac:dyDescent="0.25">
      <c r="A30" t="s">
        <v>287</v>
      </c>
      <c r="C30" t="s">
        <v>288</v>
      </c>
      <c r="D30" t="s">
        <v>289</v>
      </c>
      <c r="E30">
        <v>2003</v>
      </c>
      <c r="F30" t="s">
        <v>61</v>
      </c>
      <c r="G30">
        <v>53</v>
      </c>
      <c r="H30" t="s">
        <v>290</v>
      </c>
      <c r="I30" t="s">
        <v>291</v>
      </c>
      <c r="J30" t="s">
        <v>61</v>
      </c>
      <c r="L30">
        <v>5</v>
      </c>
      <c r="M30" t="b">
        <v>1</v>
      </c>
      <c r="N30" t="s">
        <v>292</v>
      </c>
      <c r="T30" t="s">
        <v>54</v>
      </c>
      <c r="U30" t="s">
        <v>55</v>
      </c>
      <c r="W30" t="s">
        <v>57</v>
      </c>
      <c r="AA30">
        <f>VLOOKUP(C30,[1]base_traduzida!$C$1:$CN$437,8,FALSE)</f>
        <v>0</v>
      </c>
      <c r="AB30">
        <f>VLOOKUP(C30,[1]base_traduzida!$C$1:$CN$437,9,FALSE)</f>
        <v>0</v>
      </c>
      <c r="AC30">
        <f>VLOOKUP(C30,[1]base_traduzida!$C$1:$CN$437,16,FALSE)</f>
        <v>0</v>
      </c>
      <c r="AD30">
        <f>VLOOKUP(C30,[1]base_traduzida!$C$1:$CN$437,68,FALSE)</f>
        <v>0</v>
      </c>
      <c r="AE30">
        <f>VLOOKUP(C30,[1]base_traduzida!$C$1:$CN$437,67,FALSE)</f>
        <v>0</v>
      </c>
      <c r="AF30">
        <f>VLOOKUP(C30,[1]base_traduzida!$C$1:$CN$437,71,FALSE)</f>
        <v>0</v>
      </c>
      <c r="AG30" t="str">
        <f>VLOOKUP(C30,[1]base_traduzida!$C$1:$CN$437,72,FALSE)</f>
        <v xml:space="preserve"> como mídia social</v>
      </c>
      <c r="AH30" t="str">
        <f>VLOOKUP(C30,[1]base_traduzida!$C$1:$CN$437,73,FALSE)</f>
        <v xml:space="preserve"> informações ambientais e dados de sequenciamento de genes.</v>
      </c>
      <c r="AI30">
        <f>VLOOKUP(C30,[1]base_traduzida!$C$1:$CN$437,74,FALSE)</f>
        <v>0</v>
      </c>
      <c r="AJ30">
        <f>VLOOKUP(C30,[1]base_traduzida!$C$1:$CN$437,75,FALSE)</f>
        <v>0</v>
      </c>
      <c r="AK30">
        <f>VLOOKUP(C30,[1]base_traduzida!$C$1:$CN$437,76,FALSE)</f>
        <v>0</v>
      </c>
      <c r="AL30">
        <f>VLOOKUP(C30,[1]base_traduzida!$C$1:$CN$437,77,FALSE)</f>
        <v>0</v>
      </c>
      <c r="AM30">
        <f>VLOOKUP(C30,[1]base_traduzida!$C$1:$CN$437,78,FALSE)</f>
        <v>0</v>
      </c>
      <c r="AN30">
        <v>0</v>
      </c>
      <c r="AO30">
        <f>VLOOKUP(C30,[1]base_traduzida!$C$1:$CN$437,80,FALSE)</f>
        <v>0</v>
      </c>
      <c r="AP30">
        <f>VLOOKUP(C30,[1]base_traduzida!$C$1:$CN$437,81,FALSE)</f>
        <v>0</v>
      </c>
      <c r="AQ30">
        <v>0</v>
      </c>
      <c r="AR30">
        <f>VLOOKUP(C30,[1]base_traduzida!$C$1:$CN$437,85,FALSE)</f>
        <v>0</v>
      </c>
      <c r="AS30">
        <f>VLOOKUP(C30,[1]base_traduzida!$C$1:$CN$437,83,FALSE)</f>
        <v>0</v>
      </c>
      <c r="AT30">
        <f>VLOOKUP(C30,[1]base_traduzida!$C$1:$CN$437,84,FALSE)</f>
        <v>0</v>
      </c>
      <c r="AU30">
        <f>VLOOKUP(C30,[1]base_traduzida!$C$1:$CN$437,82,FALSE)</f>
        <v>0</v>
      </c>
      <c r="AV30">
        <f>VLOOKUP(C30,[1]base_traduzida!$C$1:$CN$437,90,FALSE)</f>
        <v>0</v>
      </c>
      <c r="AW30">
        <f>VLOOKUP(C30,[1]base_traduzida!$C$1:$CN$437,66,FALSE)</f>
        <v>0</v>
      </c>
      <c r="AX30">
        <f>VLOOKUP(C30,[1]base_traduzida!$C$1:$CN$437,64,FALSE)</f>
        <v>0</v>
      </c>
      <c r="AY30">
        <f>VLOOKUP(C30,[1]base_traduzida!$C$1:$CN$437,65,FALSE)</f>
        <v>0</v>
      </c>
      <c r="AZ30">
        <f>VLOOKUP(C30,[1]base_traduzida!$C$1:$CN$437,69,FALSE)</f>
        <v>0</v>
      </c>
    </row>
    <row r="31" spans="1:52" x14ac:dyDescent="0.25">
      <c r="A31" t="s">
        <v>293</v>
      </c>
      <c r="B31" t="s">
        <v>294</v>
      </c>
      <c r="C31" t="s">
        <v>295</v>
      </c>
      <c r="D31" t="s">
        <v>296</v>
      </c>
      <c r="E31">
        <v>2020</v>
      </c>
      <c r="G31">
        <v>27</v>
      </c>
      <c r="H31" t="s">
        <v>297</v>
      </c>
      <c r="I31" t="s">
        <v>298</v>
      </c>
      <c r="L31">
        <v>9</v>
      </c>
      <c r="M31" t="b">
        <v>1</v>
      </c>
      <c r="N31" t="s">
        <v>299</v>
      </c>
      <c r="O31" t="s">
        <v>53</v>
      </c>
      <c r="T31" t="s">
        <v>54</v>
      </c>
      <c r="U31" t="s">
        <v>55</v>
      </c>
      <c r="V31" t="s">
        <v>56</v>
      </c>
      <c r="W31" t="s">
        <v>57</v>
      </c>
      <c r="AA31">
        <f>VLOOKUP(C31,[1]base_traduzida!$C$1:$CN$437,8,FALSE)</f>
        <v>0</v>
      </c>
      <c r="AB31">
        <f>VLOOKUP(C31,[1]base_traduzida!$C$1:$CN$437,9,FALSE)</f>
        <v>0</v>
      </c>
      <c r="AC31">
        <f>VLOOKUP(C31,[1]base_traduzida!$C$1:$CN$437,16,FALSE)</f>
        <v>0</v>
      </c>
      <c r="AD31">
        <f>VLOOKUP(C31,[1]base_traduzida!$C$1:$CN$437,68,FALSE)</f>
        <v>1</v>
      </c>
      <c r="AE31">
        <f>VLOOKUP(C31,[1]base_traduzida!$C$1:$CN$437,67,FALSE)</f>
        <v>0</v>
      </c>
      <c r="AF31" t="str">
        <f>VLOOKUP(C31,[1]base_traduzida!$C$1:$CN$437,71,FALSE)</f>
        <v xml:space="preserve"> com a globalização da pesquisa biomédica e da saúde</v>
      </c>
      <c r="AG31" t="str">
        <f>VLOOKUP(C31,[1]base_traduzida!$C$1:$CN$437,72,FALSE)</f>
        <v xml:space="preserve"> será importante desenvolver meios para harmonizar e computar com big data originários de diferentes países de uma forma que respeite as políticas e legislações nacionais e internacionais</v>
      </c>
      <c r="AH31" t="str">
        <f>VLOOKUP(C31,[1]base_traduzida!$C$1:$CN$437,73,FALSE)</f>
        <v xml:space="preserve"> bem como as preferências dos pacientes.</v>
      </c>
      <c r="AI31">
        <f>VLOOKUP(C31,[1]base_traduzida!$C$1:$CN$437,74,FALSE)</f>
        <v>0</v>
      </c>
      <c r="AJ31">
        <f>VLOOKUP(C31,[1]base_traduzida!$C$1:$CN$437,75,FALSE)</f>
        <v>0</v>
      </c>
      <c r="AK31">
        <f>VLOOKUP(C31,[1]base_traduzida!$C$1:$CN$437,76,FALSE)</f>
        <v>0</v>
      </c>
      <c r="AL31">
        <f>VLOOKUP(C31,[1]base_traduzida!$C$1:$CN$437,77,FALSE)</f>
        <v>0</v>
      </c>
      <c r="AM31">
        <f>VLOOKUP(C31,[1]base_traduzida!$C$1:$CN$437,78,FALSE)</f>
        <v>0</v>
      </c>
      <c r="AN31">
        <v>0</v>
      </c>
      <c r="AO31">
        <f>VLOOKUP(C31,[1]base_traduzida!$C$1:$CN$437,80,FALSE)</f>
        <v>0</v>
      </c>
      <c r="AP31" t="str">
        <f>VLOOKUP(C31,[1]base_traduzida!$C$1:$CN$437,81,FALSE)</f>
        <v>Entra ou ñ para leitura: não</v>
      </c>
      <c r="AQ31">
        <v>0</v>
      </c>
      <c r="AR31">
        <f>VLOOKUP(C31,[1]base_traduzida!$C$1:$CN$437,85,FALSE)</f>
        <v>0</v>
      </c>
      <c r="AS31">
        <f>VLOOKUP(C31,[1]base_traduzida!$C$1:$CN$437,83,FALSE)</f>
        <v>44374</v>
      </c>
      <c r="AT31">
        <f>VLOOKUP(C31,[1]base_traduzida!$C$1:$CN$437,84,FALSE)</f>
        <v>0</v>
      </c>
      <c r="AU31" t="str">
        <f>VLOOKUP(C31,[1]base_traduzida!$C$1:$CN$437,82,FALSE)</f>
        <v>Ruim</v>
      </c>
      <c r="AV31">
        <f>VLOOKUP(C31,[1]base_traduzida!$C$1:$CN$437,90,FALSE)</f>
        <v>0</v>
      </c>
      <c r="AW31">
        <f>VLOOKUP(C31,[1]base_traduzida!$C$1:$CN$437,66,FALSE)</f>
        <v>0</v>
      </c>
      <c r="AX31">
        <f>VLOOKUP(C31,[1]base_traduzida!$C$1:$CN$437,64,FALSE)</f>
        <v>0</v>
      </c>
      <c r="AY31">
        <f>VLOOKUP(C31,[1]base_traduzida!$C$1:$CN$437,65,FALSE)</f>
        <v>0</v>
      </c>
      <c r="AZ31">
        <f>VLOOKUP(C31,[1]base_traduzida!$C$1:$CN$437,69,FALSE)</f>
        <v>0</v>
      </c>
    </row>
    <row r="32" spans="1:52" x14ac:dyDescent="0.25">
      <c r="A32" t="s">
        <v>300</v>
      </c>
      <c r="B32" t="s">
        <v>301</v>
      </c>
      <c r="C32" t="s">
        <v>302</v>
      </c>
      <c r="D32" t="s">
        <v>303</v>
      </c>
      <c r="E32">
        <v>2019</v>
      </c>
      <c r="G32">
        <v>22</v>
      </c>
      <c r="H32" t="s">
        <v>304</v>
      </c>
      <c r="I32" t="s">
        <v>305</v>
      </c>
      <c r="L32">
        <v>13</v>
      </c>
      <c r="M32" t="b">
        <v>1</v>
      </c>
      <c r="N32" t="s">
        <v>306</v>
      </c>
      <c r="O32" t="s">
        <v>307</v>
      </c>
      <c r="T32" t="s">
        <v>54</v>
      </c>
      <c r="U32" t="s">
        <v>55</v>
      </c>
      <c r="V32" t="s">
        <v>246</v>
      </c>
      <c r="W32" t="s">
        <v>57</v>
      </c>
      <c r="AA32">
        <f>VLOOKUP(C32,[1]base_traduzida!$C$1:$CN$437,8,FALSE)</f>
        <v>0</v>
      </c>
      <c r="AB32">
        <f>VLOOKUP(C32,[1]base_traduzida!$C$1:$CN$437,9,FALSE)</f>
        <v>0</v>
      </c>
      <c r="AC32">
        <f>VLOOKUP(C32,[1]base_traduzida!$C$1:$CN$437,16,FALSE)</f>
        <v>0</v>
      </c>
      <c r="AD32">
        <f>VLOOKUP(C32,[1]base_traduzida!$C$1:$CN$437,68,FALSE)</f>
        <v>1</v>
      </c>
      <c r="AE32">
        <f>VLOOKUP(C32,[1]base_traduzida!$C$1:$CN$437,67,FALSE)</f>
        <v>0</v>
      </c>
      <c r="AF32">
        <f>VLOOKUP(C32,[1]base_traduzida!$C$1:$CN$437,71,FALSE)</f>
        <v>0</v>
      </c>
      <c r="AG32">
        <f>VLOOKUP(C32,[1]base_traduzida!$C$1:$CN$437,72,FALSE)</f>
        <v>0</v>
      </c>
      <c r="AH32">
        <f>VLOOKUP(C32,[1]base_traduzida!$C$1:$CN$437,73,FALSE)</f>
        <v>0</v>
      </c>
      <c r="AI32">
        <f>VLOOKUP(C32,[1]base_traduzida!$C$1:$CN$437,74,FALSE)</f>
        <v>0</v>
      </c>
      <c r="AJ32">
        <f>VLOOKUP(C32,[1]base_traduzida!$C$1:$CN$437,75,FALSE)</f>
        <v>0</v>
      </c>
      <c r="AK32">
        <f>VLOOKUP(C32,[1]base_traduzida!$C$1:$CN$437,76,FALSE)</f>
        <v>0</v>
      </c>
      <c r="AL32">
        <f>VLOOKUP(C32,[1]base_traduzida!$C$1:$CN$437,77,FALSE)</f>
        <v>0</v>
      </c>
      <c r="AM32">
        <f>VLOOKUP(C32,[1]base_traduzida!$C$1:$CN$437,78,FALSE)</f>
        <v>0</v>
      </c>
      <c r="AN32">
        <v>0</v>
      </c>
      <c r="AO32">
        <f>VLOOKUP(C32,[1]base_traduzida!$C$1:$CN$437,80,FALSE)</f>
        <v>0</v>
      </c>
      <c r="AP32" t="str">
        <f>VLOOKUP(C32,[1]base_traduzida!$C$1:$CN$437,81,FALSE)</f>
        <v>Entra ou ñ para leitura: não</v>
      </c>
      <c r="AQ32">
        <v>0</v>
      </c>
      <c r="AR32">
        <f>VLOOKUP(C32,[1]base_traduzida!$C$1:$CN$437,85,FALSE)</f>
        <v>0</v>
      </c>
      <c r="AS32">
        <f>VLOOKUP(C32,[1]base_traduzida!$C$1:$CN$437,83,FALSE)</f>
        <v>44374</v>
      </c>
      <c r="AT32">
        <f>VLOOKUP(C32,[1]base_traduzida!$C$1:$CN$437,84,FALSE)</f>
        <v>0</v>
      </c>
      <c r="AU32" t="str">
        <f>VLOOKUP(C32,[1]base_traduzida!$C$1:$CN$437,82,FALSE)</f>
        <v>Ruim</v>
      </c>
      <c r="AV32">
        <f>VLOOKUP(C32,[1]base_traduzida!$C$1:$CN$437,90,FALSE)</f>
        <v>0</v>
      </c>
      <c r="AW32">
        <f>VLOOKUP(C32,[1]base_traduzida!$C$1:$CN$437,66,FALSE)</f>
        <v>0</v>
      </c>
      <c r="AX32">
        <f>VLOOKUP(C32,[1]base_traduzida!$C$1:$CN$437,64,FALSE)</f>
        <v>0</v>
      </c>
      <c r="AY32">
        <f>VLOOKUP(C32,[1]base_traduzida!$C$1:$CN$437,65,FALSE)</f>
        <v>0</v>
      </c>
      <c r="AZ32">
        <f>VLOOKUP(C32,[1]base_traduzida!$C$1:$CN$437,69,FALSE)</f>
        <v>0</v>
      </c>
    </row>
    <row r="33" spans="1:52" x14ac:dyDescent="0.25">
      <c r="A33" t="s">
        <v>308</v>
      </c>
      <c r="B33" t="s">
        <v>309</v>
      </c>
      <c r="C33" t="s">
        <v>310</v>
      </c>
      <c r="D33" t="s">
        <v>311</v>
      </c>
      <c r="E33">
        <v>2021</v>
      </c>
      <c r="H33" t="s">
        <v>312</v>
      </c>
      <c r="I33" t="s">
        <v>313</v>
      </c>
      <c r="L33">
        <v>1</v>
      </c>
      <c r="M33" t="b">
        <v>0</v>
      </c>
      <c r="N33" t="s">
        <v>314</v>
      </c>
      <c r="O33" t="s">
        <v>254</v>
      </c>
      <c r="T33" t="s">
        <v>54</v>
      </c>
      <c r="U33" t="s">
        <v>55</v>
      </c>
      <c r="V33" t="s">
        <v>140</v>
      </c>
      <c r="W33" t="s">
        <v>57</v>
      </c>
      <c r="AA33" t="e">
        <f>VLOOKUP(C33,[1]base_traduzida!$C$1:$CN$437,8,FALSE)</f>
        <v>#N/A</v>
      </c>
      <c r="AB33" t="e">
        <f>VLOOKUP(C33,[1]base_traduzida!$C$1:$CN$437,9,FALSE)</f>
        <v>#N/A</v>
      </c>
      <c r="AC33" t="e">
        <f>VLOOKUP(C33,[1]base_traduzida!$C$1:$CN$437,16,FALSE)</f>
        <v>#N/A</v>
      </c>
      <c r="AD33" t="e">
        <f>VLOOKUP(C33,[1]base_traduzida!$C$1:$CN$437,68,FALSE)</f>
        <v>#N/A</v>
      </c>
      <c r="AE33" t="e">
        <f>VLOOKUP(C33,[1]base_traduzida!$C$1:$CN$437,67,FALSE)</f>
        <v>#N/A</v>
      </c>
      <c r="AF33" t="e">
        <f>VLOOKUP(C33,[1]base_traduzida!$C$1:$CN$437,71,FALSE)</f>
        <v>#N/A</v>
      </c>
      <c r="AG33" t="e">
        <f>VLOOKUP(C33,[1]base_traduzida!$C$1:$CN$437,72,FALSE)</f>
        <v>#N/A</v>
      </c>
      <c r="AH33" t="e">
        <f>VLOOKUP(C33,[1]base_traduzida!$C$1:$CN$437,73,FALSE)</f>
        <v>#N/A</v>
      </c>
      <c r="AI33" t="e">
        <f>VLOOKUP(C33,[1]base_traduzida!$C$1:$CN$437,74,FALSE)</f>
        <v>#N/A</v>
      </c>
      <c r="AJ33" t="e">
        <f>VLOOKUP(C33,[1]base_traduzida!$C$1:$CN$437,75,FALSE)</f>
        <v>#N/A</v>
      </c>
      <c r="AK33" t="e">
        <f>VLOOKUP(C33,[1]base_traduzida!$C$1:$CN$437,76,FALSE)</f>
        <v>#N/A</v>
      </c>
      <c r="AL33" t="e">
        <f>VLOOKUP(C33,[1]base_traduzida!$C$1:$CN$437,77,FALSE)</f>
        <v>#N/A</v>
      </c>
      <c r="AM33" t="e">
        <f>VLOOKUP(C33,[1]base_traduzida!$C$1:$CN$437,78,FALSE)</f>
        <v>#N/A</v>
      </c>
      <c r="AN33">
        <v>0</v>
      </c>
      <c r="AO33" t="e">
        <f>VLOOKUP(C33,[1]base_traduzida!$C$1:$CN$437,80,FALSE)</f>
        <v>#N/A</v>
      </c>
      <c r="AP33" t="e">
        <f>VLOOKUP(C33,[1]base_traduzida!$C$1:$CN$437,81,FALSE)</f>
        <v>#N/A</v>
      </c>
      <c r="AQ33">
        <v>0</v>
      </c>
      <c r="AR33" t="e">
        <f>VLOOKUP(C33,[1]base_traduzida!$C$1:$CN$437,85,FALSE)</f>
        <v>#N/A</v>
      </c>
      <c r="AS33" t="e">
        <f>VLOOKUP(C33,[1]base_traduzida!$C$1:$CN$437,83,FALSE)</f>
        <v>#N/A</v>
      </c>
      <c r="AT33" t="e">
        <f>VLOOKUP(C33,[1]base_traduzida!$C$1:$CN$437,84,FALSE)</f>
        <v>#N/A</v>
      </c>
      <c r="AU33" t="e">
        <f>VLOOKUP(C33,[1]base_traduzida!$C$1:$CN$437,82,FALSE)</f>
        <v>#N/A</v>
      </c>
      <c r="AV33" t="e">
        <f>VLOOKUP(C33,[1]base_traduzida!$C$1:$CN$437,90,FALSE)</f>
        <v>#N/A</v>
      </c>
      <c r="AW33" t="e">
        <f>VLOOKUP(C33,[1]base_traduzida!$C$1:$CN$437,66,FALSE)</f>
        <v>#N/A</v>
      </c>
      <c r="AX33" t="e">
        <f>VLOOKUP(C33,[1]base_traduzida!$C$1:$CN$437,64,FALSE)</f>
        <v>#N/A</v>
      </c>
      <c r="AY33" t="e">
        <f>VLOOKUP(C33,[1]base_traduzida!$C$1:$CN$437,65,FALSE)</f>
        <v>#N/A</v>
      </c>
      <c r="AZ33" t="e">
        <f>VLOOKUP(C33,[1]base_traduzida!$C$1:$CN$437,69,FALSE)</f>
        <v>#N/A</v>
      </c>
    </row>
    <row r="34" spans="1:52" x14ac:dyDescent="0.25">
      <c r="A34" t="s">
        <v>315</v>
      </c>
      <c r="B34" t="s">
        <v>316</v>
      </c>
      <c r="C34" t="s">
        <v>317</v>
      </c>
      <c r="D34" t="s">
        <v>318</v>
      </c>
      <c r="E34">
        <v>2019</v>
      </c>
      <c r="F34" t="s">
        <v>61</v>
      </c>
      <c r="G34">
        <v>32</v>
      </c>
      <c r="H34" t="s">
        <v>319</v>
      </c>
      <c r="I34" t="s">
        <v>320</v>
      </c>
      <c r="J34" t="s">
        <v>61</v>
      </c>
      <c r="L34">
        <v>1</v>
      </c>
      <c r="M34" t="b">
        <v>0</v>
      </c>
      <c r="N34" t="s">
        <v>321</v>
      </c>
      <c r="O34" t="s">
        <v>322</v>
      </c>
      <c r="T34" t="s">
        <v>54</v>
      </c>
      <c r="U34" t="s">
        <v>323</v>
      </c>
      <c r="V34" t="s">
        <v>56</v>
      </c>
      <c r="W34" t="s">
        <v>57</v>
      </c>
      <c r="AA34">
        <f>VLOOKUP(C34,[1]base_traduzida!$C$1:$CN$437,8,FALSE)</f>
        <v>0</v>
      </c>
      <c r="AB34">
        <f>VLOOKUP(C34,[1]base_traduzida!$C$1:$CN$437,9,FALSE)</f>
        <v>0</v>
      </c>
      <c r="AC34">
        <f>VLOOKUP(C34,[1]base_traduzida!$C$1:$CN$437,16,FALSE)</f>
        <v>1</v>
      </c>
      <c r="AD34">
        <f>VLOOKUP(C34,[1]base_traduzida!$C$1:$CN$437,68,FALSE)</f>
        <v>1</v>
      </c>
      <c r="AE34">
        <f>VLOOKUP(C34,[1]base_traduzida!$C$1:$CN$437,67,FALSE)</f>
        <v>0</v>
      </c>
      <c r="AF34">
        <f>VLOOKUP(C34,[1]base_traduzida!$C$1:$CN$437,71,FALSE)</f>
        <v>0</v>
      </c>
      <c r="AG34">
        <f>VLOOKUP(C34,[1]base_traduzida!$C$1:$CN$437,72,FALSE)</f>
        <v>0</v>
      </c>
      <c r="AH34">
        <f>VLOOKUP(C34,[1]base_traduzida!$C$1:$CN$437,73,FALSE)</f>
        <v>0</v>
      </c>
      <c r="AI34">
        <f>VLOOKUP(C34,[1]base_traduzida!$C$1:$CN$437,74,FALSE)</f>
        <v>0</v>
      </c>
      <c r="AJ34">
        <f>VLOOKUP(C34,[1]base_traduzida!$C$1:$CN$437,75,FALSE)</f>
        <v>0</v>
      </c>
      <c r="AK34">
        <f>VLOOKUP(C34,[1]base_traduzida!$C$1:$CN$437,76,FALSE)</f>
        <v>0</v>
      </c>
      <c r="AL34">
        <f>VLOOKUP(C34,[1]base_traduzida!$C$1:$CN$437,77,FALSE)</f>
        <v>0</v>
      </c>
      <c r="AM34">
        <f>VLOOKUP(C34,[1]base_traduzida!$C$1:$CN$437,78,FALSE)</f>
        <v>0</v>
      </c>
      <c r="AN34">
        <v>0</v>
      </c>
      <c r="AO34">
        <f>VLOOKUP(C34,[1]base_traduzida!$C$1:$CN$437,80,FALSE)</f>
        <v>1</v>
      </c>
      <c r="AP34" t="str">
        <f>VLOOKUP(C34,[1]base_traduzida!$C$1:$CN$437,81,FALSE)</f>
        <v>Entra ou ñ para leitura: sim - bom</v>
      </c>
      <c r="AQ34">
        <v>0</v>
      </c>
      <c r="AR34">
        <f>VLOOKUP(C34,[1]base_traduzida!$C$1:$CN$437,85,FALSE)</f>
        <v>0</v>
      </c>
      <c r="AS34">
        <f>VLOOKUP(C34,[1]base_traduzida!$C$1:$CN$437,83,FALSE)</f>
        <v>44374</v>
      </c>
      <c r="AT34">
        <f>VLOOKUP(C34,[1]base_traduzida!$C$1:$CN$437,84,FALSE)</f>
        <v>0</v>
      </c>
      <c r="AU34" t="str">
        <f>VLOOKUP(C34,[1]base_traduzida!$C$1:$CN$437,82,FALSE)</f>
        <v>Bom</v>
      </c>
      <c r="AV34">
        <f>VLOOKUP(C34,[1]base_traduzida!$C$1:$CN$437,90,FALSE)</f>
        <v>0</v>
      </c>
      <c r="AW34">
        <f>VLOOKUP(C34,[1]base_traduzida!$C$1:$CN$437,66,FALSE)</f>
        <v>1</v>
      </c>
      <c r="AX34">
        <f>VLOOKUP(C34,[1]base_traduzida!$C$1:$CN$437,64,FALSE)</f>
        <v>1</v>
      </c>
      <c r="AY34" t="str">
        <f>VLOOKUP(C34,[1]base_traduzida!$C$1:$CN$437,65,FALSE)</f>
        <v>Leitura completa: sim - revisao sobre PNL</v>
      </c>
      <c r="AZ34">
        <f>VLOOKUP(C34,[1]base_traduzida!$C$1:$CN$437,69,FALSE)</f>
        <v>0</v>
      </c>
    </row>
    <row r="35" spans="1:52" x14ac:dyDescent="0.25">
      <c r="A35" t="s">
        <v>324</v>
      </c>
      <c r="B35" t="s">
        <v>325</v>
      </c>
      <c r="C35" t="s">
        <v>326</v>
      </c>
      <c r="D35" t="s">
        <v>327</v>
      </c>
      <c r="E35">
        <v>2020</v>
      </c>
      <c r="G35">
        <v>7</v>
      </c>
      <c r="H35" t="s">
        <v>328</v>
      </c>
      <c r="I35" t="s">
        <v>329</v>
      </c>
      <c r="J35" t="s">
        <v>61</v>
      </c>
      <c r="L35">
        <v>27</v>
      </c>
      <c r="M35" t="b">
        <v>1</v>
      </c>
      <c r="N35" t="s">
        <v>330</v>
      </c>
      <c r="O35" t="s">
        <v>331</v>
      </c>
      <c r="T35" t="s">
        <v>54</v>
      </c>
      <c r="U35" t="s">
        <v>323</v>
      </c>
      <c r="W35" t="s">
        <v>57</v>
      </c>
      <c r="AA35">
        <f>VLOOKUP(C35,[1]base_traduzida!$C$1:$CN$437,8,FALSE)</f>
        <v>1</v>
      </c>
      <c r="AB35">
        <f>VLOOKUP(C35,[1]base_traduzida!$C$1:$CN$437,9,FALSE)</f>
        <v>1</v>
      </c>
      <c r="AC35">
        <f>VLOOKUP(C35,[1]base_traduzida!$C$1:$CN$437,16,FALSE)</f>
        <v>0</v>
      </c>
      <c r="AD35">
        <f>VLOOKUP(C35,[1]base_traduzida!$C$1:$CN$437,68,FALSE)</f>
        <v>1</v>
      </c>
      <c r="AE35">
        <f>VLOOKUP(C35,[1]base_traduzida!$C$1:$CN$437,67,FALSE)</f>
        <v>0</v>
      </c>
      <c r="AF35">
        <f>VLOOKUP(C35,[1]base_traduzida!$C$1:$CN$437,71,FALSE)</f>
        <v>0</v>
      </c>
      <c r="AG35">
        <f>VLOOKUP(C35,[1]base_traduzida!$C$1:$CN$437,72,FALSE)</f>
        <v>0</v>
      </c>
      <c r="AH35">
        <f>VLOOKUP(C35,[1]base_traduzida!$C$1:$CN$437,73,FALSE)</f>
        <v>0</v>
      </c>
      <c r="AI35">
        <f>VLOOKUP(C35,[1]base_traduzida!$C$1:$CN$437,74,FALSE)</f>
        <v>0</v>
      </c>
      <c r="AJ35">
        <f>VLOOKUP(C35,[1]base_traduzida!$C$1:$CN$437,75,FALSE)</f>
        <v>0</v>
      </c>
      <c r="AK35">
        <f>VLOOKUP(C35,[1]base_traduzida!$C$1:$CN$437,76,FALSE)</f>
        <v>0</v>
      </c>
      <c r="AL35">
        <f>VLOOKUP(C35,[1]base_traduzida!$C$1:$CN$437,77,FALSE)</f>
        <v>0</v>
      </c>
      <c r="AM35">
        <f>VLOOKUP(C35,[1]base_traduzida!$C$1:$CN$437,78,FALSE)</f>
        <v>0</v>
      </c>
      <c r="AN35">
        <v>0</v>
      </c>
      <c r="AO35">
        <f>VLOOKUP(C35,[1]base_traduzida!$C$1:$CN$437,80,FALSE)</f>
        <v>0</v>
      </c>
      <c r="AP35" t="str">
        <f>VLOOKUP(C35,[1]base_traduzida!$C$1:$CN$437,81,FALSE)</f>
        <v>Entra ou ñ para leitura: sim</v>
      </c>
      <c r="AQ35">
        <v>0</v>
      </c>
      <c r="AR35">
        <f>VLOOKUP(C35,[1]base_traduzida!$C$1:$CN$437,85,FALSE)</f>
        <v>1</v>
      </c>
      <c r="AS35">
        <f>VLOOKUP(C35,[1]base_traduzida!$C$1:$CN$437,83,FALSE)</f>
        <v>0</v>
      </c>
      <c r="AT35">
        <f>VLOOKUP(C35,[1]base_traduzida!$C$1:$CN$437,84,FALSE)</f>
        <v>0</v>
      </c>
      <c r="AU35" t="str">
        <f>VLOOKUP(C35,[1]base_traduzida!$C$1:$CN$437,82,FALSE)</f>
        <v>Bom</v>
      </c>
      <c r="AV35">
        <f>VLOOKUP(C35,[1]base_traduzida!$C$1:$CN$437,90,FALSE)</f>
        <v>0</v>
      </c>
      <c r="AW35">
        <f>VLOOKUP(C35,[1]base_traduzida!$C$1:$CN$437,66,FALSE)</f>
        <v>0</v>
      </c>
      <c r="AX35">
        <f>VLOOKUP(C35,[1]base_traduzida!$C$1:$CN$437,64,FALSE)</f>
        <v>0</v>
      </c>
      <c r="AY35" t="str">
        <f>VLOOKUP(C35,[1]base_traduzida!$C$1:$CN$437,65,FALSE)</f>
        <v>não encontrado PDF - difícil, tem q pedir autor e ou pagar</v>
      </c>
      <c r="AZ35">
        <f>VLOOKUP(C35,[1]base_traduzida!$C$1:$CN$437,69,FALSE)</f>
        <v>0</v>
      </c>
    </row>
    <row r="36" spans="1:52" x14ac:dyDescent="0.25">
      <c r="A36" t="s">
        <v>332</v>
      </c>
      <c r="B36" t="s">
        <v>333</v>
      </c>
      <c r="C36" t="s">
        <v>334</v>
      </c>
      <c r="D36" t="s">
        <v>335</v>
      </c>
      <c r="E36">
        <v>2019</v>
      </c>
      <c r="G36">
        <v>25</v>
      </c>
      <c r="H36" t="s">
        <v>336</v>
      </c>
      <c r="I36" t="s">
        <v>337</v>
      </c>
      <c r="L36">
        <v>1</v>
      </c>
      <c r="M36" t="b">
        <v>0</v>
      </c>
      <c r="N36" t="s">
        <v>338</v>
      </c>
      <c r="O36" t="s">
        <v>108</v>
      </c>
      <c r="T36" t="s">
        <v>54</v>
      </c>
      <c r="U36" t="s">
        <v>55</v>
      </c>
      <c r="V36" t="s">
        <v>83</v>
      </c>
      <c r="W36" t="s">
        <v>57</v>
      </c>
      <c r="AA36">
        <f>VLOOKUP(C36,[1]base_traduzida!$C$1:$CN$437,8,FALSE)</f>
        <v>0</v>
      </c>
      <c r="AB36">
        <f>VLOOKUP(C36,[1]base_traduzida!$C$1:$CN$437,9,FALSE)</f>
        <v>1</v>
      </c>
      <c r="AC36">
        <f>VLOOKUP(C36,[1]base_traduzida!$C$1:$CN$437,16,FALSE)</f>
        <v>1</v>
      </c>
      <c r="AD36">
        <f>VLOOKUP(C36,[1]base_traduzida!$C$1:$CN$437,68,FALSE)</f>
        <v>1</v>
      </c>
      <c r="AE36">
        <f>VLOOKUP(C36,[1]base_traduzida!$C$1:$CN$437,67,FALSE)</f>
        <v>0</v>
      </c>
      <c r="AF36">
        <f>VLOOKUP(C36,[1]base_traduzida!$C$1:$CN$437,71,FALSE)</f>
        <v>0</v>
      </c>
      <c r="AG36">
        <f>VLOOKUP(C36,[1]base_traduzida!$C$1:$CN$437,72,FALSE)</f>
        <v>0</v>
      </c>
      <c r="AH36">
        <f>VLOOKUP(C36,[1]base_traduzida!$C$1:$CN$437,73,FALSE)</f>
        <v>0</v>
      </c>
      <c r="AI36">
        <f>VLOOKUP(C36,[1]base_traduzida!$C$1:$CN$437,74,FALSE)</f>
        <v>0</v>
      </c>
      <c r="AJ36">
        <f>VLOOKUP(C36,[1]base_traduzida!$C$1:$CN$437,75,FALSE)</f>
        <v>0</v>
      </c>
      <c r="AK36">
        <f>VLOOKUP(C36,[1]base_traduzida!$C$1:$CN$437,76,FALSE)</f>
        <v>0</v>
      </c>
      <c r="AL36">
        <f>VLOOKUP(C36,[1]base_traduzida!$C$1:$CN$437,77,FALSE)</f>
        <v>0</v>
      </c>
      <c r="AM36">
        <f>VLOOKUP(C36,[1]base_traduzida!$C$1:$CN$437,78,FALSE)</f>
        <v>0</v>
      </c>
      <c r="AN36">
        <v>0</v>
      </c>
      <c r="AO36">
        <f>VLOOKUP(C36,[1]base_traduzida!$C$1:$CN$437,80,FALSE)</f>
        <v>0</v>
      </c>
      <c r="AP36" t="str">
        <f>VLOOKUP(C36,[1]base_traduzida!$C$1:$CN$437,81,FALSE)</f>
        <v>Entra ou ñ para leitura: sim</v>
      </c>
      <c r="AQ36">
        <v>0</v>
      </c>
      <c r="AR36">
        <f>VLOOKUP(C36,[1]base_traduzida!$C$1:$CN$437,85,FALSE)</f>
        <v>1</v>
      </c>
      <c r="AS36">
        <f>VLOOKUP(C36,[1]base_traduzida!$C$1:$CN$437,83,FALSE)</f>
        <v>44371</v>
      </c>
      <c r="AT36">
        <f>VLOOKUP(C36,[1]base_traduzida!$C$1:$CN$437,84,FALSE)</f>
        <v>0</v>
      </c>
      <c r="AU36" t="str">
        <f>VLOOKUP(C36,[1]base_traduzida!$C$1:$CN$437,82,FALSE)</f>
        <v>Excelente</v>
      </c>
      <c r="AV36">
        <f>VLOOKUP(C36,[1]base_traduzida!$C$1:$CN$437,90,FALSE)</f>
        <v>0</v>
      </c>
      <c r="AW36">
        <f>VLOOKUP(C36,[1]base_traduzida!$C$1:$CN$437,66,FALSE)</f>
        <v>1</v>
      </c>
      <c r="AX36">
        <f>VLOOKUP(C36,[1]base_traduzida!$C$1:$CN$437,64,FALSE)</f>
        <v>1</v>
      </c>
      <c r="AY36" t="str">
        <f>VLOOKUP(C36,[1]base_traduzida!$C$1:$CN$437,65,FALSE)</f>
        <v>Leitura completa: sim</v>
      </c>
      <c r="AZ36">
        <f>VLOOKUP(C36,[1]base_traduzida!$C$1:$CN$437,69,FALSE)</f>
        <v>0</v>
      </c>
    </row>
    <row r="37" spans="1:52" x14ac:dyDescent="0.25">
      <c r="A37" t="s">
        <v>339</v>
      </c>
      <c r="B37" t="s">
        <v>340</v>
      </c>
      <c r="C37" t="s">
        <v>341</v>
      </c>
      <c r="D37" t="s">
        <v>342</v>
      </c>
      <c r="E37">
        <v>2008</v>
      </c>
      <c r="G37">
        <v>13</v>
      </c>
      <c r="H37" t="s">
        <v>343</v>
      </c>
      <c r="I37" t="s">
        <v>344</v>
      </c>
      <c r="J37" t="s">
        <v>61</v>
      </c>
      <c r="L37">
        <v>9</v>
      </c>
      <c r="M37" t="b">
        <v>1</v>
      </c>
      <c r="N37" t="s">
        <v>345</v>
      </c>
      <c r="T37" t="s">
        <v>54</v>
      </c>
      <c r="U37" t="s">
        <v>55</v>
      </c>
      <c r="W37" t="s">
        <v>57</v>
      </c>
      <c r="AA37">
        <f>VLOOKUP(C37,[1]base_traduzida!$C$1:$CN$437,8,FALSE)</f>
        <v>0</v>
      </c>
      <c r="AB37">
        <f>VLOOKUP(C37,[1]base_traduzida!$C$1:$CN$437,9,FALSE)</f>
        <v>0</v>
      </c>
      <c r="AC37">
        <f>VLOOKUP(C37,[1]base_traduzida!$C$1:$CN$437,16,FALSE)</f>
        <v>0</v>
      </c>
      <c r="AD37">
        <f>VLOOKUP(C37,[1]base_traduzida!$C$1:$CN$437,68,FALSE)</f>
        <v>0</v>
      </c>
      <c r="AE37">
        <f>VLOOKUP(C37,[1]base_traduzida!$C$1:$CN$437,67,FALSE)</f>
        <v>0</v>
      </c>
      <c r="AF37">
        <f>VLOOKUP(C37,[1]base_traduzida!$C$1:$CN$437,71,FALSE)</f>
        <v>0</v>
      </c>
      <c r="AG37">
        <f>VLOOKUP(C37,[1]base_traduzida!$C$1:$CN$437,72,FALSE)</f>
        <v>0</v>
      </c>
      <c r="AH37">
        <f>VLOOKUP(C37,[1]base_traduzida!$C$1:$CN$437,73,FALSE)</f>
        <v>0</v>
      </c>
      <c r="AI37">
        <f>VLOOKUP(C37,[1]base_traduzida!$C$1:$CN$437,74,FALSE)</f>
        <v>0</v>
      </c>
      <c r="AJ37">
        <f>VLOOKUP(C37,[1]base_traduzida!$C$1:$CN$437,75,FALSE)</f>
        <v>0</v>
      </c>
      <c r="AK37">
        <f>VLOOKUP(C37,[1]base_traduzida!$C$1:$CN$437,76,FALSE)</f>
        <v>0</v>
      </c>
      <c r="AL37">
        <f>VLOOKUP(C37,[1]base_traduzida!$C$1:$CN$437,77,FALSE)</f>
        <v>0</v>
      </c>
      <c r="AM37">
        <f>VLOOKUP(C37,[1]base_traduzida!$C$1:$CN$437,78,FALSE)</f>
        <v>0</v>
      </c>
      <c r="AN37">
        <v>0</v>
      </c>
      <c r="AO37">
        <f>VLOOKUP(C37,[1]base_traduzida!$C$1:$CN$437,80,FALSE)</f>
        <v>0</v>
      </c>
      <c r="AP37">
        <f>VLOOKUP(C37,[1]base_traduzida!$C$1:$CN$437,81,FALSE)</f>
        <v>0</v>
      </c>
      <c r="AQ37">
        <v>0</v>
      </c>
      <c r="AR37">
        <f>VLOOKUP(C37,[1]base_traduzida!$C$1:$CN$437,85,FALSE)</f>
        <v>0</v>
      </c>
      <c r="AS37">
        <f>VLOOKUP(C37,[1]base_traduzida!$C$1:$CN$437,83,FALSE)</f>
        <v>0</v>
      </c>
      <c r="AT37">
        <f>VLOOKUP(C37,[1]base_traduzida!$C$1:$CN$437,84,FALSE)</f>
        <v>0</v>
      </c>
      <c r="AU37">
        <f>VLOOKUP(C37,[1]base_traduzida!$C$1:$CN$437,82,FALSE)</f>
        <v>0</v>
      </c>
      <c r="AV37">
        <f>VLOOKUP(C37,[1]base_traduzida!$C$1:$CN$437,90,FALSE)</f>
        <v>0</v>
      </c>
      <c r="AW37">
        <f>VLOOKUP(C37,[1]base_traduzida!$C$1:$CN$437,66,FALSE)</f>
        <v>0</v>
      </c>
      <c r="AX37">
        <f>VLOOKUP(C37,[1]base_traduzida!$C$1:$CN$437,64,FALSE)</f>
        <v>0</v>
      </c>
      <c r="AY37">
        <f>VLOOKUP(C37,[1]base_traduzida!$C$1:$CN$437,65,FALSE)</f>
        <v>0</v>
      </c>
      <c r="AZ37">
        <f>VLOOKUP(C37,[1]base_traduzida!$C$1:$CN$437,69,FALSE)</f>
        <v>0</v>
      </c>
    </row>
    <row r="38" spans="1:52" x14ac:dyDescent="0.25">
      <c r="A38" t="s">
        <v>346</v>
      </c>
      <c r="B38" t="s">
        <v>347</v>
      </c>
      <c r="C38" t="s">
        <v>348</v>
      </c>
      <c r="D38" t="s">
        <v>349</v>
      </c>
      <c r="E38">
        <v>2018</v>
      </c>
      <c r="G38">
        <v>17</v>
      </c>
      <c r="H38" t="s">
        <v>350</v>
      </c>
      <c r="I38" t="s">
        <v>351</v>
      </c>
      <c r="L38">
        <v>9</v>
      </c>
      <c r="M38" t="b">
        <v>1</v>
      </c>
      <c r="N38" t="s">
        <v>352</v>
      </c>
      <c r="O38" t="s">
        <v>53</v>
      </c>
      <c r="T38" t="s">
        <v>54</v>
      </c>
      <c r="U38" t="s">
        <v>55</v>
      </c>
      <c r="V38" t="s">
        <v>83</v>
      </c>
      <c r="W38" t="s">
        <v>57</v>
      </c>
      <c r="AA38">
        <f>VLOOKUP(C38,[1]base_traduzida!$C$1:$CN$437,8,FALSE)</f>
        <v>0</v>
      </c>
      <c r="AB38">
        <f>VLOOKUP(C38,[1]base_traduzida!$C$1:$CN$437,9,FALSE)</f>
        <v>0</v>
      </c>
      <c r="AC38">
        <f>VLOOKUP(C38,[1]base_traduzida!$C$1:$CN$437,16,FALSE)</f>
        <v>0</v>
      </c>
      <c r="AD38">
        <f>VLOOKUP(C38,[1]base_traduzida!$C$1:$CN$437,68,FALSE)</f>
        <v>1</v>
      </c>
      <c r="AE38">
        <f>VLOOKUP(C38,[1]base_traduzida!$C$1:$CN$437,67,FALSE)</f>
        <v>0</v>
      </c>
      <c r="AF38">
        <f>VLOOKUP(C38,[1]base_traduzida!$C$1:$CN$437,71,FALSE)</f>
        <v>0</v>
      </c>
      <c r="AG38">
        <f>VLOOKUP(C38,[1]base_traduzida!$C$1:$CN$437,72,FALSE)</f>
        <v>0</v>
      </c>
      <c r="AH38">
        <f>VLOOKUP(C38,[1]base_traduzida!$C$1:$CN$437,73,FALSE)</f>
        <v>0</v>
      </c>
      <c r="AI38">
        <f>VLOOKUP(C38,[1]base_traduzida!$C$1:$CN$437,74,FALSE)</f>
        <v>0</v>
      </c>
      <c r="AJ38">
        <f>VLOOKUP(C38,[1]base_traduzida!$C$1:$CN$437,75,FALSE)</f>
        <v>0</v>
      </c>
      <c r="AK38">
        <f>VLOOKUP(C38,[1]base_traduzida!$C$1:$CN$437,76,FALSE)</f>
        <v>0</v>
      </c>
      <c r="AL38">
        <f>VLOOKUP(C38,[1]base_traduzida!$C$1:$CN$437,77,FALSE)</f>
        <v>0</v>
      </c>
      <c r="AM38">
        <f>VLOOKUP(C38,[1]base_traduzida!$C$1:$CN$437,78,FALSE)</f>
        <v>0</v>
      </c>
      <c r="AN38">
        <v>0</v>
      </c>
      <c r="AO38">
        <f>VLOOKUP(C38,[1]base_traduzida!$C$1:$CN$437,80,FALSE)</f>
        <v>0</v>
      </c>
      <c r="AP38" t="str">
        <f>VLOOKUP(C38,[1]base_traduzida!$C$1:$CN$437,81,FALSE)</f>
        <v>Entra ou ñ para leitura: não</v>
      </c>
      <c r="AQ38">
        <v>0</v>
      </c>
      <c r="AR38">
        <f>VLOOKUP(C38,[1]base_traduzida!$C$1:$CN$437,85,FALSE)</f>
        <v>0</v>
      </c>
      <c r="AS38">
        <f>VLOOKUP(C38,[1]base_traduzida!$C$1:$CN$437,83,FALSE)</f>
        <v>44373</v>
      </c>
      <c r="AT38">
        <f>VLOOKUP(C38,[1]base_traduzida!$C$1:$CN$437,84,FALSE)</f>
        <v>0</v>
      </c>
      <c r="AU38" t="str">
        <f>VLOOKUP(C38,[1]base_traduzida!$C$1:$CN$437,82,FALSE)</f>
        <v>Ruim</v>
      </c>
      <c r="AV38">
        <f>VLOOKUP(C38,[1]base_traduzida!$C$1:$CN$437,90,FALSE)</f>
        <v>0</v>
      </c>
      <c r="AW38">
        <f>VLOOKUP(C38,[1]base_traduzida!$C$1:$CN$437,66,FALSE)</f>
        <v>0</v>
      </c>
      <c r="AX38">
        <f>VLOOKUP(C38,[1]base_traduzida!$C$1:$CN$437,64,FALSE)</f>
        <v>0</v>
      </c>
      <c r="AY38">
        <f>VLOOKUP(C38,[1]base_traduzida!$C$1:$CN$437,65,FALSE)</f>
        <v>0</v>
      </c>
      <c r="AZ38">
        <f>VLOOKUP(C38,[1]base_traduzida!$C$1:$CN$437,69,FALSE)</f>
        <v>0</v>
      </c>
    </row>
    <row r="39" spans="1:52" x14ac:dyDescent="0.25">
      <c r="A39" t="s">
        <v>353</v>
      </c>
      <c r="B39" t="s">
        <v>354</v>
      </c>
      <c r="C39" t="s">
        <v>355</v>
      </c>
      <c r="D39" t="s">
        <v>356</v>
      </c>
      <c r="E39">
        <v>2009</v>
      </c>
      <c r="F39" t="s">
        <v>61</v>
      </c>
      <c r="G39">
        <v>201</v>
      </c>
      <c r="H39" t="s">
        <v>357</v>
      </c>
      <c r="I39" t="s">
        <v>358</v>
      </c>
      <c r="J39" t="s">
        <v>61</v>
      </c>
      <c r="L39">
        <v>10</v>
      </c>
      <c r="M39" t="b">
        <v>1</v>
      </c>
      <c r="N39" t="s">
        <v>359</v>
      </c>
      <c r="T39" t="s">
        <v>54</v>
      </c>
      <c r="U39" t="s">
        <v>55</v>
      </c>
      <c r="V39" t="s">
        <v>83</v>
      </c>
      <c r="W39" t="s">
        <v>57</v>
      </c>
      <c r="AA39">
        <f>VLOOKUP(C39,[1]base_traduzida!$C$1:$CN$437,8,FALSE)</f>
        <v>0</v>
      </c>
      <c r="AB39">
        <f>VLOOKUP(C39,[1]base_traduzida!$C$1:$CN$437,9,FALSE)</f>
        <v>0</v>
      </c>
      <c r="AC39">
        <f>VLOOKUP(C39,[1]base_traduzida!$C$1:$CN$437,16,FALSE)</f>
        <v>0</v>
      </c>
      <c r="AD39">
        <f>VLOOKUP(C39,[1]base_traduzida!$C$1:$CN$437,68,FALSE)</f>
        <v>0</v>
      </c>
      <c r="AE39">
        <f>VLOOKUP(C39,[1]base_traduzida!$C$1:$CN$437,67,FALSE)</f>
        <v>0</v>
      </c>
      <c r="AF39">
        <f>VLOOKUP(C39,[1]base_traduzida!$C$1:$CN$437,71,FALSE)</f>
        <v>0</v>
      </c>
      <c r="AG39">
        <f>VLOOKUP(C39,[1]base_traduzida!$C$1:$CN$437,72,FALSE)</f>
        <v>0</v>
      </c>
      <c r="AH39">
        <f>VLOOKUP(C39,[1]base_traduzida!$C$1:$CN$437,73,FALSE)</f>
        <v>0</v>
      </c>
      <c r="AI39">
        <f>VLOOKUP(C39,[1]base_traduzida!$C$1:$CN$437,74,FALSE)</f>
        <v>0</v>
      </c>
      <c r="AJ39">
        <f>VLOOKUP(C39,[1]base_traduzida!$C$1:$CN$437,75,FALSE)</f>
        <v>0</v>
      </c>
      <c r="AK39">
        <f>VLOOKUP(C39,[1]base_traduzida!$C$1:$CN$437,76,FALSE)</f>
        <v>0</v>
      </c>
      <c r="AL39">
        <f>VLOOKUP(C39,[1]base_traduzida!$C$1:$CN$437,77,FALSE)</f>
        <v>0</v>
      </c>
      <c r="AM39">
        <f>VLOOKUP(C39,[1]base_traduzida!$C$1:$CN$437,78,FALSE)</f>
        <v>0</v>
      </c>
      <c r="AN39">
        <v>0</v>
      </c>
      <c r="AO39">
        <f>VLOOKUP(C39,[1]base_traduzida!$C$1:$CN$437,80,FALSE)</f>
        <v>0</v>
      </c>
      <c r="AP39">
        <f>VLOOKUP(C39,[1]base_traduzida!$C$1:$CN$437,81,FALSE)</f>
        <v>0</v>
      </c>
      <c r="AQ39">
        <v>0</v>
      </c>
      <c r="AR39">
        <f>VLOOKUP(C39,[1]base_traduzida!$C$1:$CN$437,85,FALSE)</f>
        <v>0</v>
      </c>
      <c r="AS39">
        <f>VLOOKUP(C39,[1]base_traduzida!$C$1:$CN$437,83,FALSE)</f>
        <v>0</v>
      </c>
      <c r="AT39">
        <f>VLOOKUP(C39,[1]base_traduzida!$C$1:$CN$437,84,FALSE)</f>
        <v>0</v>
      </c>
      <c r="AU39">
        <f>VLOOKUP(C39,[1]base_traduzida!$C$1:$CN$437,82,FALSE)</f>
        <v>0</v>
      </c>
      <c r="AV39">
        <f>VLOOKUP(C39,[1]base_traduzida!$C$1:$CN$437,90,FALSE)</f>
        <v>0</v>
      </c>
      <c r="AW39">
        <f>VLOOKUP(C39,[1]base_traduzida!$C$1:$CN$437,66,FALSE)</f>
        <v>0</v>
      </c>
      <c r="AX39">
        <f>VLOOKUP(C39,[1]base_traduzida!$C$1:$CN$437,64,FALSE)</f>
        <v>0</v>
      </c>
      <c r="AY39">
        <f>VLOOKUP(C39,[1]base_traduzida!$C$1:$CN$437,65,FALSE)</f>
        <v>0</v>
      </c>
      <c r="AZ39">
        <f>VLOOKUP(C39,[1]base_traduzida!$C$1:$CN$437,69,FALSE)</f>
        <v>0</v>
      </c>
    </row>
    <row r="40" spans="1:52" x14ac:dyDescent="0.25">
      <c r="A40" t="s">
        <v>360</v>
      </c>
      <c r="B40" t="s">
        <v>361</v>
      </c>
      <c r="C40" t="s">
        <v>362</v>
      </c>
      <c r="D40" t="s">
        <v>363</v>
      </c>
      <c r="E40">
        <v>2018</v>
      </c>
      <c r="G40">
        <v>2</v>
      </c>
      <c r="H40" t="s">
        <v>364</v>
      </c>
      <c r="I40" t="s">
        <v>365</v>
      </c>
      <c r="J40" t="s">
        <v>61</v>
      </c>
      <c r="L40">
        <v>9</v>
      </c>
      <c r="M40" t="b">
        <v>1</v>
      </c>
      <c r="N40" t="s">
        <v>366</v>
      </c>
      <c r="O40" t="s">
        <v>116</v>
      </c>
      <c r="P40" t="s">
        <v>367</v>
      </c>
      <c r="Q40" t="s">
        <v>368</v>
      </c>
      <c r="S40">
        <v>218199</v>
      </c>
      <c r="T40" t="s">
        <v>54</v>
      </c>
      <c r="U40" t="s">
        <v>75</v>
      </c>
      <c r="W40" t="s">
        <v>57</v>
      </c>
      <c r="AA40">
        <f>VLOOKUP(C40,[1]base_traduzida!$C$1:$CN$437,8,FALSE)</f>
        <v>0</v>
      </c>
      <c r="AB40">
        <f>VLOOKUP(C40,[1]base_traduzida!$C$1:$CN$437,9,FALSE)</f>
        <v>1</v>
      </c>
      <c r="AC40">
        <f>VLOOKUP(C40,[1]base_traduzida!$C$1:$CN$437,16,FALSE)</f>
        <v>1</v>
      </c>
      <c r="AD40">
        <f>VLOOKUP(C40,[1]base_traduzida!$C$1:$CN$437,68,FALSE)</f>
        <v>1</v>
      </c>
      <c r="AE40">
        <f>VLOOKUP(C40,[1]base_traduzida!$C$1:$CN$437,67,FALSE)</f>
        <v>0</v>
      </c>
      <c r="AF40">
        <f>VLOOKUP(C40,[1]base_traduzida!$C$1:$CN$437,71,FALSE)</f>
        <v>0</v>
      </c>
      <c r="AG40">
        <f>VLOOKUP(C40,[1]base_traduzida!$C$1:$CN$437,72,FALSE)</f>
        <v>0</v>
      </c>
      <c r="AH40">
        <f>VLOOKUP(C40,[1]base_traduzida!$C$1:$CN$437,73,FALSE)</f>
        <v>0</v>
      </c>
      <c r="AI40">
        <f>VLOOKUP(C40,[1]base_traduzida!$C$1:$CN$437,74,FALSE)</f>
        <v>0</v>
      </c>
      <c r="AJ40">
        <f>VLOOKUP(C40,[1]base_traduzida!$C$1:$CN$437,75,FALSE)</f>
        <v>0</v>
      </c>
      <c r="AK40">
        <f>VLOOKUP(C40,[1]base_traduzida!$C$1:$CN$437,76,FALSE)</f>
        <v>0</v>
      </c>
      <c r="AL40">
        <f>VLOOKUP(C40,[1]base_traduzida!$C$1:$CN$437,77,FALSE)</f>
        <v>0</v>
      </c>
      <c r="AM40">
        <f>VLOOKUP(C40,[1]base_traduzida!$C$1:$CN$437,78,FALSE)</f>
        <v>0</v>
      </c>
      <c r="AN40">
        <v>0</v>
      </c>
      <c r="AO40">
        <f>VLOOKUP(C40,[1]base_traduzida!$C$1:$CN$437,80,FALSE)</f>
        <v>1</v>
      </c>
      <c r="AP40" t="str">
        <f>VLOOKUP(C40,[1]base_traduzida!$C$1:$CN$437,81,FALSE)</f>
        <v>Entra ou ñ para leitura: sim - trabalha com lingua russa e adaptaçao do pyConTextNLP - - bom para escrever abstract</v>
      </c>
      <c r="AQ40">
        <v>0</v>
      </c>
      <c r="AR40">
        <f>VLOOKUP(C40,[1]base_traduzida!$C$1:$CN$437,85,FALSE)</f>
        <v>0</v>
      </c>
      <c r="AS40">
        <f>VLOOKUP(C40,[1]base_traduzida!$C$1:$CN$437,83,FALSE)</f>
        <v>44371</v>
      </c>
      <c r="AT40">
        <f>VLOOKUP(C40,[1]base_traduzida!$C$1:$CN$437,84,FALSE)</f>
        <v>0</v>
      </c>
      <c r="AU40" t="str">
        <f>VLOOKUP(C40,[1]base_traduzida!$C$1:$CN$437,82,FALSE)</f>
        <v>Excelente</v>
      </c>
      <c r="AV40">
        <f>VLOOKUP(C40,[1]base_traduzida!$C$1:$CN$437,90,FALSE)</f>
        <v>0</v>
      </c>
      <c r="AW40">
        <f>VLOOKUP(C40,[1]base_traduzida!$C$1:$CN$437,66,FALSE)</f>
        <v>1</v>
      </c>
      <c r="AX40">
        <f>VLOOKUP(C40,[1]base_traduzida!$C$1:$CN$437,64,FALSE)</f>
        <v>1</v>
      </c>
      <c r="AY40" t="str">
        <f>VLOOKUP(C40,[1]base_traduzida!$C$1:$CN$437,65,FALSE)</f>
        <v>Leitura completa: sim - bom para escrever abstract</v>
      </c>
      <c r="AZ40">
        <f>VLOOKUP(C40,[1]base_traduzida!$C$1:$CN$437,69,FALSE)</f>
        <v>0</v>
      </c>
    </row>
    <row r="41" spans="1:52" x14ac:dyDescent="0.25">
      <c r="A41" t="s">
        <v>369</v>
      </c>
      <c r="B41" t="s">
        <v>370</v>
      </c>
      <c r="C41" t="s">
        <v>371</v>
      </c>
      <c r="D41" t="s">
        <v>372</v>
      </c>
      <c r="E41">
        <v>2015</v>
      </c>
      <c r="F41" t="s">
        <v>61</v>
      </c>
      <c r="G41">
        <v>20</v>
      </c>
      <c r="H41" t="s">
        <v>373</v>
      </c>
      <c r="I41" t="s">
        <v>374</v>
      </c>
      <c r="J41" t="s">
        <v>61</v>
      </c>
      <c r="L41">
        <v>6</v>
      </c>
      <c r="M41" t="b">
        <v>1</v>
      </c>
      <c r="N41" t="s">
        <v>375</v>
      </c>
      <c r="O41" t="s">
        <v>198</v>
      </c>
      <c r="P41" t="s">
        <v>376</v>
      </c>
      <c r="Q41" t="s">
        <v>377</v>
      </c>
      <c r="S41">
        <v>116677</v>
      </c>
      <c r="T41" t="s">
        <v>54</v>
      </c>
      <c r="U41" t="s">
        <v>75</v>
      </c>
      <c r="V41" t="s">
        <v>149</v>
      </c>
      <c r="W41" t="s">
        <v>57</v>
      </c>
      <c r="AA41">
        <f>VLOOKUP(C41,[1]base_traduzida!$C$1:$CN$437,8,FALSE)</f>
        <v>0</v>
      </c>
      <c r="AB41">
        <f>VLOOKUP(C41,[1]base_traduzida!$C$1:$CN$437,9,FALSE)</f>
        <v>1</v>
      </c>
      <c r="AC41">
        <f>VLOOKUP(C41,[1]base_traduzida!$C$1:$CN$437,16,FALSE)</f>
        <v>1</v>
      </c>
      <c r="AD41">
        <f>VLOOKUP(C41,[1]base_traduzida!$C$1:$CN$437,68,FALSE)</f>
        <v>1</v>
      </c>
      <c r="AE41">
        <f>VLOOKUP(C41,[1]base_traduzida!$C$1:$CN$437,67,FALSE)</f>
        <v>0</v>
      </c>
      <c r="AF41">
        <f>VLOOKUP(C41,[1]base_traduzida!$C$1:$CN$437,71,FALSE)</f>
        <v>0</v>
      </c>
      <c r="AG41">
        <f>VLOOKUP(C41,[1]base_traduzida!$C$1:$CN$437,72,FALSE)</f>
        <v>0</v>
      </c>
      <c r="AH41">
        <f>VLOOKUP(C41,[1]base_traduzida!$C$1:$CN$437,73,FALSE)</f>
        <v>0</v>
      </c>
      <c r="AI41">
        <f>VLOOKUP(C41,[1]base_traduzida!$C$1:$CN$437,74,FALSE)</f>
        <v>0</v>
      </c>
      <c r="AJ41">
        <f>VLOOKUP(C41,[1]base_traduzida!$C$1:$CN$437,75,FALSE)</f>
        <v>0</v>
      </c>
      <c r="AK41">
        <f>VLOOKUP(C41,[1]base_traduzida!$C$1:$CN$437,76,FALSE)</f>
        <v>0</v>
      </c>
      <c r="AL41">
        <f>VLOOKUP(C41,[1]base_traduzida!$C$1:$CN$437,77,FALSE)</f>
        <v>0</v>
      </c>
      <c r="AM41">
        <f>VLOOKUP(C41,[1]base_traduzida!$C$1:$CN$437,78,FALSE)</f>
        <v>0</v>
      </c>
      <c r="AN41">
        <v>0</v>
      </c>
      <c r="AO41">
        <f>VLOOKUP(C41,[1]base_traduzida!$C$1:$CN$437,80,FALSE)</f>
        <v>0</v>
      </c>
      <c r="AP41" t="str">
        <f>VLOOKUP(C41,[1]base_traduzida!$C$1:$CN$437,81,FALSE)</f>
        <v>Entra ou ñ para leitura: sim - bom</v>
      </c>
      <c r="AQ41">
        <v>0</v>
      </c>
      <c r="AR41">
        <f>VLOOKUP(C41,[1]base_traduzida!$C$1:$CN$437,85,FALSE)</f>
        <v>0</v>
      </c>
      <c r="AS41">
        <f>VLOOKUP(C41,[1]base_traduzida!$C$1:$CN$437,83,FALSE)</f>
        <v>44368</v>
      </c>
      <c r="AT41">
        <f>VLOOKUP(C41,[1]base_traduzida!$C$1:$CN$437,84,FALSE)</f>
        <v>0</v>
      </c>
      <c r="AU41" t="str">
        <f>VLOOKUP(C41,[1]base_traduzida!$C$1:$CN$437,82,FALSE)</f>
        <v>Bom</v>
      </c>
      <c r="AV41">
        <f>VLOOKUP(C41,[1]base_traduzida!$C$1:$CN$437,90,FALSE)</f>
        <v>0</v>
      </c>
      <c r="AW41">
        <f>VLOOKUP(C41,[1]base_traduzida!$C$1:$CN$437,66,FALSE)</f>
        <v>1</v>
      </c>
      <c r="AX41">
        <f>VLOOKUP(C41,[1]base_traduzida!$C$1:$CN$437,64,FALSE)</f>
        <v>1</v>
      </c>
      <c r="AY41" t="str">
        <f>VLOOKUP(C41,[1]base_traduzida!$C$1:$CN$437,65,FALSE)</f>
        <v>Leitura completa: sim - ver como usam o Lucene</v>
      </c>
      <c r="AZ41">
        <f>VLOOKUP(C41,[1]base_traduzida!$C$1:$CN$437,69,FALSE)</f>
        <v>0</v>
      </c>
    </row>
    <row r="42" spans="1:52" x14ac:dyDescent="0.25">
      <c r="A42" t="s">
        <v>378</v>
      </c>
      <c r="B42" t="s">
        <v>379</v>
      </c>
      <c r="C42" t="s">
        <v>380</v>
      </c>
      <c r="D42" t="s">
        <v>381</v>
      </c>
      <c r="E42">
        <v>2021</v>
      </c>
      <c r="G42">
        <v>2</v>
      </c>
      <c r="H42" t="s">
        <v>382</v>
      </c>
      <c r="I42" t="s">
        <v>383</v>
      </c>
      <c r="J42" t="s">
        <v>61</v>
      </c>
      <c r="L42">
        <v>12</v>
      </c>
      <c r="M42" t="b">
        <v>1</v>
      </c>
      <c r="N42" t="s">
        <v>384</v>
      </c>
      <c r="O42" t="s">
        <v>148</v>
      </c>
      <c r="T42" t="s">
        <v>54</v>
      </c>
      <c r="U42" t="s">
        <v>55</v>
      </c>
      <c r="V42" t="s">
        <v>385</v>
      </c>
      <c r="W42" t="s">
        <v>57</v>
      </c>
      <c r="AA42">
        <f>VLOOKUP(C42,[1]base_traduzida!$C$1:$CN$437,8,FALSE)</f>
        <v>0</v>
      </c>
      <c r="AB42">
        <f>VLOOKUP(C42,[1]base_traduzida!$C$1:$CN$437,9,FALSE)</f>
        <v>0</v>
      </c>
      <c r="AC42">
        <f>VLOOKUP(C42,[1]base_traduzida!$C$1:$CN$437,16,FALSE)</f>
        <v>1</v>
      </c>
      <c r="AD42">
        <f>VLOOKUP(C42,[1]base_traduzida!$C$1:$CN$437,68,FALSE)</f>
        <v>1</v>
      </c>
      <c r="AE42">
        <f>VLOOKUP(C42,[1]base_traduzida!$C$1:$CN$437,67,FALSE)</f>
        <v>0</v>
      </c>
      <c r="AF42">
        <f>VLOOKUP(C42,[1]base_traduzida!$C$1:$CN$437,71,FALSE)</f>
        <v>0</v>
      </c>
      <c r="AG42">
        <f>VLOOKUP(C42,[1]base_traduzida!$C$1:$CN$437,72,FALSE)</f>
        <v>0</v>
      </c>
      <c r="AH42">
        <f>VLOOKUP(C42,[1]base_traduzida!$C$1:$CN$437,73,FALSE)</f>
        <v>0</v>
      </c>
      <c r="AI42">
        <f>VLOOKUP(C42,[1]base_traduzida!$C$1:$CN$437,74,FALSE)</f>
        <v>0</v>
      </c>
      <c r="AJ42">
        <f>VLOOKUP(C42,[1]base_traduzida!$C$1:$CN$437,75,FALSE)</f>
        <v>0</v>
      </c>
      <c r="AK42">
        <f>VLOOKUP(C42,[1]base_traduzida!$C$1:$CN$437,76,FALSE)</f>
        <v>0</v>
      </c>
      <c r="AL42">
        <f>VLOOKUP(C42,[1]base_traduzida!$C$1:$CN$437,77,FALSE)</f>
        <v>0</v>
      </c>
      <c r="AM42">
        <f>VLOOKUP(C42,[1]base_traduzida!$C$1:$CN$437,78,FALSE)</f>
        <v>0</v>
      </c>
      <c r="AN42">
        <v>0</v>
      </c>
      <c r="AO42">
        <f>VLOOKUP(C42,[1]base_traduzida!$C$1:$CN$437,80,FALSE)</f>
        <v>0</v>
      </c>
      <c r="AP42" t="str">
        <f>VLOOKUP(C42,[1]base_traduzida!$C$1:$CN$437,81,FALSE)</f>
        <v>Entra ou ñ para leitura: sim - bom</v>
      </c>
      <c r="AQ42">
        <v>0</v>
      </c>
      <c r="AR42">
        <f>VLOOKUP(C42,[1]base_traduzida!$C$1:$CN$437,85,FALSE)</f>
        <v>0</v>
      </c>
      <c r="AS42">
        <f>VLOOKUP(C42,[1]base_traduzida!$C$1:$CN$437,83,FALSE)</f>
        <v>44375</v>
      </c>
      <c r="AT42">
        <f>VLOOKUP(C42,[1]base_traduzida!$C$1:$CN$437,84,FALSE)</f>
        <v>0</v>
      </c>
      <c r="AU42" t="str">
        <f>VLOOKUP(C42,[1]base_traduzida!$C$1:$CN$437,82,FALSE)</f>
        <v>Bom</v>
      </c>
      <c r="AV42">
        <f>VLOOKUP(C42,[1]base_traduzida!$C$1:$CN$437,90,FALSE)</f>
        <v>0</v>
      </c>
      <c r="AW42">
        <f>VLOOKUP(C42,[1]base_traduzida!$C$1:$CN$437,66,FALSE)</f>
        <v>1</v>
      </c>
      <c r="AX42">
        <f>VLOOKUP(C42,[1]base_traduzida!$C$1:$CN$437,64,FALSE)</f>
        <v>1</v>
      </c>
      <c r="AY42" t="str">
        <f>VLOOKUP(C42,[1]base_traduzida!$C$1:$CN$437,65,FALSE)</f>
        <v>Leitura completa: sim - tem anexo</v>
      </c>
      <c r="AZ42">
        <f>VLOOKUP(C42,[1]base_traduzida!$C$1:$CN$437,69,FALSE)</f>
        <v>0</v>
      </c>
    </row>
    <row r="43" spans="1:52" x14ac:dyDescent="0.25">
      <c r="A43" t="s">
        <v>386</v>
      </c>
      <c r="B43" t="s">
        <v>387</v>
      </c>
      <c r="C43" t="s">
        <v>388</v>
      </c>
      <c r="D43" t="s">
        <v>389</v>
      </c>
      <c r="E43">
        <v>2017</v>
      </c>
      <c r="G43">
        <v>17</v>
      </c>
      <c r="H43" t="s">
        <v>390</v>
      </c>
      <c r="I43" t="s">
        <v>391</v>
      </c>
      <c r="J43" t="s">
        <v>61</v>
      </c>
      <c r="L43">
        <v>1</v>
      </c>
      <c r="M43" t="b">
        <v>0</v>
      </c>
      <c r="N43" t="s">
        <v>392</v>
      </c>
      <c r="O43" t="s">
        <v>393</v>
      </c>
      <c r="T43" t="s">
        <v>54</v>
      </c>
      <c r="U43" t="s">
        <v>55</v>
      </c>
      <c r="V43" t="s">
        <v>140</v>
      </c>
      <c r="W43" t="s">
        <v>57</v>
      </c>
      <c r="AA43">
        <f>VLOOKUP(C43,[1]base_traduzida!$C$1:$CN$437,8,FALSE)</f>
        <v>0</v>
      </c>
      <c r="AB43">
        <f>VLOOKUP(C43,[1]base_traduzida!$C$1:$CN$437,9,FALSE)</f>
        <v>0</v>
      </c>
      <c r="AC43">
        <f>VLOOKUP(C43,[1]base_traduzida!$C$1:$CN$437,16,FALSE)</f>
        <v>0</v>
      </c>
      <c r="AD43">
        <f>VLOOKUP(C43,[1]base_traduzida!$C$1:$CN$437,68,FALSE)</f>
        <v>1</v>
      </c>
      <c r="AE43">
        <f>VLOOKUP(C43,[1]base_traduzida!$C$1:$CN$437,67,FALSE)</f>
        <v>0</v>
      </c>
      <c r="AF43">
        <f>VLOOKUP(C43,[1]base_traduzida!$C$1:$CN$437,71,FALSE)</f>
        <v>0</v>
      </c>
      <c r="AG43">
        <f>VLOOKUP(C43,[1]base_traduzida!$C$1:$CN$437,72,FALSE)</f>
        <v>0</v>
      </c>
      <c r="AH43">
        <f>VLOOKUP(C43,[1]base_traduzida!$C$1:$CN$437,73,FALSE)</f>
        <v>0</v>
      </c>
      <c r="AI43">
        <f>VLOOKUP(C43,[1]base_traduzida!$C$1:$CN$437,74,FALSE)</f>
        <v>0</v>
      </c>
      <c r="AJ43">
        <f>VLOOKUP(C43,[1]base_traduzida!$C$1:$CN$437,75,FALSE)</f>
        <v>0</v>
      </c>
      <c r="AK43">
        <f>VLOOKUP(C43,[1]base_traduzida!$C$1:$CN$437,76,FALSE)</f>
        <v>0</v>
      </c>
      <c r="AL43">
        <f>VLOOKUP(C43,[1]base_traduzida!$C$1:$CN$437,77,FALSE)</f>
        <v>0</v>
      </c>
      <c r="AM43">
        <f>VLOOKUP(C43,[1]base_traduzida!$C$1:$CN$437,78,FALSE)</f>
        <v>0</v>
      </c>
      <c r="AN43">
        <v>0</v>
      </c>
      <c r="AO43">
        <f>VLOOKUP(C43,[1]base_traduzida!$C$1:$CN$437,80,FALSE)</f>
        <v>0</v>
      </c>
      <c r="AP43" t="str">
        <f>VLOOKUP(C43,[1]base_traduzida!$C$1:$CN$437,81,FALSE)</f>
        <v>Entra ou ñ para leitura: não</v>
      </c>
      <c r="AQ43">
        <v>0</v>
      </c>
      <c r="AR43">
        <f>VLOOKUP(C43,[1]base_traduzida!$C$1:$CN$437,85,FALSE)</f>
        <v>0</v>
      </c>
      <c r="AS43">
        <f>VLOOKUP(C43,[1]base_traduzida!$C$1:$CN$437,83,FALSE)</f>
        <v>44373</v>
      </c>
      <c r="AT43">
        <f>VLOOKUP(C43,[1]base_traduzida!$C$1:$CN$437,84,FALSE)</f>
        <v>0</v>
      </c>
      <c r="AU43" t="str">
        <f>VLOOKUP(C43,[1]base_traduzida!$C$1:$CN$437,82,FALSE)</f>
        <v>Ruim</v>
      </c>
      <c r="AV43">
        <f>VLOOKUP(C43,[1]base_traduzida!$C$1:$CN$437,90,FALSE)</f>
        <v>0</v>
      </c>
      <c r="AW43">
        <f>VLOOKUP(C43,[1]base_traduzida!$C$1:$CN$437,66,FALSE)</f>
        <v>0</v>
      </c>
      <c r="AX43">
        <f>VLOOKUP(C43,[1]base_traduzida!$C$1:$CN$437,64,FALSE)</f>
        <v>0</v>
      </c>
      <c r="AY43">
        <f>VLOOKUP(C43,[1]base_traduzida!$C$1:$CN$437,65,FALSE)</f>
        <v>0</v>
      </c>
      <c r="AZ43">
        <f>VLOOKUP(C43,[1]base_traduzida!$C$1:$CN$437,69,FALSE)</f>
        <v>0</v>
      </c>
    </row>
    <row r="44" spans="1:52" x14ac:dyDescent="0.25">
      <c r="A44" t="s">
        <v>394</v>
      </c>
      <c r="C44" t="s">
        <v>395</v>
      </c>
      <c r="D44" t="s">
        <v>396</v>
      </c>
      <c r="E44">
        <v>2010</v>
      </c>
      <c r="G44">
        <v>33</v>
      </c>
      <c r="H44" t="s">
        <v>397</v>
      </c>
      <c r="I44" t="s">
        <v>398</v>
      </c>
      <c r="J44" t="s">
        <v>61</v>
      </c>
      <c r="L44">
        <v>5</v>
      </c>
      <c r="M44" t="b">
        <v>1</v>
      </c>
      <c r="N44" t="s">
        <v>399</v>
      </c>
      <c r="T44" t="s">
        <v>54</v>
      </c>
      <c r="U44" t="s">
        <v>55</v>
      </c>
      <c r="W44" t="s">
        <v>57</v>
      </c>
      <c r="AA44">
        <f>VLOOKUP(C44,[1]base_traduzida!$C$1:$CN$437,8,FALSE)</f>
        <v>0</v>
      </c>
      <c r="AB44">
        <f>VLOOKUP(C44,[1]base_traduzida!$C$1:$CN$437,9,FALSE)</f>
        <v>0</v>
      </c>
      <c r="AC44">
        <f>VLOOKUP(C44,[1]base_traduzida!$C$1:$CN$437,16,FALSE)</f>
        <v>0</v>
      </c>
      <c r="AD44">
        <f>VLOOKUP(C44,[1]base_traduzida!$C$1:$CN$437,68,FALSE)</f>
        <v>0</v>
      </c>
      <c r="AE44">
        <f>VLOOKUP(C44,[1]base_traduzida!$C$1:$CN$437,67,FALSE)</f>
        <v>0</v>
      </c>
      <c r="AF44">
        <f>VLOOKUP(C44,[1]base_traduzida!$C$1:$CN$437,71,FALSE)</f>
        <v>0</v>
      </c>
      <c r="AG44">
        <f>VLOOKUP(C44,[1]base_traduzida!$C$1:$CN$437,72,FALSE)</f>
        <v>0</v>
      </c>
      <c r="AH44">
        <f>VLOOKUP(C44,[1]base_traduzida!$C$1:$CN$437,73,FALSE)</f>
        <v>0</v>
      </c>
      <c r="AI44">
        <f>VLOOKUP(C44,[1]base_traduzida!$C$1:$CN$437,74,FALSE)</f>
        <v>0</v>
      </c>
      <c r="AJ44">
        <f>VLOOKUP(C44,[1]base_traduzida!$C$1:$CN$437,75,FALSE)</f>
        <v>0</v>
      </c>
      <c r="AK44">
        <f>VLOOKUP(C44,[1]base_traduzida!$C$1:$CN$437,76,FALSE)</f>
        <v>0</v>
      </c>
      <c r="AL44">
        <f>VLOOKUP(C44,[1]base_traduzida!$C$1:$CN$437,77,FALSE)</f>
        <v>0</v>
      </c>
      <c r="AM44">
        <f>VLOOKUP(C44,[1]base_traduzida!$C$1:$CN$437,78,FALSE)</f>
        <v>0</v>
      </c>
      <c r="AN44">
        <v>0</v>
      </c>
      <c r="AO44">
        <f>VLOOKUP(C44,[1]base_traduzida!$C$1:$CN$437,80,FALSE)</f>
        <v>0</v>
      </c>
      <c r="AP44">
        <f>VLOOKUP(C44,[1]base_traduzida!$C$1:$CN$437,81,FALSE)</f>
        <v>0</v>
      </c>
      <c r="AQ44">
        <v>0</v>
      </c>
      <c r="AR44">
        <f>VLOOKUP(C44,[1]base_traduzida!$C$1:$CN$437,85,FALSE)</f>
        <v>0</v>
      </c>
      <c r="AS44">
        <f>VLOOKUP(C44,[1]base_traduzida!$C$1:$CN$437,83,FALSE)</f>
        <v>0</v>
      </c>
      <c r="AT44">
        <f>VLOOKUP(C44,[1]base_traduzida!$C$1:$CN$437,84,FALSE)</f>
        <v>0</v>
      </c>
      <c r="AU44">
        <f>VLOOKUP(C44,[1]base_traduzida!$C$1:$CN$437,82,FALSE)</f>
        <v>0</v>
      </c>
      <c r="AV44">
        <f>VLOOKUP(C44,[1]base_traduzida!$C$1:$CN$437,90,FALSE)</f>
        <v>0</v>
      </c>
      <c r="AW44">
        <f>VLOOKUP(C44,[1]base_traduzida!$C$1:$CN$437,66,FALSE)</f>
        <v>0</v>
      </c>
      <c r="AX44">
        <f>VLOOKUP(C44,[1]base_traduzida!$C$1:$CN$437,64,FALSE)</f>
        <v>0</v>
      </c>
      <c r="AY44">
        <f>VLOOKUP(C44,[1]base_traduzida!$C$1:$CN$437,65,FALSE)</f>
        <v>0</v>
      </c>
      <c r="AZ44">
        <f>VLOOKUP(C44,[1]base_traduzida!$C$1:$CN$437,69,FALSE)</f>
        <v>0</v>
      </c>
    </row>
    <row r="45" spans="1:52" x14ac:dyDescent="0.25">
      <c r="A45" t="s">
        <v>400</v>
      </c>
      <c r="B45" t="s">
        <v>401</v>
      </c>
      <c r="C45" t="s">
        <v>402</v>
      </c>
      <c r="D45" t="s">
        <v>403</v>
      </c>
      <c r="E45">
        <v>2018</v>
      </c>
      <c r="F45" t="s">
        <v>61</v>
      </c>
      <c r="G45">
        <v>10</v>
      </c>
      <c r="H45" t="s">
        <v>404</v>
      </c>
      <c r="I45" t="s">
        <v>405</v>
      </c>
      <c r="J45" t="s">
        <v>61</v>
      </c>
      <c r="L45">
        <v>9</v>
      </c>
      <c r="M45" t="b">
        <v>1</v>
      </c>
      <c r="N45" t="s">
        <v>406</v>
      </c>
      <c r="T45" t="s">
        <v>54</v>
      </c>
      <c r="U45" t="s">
        <v>323</v>
      </c>
      <c r="V45" t="s">
        <v>149</v>
      </c>
      <c r="W45" t="s">
        <v>57</v>
      </c>
      <c r="AA45" t="e">
        <f>VLOOKUP(C45,[1]base_traduzida!$C$1:$CN$437,8,FALSE)</f>
        <v>#N/A</v>
      </c>
      <c r="AB45" t="e">
        <f>VLOOKUP(C45,[1]base_traduzida!$C$1:$CN$437,9,FALSE)</f>
        <v>#N/A</v>
      </c>
      <c r="AC45" t="e">
        <f>VLOOKUP(C45,[1]base_traduzida!$C$1:$CN$437,16,FALSE)</f>
        <v>#N/A</v>
      </c>
      <c r="AD45" t="e">
        <f>VLOOKUP(C45,[1]base_traduzida!$C$1:$CN$437,68,FALSE)</f>
        <v>#N/A</v>
      </c>
      <c r="AE45" t="e">
        <f>VLOOKUP(C45,[1]base_traduzida!$C$1:$CN$437,67,FALSE)</f>
        <v>#N/A</v>
      </c>
      <c r="AF45" t="e">
        <f>VLOOKUP(C45,[1]base_traduzida!$C$1:$CN$437,71,FALSE)</f>
        <v>#N/A</v>
      </c>
      <c r="AG45" t="e">
        <f>VLOOKUP(C45,[1]base_traduzida!$C$1:$CN$437,72,FALSE)</f>
        <v>#N/A</v>
      </c>
      <c r="AH45" t="e">
        <f>VLOOKUP(C45,[1]base_traduzida!$C$1:$CN$437,73,FALSE)</f>
        <v>#N/A</v>
      </c>
      <c r="AI45" t="e">
        <f>VLOOKUP(C45,[1]base_traduzida!$C$1:$CN$437,74,FALSE)</f>
        <v>#N/A</v>
      </c>
      <c r="AJ45" t="e">
        <f>VLOOKUP(C45,[1]base_traduzida!$C$1:$CN$437,75,FALSE)</f>
        <v>#N/A</v>
      </c>
      <c r="AK45" t="e">
        <f>VLOOKUP(C45,[1]base_traduzida!$C$1:$CN$437,76,FALSE)</f>
        <v>#N/A</v>
      </c>
      <c r="AL45" t="e">
        <f>VLOOKUP(C45,[1]base_traduzida!$C$1:$CN$437,77,FALSE)</f>
        <v>#N/A</v>
      </c>
      <c r="AM45" t="e">
        <f>VLOOKUP(C45,[1]base_traduzida!$C$1:$CN$437,78,FALSE)</f>
        <v>#N/A</v>
      </c>
      <c r="AN45">
        <v>0</v>
      </c>
      <c r="AO45" t="e">
        <f>VLOOKUP(C45,[1]base_traduzida!$C$1:$CN$437,80,FALSE)</f>
        <v>#N/A</v>
      </c>
      <c r="AP45" t="e">
        <f>VLOOKUP(C45,[1]base_traduzida!$C$1:$CN$437,81,FALSE)</f>
        <v>#N/A</v>
      </c>
      <c r="AQ45">
        <v>0</v>
      </c>
      <c r="AR45" t="e">
        <f>VLOOKUP(C45,[1]base_traduzida!$C$1:$CN$437,85,FALSE)</f>
        <v>#N/A</v>
      </c>
      <c r="AS45" t="e">
        <f>VLOOKUP(C45,[1]base_traduzida!$C$1:$CN$437,83,FALSE)</f>
        <v>#N/A</v>
      </c>
      <c r="AT45" t="e">
        <f>VLOOKUP(C45,[1]base_traduzida!$C$1:$CN$437,84,FALSE)</f>
        <v>#N/A</v>
      </c>
      <c r="AU45" t="e">
        <f>VLOOKUP(C45,[1]base_traduzida!$C$1:$CN$437,82,FALSE)</f>
        <v>#N/A</v>
      </c>
      <c r="AV45" t="e">
        <f>VLOOKUP(C45,[1]base_traduzida!$C$1:$CN$437,90,FALSE)</f>
        <v>#N/A</v>
      </c>
      <c r="AW45" t="e">
        <f>VLOOKUP(C45,[1]base_traduzida!$C$1:$CN$437,66,FALSE)</f>
        <v>#N/A</v>
      </c>
      <c r="AX45" t="e">
        <f>VLOOKUP(C45,[1]base_traduzida!$C$1:$CN$437,64,FALSE)</f>
        <v>#N/A</v>
      </c>
      <c r="AY45" t="e">
        <f>VLOOKUP(C45,[1]base_traduzida!$C$1:$CN$437,65,FALSE)</f>
        <v>#N/A</v>
      </c>
      <c r="AZ45" t="e">
        <f>VLOOKUP(C45,[1]base_traduzida!$C$1:$CN$437,69,FALSE)</f>
        <v>#N/A</v>
      </c>
    </row>
    <row r="46" spans="1:52" x14ac:dyDescent="0.25">
      <c r="A46" t="s">
        <v>407</v>
      </c>
      <c r="B46" t="s">
        <v>408</v>
      </c>
      <c r="C46" t="s">
        <v>409</v>
      </c>
      <c r="D46" t="s">
        <v>410</v>
      </c>
      <c r="E46">
        <v>2017</v>
      </c>
      <c r="G46">
        <v>42</v>
      </c>
      <c r="H46" t="s">
        <v>411</v>
      </c>
      <c r="I46" t="s">
        <v>412</v>
      </c>
      <c r="J46" t="s">
        <v>61</v>
      </c>
      <c r="L46">
        <v>7</v>
      </c>
      <c r="M46" t="b">
        <v>1</v>
      </c>
      <c r="N46" t="s">
        <v>413</v>
      </c>
      <c r="O46" t="s">
        <v>414</v>
      </c>
      <c r="T46" t="s">
        <v>54</v>
      </c>
      <c r="U46" t="s">
        <v>55</v>
      </c>
      <c r="V46" t="s">
        <v>56</v>
      </c>
      <c r="W46" t="s">
        <v>57</v>
      </c>
      <c r="AA46">
        <f>VLOOKUP(C46,[1]base_traduzida!$C$1:$CN$437,8,FALSE)</f>
        <v>0</v>
      </c>
      <c r="AB46">
        <f>VLOOKUP(C46,[1]base_traduzida!$C$1:$CN$437,9,FALSE)</f>
        <v>0</v>
      </c>
      <c r="AC46">
        <f>VLOOKUP(C46,[1]base_traduzida!$C$1:$CN$437,16,FALSE)</f>
        <v>0</v>
      </c>
      <c r="AD46">
        <f>VLOOKUP(C46,[1]base_traduzida!$C$1:$CN$437,68,FALSE)</f>
        <v>1</v>
      </c>
      <c r="AE46">
        <f>VLOOKUP(C46,[1]base_traduzida!$C$1:$CN$437,67,FALSE)</f>
        <v>0</v>
      </c>
      <c r="AF46">
        <f>VLOOKUP(C46,[1]base_traduzida!$C$1:$CN$437,71,FALSE)</f>
        <v>0</v>
      </c>
      <c r="AG46">
        <f>VLOOKUP(C46,[1]base_traduzida!$C$1:$CN$437,72,FALSE)</f>
        <v>0</v>
      </c>
      <c r="AH46">
        <f>VLOOKUP(C46,[1]base_traduzida!$C$1:$CN$437,73,FALSE)</f>
        <v>0</v>
      </c>
      <c r="AI46">
        <f>VLOOKUP(C46,[1]base_traduzida!$C$1:$CN$437,74,FALSE)</f>
        <v>0</v>
      </c>
      <c r="AJ46">
        <f>VLOOKUP(C46,[1]base_traduzida!$C$1:$CN$437,75,FALSE)</f>
        <v>0</v>
      </c>
      <c r="AK46">
        <f>VLOOKUP(C46,[1]base_traduzida!$C$1:$CN$437,76,FALSE)</f>
        <v>0</v>
      </c>
      <c r="AL46">
        <f>VLOOKUP(C46,[1]base_traduzida!$C$1:$CN$437,77,FALSE)</f>
        <v>0</v>
      </c>
      <c r="AM46">
        <f>VLOOKUP(C46,[1]base_traduzida!$C$1:$CN$437,78,FALSE)</f>
        <v>0</v>
      </c>
      <c r="AN46">
        <v>0</v>
      </c>
      <c r="AO46">
        <f>VLOOKUP(C46,[1]base_traduzida!$C$1:$CN$437,80,FALSE)</f>
        <v>0</v>
      </c>
      <c r="AP46" t="str">
        <f>VLOOKUP(C46,[1]base_traduzida!$C$1:$CN$437,81,FALSE)</f>
        <v>Entra ou ñ para leitura: não</v>
      </c>
      <c r="AQ46">
        <v>0</v>
      </c>
      <c r="AR46">
        <f>VLOOKUP(C46,[1]base_traduzida!$C$1:$CN$437,85,FALSE)</f>
        <v>0</v>
      </c>
      <c r="AS46">
        <f>VLOOKUP(C46,[1]base_traduzida!$C$1:$CN$437,83,FALSE)</f>
        <v>44373</v>
      </c>
      <c r="AT46">
        <f>VLOOKUP(C46,[1]base_traduzida!$C$1:$CN$437,84,FALSE)</f>
        <v>0</v>
      </c>
      <c r="AU46" t="str">
        <f>VLOOKUP(C46,[1]base_traduzida!$C$1:$CN$437,82,FALSE)</f>
        <v>Ruim</v>
      </c>
      <c r="AV46">
        <f>VLOOKUP(C46,[1]base_traduzida!$C$1:$CN$437,90,FALSE)</f>
        <v>0</v>
      </c>
      <c r="AW46">
        <f>VLOOKUP(C46,[1]base_traduzida!$C$1:$CN$437,66,FALSE)</f>
        <v>0</v>
      </c>
      <c r="AX46">
        <f>VLOOKUP(C46,[1]base_traduzida!$C$1:$CN$437,64,FALSE)</f>
        <v>0</v>
      </c>
      <c r="AY46">
        <f>VLOOKUP(C46,[1]base_traduzida!$C$1:$CN$437,65,FALSE)</f>
        <v>0</v>
      </c>
      <c r="AZ46">
        <f>VLOOKUP(C46,[1]base_traduzida!$C$1:$CN$437,69,FALSE)</f>
        <v>0</v>
      </c>
    </row>
    <row r="47" spans="1:52" x14ac:dyDescent="0.25">
      <c r="A47" t="s">
        <v>415</v>
      </c>
      <c r="B47" t="s">
        <v>416</v>
      </c>
      <c r="C47" t="s">
        <v>417</v>
      </c>
      <c r="D47" t="s">
        <v>418</v>
      </c>
      <c r="E47">
        <v>2020</v>
      </c>
      <c r="G47">
        <v>13</v>
      </c>
      <c r="H47" t="s">
        <v>419</v>
      </c>
      <c r="I47" t="s">
        <v>420</v>
      </c>
      <c r="L47">
        <v>9</v>
      </c>
      <c r="M47" t="b">
        <v>1</v>
      </c>
      <c r="N47" t="s">
        <v>421</v>
      </c>
      <c r="O47" t="s">
        <v>53</v>
      </c>
      <c r="T47" t="s">
        <v>54</v>
      </c>
      <c r="U47" t="s">
        <v>55</v>
      </c>
      <c r="V47" t="s">
        <v>56</v>
      </c>
      <c r="W47" t="s">
        <v>57</v>
      </c>
      <c r="AA47">
        <f>VLOOKUP(C47,[1]base_traduzida!$C$1:$CN$437,8,FALSE)</f>
        <v>0</v>
      </c>
      <c r="AB47">
        <f>VLOOKUP(C47,[1]base_traduzida!$C$1:$CN$437,9,FALSE)</f>
        <v>0</v>
      </c>
      <c r="AC47">
        <f>VLOOKUP(C47,[1]base_traduzida!$C$1:$CN$437,16,FALSE)</f>
        <v>0</v>
      </c>
      <c r="AD47">
        <f>VLOOKUP(C47,[1]base_traduzida!$C$1:$CN$437,68,FALSE)</f>
        <v>1</v>
      </c>
      <c r="AE47">
        <f>VLOOKUP(C47,[1]base_traduzida!$C$1:$CN$437,67,FALSE)</f>
        <v>0</v>
      </c>
      <c r="AF47">
        <f>VLOOKUP(C47,[1]base_traduzida!$C$1:$CN$437,71,FALSE)</f>
        <v>0</v>
      </c>
      <c r="AG47">
        <f>VLOOKUP(C47,[1]base_traduzida!$C$1:$CN$437,72,FALSE)</f>
        <v>0</v>
      </c>
      <c r="AH47">
        <f>VLOOKUP(C47,[1]base_traduzida!$C$1:$CN$437,73,FALSE)</f>
        <v>0</v>
      </c>
      <c r="AI47">
        <f>VLOOKUP(C47,[1]base_traduzida!$C$1:$CN$437,74,FALSE)</f>
        <v>0</v>
      </c>
      <c r="AJ47">
        <f>VLOOKUP(C47,[1]base_traduzida!$C$1:$CN$437,75,FALSE)</f>
        <v>0</v>
      </c>
      <c r="AK47">
        <f>VLOOKUP(C47,[1]base_traduzida!$C$1:$CN$437,76,FALSE)</f>
        <v>0</v>
      </c>
      <c r="AL47">
        <f>VLOOKUP(C47,[1]base_traduzida!$C$1:$CN$437,77,FALSE)</f>
        <v>0</v>
      </c>
      <c r="AM47">
        <f>VLOOKUP(C47,[1]base_traduzida!$C$1:$CN$437,78,FALSE)</f>
        <v>0</v>
      </c>
      <c r="AN47">
        <v>0</v>
      </c>
      <c r="AO47">
        <f>VLOOKUP(C47,[1]base_traduzida!$C$1:$CN$437,80,FALSE)</f>
        <v>0</v>
      </c>
      <c r="AP47" t="str">
        <f>VLOOKUP(C47,[1]base_traduzida!$C$1:$CN$437,81,FALSE)</f>
        <v>Entra ou ñ para leitura: não</v>
      </c>
      <c r="AQ47">
        <v>0</v>
      </c>
      <c r="AR47">
        <f>VLOOKUP(C47,[1]base_traduzida!$C$1:$CN$437,85,FALSE)</f>
        <v>0</v>
      </c>
      <c r="AS47">
        <f>VLOOKUP(C47,[1]base_traduzida!$C$1:$CN$437,83,FALSE)</f>
        <v>44374</v>
      </c>
      <c r="AT47">
        <f>VLOOKUP(C47,[1]base_traduzida!$C$1:$CN$437,84,FALSE)</f>
        <v>0</v>
      </c>
      <c r="AU47" t="str">
        <f>VLOOKUP(C47,[1]base_traduzida!$C$1:$CN$437,82,FALSE)</f>
        <v>Ruim</v>
      </c>
      <c r="AV47">
        <f>VLOOKUP(C47,[1]base_traduzida!$C$1:$CN$437,90,FALSE)</f>
        <v>0</v>
      </c>
      <c r="AW47">
        <f>VLOOKUP(C47,[1]base_traduzida!$C$1:$CN$437,66,FALSE)</f>
        <v>0</v>
      </c>
      <c r="AX47">
        <f>VLOOKUP(C47,[1]base_traduzida!$C$1:$CN$437,64,FALSE)</f>
        <v>0</v>
      </c>
      <c r="AY47">
        <f>VLOOKUP(C47,[1]base_traduzida!$C$1:$CN$437,65,FALSE)</f>
        <v>0</v>
      </c>
      <c r="AZ47">
        <f>VLOOKUP(C47,[1]base_traduzida!$C$1:$CN$437,69,FALSE)</f>
        <v>0</v>
      </c>
    </row>
    <row r="48" spans="1:52" x14ac:dyDescent="0.25">
      <c r="A48" t="s">
        <v>422</v>
      </c>
      <c r="C48" t="s">
        <v>423</v>
      </c>
      <c r="D48" t="s">
        <v>424</v>
      </c>
      <c r="E48">
        <v>2015</v>
      </c>
      <c r="G48">
        <v>5</v>
      </c>
      <c r="H48" t="s">
        <v>425</v>
      </c>
      <c r="I48" t="s">
        <v>426</v>
      </c>
      <c r="L48">
        <v>10</v>
      </c>
      <c r="M48" t="b">
        <v>1</v>
      </c>
      <c r="N48" t="s">
        <v>427</v>
      </c>
      <c r="O48" t="s">
        <v>198</v>
      </c>
      <c r="P48" t="s">
        <v>428</v>
      </c>
      <c r="Q48" t="s">
        <v>429</v>
      </c>
      <c r="S48">
        <v>173732</v>
      </c>
      <c r="T48" t="s">
        <v>54</v>
      </c>
      <c r="U48" t="s">
        <v>75</v>
      </c>
      <c r="W48" t="s">
        <v>57</v>
      </c>
      <c r="AA48" t="e">
        <f>VLOOKUP(C48,[1]base_traduzida!$C$1:$CN$437,8,FALSE)</f>
        <v>#N/A</v>
      </c>
      <c r="AB48" t="e">
        <f>VLOOKUP(C48,[1]base_traduzida!$C$1:$CN$437,9,FALSE)</f>
        <v>#N/A</v>
      </c>
      <c r="AC48" t="e">
        <f>VLOOKUP(C48,[1]base_traduzida!$C$1:$CN$437,16,FALSE)</f>
        <v>#N/A</v>
      </c>
      <c r="AD48" t="e">
        <f>VLOOKUP(C48,[1]base_traduzida!$C$1:$CN$437,68,FALSE)</f>
        <v>#N/A</v>
      </c>
      <c r="AE48" t="e">
        <f>VLOOKUP(C48,[1]base_traduzida!$C$1:$CN$437,67,FALSE)</f>
        <v>#N/A</v>
      </c>
      <c r="AF48" t="e">
        <f>VLOOKUP(C48,[1]base_traduzida!$C$1:$CN$437,71,FALSE)</f>
        <v>#N/A</v>
      </c>
      <c r="AG48" t="e">
        <f>VLOOKUP(C48,[1]base_traduzida!$C$1:$CN$437,72,FALSE)</f>
        <v>#N/A</v>
      </c>
      <c r="AH48" t="e">
        <f>VLOOKUP(C48,[1]base_traduzida!$C$1:$CN$437,73,FALSE)</f>
        <v>#N/A</v>
      </c>
      <c r="AI48" t="e">
        <f>VLOOKUP(C48,[1]base_traduzida!$C$1:$CN$437,74,FALSE)</f>
        <v>#N/A</v>
      </c>
      <c r="AJ48" t="e">
        <f>VLOOKUP(C48,[1]base_traduzida!$C$1:$CN$437,75,FALSE)</f>
        <v>#N/A</v>
      </c>
      <c r="AK48" t="e">
        <f>VLOOKUP(C48,[1]base_traduzida!$C$1:$CN$437,76,FALSE)</f>
        <v>#N/A</v>
      </c>
      <c r="AL48" t="e">
        <f>VLOOKUP(C48,[1]base_traduzida!$C$1:$CN$437,77,FALSE)</f>
        <v>#N/A</v>
      </c>
      <c r="AM48" t="e">
        <f>VLOOKUP(C48,[1]base_traduzida!$C$1:$CN$437,78,FALSE)</f>
        <v>#N/A</v>
      </c>
      <c r="AN48">
        <v>0</v>
      </c>
      <c r="AO48" t="e">
        <f>VLOOKUP(C48,[1]base_traduzida!$C$1:$CN$437,80,FALSE)</f>
        <v>#N/A</v>
      </c>
      <c r="AP48" t="e">
        <f>VLOOKUP(C48,[1]base_traduzida!$C$1:$CN$437,81,FALSE)</f>
        <v>#N/A</v>
      </c>
      <c r="AQ48">
        <v>0</v>
      </c>
      <c r="AR48" t="e">
        <f>VLOOKUP(C48,[1]base_traduzida!$C$1:$CN$437,85,FALSE)</f>
        <v>#N/A</v>
      </c>
      <c r="AS48" t="e">
        <f>VLOOKUP(C48,[1]base_traduzida!$C$1:$CN$437,83,FALSE)</f>
        <v>#N/A</v>
      </c>
      <c r="AT48" t="e">
        <f>VLOOKUP(C48,[1]base_traduzida!$C$1:$CN$437,84,FALSE)</f>
        <v>#N/A</v>
      </c>
      <c r="AU48" t="e">
        <f>VLOOKUP(C48,[1]base_traduzida!$C$1:$CN$437,82,FALSE)</f>
        <v>#N/A</v>
      </c>
      <c r="AV48" t="e">
        <f>VLOOKUP(C48,[1]base_traduzida!$C$1:$CN$437,90,FALSE)</f>
        <v>#N/A</v>
      </c>
      <c r="AW48" t="e">
        <f>VLOOKUP(C48,[1]base_traduzida!$C$1:$CN$437,66,FALSE)</f>
        <v>#N/A</v>
      </c>
      <c r="AX48" t="e">
        <f>VLOOKUP(C48,[1]base_traduzida!$C$1:$CN$437,64,FALSE)</f>
        <v>#N/A</v>
      </c>
      <c r="AY48" t="e">
        <f>VLOOKUP(C48,[1]base_traduzida!$C$1:$CN$437,65,FALSE)</f>
        <v>#N/A</v>
      </c>
      <c r="AZ48" t="e">
        <f>VLOOKUP(C48,[1]base_traduzida!$C$1:$CN$437,69,FALSE)</f>
        <v>#N/A</v>
      </c>
    </row>
    <row r="49" spans="1:52" x14ac:dyDescent="0.25">
      <c r="A49" t="s">
        <v>430</v>
      </c>
      <c r="B49" t="s">
        <v>431</v>
      </c>
      <c r="C49" t="s">
        <v>432</v>
      </c>
      <c r="D49" t="s">
        <v>433</v>
      </c>
      <c r="E49">
        <v>2020</v>
      </c>
      <c r="G49">
        <v>40</v>
      </c>
      <c r="H49" t="s">
        <v>434</v>
      </c>
      <c r="I49" t="s">
        <v>435</v>
      </c>
      <c r="J49" t="s">
        <v>61</v>
      </c>
      <c r="L49">
        <v>1</v>
      </c>
      <c r="M49" t="b">
        <v>0</v>
      </c>
      <c r="N49" t="s">
        <v>436</v>
      </c>
      <c r="O49" t="s">
        <v>234</v>
      </c>
      <c r="T49" t="s">
        <v>54</v>
      </c>
      <c r="U49" t="s">
        <v>55</v>
      </c>
      <c r="W49" t="s">
        <v>57</v>
      </c>
      <c r="AA49">
        <f>VLOOKUP(C49,[1]base_traduzida!$C$1:$CN$437,8,FALSE)</f>
        <v>0</v>
      </c>
      <c r="AB49">
        <f>VLOOKUP(C49,[1]base_traduzida!$C$1:$CN$437,9,FALSE)</f>
        <v>1</v>
      </c>
      <c r="AC49">
        <f>VLOOKUP(C49,[1]base_traduzida!$C$1:$CN$437,16,FALSE)</f>
        <v>0</v>
      </c>
      <c r="AD49">
        <f>VLOOKUP(C49,[1]base_traduzida!$C$1:$CN$437,68,FALSE)</f>
        <v>1</v>
      </c>
      <c r="AE49">
        <f>VLOOKUP(C49,[1]base_traduzida!$C$1:$CN$437,67,FALSE)</f>
        <v>0</v>
      </c>
      <c r="AF49">
        <f>VLOOKUP(C49,[1]base_traduzida!$C$1:$CN$437,71,FALSE)</f>
        <v>0</v>
      </c>
      <c r="AG49">
        <f>VLOOKUP(C49,[1]base_traduzida!$C$1:$CN$437,72,FALSE)</f>
        <v>0</v>
      </c>
      <c r="AH49">
        <f>VLOOKUP(C49,[1]base_traduzida!$C$1:$CN$437,73,FALSE)</f>
        <v>0</v>
      </c>
      <c r="AI49">
        <f>VLOOKUP(C49,[1]base_traduzida!$C$1:$CN$437,74,FALSE)</f>
        <v>0</v>
      </c>
      <c r="AJ49">
        <f>VLOOKUP(C49,[1]base_traduzida!$C$1:$CN$437,75,FALSE)</f>
        <v>0</v>
      </c>
      <c r="AK49">
        <f>VLOOKUP(C49,[1]base_traduzida!$C$1:$CN$437,76,FALSE)</f>
        <v>0</v>
      </c>
      <c r="AL49">
        <f>VLOOKUP(C49,[1]base_traduzida!$C$1:$CN$437,77,FALSE)</f>
        <v>0</v>
      </c>
      <c r="AM49">
        <f>VLOOKUP(C49,[1]base_traduzida!$C$1:$CN$437,78,FALSE)</f>
        <v>0</v>
      </c>
      <c r="AN49">
        <v>0</v>
      </c>
      <c r="AO49">
        <f>VLOOKUP(C49,[1]base_traduzida!$C$1:$CN$437,80,FALSE)</f>
        <v>1</v>
      </c>
      <c r="AP49" t="str">
        <f>VLOOKUP(C49,[1]base_traduzida!$C$1:$CN$437,81,FALSE)</f>
        <v>Entra ou ñ para leitura: não - interessante para escrever abstract</v>
      </c>
      <c r="AQ49">
        <v>0</v>
      </c>
      <c r="AR49">
        <f>VLOOKUP(C49,[1]base_traduzida!$C$1:$CN$437,85,FALSE)</f>
        <v>0</v>
      </c>
      <c r="AS49">
        <f>VLOOKUP(C49,[1]base_traduzida!$C$1:$CN$437,83,FALSE)</f>
        <v>44371</v>
      </c>
      <c r="AT49">
        <f>VLOOKUP(C49,[1]base_traduzida!$C$1:$CN$437,84,FALSE)</f>
        <v>0</v>
      </c>
      <c r="AU49" t="str">
        <f>VLOOKUP(C49,[1]base_traduzida!$C$1:$CN$437,82,FALSE)</f>
        <v>Ruim</v>
      </c>
      <c r="AV49">
        <f>VLOOKUP(C49,[1]base_traduzida!$C$1:$CN$437,90,FALSE)</f>
        <v>0</v>
      </c>
      <c r="AW49">
        <f>VLOOKUP(C49,[1]base_traduzida!$C$1:$CN$437,66,FALSE)</f>
        <v>0</v>
      </c>
      <c r="AX49">
        <f>VLOOKUP(C49,[1]base_traduzida!$C$1:$CN$437,64,FALSE)</f>
        <v>0</v>
      </c>
      <c r="AY49">
        <f>VLOOKUP(C49,[1]base_traduzida!$C$1:$CN$437,65,FALSE)</f>
        <v>0</v>
      </c>
      <c r="AZ49">
        <f>VLOOKUP(C49,[1]base_traduzida!$C$1:$CN$437,69,FALSE)</f>
        <v>0</v>
      </c>
    </row>
    <row r="50" spans="1:52" x14ac:dyDescent="0.25">
      <c r="A50" t="s">
        <v>437</v>
      </c>
      <c r="B50" t="s">
        <v>438</v>
      </c>
      <c r="C50" t="s">
        <v>439</v>
      </c>
      <c r="D50" t="s">
        <v>440</v>
      </c>
      <c r="E50">
        <v>2020</v>
      </c>
      <c r="G50">
        <v>2</v>
      </c>
      <c r="H50" t="s">
        <v>441</v>
      </c>
      <c r="I50" t="s">
        <v>442</v>
      </c>
      <c r="J50" t="s">
        <v>61</v>
      </c>
      <c r="L50">
        <v>1</v>
      </c>
      <c r="M50" t="b">
        <v>0</v>
      </c>
      <c r="N50" t="s">
        <v>443</v>
      </c>
      <c r="O50" t="s">
        <v>108</v>
      </c>
      <c r="T50" t="s">
        <v>54</v>
      </c>
      <c r="U50" t="s">
        <v>55</v>
      </c>
      <c r="V50" t="s">
        <v>83</v>
      </c>
      <c r="W50" t="s">
        <v>57</v>
      </c>
      <c r="AA50">
        <f>VLOOKUP(C50,[1]base_traduzida!$C$1:$CN$437,8,FALSE)</f>
        <v>0</v>
      </c>
      <c r="AB50">
        <f>VLOOKUP(C50,[1]base_traduzida!$C$1:$CN$437,9,FALSE)</f>
        <v>0</v>
      </c>
      <c r="AC50">
        <f>VLOOKUP(C50,[1]base_traduzida!$C$1:$CN$437,16,FALSE)</f>
        <v>0</v>
      </c>
      <c r="AD50">
        <f>VLOOKUP(C50,[1]base_traduzida!$C$1:$CN$437,68,FALSE)</f>
        <v>1</v>
      </c>
      <c r="AE50">
        <f>VLOOKUP(C50,[1]base_traduzida!$C$1:$CN$437,67,FALSE)</f>
        <v>0</v>
      </c>
      <c r="AF50">
        <f>VLOOKUP(C50,[1]base_traduzida!$C$1:$CN$437,71,FALSE)</f>
        <v>0</v>
      </c>
      <c r="AG50">
        <f>VLOOKUP(C50,[1]base_traduzida!$C$1:$CN$437,72,FALSE)</f>
        <v>0</v>
      </c>
      <c r="AH50">
        <f>VLOOKUP(C50,[1]base_traduzida!$C$1:$CN$437,73,FALSE)</f>
        <v>0</v>
      </c>
      <c r="AI50">
        <f>VLOOKUP(C50,[1]base_traduzida!$C$1:$CN$437,74,FALSE)</f>
        <v>0</v>
      </c>
      <c r="AJ50">
        <f>VLOOKUP(C50,[1]base_traduzida!$C$1:$CN$437,75,FALSE)</f>
        <v>0</v>
      </c>
      <c r="AK50">
        <f>VLOOKUP(C50,[1]base_traduzida!$C$1:$CN$437,76,FALSE)</f>
        <v>0</v>
      </c>
      <c r="AL50">
        <f>VLOOKUP(C50,[1]base_traduzida!$C$1:$CN$437,77,FALSE)</f>
        <v>0</v>
      </c>
      <c r="AM50">
        <f>VLOOKUP(C50,[1]base_traduzida!$C$1:$CN$437,78,FALSE)</f>
        <v>0</v>
      </c>
      <c r="AN50">
        <v>0</v>
      </c>
      <c r="AO50">
        <f>VLOOKUP(C50,[1]base_traduzida!$C$1:$CN$437,80,FALSE)</f>
        <v>0</v>
      </c>
      <c r="AP50" t="str">
        <f>VLOOKUP(C50,[1]base_traduzida!$C$1:$CN$437,81,FALSE)</f>
        <v>Entra ou ñ para leitura: não</v>
      </c>
      <c r="AQ50">
        <v>0</v>
      </c>
      <c r="AR50">
        <f>VLOOKUP(C50,[1]base_traduzida!$C$1:$CN$437,85,FALSE)</f>
        <v>0</v>
      </c>
      <c r="AS50">
        <f>VLOOKUP(C50,[1]base_traduzida!$C$1:$CN$437,83,FALSE)</f>
        <v>44374</v>
      </c>
      <c r="AT50">
        <f>VLOOKUP(C50,[1]base_traduzida!$C$1:$CN$437,84,FALSE)</f>
        <v>0</v>
      </c>
      <c r="AU50" t="str">
        <f>VLOOKUP(C50,[1]base_traduzida!$C$1:$CN$437,82,FALSE)</f>
        <v>Ruim</v>
      </c>
      <c r="AV50">
        <f>VLOOKUP(C50,[1]base_traduzida!$C$1:$CN$437,90,FALSE)</f>
        <v>0</v>
      </c>
      <c r="AW50">
        <f>VLOOKUP(C50,[1]base_traduzida!$C$1:$CN$437,66,FALSE)</f>
        <v>0</v>
      </c>
      <c r="AX50">
        <f>VLOOKUP(C50,[1]base_traduzida!$C$1:$CN$437,64,FALSE)</f>
        <v>0</v>
      </c>
      <c r="AY50">
        <f>VLOOKUP(C50,[1]base_traduzida!$C$1:$CN$437,65,FALSE)</f>
        <v>0</v>
      </c>
      <c r="AZ50">
        <f>VLOOKUP(C50,[1]base_traduzida!$C$1:$CN$437,69,FALSE)</f>
        <v>0</v>
      </c>
    </row>
    <row r="51" spans="1:52" x14ac:dyDescent="0.25">
      <c r="A51" t="s">
        <v>444</v>
      </c>
      <c r="B51" t="s">
        <v>445</v>
      </c>
      <c r="C51" t="s">
        <v>446</v>
      </c>
      <c r="D51" t="s">
        <v>447</v>
      </c>
      <c r="E51">
        <v>2017</v>
      </c>
      <c r="G51">
        <v>33</v>
      </c>
      <c r="H51" t="s">
        <v>448</v>
      </c>
      <c r="I51" t="s">
        <v>449</v>
      </c>
      <c r="J51" t="s">
        <v>61</v>
      </c>
      <c r="L51">
        <v>1</v>
      </c>
      <c r="M51" t="b">
        <v>0</v>
      </c>
      <c r="N51" t="s">
        <v>450</v>
      </c>
      <c r="O51" t="s">
        <v>451</v>
      </c>
      <c r="T51" t="s">
        <v>54</v>
      </c>
      <c r="U51" t="s">
        <v>323</v>
      </c>
      <c r="V51" t="s">
        <v>140</v>
      </c>
      <c r="W51" t="s">
        <v>57</v>
      </c>
      <c r="AA51">
        <f>VLOOKUP(C51,[1]base_traduzida!$C$1:$CN$437,8,FALSE)</f>
        <v>0</v>
      </c>
      <c r="AB51">
        <f>VLOOKUP(C51,[1]base_traduzida!$C$1:$CN$437,9,FALSE)</f>
        <v>1</v>
      </c>
      <c r="AC51">
        <f>VLOOKUP(C51,[1]base_traduzida!$C$1:$CN$437,16,FALSE)</f>
        <v>1</v>
      </c>
      <c r="AD51">
        <f>VLOOKUP(C51,[1]base_traduzida!$C$1:$CN$437,68,FALSE)</f>
        <v>1</v>
      </c>
      <c r="AE51">
        <f>VLOOKUP(C51,[1]base_traduzida!$C$1:$CN$437,67,FALSE)</f>
        <v>0</v>
      </c>
      <c r="AF51">
        <f>VLOOKUP(C51,[1]base_traduzida!$C$1:$CN$437,71,FALSE)</f>
        <v>0</v>
      </c>
      <c r="AG51">
        <f>VLOOKUP(C51,[1]base_traduzida!$C$1:$CN$437,72,FALSE)</f>
        <v>0</v>
      </c>
      <c r="AH51">
        <f>VLOOKUP(C51,[1]base_traduzida!$C$1:$CN$437,73,FALSE)</f>
        <v>0</v>
      </c>
      <c r="AI51">
        <f>VLOOKUP(C51,[1]base_traduzida!$C$1:$CN$437,74,FALSE)</f>
        <v>0</v>
      </c>
      <c r="AJ51">
        <f>VLOOKUP(C51,[1]base_traduzida!$C$1:$CN$437,75,FALSE)</f>
        <v>0</v>
      </c>
      <c r="AK51">
        <f>VLOOKUP(C51,[1]base_traduzida!$C$1:$CN$437,76,FALSE)</f>
        <v>0</v>
      </c>
      <c r="AL51">
        <f>VLOOKUP(C51,[1]base_traduzida!$C$1:$CN$437,77,FALSE)</f>
        <v>0</v>
      </c>
      <c r="AM51">
        <f>VLOOKUP(C51,[1]base_traduzida!$C$1:$CN$437,78,FALSE)</f>
        <v>0</v>
      </c>
      <c r="AN51">
        <v>0</v>
      </c>
      <c r="AO51">
        <f>VLOOKUP(C51,[1]base_traduzida!$C$1:$CN$437,80,FALSE)</f>
        <v>0</v>
      </c>
      <c r="AP51" t="str">
        <f>VLOOKUP(C51,[1]base_traduzida!$C$1:$CN$437,81,FALSE)</f>
        <v>Entra ou ñ para leitura: sim - bom</v>
      </c>
      <c r="AQ51">
        <v>0</v>
      </c>
      <c r="AR51">
        <f>VLOOKUP(C51,[1]base_traduzida!$C$1:$CN$437,85,FALSE)</f>
        <v>0</v>
      </c>
      <c r="AS51">
        <f>VLOOKUP(C51,[1]base_traduzida!$C$1:$CN$437,83,FALSE)</f>
        <v>44369</v>
      </c>
      <c r="AT51">
        <f>VLOOKUP(C51,[1]base_traduzida!$C$1:$CN$437,84,FALSE)</f>
        <v>0</v>
      </c>
      <c r="AU51" t="str">
        <f>VLOOKUP(C51,[1]base_traduzida!$C$1:$CN$437,82,FALSE)</f>
        <v>Bom</v>
      </c>
      <c r="AV51">
        <f>VLOOKUP(C51,[1]base_traduzida!$C$1:$CN$437,90,FALSE)</f>
        <v>0</v>
      </c>
      <c r="AW51">
        <f>VLOOKUP(C51,[1]base_traduzida!$C$1:$CN$437,66,FALSE)</f>
        <v>1</v>
      </c>
      <c r="AX51">
        <f>VLOOKUP(C51,[1]base_traduzida!$C$1:$CN$437,64,FALSE)</f>
        <v>1</v>
      </c>
      <c r="AY51" t="str">
        <f>VLOOKUP(C51,[1]base_traduzida!$C$1:$CN$437,65,FALSE)</f>
        <v>Leitura completa: sim (nome do titulo diferente do conteudo do artigo)</v>
      </c>
      <c r="AZ51">
        <f>VLOOKUP(C51,[1]base_traduzida!$C$1:$CN$437,69,FALSE)</f>
        <v>0</v>
      </c>
    </row>
    <row r="52" spans="1:52" x14ac:dyDescent="0.25">
      <c r="A52" t="s">
        <v>452</v>
      </c>
      <c r="B52" t="s">
        <v>453</v>
      </c>
      <c r="C52" t="s">
        <v>454</v>
      </c>
      <c r="D52" t="s">
        <v>455</v>
      </c>
      <c r="E52">
        <v>2014</v>
      </c>
      <c r="G52">
        <v>3</v>
      </c>
      <c r="H52" t="s">
        <v>456</v>
      </c>
      <c r="I52" t="s">
        <v>457</v>
      </c>
      <c r="L52">
        <v>5</v>
      </c>
      <c r="M52" t="b">
        <v>1</v>
      </c>
      <c r="N52" t="s">
        <v>458</v>
      </c>
      <c r="O52" t="s">
        <v>223</v>
      </c>
      <c r="P52" t="s">
        <v>459</v>
      </c>
      <c r="Q52" t="s">
        <v>460</v>
      </c>
      <c r="S52">
        <v>116944</v>
      </c>
      <c r="T52" t="s">
        <v>54</v>
      </c>
      <c r="U52" t="s">
        <v>75</v>
      </c>
      <c r="W52" t="s">
        <v>57</v>
      </c>
      <c r="AA52">
        <f>VLOOKUP(C52,[1]base_traduzida!$C$1:$CN$437,8,FALSE)</f>
        <v>0</v>
      </c>
      <c r="AB52">
        <f>VLOOKUP(C52,[1]base_traduzida!$C$1:$CN$437,9,FALSE)</f>
        <v>0</v>
      </c>
      <c r="AC52">
        <f>VLOOKUP(C52,[1]base_traduzida!$C$1:$CN$437,16,FALSE)</f>
        <v>0</v>
      </c>
      <c r="AD52">
        <f>VLOOKUP(C52,[1]base_traduzida!$C$1:$CN$437,68,FALSE)</f>
        <v>0</v>
      </c>
      <c r="AE52">
        <f>VLOOKUP(C52,[1]base_traduzida!$C$1:$CN$437,67,FALSE)</f>
        <v>0</v>
      </c>
      <c r="AF52">
        <f>VLOOKUP(C52,[1]base_traduzida!$C$1:$CN$437,71,FALSE)</f>
        <v>0</v>
      </c>
      <c r="AG52">
        <f>VLOOKUP(C52,[1]base_traduzida!$C$1:$CN$437,72,FALSE)</f>
        <v>0</v>
      </c>
      <c r="AH52">
        <f>VLOOKUP(C52,[1]base_traduzida!$C$1:$CN$437,73,FALSE)</f>
        <v>0</v>
      </c>
      <c r="AI52">
        <f>VLOOKUP(C52,[1]base_traduzida!$C$1:$CN$437,74,FALSE)</f>
        <v>0</v>
      </c>
      <c r="AJ52">
        <f>VLOOKUP(C52,[1]base_traduzida!$C$1:$CN$437,75,FALSE)</f>
        <v>0</v>
      </c>
      <c r="AK52">
        <f>VLOOKUP(C52,[1]base_traduzida!$C$1:$CN$437,76,FALSE)</f>
        <v>0</v>
      </c>
      <c r="AL52">
        <f>VLOOKUP(C52,[1]base_traduzida!$C$1:$CN$437,77,FALSE)</f>
        <v>0</v>
      </c>
      <c r="AM52">
        <f>VLOOKUP(C52,[1]base_traduzida!$C$1:$CN$437,78,FALSE)</f>
        <v>0</v>
      </c>
      <c r="AN52">
        <v>0</v>
      </c>
      <c r="AO52">
        <f>VLOOKUP(C52,[1]base_traduzida!$C$1:$CN$437,80,FALSE)</f>
        <v>0</v>
      </c>
      <c r="AP52" t="str">
        <f>VLOOKUP(C52,[1]base_traduzida!$C$1:$CN$437,81,FALSE)</f>
        <v>pdf indisponível</v>
      </c>
      <c r="AQ52">
        <v>0</v>
      </c>
      <c r="AR52">
        <f>VLOOKUP(C52,[1]base_traduzida!$C$1:$CN$437,85,FALSE)</f>
        <v>0</v>
      </c>
      <c r="AS52">
        <f>VLOOKUP(C52,[1]base_traduzida!$C$1:$CN$437,83,FALSE)</f>
        <v>0</v>
      </c>
      <c r="AT52">
        <f>VLOOKUP(C52,[1]base_traduzida!$C$1:$CN$437,84,FALSE)</f>
        <v>0</v>
      </c>
      <c r="AU52">
        <f>VLOOKUP(C52,[1]base_traduzida!$C$1:$CN$437,82,FALSE)</f>
        <v>0</v>
      </c>
      <c r="AV52">
        <f>VLOOKUP(C52,[1]base_traduzida!$C$1:$CN$437,90,FALSE)</f>
        <v>0</v>
      </c>
      <c r="AW52">
        <f>VLOOKUP(C52,[1]base_traduzida!$C$1:$CN$437,66,FALSE)</f>
        <v>0</v>
      </c>
      <c r="AX52">
        <f>VLOOKUP(C52,[1]base_traduzida!$C$1:$CN$437,64,FALSE)</f>
        <v>0</v>
      </c>
      <c r="AY52">
        <f>VLOOKUP(C52,[1]base_traduzida!$C$1:$CN$437,65,FALSE)</f>
        <v>0</v>
      </c>
      <c r="AZ52">
        <f>VLOOKUP(C52,[1]base_traduzida!$C$1:$CN$437,69,FALSE)</f>
        <v>0</v>
      </c>
    </row>
    <row r="53" spans="1:52" x14ac:dyDescent="0.25">
      <c r="A53" t="s">
        <v>461</v>
      </c>
      <c r="C53" t="s">
        <v>462</v>
      </c>
      <c r="D53" t="s">
        <v>463</v>
      </c>
      <c r="E53">
        <v>2014</v>
      </c>
      <c r="G53">
        <v>9</v>
      </c>
      <c r="H53" t="s">
        <v>464</v>
      </c>
      <c r="I53" t="s">
        <v>465</v>
      </c>
      <c r="L53">
        <v>5</v>
      </c>
      <c r="M53" t="b">
        <v>1</v>
      </c>
      <c r="N53" t="s">
        <v>466</v>
      </c>
      <c r="O53" t="s">
        <v>198</v>
      </c>
      <c r="P53" t="s">
        <v>467</v>
      </c>
      <c r="Q53" t="s">
        <v>468</v>
      </c>
      <c r="S53">
        <v>173313</v>
      </c>
      <c r="T53" t="s">
        <v>54</v>
      </c>
      <c r="U53" t="s">
        <v>75</v>
      </c>
      <c r="W53" t="s">
        <v>57</v>
      </c>
      <c r="AA53" t="e">
        <f>VLOOKUP(C53,[1]base_traduzida!$C$1:$CN$437,8,FALSE)</f>
        <v>#N/A</v>
      </c>
      <c r="AB53" t="e">
        <f>VLOOKUP(C53,[1]base_traduzida!$C$1:$CN$437,9,FALSE)</f>
        <v>#N/A</v>
      </c>
      <c r="AC53" t="e">
        <f>VLOOKUP(C53,[1]base_traduzida!$C$1:$CN$437,16,FALSE)</f>
        <v>#N/A</v>
      </c>
      <c r="AD53" t="e">
        <f>VLOOKUP(C53,[1]base_traduzida!$C$1:$CN$437,68,FALSE)</f>
        <v>#N/A</v>
      </c>
      <c r="AE53" t="e">
        <f>VLOOKUP(C53,[1]base_traduzida!$C$1:$CN$437,67,FALSE)</f>
        <v>#N/A</v>
      </c>
      <c r="AF53" t="e">
        <f>VLOOKUP(C53,[1]base_traduzida!$C$1:$CN$437,71,FALSE)</f>
        <v>#N/A</v>
      </c>
      <c r="AG53" t="e">
        <f>VLOOKUP(C53,[1]base_traduzida!$C$1:$CN$437,72,FALSE)</f>
        <v>#N/A</v>
      </c>
      <c r="AH53" t="e">
        <f>VLOOKUP(C53,[1]base_traduzida!$C$1:$CN$437,73,FALSE)</f>
        <v>#N/A</v>
      </c>
      <c r="AI53" t="e">
        <f>VLOOKUP(C53,[1]base_traduzida!$C$1:$CN$437,74,FALSE)</f>
        <v>#N/A</v>
      </c>
      <c r="AJ53" t="e">
        <f>VLOOKUP(C53,[1]base_traduzida!$C$1:$CN$437,75,FALSE)</f>
        <v>#N/A</v>
      </c>
      <c r="AK53" t="e">
        <f>VLOOKUP(C53,[1]base_traduzida!$C$1:$CN$437,76,FALSE)</f>
        <v>#N/A</v>
      </c>
      <c r="AL53" t="e">
        <f>VLOOKUP(C53,[1]base_traduzida!$C$1:$CN$437,77,FALSE)</f>
        <v>#N/A</v>
      </c>
      <c r="AM53" t="e">
        <f>VLOOKUP(C53,[1]base_traduzida!$C$1:$CN$437,78,FALSE)</f>
        <v>#N/A</v>
      </c>
      <c r="AN53">
        <v>0</v>
      </c>
      <c r="AO53" t="e">
        <f>VLOOKUP(C53,[1]base_traduzida!$C$1:$CN$437,80,FALSE)</f>
        <v>#N/A</v>
      </c>
      <c r="AP53" t="e">
        <f>VLOOKUP(C53,[1]base_traduzida!$C$1:$CN$437,81,FALSE)</f>
        <v>#N/A</v>
      </c>
      <c r="AQ53">
        <v>0</v>
      </c>
      <c r="AR53" t="e">
        <f>VLOOKUP(C53,[1]base_traduzida!$C$1:$CN$437,85,FALSE)</f>
        <v>#N/A</v>
      </c>
      <c r="AS53" t="e">
        <f>VLOOKUP(C53,[1]base_traduzida!$C$1:$CN$437,83,FALSE)</f>
        <v>#N/A</v>
      </c>
      <c r="AT53" t="e">
        <f>VLOOKUP(C53,[1]base_traduzida!$C$1:$CN$437,84,FALSE)</f>
        <v>#N/A</v>
      </c>
      <c r="AU53" t="e">
        <f>VLOOKUP(C53,[1]base_traduzida!$C$1:$CN$437,82,FALSE)</f>
        <v>#N/A</v>
      </c>
      <c r="AV53" t="e">
        <f>VLOOKUP(C53,[1]base_traduzida!$C$1:$CN$437,90,FALSE)</f>
        <v>#N/A</v>
      </c>
      <c r="AW53" t="e">
        <f>VLOOKUP(C53,[1]base_traduzida!$C$1:$CN$437,66,FALSE)</f>
        <v>#N/A</v>
      </c>
      <c r="AX53" t="e">
        <f>VLOOKUP(C53,[1]base_traduzida!$C$1:$CN$437,64,FALSE)</f>
        <v>#N/A</v>
      </c>
      <c r="AY53" t="e">
        <f>VLOOKUP(C53,[1]base_traduzida!$C$1:$CN$437,65,FALSE)</f>
        <v>#N/A</v>
      </c>
      <c r="AZ53" t="e">
        <f>VLOOKUP(C53,[1]base_traduzida!$C$1:$CN$437,69,FALSE)</f>
        <v>#N/A</v>
      </c>
    </row>
    <row r="54" spans="1:52" x14ac:dyDescent="0.25">
      <c r="A54" t="s">
        <v>469</v>
      </c>
      <c r="C54" t="s">
        <v>470</v>
      </c>
      <c r="D54" t="s">
        <v>471</v>
      </c>
      <c r="E54">
        <v>2020</v>
      </c>
      <c r="H54" t="s">
        <v>472</v>
      </c>
      <c r="I54" t="s">
        <v>473</v>
      </c>
      <c r="J54" t="s">
        <v>61</v>
      </c>
      <c r="L54">
        <v>1</v>
      </c>
      <c r="M54" t="b">
        <v>0</v>
      </c>
      <c r="N54" t="s">
        <v>474</v>
      </c>
      <c r="O54" t="s">
        <v>475</v>
      </c>
      <c r="P54" t="s">
        <v>476</v>
      </c>
      <c r="Q54" t="s">
        <v>477</v>
      </c>
      <c r="S54">
        <v>167844</v>
      </c>
      <c r="T54" t="s">
        <v>54</v>
      </c>
      <c r="U54" t="s">
        <v>75</v>
      </c>
      <c r="W54" t="s">
        <v>57</v>
      </c>
      <c r="AA54">
        <f>VLOOKUP(C54,[1]base_traduzida!$C$1:$CN$437,8,FALSE)</f>
        <v>0</v>
      </c>
      <c r="AB54">
        <f>VLOOKUP(C54,[1]base_traduzida!$C$1:$CN$437,9,FALSE)</f>
        <v>0</v>
      </c>
      <c r="AC54">
        <f>VLOOKUP(C54,[1]base_traduzida!$C$1:$CN$437,16,FALSE)</f>
        <v>0</v>
      </c>
      <c r="AD54">
        <f>VLOOKUP(C54,[1]base_traduzida!$C$1:$CN$437,68,FALSE)</f>
        <v>1</v>
      </c>
      <c r="AE54">
        <f>VLOOKUP(C54,[1]base_traduzida!$C$1:$CN$437,67,FALSE)</f>
        <v>0</v>
      </c>
      <c r="AF54">
        <f>VLOOKUP(C54,[1]base_traduzida!$C$1:$CN$437,71,FALSE)</f>
        <v>0</v>
      </c>
      <c r="AG54">
        <f>VLOOKUP(C54,[1]base_traduzida!$C$1:$CN$437,72,FALSE)</f>
        <v>0</v>
      </c>
      <c r="AH54">
        <f>VLOOKUP(C54,[1]base_traduzida!$C$1:$CN$437,73,FALSE)</f>
        <v>0</v>
      </c>
      <c r="AI54">
        <f>VLOOKUP(C54,[1]base_traduzida!$C$1:$CN$437,74,FALSE)</f>
        <v>0</v>
      </c>
      <c r="AJ54">
        <f>VLOOKUP(C54,[1]base_traduzida!$C$1:$CN$437,75,FALSE)</f>
        <v>0</v>
      </c>
      <c r="AK54">
        <f>VLOOKUP(C54,[1]base_traduzida!$C$1:$CN$437,76,FALSE)</f>
        <v>0</v>
      </c>
      <c r="AL54">
        <f>VLOOKUP(C54,[1]base_traduzida!$C$1:$CN$437,77,FALSE)</f>
        <v>0</v>
      </c>
      <c r="AM54">
        <f>VLOOKUP(C54,[1]base_traduzida!$C$1:$CN$437,78,FALSE)</f>
        <v>0</v>
      </c>
      <c r="AN54">
        <v>0</v>
      </c>
      <c r="AO54">
        <f>VLOOKUP(C54,[1]base_traduzida!$C$1:$CN$437,80,FALSE)</f>
        <v>0</v>
      </c>
      <c r="AP54" t="str">
        <f>VLOOKUP(C54,[1]base_traduzida!$C$1:$CN$437,81,FALSE)</f>
        <v>Entra ou ñ para leitura: não</v>
      </c>
      <c r="AQ54">
        <v>0</v>
      </c>
      <c r="AR54">
        <f>VLOOKUP(C54,[1]base_traduzida!$C$1:$CN$437,85,FALSE)</f>
        <v>0</v>
      </c>
      <c r="AS54">
        <f>VLOOKUP(C54,[1]base_traduzida!$C$1:$CN$437,83,FALSE)</f>
        <v>44374</v>
      </c>
      <c r="AT54">
        <f>VLOOKUP(C54,[1]base_traduzida!$C$1:$CN$437,84,FALSE)</f>
        <v>0</v>
      </c>
      <c r="AU54" t="str">
        <f>VLOOKUP(C54,[1]base_traduzida!$C$1:$CN$437,82,FALSE)</f>
        <v>Ruim</v>
      </c>
      <c r="AV54">
        <f>VLOOKUP(C54,[1]base_traduzida!$C$1:$CN$437,90,FALSE)</f>
        <v>0</v>
      </c>
      <c r="AW54">
        <f>VLOOKUP(C54,[1]base_traduzida!$C$1:$CN$437,66,FALSE)</f>
        <v>0</v>
      </c>
      <c r="AX54">
        <f>VLOOKUP(C54,[1]base_traduzida!$C$1:$CN$437,64,FALSE)</f>
        <v>0</v>
      </c>
      <c r="AY54">
        <f>VLOOKUP(C54,[1]base_traduzida!$C$1:$CN$437,65,FALSE)</f>
        <v>0</v>
      </c>
      <c r="AZ54">
        <f>VLOOKUP(C54,[1]base_traduzida!$C$1:$CN$437,69,FALSE)</f>
        <v>0</v>
      </c>
    </row>
    <row r="55" spans="1:52" x14ac:dyDescent="0.25">
      <c r="A55" t="s">
        <v>478</v>
      </c>
      <c r="B55" t="s">
        <v>479</v>
      </c>
      <c r="C55" t="s">
        <v>480</v>
      </c>
      <c r="D55" t="s">
        <v>481</v>
      </c>
      <c r="E55">
        <v>2021</v>
      </c>
      <c r="G55">
        <v>1</v>
      </c>
      <c r="H55" t="s">
        <v>482</v>
      </c>
      <c r="I55" t="s">
        <v>483</v>
      </c>
      <c r="J55" t="s">
        <v>61</v>
      </c>
      <c r="L55">
        <v>1</v>
      </c>
      <c r="M55" t="b">
        <v>0</v>
      </c>
      <c r="N55" t="s">
        <v>484</v>
      </c>
      <c r="O55" t="s">
        <v>451</v>
      </c>
      <c r="T55" t="s">
        <v>54</v>
      </c>
      <c r="U55" t="s">
        <v>55</v>
      </c>
      <c r="V55" t="s">
        <v>140</v>
      </c>
      <c r="W55" t="s">
        <v>57</v>
      </c>
      <c r="AA55" t="e">
        <f>VLOOKUP(C55,[1]base_traduzida!$C$1:$CN$437,8,FALSE)</f>
        <v>#N/A</v>
      </c>
      <c r="AB55" t="e">
        <f>VLOOKUP(C55,[1]base_traduzida!$C$1:$CN$437,9,FALSE)</f>
        <v>#N/A</v>
      </c>
      <c r="AC55" t="e">
        <f>VLOOKUP(C55,[1]base_traduzida!$C$1:$CN$437,16,FALSE)</f>
        <v>#N/A</v>
      </c>
      <c r="AD55" t="e">
        <f>VLOOKUP(C55,[1]base_traduzida!$C$1:$CN$437,68,FALSE)</f>
        <v>#N/A</v>
      </c>
      <c r="AE55" t="e">
        <f>VLOOKUP(C55,[1]base_traduzida!$C$1:$CN$437,67,FALSE)</f>
        <v>#N/A</v>
      </c>
      <c r="AF55" t="e">
        <f>VLOOKUP(C55,[1]base_traduzida!$C$1:$CN$437,71,FALSE)</f>
        <v>#N/A</v>
      </c>
      <c r="AG55" t="e">
        <f>VLOOKUP(C55,[1]base_traduzida!$C$1:$CN$437,72,FALSE)</f>
        <v>#N/A</v>
      </c>
      <c r="AH55" t="e">
        <f>VLOOKUP(C55,[1]base_traduzida!$C$1:$CN$437,73,FALSE)</f>
        <v>#N/A</v>
      </c>
      <c r="AI55" t="e">
        <f>VLOOKUP(C55,[1]base_traduzida!$C$1:$CN$437,74,FALSE)</f>
        <v>#N/A</v>
      </c>
      <c r="AJ55" t="e">
        <f>VLOOKUP(C55,[1]base_traduzida!$C$1:$CN$437,75,FALSE)</f>
        <v>#N/A</v>
      </c>
      <c r="AK55" t="e">
        <f>VLOOKUP(C55,[1]base_traduzida!$C$1:$CN$437,76,FALSE)</f>
        <v>#N/A</v>
      </c>
      <c r="AL55" t="e">
        <f>VLOOKUP(C55,[1]base_traduzida!$C$1:$CN$437,77,FALSE)</f>
        <v>#N/A</v>
      </c>
      <c r="AM55" t="e">
        <f>VLOOKUP(C55,[1]base_traduzida!$C$1:$CN$437,78,FALSE)</f>
        <v>#N/A</v>
      </c>
      <c r="AN55">
        <v>0</v>
      </c>
      <c r="AO55" t="e">
        <f>VLOOKUP(C55,[1]base_traduzida!$C$1:$CN$437,80,FALSE)</f>
        <v>#N/A</v>
      </c>
      <c r="AP55" t="e">
        <f>VLOOKUP(C55,[1]base_traduzida!$C$1:$CN$437,81,FALSE)</f>
        <v>#N/A</v>
      </c>
      <c r="AQ55">
        <v>0</v>
      </c>
      <c r="AR55" t="e">
        <f>VLOOKUP(C55,[1]base_traduzida!$C$1:$CN$437,85,FALSE)</f>
        <v>#N/A</v>
      </c>
      <c r="AS55" t="e">
        <f>VLOOKUP(C55,[1]base_traduzida!$C$1:$CN$437,83,FALSE)</f>
        <v>#N/A</v>
      </c>
      <c r="AT55" t="e">
        <f>VLOOKUP(C55,[1]base_traduzida!$C$1:$CN$437,84,FALSE)</f>
        <v>#N/A</v>
      </c>
      <c r="AU55" t="e">
        <f>VLOOKUP(C55,[1]base_traduzida!$C$1:$CN$437,82,FALSE)</f>
        <v>#N/A</v>
      </c>
      <c r="AV55" t="e">
        <f>VLOOKUP(C55,[1]base_traduzida!$C$1:$CN$437,90,FALSE)</f>
        <v>#N/A</v>
      </c>
      <c r="AW55" t="e">
        <f>VLOOKUP(C55,[1]base_traduzida!$C$1:$CN$437,66,FALSE)</f>
        <v>#N/A</v>
      </c>
      <c r="AX55" t="e">
        <f>VLOOKUP(C55,[1]base_traduzida!$C$1:$CN$437,64,FALSE)</f>
        <v>#N/A</v>
      </c>
      <c r="AY55" t="e">
        <f>VLOOKUP(C55,[1]base_traduzida!$C$1:$CN$437,65,FALSE)</f>
        <v>#N/A</v>
      </c>
      <c r="AZ55" t="e">
        <f>VLOOKUP(C55,[1]base_traduzida!$C$1:$CN$437,69,FALSE)</f>
        <v>#N/A</v>
      </c>
    </row>
    <row r="56" spans="1:52" x14ac:dyDescent="0.25">
      <c r="A56" t="s">
        <v>485</v>
      </c>
      <c r="B56" t="s">
        <v>486</v>
      </c>
      <c r="C56" t="s">
        <v>487</v>
      </c>
      <c r="D56" t="s">
        <v>488</v>
      </c>
      <c r="E56">
        <v>2021</v>
      </c>
      <c r="G56">
        <v>1</v>
      </c>
      <c r="H56" t="s">
        <v>489</v>
      </c>
      <c r="I56" t="s">
        <v>490</v>
      </c>
      <c r="J56" t="s">
        <v>61</v>
      </c>
      <c r="L56">
        <v>9</v>
      </c>
      <c r="M56" t="b">
        <v>1</v>
      </c>
      <c r="N56" t="s">
        <v>491</v>
      </c>
      <c r="O56" t="s">
        <v>53</v>
      </c>
      <c r="T56" t="s">
        <v>54</v>
      </c>
      <c r="U56" t="s">
        <v>55</v>
      </c>
      <c r="V56" t="s">
        <v>140</v>
      </c>
      <c r="W56" t="s">
        <v>57</v>
      </c>
      <c r="AA56">
        <f>VLOOKUP(C56,[1]base_traduzida!$C$1:$CN$437,8,FALSE)</f>
        <v>0</v>
      </c>
      <c r="AB56">
        <f>VLOOKUP(C56,[1]base_traduzida!$C$1:$CN$437,9,FALSE)</f>
        <v>0</v>
      </c>
      <c r="AC56">
        <f>VLOOKUP(C56,[1]base_traduzida!$C$1:$CN$437,16,FALSE)</f>
        <v>0</v>
      </c>
      <c r="AD56">
        <f>VLOOKUP(C56,[1]base_traduzida!$C$1:$CN$437,68,FALSE)</f>
        <v>1</v>
      </c>
      <c r="AE56">
        <f>VLOOKUP(C56,[1]base_traduzida!$C$1:$CN$437,67,FALSE)</f>
        <v>0</v>
      </c>
      <c r="AF56">
        <f>VLOOKUP(C56,[1]base_traduzida!$C$1:$CN$437,71,FALSE)</f>
        <v>0</v>
      </c>
      <c r="AG56">
        <f>VLOOKUP(C56,[1]base_traduzida!$C$1:$CN$437,72,FALSE)</f>
        <v>0</v>
      </c>
      <c r="AH56">
        <f>VLOOKUP(C56,[1]base_traduzida!$C$1:$CN$437,73,FALSE)</f>
        <v>0</v>
      </c>
      <c r="AI56">
        <f>VLOOKUP(C56,[1]base_traduzida!$C$1:$CN$437,74,FALSE)</f>
        <v>0</v>
      </c>
      <c r="AJ56">
        <f>VLOOKUP(C56,[1]base_traduzida!$C$1:$CN$437,75,FALSE)</f>
        <v>0</v>
      </c>
      <c r="AK56">
        <f>VLOOKUP(C56,[1]base_traduzida!$C$1:$CN$437,76,FALSE)</f>
        <v>0</v>
      </c>
      <c r="AL56">
        <f>VLOOKUP(C56,[1]base_traduzida!$C$1:$CN$437,77,FALSE)</f>
        <v>0</v>
      </c>
      <c r="AM56">
        <f>VLOOKUP(C56,[1]base_traduzida!$C$1:$CN$437,78,FALSE)</f>
        <v>0</v>
      </c>
      <c r="AN56">
        <v>0</v>
      </c>
      <c r="AO56">
        <f>VLOOKUP(C56,[1]base_traduzida!$C$1:$CN$437,80,FALSE)</f>
        <v>0</v>
      </c>
      <c r="AP56" t="str">
        <f>VLOOKUP(C56,[1]base_traduzida!$C$1:$CN$437,81,FALSE)</f>
        <v>Entra ou ñ para leitura: talvez</v>
      </c>
      <c r="AQ56">
        <v>0</v>
      </c>
      <c r="AR56">
        <f>VLOOKUP(C56,[1]base_traduzida!$C$1:$CN$437,85,FALSE)</f>
        <v>0</v>
      </c>
      <c r="AS56">
        <f>VLOOKUP(C56,[1]base_traduzida!$C$1:$CN$437,83,FALSE)</f>
        <v>44375</v>
      </c>
      <c r="AT56">
        <f>VLOOKUP(C56,[1]base_traduzida!$C$1:$CN$437,84,FALSE)</f>
        <v>0</v>
      </c>
      <c r="AU56" t="str">
        <f>VLOOKUP(C56,[1]base_traduzida!$C$1:$CN$437,82,FALSE)</f>
        <v>Razoavel</v>
      </c>
      <c r="AV56">
        <f>VLOOKUP(C56,[1]base_traduzida!$C$1:$CN$437,90,FALSE)</f>
        <v>0</v>
      </c>
      <c r="AW56">
        <f>VLOOKUP(C56,[1]base_traduzida!$C$1:$CN$437,66,FALSE)</f>
        <v>0</v>
      </c>
      <c r="AX56">
        <f>VLOOKUP(C56,[1]base_traduzida!$C$1:$CN$437,64,FALSE)</f>
        <v>0</v>
      </c>
      <c r="AY56">
        <f>VLOOKUP(C56,[1]base_traduzida!$C$1:$CN$437,65,FALSE)</f>
        <v>0</v>
      </c>
      <c r="AZ56">
        <f>VLOOKUP(C56,[1]base_traduzida!$C$1:$CN$437,69,FALSE)</f>
        <v>0</v>
      </c>
    </row>
    <row r="57" spans="1:52" x14ac:dyDescent="0.25">
      <c r="A57" t="s">
        <v>492</v>
      </c>
      <c r="B57" t="s">
        <v>493</v>
      </c>
      <c r="C57" t="s">
        <v>494</v>
      </c>
      <c r="D57" t="s">
        <v>495</v>
      </c>
      <c r="E57">
        <v>2020</v>
      </c>
      <c r="G57">
        <v>3</v>
      </c>
      <c r="H57" t="s">
        <v>496</v>
      </c>
      <c r="I57" t="s">
        <v>497</v>
      </c>
      <c r="J57" t="s">
        <v>61</v>
      </c>
      <c r="L57">
        <v>7</v>
      </c>
      <c r="M57" t="b">
        <v>1</v>
      </c>
      <c r="N57" t="s">
        <v>498</v>
      </c>
      <c r="O57" t="s">
        <v>53</v>
      </c>
      <c r="T57" t="s">
        <v>54</v>
      </c>
      <c r="U57" t="s">
        <v>55</v>
      </c>
      <c r="V57" t="s">
        <v>149</v>
      </c>
      <c r="W57" t="s">
        <v>57</v>
      </c>
      <c r="AA57">
        <f>VLOOKUP(C57,[1]base_traduzida!$C$1:$CN$437,8,FALSE)</f>
        <v>0</v>
      </c>
      <c r="AB57">
        <f>VLOOKUP(C57,[1]base_traduzida!$C$1:$CN$437,9,FALSE)</f>
        <v>0</v>
      </c>
      <c r="AC57">
        <f>VLOOKUP(C57,[1]base_traduzida!$C$1:$CN$437,16,FALSE)</f>
        <v>0</v>
      </c>
      <c r="AD57">
        <f>VLOOKUP(C57,[1]base_traduzida!$C$1:$CN$437,68,FALSE)</f>
        <v>1</v>
      </c>
      <c r="AE57">
        <f>VLOOKUP(C57,[1]base_traduzida!$C$1:$CN$437,67,FALSE)</f>
        <v>0</v>
      </c>
      <c r="AF57">
        <f>VLOOKUP(C57,[1]base_traduzida!$C$1:$CN$437,71,FALSE)</f>
        <v>0</v>
      </c>
      <c r="AG57">
        <f>VLOOKUP(C57,[1]base_traduzida!$C$1:$CN$437,72,FALSE)</f>
        <v>0</v>
      </c>
      <c r="AH57">
        <f>VLOOKUP(C57,[1]base_traduzida!$C$1:$CN$437,73,FALSE)</f>
        <v>0</v>
      </c>
      <c r="AI57">
        <f>VLOOKUP(C57,[1]base_traduzida!$C$1:$CN$437,74,FALSE)</f>
        <v>0</v>
      </c>
      <c r="AJ57">
        <f>VLOOKUP(C57,[1]base_traduzida!$C$1:$CN$437,75,FALSE)</f>
        <v>0</v>
      </c>
      <c r="AK57">
        <f>VLOOKUP(C57,[1]base_traduzida!$C$1:$CN$437,76,FALSE)</f>
        <v>0</v>
      </c>
      <c r="AL57">
        <f>VLOOKUP(C57,[1]base_traduzida!$C$1:$CN$437,77,FALSE)</f>
        <v>0</v>
      </c>
      <c r="AM57">
        <f>VLOOKUP(C57,[1]base_traduzida!$C$1:$CN$437,78,FALSE)</f>
        <v>0</v>
      </c>
      <c r="AN57">
        <v>0</v>
      </c>
      <c r="AO57">
        <f>VLOOKUP(C57,[1]base_traduzida!$C$1:$CN$437,80,FALSE)</f>
        <v>0</v>
      </c>
      <c r="AP57" t="str">
        <f>VLOOKUP(C57,[1]base_traduzida!$C$1:$CN$437,81,FALSE)</f>
        <v>Entra ou ñ para leitura: não</v>
      </c>
      <c r="AQ57">
        <v>0</v>
      </c>
      <c r="AR57">
        <f>VLOOKUP(C57,[1]base_traduzida!$C$1:$CN$437,85,FALSE)</f>
        <v>0</v>
      </c>
      <c r="AS57">
        <f>VLOOKUP(C57,[1]base_traduzida!$C$1:$CN$437,83,FALSE)</f>
        <v>44374</v>
      </c>
      <c r="AT57">
        <f>VLOOKUP(C57,[1]base_traduzida!$C$1:$CN$437,84,FALSE)</f>
        <v>0</v>
      </c>
      <c r="AU57" t="str">
        <f>VLOOKUP(C57,[1]base_traduzida!$C$1:$CN$437,82,FALSE)</f>
        <v>Ruim</v>
      </c>
      <c r="AV57">
        <f>VLOOKUP(C57,[1]base_traduzida!$C$1:$CN$437,90,FALSE)</f>
        <v>0</v>
      </c>
      <c r="AW57">
        <f>VLOOKUP(C57,[1]base_traduzida!$C$1:$CN$437,66,FALSE)</f>
        <v>0</v>
      </c>
      <c r="AX57">
        <f>VLOOKUP(C57,[1]base_traduzida!$C$1:$CN$437,64,FALSE)</f>
        <v>0</v>
      </c>
      <c r="AY57">
        <f>VLOOKUP(C57,[1]base_traduzida!$C$1:$CN$437,65,FALSE)</f>
        <v>0</v>
      </c>
      <c r="AZ57">
        <f>VLOOKUP(C57,[1]base_traduzida!$C$1:$CN$437,69,FALSE)</f>
        <v>0</v>
      </c>
    </row>
    <row r="58" spans="1:52" x14ac:dyDescent="0.25">
      <c r="A58" t="s">
        <v>499</v>
      </c>
      <c r="B58" t="s">
        <v>500</v>
      </c>
      <c r="C58" t="s">
        <v>501</v>
      </c>
      <c r="D58" t="s">
        <v>502</v>
      </c>
      <c r="E58">
        <v>2020</v>
      </c>
      <c r="G58">
        <v>28</v>
      </c>
      <c r="H58" t="s">
        <v>503</v>
      </c>
      <c r="I58" t="s">
        <v>504</v>
      </c>
      <c r="L58">
        <v>8</v>
      </c>
      <c r="M58" t="b">
        <v>1</v>
      </c>
      <c r="N58" t="s">
        <v>505</v>
      </c>
      <c r="O58" t="s">
        <v>53</v>
      </c>
      <c r="T58" t="s">
        <v>54</v>
      </c>
      <c r="U58" t="s">
        <v>55</v>
      </c>
      <c r="V58" t="s">
        <v>149</v>
      </c>
      <c r="W58" t="s">
        <v>57</v>
      </c>
      <c r="AA58">
        <f>VLOOKUP(C58,[1]base_traduzida!$C$1:$CN$437,8,FALSE)</f>
        <v>0</v>
      </c>
      <c r="AB58">
        <f>VLOOKUP(C58,[1]base_traduzida!$C$1:$CN$437,9,FALSE)</f>
        <v>0</v>
      </c>
      <c r="AC58">
        <f>VLOOKUP(C58,[1]base_traduzida!$C$1:$CN$437,16,FALSE)</f>
        <v>0</v>
      </c>
      <c r="AD58">
        <f>VLOOKUP(C58,[1]base_traduzida!$C$1:$CN$437,68,FALSE)</f>
        <v>1</v>
      </c>
      <c r="AE58">
        <f>VLOOKUP(C58,[1]base_traduzida!$C$1:$CN$437,67,FALSE)</f>
        <v>0</v>
      </c>
      <c r="AF58">
        <f>VLOOKUP(C58,[1]base_traduzida!$C$1:$CN$437,71,FALSE)</f>
        <v>0</v>
      </c>
      <c r="AG58">
        <f>VLOOKUP(C58,[1]base_traduzida!$C$1:$CN$437,72,FALSE)</f>
        <v>0</v>
      </c>
      <c r="AH58">
        <f>VLOOKUP(C58,[1]base_traduzida!$C$1:$CN$437,73,FALSE)</f>
        <v>0</v>
      </c>
      <c r="AI58">
        <f>VLOOKUP(C58,[1]base_traduzida!$C$1:$CN$437,74,FALSE)</f>
        <v>0</v>
      </c>
      <c r="AJ58">
        <f>VLOOKUP(C58,[1]base_traduzida!$C$1:$CN$437,75,FALSE)</f>
        <v>0</v>
      </c>
      <c r="AK58">
        <f>VLOOKUP(C58,[1]base_traduzida!$C$1:$CN$437,76,FALSE)</f>
        <v>0</v>
      </c>
      <c r="AL58">
        <f>VLOOKUP(C58,[1]base_traduzida!$C$1:$CN$437,77,FALSE)</f>
        <v>0</v>
      </c>
      <c r="AM58">
        <f>VLOOKUP(C58,[1]base_traduzida!$C$1:$CN$437,78,FALSE)</f>
        <v>0</v>
      </c>
      <c r="AN58">
        <v>0</v>
      </c>
      <c r="AO58">
        <f>VLOOKUP(C58,[1]base_traduzida!$C$1:$CN$437,80,FALSE)</f>
        <v>0</v>
      </c>
      <c r="AP58" t="str">
        <f>VLOOKUP(C58,[1]base_traduzida!$C$1:$CN$437,81,FALSE)</f>
        <v>Entra ou ñ para leitura: não</v>
      </c>
      <c r="AQ58">
        <v>0</v>
      </c>
      <c r="AR58">
        <f>VLOOKUP(C58,[1]base_traduzida!$C$1:$CN$437,85,FALSE)</f>
        <v>0</v>
      </c>
      <c r="AS58">
        <f>VLOOKUP(C58,[1]base_traduzida!$C$1:$CN$437,83,FALSE)</f>
        <v>44374</v>
      </c>
      <c r="AT58">
        <f>VLOOKUP(C58,[1]base_traduzida!$C$1:$CN$437,84,FALSE)</f>
        <v>0</v>
      </c>
      <c r="AU58" t="str">
        <f>VLOOKUP(C58,[1]base_traduzida!$C$1:$CN$437,82,FALSE)</f>
        <v>Ruim</v>
      </c>
      <c r="AV58">
        <f>VLOOKUP(C58,[1]base_traduzida!$C$1:$CN$437,90,FALSE)</f>
        <v>0</v>
      </c>
      <c r="AW58">
        <f>VLOOKUP(C58,[1]base_traduzida!$C$1:$CN$437,66,FALSE)</f>
        <v>0</v>
      </c>
      <c r="AX58">
        <f>VLOOKUP(C58,[1]base_traduzida!$C$1:$CN$437,64,FALSE)</f>
        <v>0</v>
      </c>
      <c r="AY58">
        <f>VLOOKUP(C58,[1]base_traduzida!$C$1:$CN$437,65,FALSE)</f>
        <v>0</v>
      </c>
      <c r="AZ58">
        <f>VLOOKUP(C58,[1]base_traduzida!$C$1:$CN$437,69,FALSE)</f>
        <v>0</v>
      </c>
    </row>
    <row r="59" spans="1:52" x14ac:dyDescent="0.25">
      <c r="A59" t="s">
        <v>506</v>
      </c>
      <c r="B59" t="s">
        <v>507</v>
      </c>
      <c r="C59" t="s">
        <v>508</v>
      </c>
      <c r="D59" t="s">
        <v>509</v>
      </c>
      <c r="E59">
        <v>2019</v>
      </c>
      <c r="G59">
        <v>5</v>
      </c>
      <c r="H59" t="s">
        <v>510</v>
      </c>
      <c r="I59" t="s">
        <v>511</v>
      </c>
      <c r="J59" t="s">
        <v>61</v>
      </c>
      <c r="L59">
        <v>12</v>
      </c>
      <c r="M59" t="b">
        <v>1</v>
      </c>
      <c r="N59" t="s">
        <v>512</v>
      </c>
      <c r="O59" t="s">
        <v>148</v>
      </c>
      <c r="T59" t="s">
        <v>54</v>
      </c>
      <c r="U59" t="s">
        <v>55</v>
      </c>
      <c r="W59" t="s">
        <v>57</v>
      </c>
      <c r="AA59">
        <f>VLOOKUP(C59,[1]base_traduzida!$C$1:$CN$437,8,FALSE)</f>
        <v>0</v>
      </c>
      <c r="AB59">
        <f>VLOOKUP(C59,[1]base_traduzida!$C$1:$CN$437,9,FALSE)</f>
        <v>0</v>
      </c>
      <c r="AC59">
        <f>VLOOKUP(C59,[1]base_traduzida!$C$1:$CN$437,16,FALSE)</f>
        <v>0</v>
      </c>
      <c r="AD59">
        <f>VLOOKUP(C59,[1]base_traduzida!$C$1:$CN$437,68,FALSE)</f>
        <v>1</v>
      </c>
      <c r="AE59">
        <f>VLOOKUP(C59,[1]base_traduzida!$C$1:$CN$437,67,FALSE)</f>
        <v>0</v>
      </c>
      <c r="AF59">
        <f>VLOOKUP(C59,[1]base_traduzida!$C$1:$CN$437,71,FALSE)</f>
        <v>0</v>
      </c>
      <c r="AG59">
        <f>VLOOKUP(C59,[1]base_traduzida!$C$1:$CN$437,72,FALSE)</f>
        <v>0</v>
      </c>
      <c r="AH59">
        <f>VLOOKUP(C59,[1]base_traduzida!$C$1:$CN$437,73,FALSE)</f>
        <v>0</v>
      </c>
      <c r="AI59">
        <f>VLOOKUP(C59,[1]base_traduzida!$C$1:$CN$437,74,FALSE)</f>
        <v>0</v>
      </c>
      <c r="AJ59">
        <f>VLOOKUP(C59,[1]base_traduzida!$C$1:$CN$437,75,FALSE)</f>
        <v>0</v>
      </c>
      <c r="AK59">
        <f>VLOOKUP(C59,[1]base_traduzida!$C$1:$CN$437,76,FALSE)</f>
        <v>0</v>
      </c>
      <c r="AL59">
        <f>VLOOKUP(C59,[1]base_traduzida!$C$1:$CN$437,77,FALSE)</f>
        <v>0</v>
      </c>
      <c r="AM59">
        <f>VLOOKUP(C59,[1]base_traduzida!$C$1:$CN$437,78,FALSE)</f>
        <v>0</v>
      </c>
      <c r="AN59">
        <v>0</v>
      </c>
      <c r="AO59">
        <f>VLOOKUP(C59,[1]base_traduzida!$C$1:$CN$437,80,FALSE)</f>
        <v>0</v>
      </c>
      <c r="AP59" t="str">
        <f>VLOOKUP(C59,[1]base_traduzida!$C$1:$CN$437,81,FALSE)</f>
        <v>Entra ou ñ para leitura: não</v>
      </c>
      <c r="AQ59">
        <v>0</v>
      </c>
      <c r="AR59">
        <f>VLOOKUP(C59,[1]base_traduzida!$C$1:$CN$437,85,FALSE)</f>
        <v>0</v>
      </c>
      <c r="AS59">
        <f>VLOOKUP(C59,[1]base_traduzida!$C$1:$CN$437,83,FALSE)</f>
        <v>44374</v>
      </c>
      <c r="AT59">
        <f>VLOOKUP(C59,[1]base_traduzida!$C$1:$CN$437,84,FALSE)</f>
        <v>0</v>
      </c>
      <c r="AU59" t="str">
        <f>VLOOKUP(C59,[1]base_traduzida!$C$1:$CN$437,82,FALSE)</f>
        <v>Ruim</v>
      </c>
      <c r="AV59">
        <f>VLOOKUP(C59,[1]base_traduzida!$C$1:$CN$437,90,FALSE)</f>
        <v>0</v>
      </c>
      <c r="AW59">
        <f>VLOOKUP(C59,[1]base_traduzida!$C$1:$CN$437,66,FALSE)</f>
        <v>0</v>
      </c>
      <c r="AX59">
        <f>VLOOKUP(C59,[1]base_traduzida!$C$1:$CN$437,64,FALSE)</f>
        <v>0</v>
      </c>
      <c r="AY59">
        <f>VLOOKUP(C59,[1]base_traduzida!$C$1:$CN$437,65,FALSE)</f>
        <v>0</v>
      </c>
      <c r="AZ59">
        <f>VLOOKUP(C59,[1]base_traduzida!$C$1:$CN$437,69,FALSE)</f>
        <v>0</v>
      </c>
    </row>
    <row r="60" spans="1:52" x14ac:dyDescent="0.25">
      <c r="A60" t="s">
        <v>513</v>
      </c>
      <c r="B60" t="s">
        <v>514</v>
      </c>
      <c r="C60" t="s">
        <v>515</v>
      </c>
      <c r="D60" t="s">
        <v>516</v>
      </c>
      <c r="E60">
        <v>2020</v>
      </c>
      <c r="F60" t="s">
        <v>61</v>
      </c>
      <c r="G60">
        <v>3</v>
      </c>
      <c r="H60" t="s">
        <v>517</v>
      </c>
      <c r="I60" t="s">
        <v>518</v>
      </c>
      <c r="J60" t="s">
        <v>61</v>
      </c>
      <c r="L60">
        <v>6</v>
      </c>
      <c r="M60" t="b">
        <v>1</v>
      </c>
      <c r="N60" t="s">
        <v>519</v>
      </c>
      <c r="O60" t="s">
        <v>520</v>
      </c>
      <c r="T60" t="s">
        <v>54</v>
      </c>
      <c r="U60" t="s">
        <v>55</v>
      </c>
      <c r="W60" t="s">
        <v>57</v>
      </c>
      <c r="AA60">
        <f>VLOOKUP(C60,[1]base_traduzida!$C$1:$CN$437,8,FALSE)</f>
        <v>0</v>
      </c>
      <c r="AB60">
        <f>VLOOKUP(C60,[1]base_traduzida!$C$1:$CN$437,9,FALSE)</f>
        <v>1</v>
      </c>
      <c r="AC60">
        <f>VLOOKUP(C60,[1]base_traduzida!$C$1:$CN$437,16,FALSE)</f>
        <v>0</v>
      </c>
      <c r="AD60">
        <f>VLOOKUP(C60,[1]base_traduzida!$C$1:$CN$437,68,FALSE)</f>
        <v>1</v>
      </c>
      <c r="AE60">
        <f>VLOOKUP(C60,[1]base_traduzida!$C$1:$CN$437,67,FALSE)</f>
        <v>0</v>
      </c>
      <c r="AF60">
        <f>VLOOKUP(C60,[1]base_traduzida!$C$1:$CN$437,71,FALSE)</f>
        <v>0</v>
      </c>
      <c r="AG60">
        <f>VLOOKUP(C60,[1]base_traduzida!$C$1:$CN$437,72,FALSE)</f>
        <v>0</v>
      </c>
      <c r="AH60">
        <f>VLOOKUP(C60,[1]base_traduzida!$C$1:$CN$437,73,FALSE)</f>
        <v>0</v>
      </c>
      <c r="AI60">
        <f>VLOOKUP(C60,[1]base_traduzida!$C$1:$CN$437,74,FALSE)</f>
        <v>0</v>
      </c>
      <c r="AJ60">
        <f>VLOOKUP(C60,[1]base_traduzida!$C$1:$CN$437,75,FALSE)</f>
        <v>0</v>
      </c>
      <c r="AK60">
        <f>VLOOKUP(C60,[1]base_traduzida!$C$1:$CN$437,76,FALSE)</f>
        <v>0</v>
      </c>
      <c r="AL60">
        <f>VLOOKUP(C60,[1]base_traduzida!$C$1:$CN$437,77,FALSE)</f>
        <v>0</v>
      </c>
      <c r="AM60">
        <f>VLOOKUP(C60,[1]base_traduzida!$C$1:$CN$437,78,FALSE)</f>
        <v>0</v>
      </c>
      <c r="AN60">
        <v>0</v>
      </c>
      <c r="AO60">
        <f>VLOOKUP(C60,[1]base_traduzida!$C$1:$CN$437,80,FALSE)</f>
        <v>0</v>
      </c>
      <c r="AP60" t="str">
        <f>VLOOKUP(C60,[1]base_traduzida!$C$1:$CN$437,81,FALSE)</f>
        <v>Entra ou ñ para leitura: não</v>
      </c>
      <c r="AQ60">
        <v>0</v>
      </c>
      <c r="AR60">
        <f>VLOOKUP(C60,[1]base_traduzida!$C$1:$CN$437,85,FALSE)</f>
        <v>0</v>
      </c>
      <c r="AS60">
        <f>VLOOKUP(C60,[1]base_traduzida!$C$1:$CN$437,83,FALSE)</f>
        <v>44371</v>
      </c>
      <c r="AT60">
        <f>VLOOKUP(C60,[1]base_traduzida!$C$1:$CN$437,84,FALSE)</f>
        <v>0</v>
      </c>
      <c r="AU60" t="str">
        <f>VLOOKUP(C60,[1]base_traduzida!$C$1:$CN$437,82,FALSE)</f>
        <v>Ruim</v>
      </c>
      <c r="AV60">
        <f>VLOOKUP(C60,[1]base_traduzida!$C$1:$CN$437,90,FALSE)</f>
        <v>0</v>
      </c>
      <c r="AW60">
        <f>VLOOKUP(C60,[1]base_traduzida!$C$1:$CN$437,66,FALSE)</f>
        <v>0</v>
      </c>
      <c r="AX60">
        <f>VLOOKUP(C60,[1]base_traduzida!$C$1:$CN$437,64,FALSE)</f>
        <v>0</v>
      </c>
      <c r="AY60">
        <f>VLOOKUP(C60,[1]base_traduzida!$C$1:$CN$437,65,FALSE)</f>
        <v>0</v>
      </c>
      <c r="AZ60">
        <f>VLOOKUP(C60,[1]base_traduzida!$C$1:$CN$437,69,FALSE)</f>
        <v>0</v>
      </c>
    </row>
    <row r="61" spans="1:52" x14ac:dyDescent="0.25">
      <c r="B61" t="s">
        <v>514</v>
      </c>
      <c r="C61" t="s">
        <v>521</v>
      </c>
      <c r="D61" t="s">
        <v>522</v>
      </c>
      <c r="F61" t="s">
        <v>61</v>
      </c>
      <c r="I61" t="s">
        <v>523</v>
      </c>
      <c r="W61" t="s">
        <v>524</v>
      </c>
      <c r="X61">
        <v>2020</v>
      </c>
      <c r="Y61" t="s">
        <v>525</v>
      </c>
      <c r="Z61" t="s">
        <v>514</v>
      </c>
      <c r="AA61">
        <f>VLOOKUP(C61,[1]base_traduzida!$C$1:$CN$437,8,FALSE)</f>
        <v>0</v>
      </c>
      <c r="AB61">
        <f>VLOOKUP(C61,[1]base_traduzida!$C$1:$CN$437,9,FALSE)</f>
        <v>0</v>
      </c>
      <c r="AC61">
        <f>VLOOKUP(C61,[1]base_traduzida!$C$1:$CN$437,16,FALSE)</f>
        <v>1</v>
      </c>
      <c r="AD61">
        <f>VLOOKUP(C61,[1]base_traduzida!$C$1:$CN$437,68,FALSE)</f>
        <v>0</v>
      </c>
      <c r="AE61">
        <f>VLOOKUP(C61,[1]base_traduzida!$C$1:$CN$437,67,FALSE)</f>
        <v>0</v>
      </c>
      <c r="AF61">
        <f>VLOOKUP(C61,[1]base_traduzida!$C$1:$CN$437,71,FALSE)</f>
        <v>0</v>
      </c>
      <c r="AG61">
        <f>VLOOKUP(C61,[1]base_traduzida!$C$1:$CN$437,72,FALSE)</f>
        <v>0</v>
      </c>
      <c r="AH61">
        <f>VLOOKUP(C61,[1]base_traduzida!$C$1:$CN$437,73,FALSE)</f>
        <v>0</v>
      </c>
      <c r="AI61">
        <f>VLOOKUP(C61,[1]base_traduzida!$C$1:$CN$437,74,FALSE)</f>
        <v>0</v>
      </c>
      <c r="AJ61">
        <f>VLOOKUP(C61,[1]base_traduzida!$C$1:$CN$437,75,FALSE)</f>
        <v>0</v>
      </c>
      <c r="AK61">
        <f>VLOOKUP(C61,[1]base_traduzida!$C$1:$CN$437,76,FALSE)</f>
        <v>0</v>
      </c>
      <c r="AL61">
        <f>VLOOKUP(C61,[1]base_traduzida!$C$1:$CN$437,77,FALSE)</f>
        <v>0</v>
      </c>
      <c r="AM61">
        <f>VLOOKUP(C61,[1]base_traduzida!$C$1:$CN$437,78,FALSE)</f>
        <v>0</v>
      </c>
      <c r="AN61">
        <v>0</v>
      </c>
      <c r="AO61">
        <f>VLOOKUP(C61,[1]base_traduzida!$C$1:$CN$437,80,FALSE)</f>
        <v>1</v>
      </c>
      <c r="AP61" t="str">
        <f>VLOOKUP(C61,[1]base_traduzida!$C$1:$CN$437,81,FALSE)</f>
        <v>Entra ou ñ para leitura: sim</v>
      </c>
      <c r="AQ61">
        <v>0</v>
      </c>
      <c r="AR61">
        <f>VLOOKUP(C61,[1]base_traduzida!$C$1:$CN$437,85,FALSE)</f>
        <v>0</v>
      </c>
      <c r="AS61">
        <f>VLOOKUP(C61,[1]base_traduzida!$C$1:$CN$437,83,FALSE)</f>
        <v>44379</v>
      </c>
      <c r="AT61">
        <f>VLOOKUP(C61,[1]base_traduzida!$C$1:$CN$437,84,FALSE)</f>
        <v>0</v>
      </c>
      <c r="AU61" t="str">
        <f>VLOOKUP(C61,[1]base_traduzida!$C$1:$CN$437,82,FALSE)</f>
        <v>Bom</v>
      </c>
      <c r="AV61">
        <f>VLOOKUP(C61,[1]base_traduzida!$C$1:$CN$437,90,FALSE)</f>
        <v>0</v>
      </c>
      <c r="AW61">
        <f>VLOOKUP(C61,[1]base_traduzida!$C$1:$CN$437,66,FALSE)</f>
        <v>1</v>
      </c>
      <c r="AX61">
        <f>VLOOKUP(C61,[1]base_traduzida!$C$1:$CN$437,64,FALSE)</f>
        <v>1</v>
      </c>
      <c r="AY61" t="str">
        <f>VLOOKUP(C61,[1]base_traduzida!$C$1:$CN$437,65,FALSE)</f>
        <v>Leitura completa: sim - interessante pra fundamentar ADE e mortes</v>
      </c>
      <c r="AZ61">
        <f>VLOOKUP(C61,[1]base_traduzida!$C$1:$CN$437,69,FALSE)</f>
        <v>0</v>
      </c>
    </row>
    <row r="62" spans="1:52" x14ac:dyDescent="0.25">
      <c r="A62" t="s">
        <v>526</v>
      </c>
      <c r="B62" t="s">
        <v>527</v>
      </c>
      <c r="C62" t="s">
        <v>528</v>
      </c>
      <c r="D62" t="s">
        <v>529</v>
      </c>
      <c r="E62">
        <v>2021</v>
      </c>
      <c r="G62">
        <v>1</v>
      </c>
      <c r="H62" t="s">
        <v>530</v>
      </c>
      <c r="I62" t="s">
        <v>531</v>
      </c>
      <c r="J62" t="s">
        <v>61</v>
      </c>
      <c r="L62">
        <v>1</v>
      </c>
      <c r="M62" t="b">
        <v>0</v>
      </c>
      <c r="N62" t="s">
        <v>532</v>
      </c>
      <c r="O62" t="s">
        <v>322</v>
      </c>
      <c r="T62" t="s">
        <v>54</v>
      </c>
      <c r="U62" t="s">
        <v>55</v>
      </c>
      <c r="W62" t="s">
        <v>57</v>
      </c>
      <c r="AA62">
        <f>VLOOKUP(C62,[1]base_traduzida!$C$1:$CN$437,8,FALSE)</f>
        <v>0</v>
      </c>
      <c r="AB62">
        <f>VLOOKUP(C62,[1]base_traduzida!$C$1:$CN$437,9,FALSE)</f>
        <v>0</v>
      </c>
      <c r="AC62">
        <f>VLOOKUP(C62,[1]base_traduzida!$C$1:$CN$437,16,FALSE)</f>
        <v>1</v>
      </c>
      <c r="AD62">
        <f>VLOOKUP(C62,[1]base_traduzida!$C$1:$CN$437,68,FALSE)</f>
        <v>1</v>
      </c>
      <c r="AE62">
        <f>VLOOKUP(C62,[1]base_traduzida!$C$1:$CN$437,67,FALSE)</f>
        <v>0</v>
      </c>
      <c r="AF62">
        <f>VLOOKUP(C62,[1]base_traduzida!$C$1:$CN$437,71,FALSE)</f>
        <v>0</v>
      </c>
      <c r="AG62">
        <f>VLOOKUP(C62,[1]base_traduzida!$C$1:$CN$437,72,FALSE)</f>
        <v>0</v>
      </c>
      <c r="AH62">
        <f>VLOOKUP(C62,[1]base_traduzida!$C$1:$CN$437,73,FALSE)</f>
        <v>0</v>
      </c>
      <c r="AI62">
        <f>VLOOKUP(C62,[1]base_traduzida!$C$1:$CN$437,74,FALSE)</f>
        <v>0</v>
      </c>
      <c r="AJ62">
        <f>VLOOKUP(C62,[1]base_traduzida!$C$1:$CN$437,75,FALSE)</f>
        <v>0</v>
      </c>
      <c r="AK62">
        <f>VLOOKUP(C62,[1]base_traduzida!$C$1:$CN$437,76,FALSE)</f>
        <v>0</v>
      </c>
      <c r="AL62">
        <f>VLOOKUP(C62,[1]base_traduzida!$C$1:$CN$437,77,FALSE)</f>
        <v>0</v>
      </c>
      <c r="AM62">
        <f>VLOOKUP(C62,[1]base_traduzida!$C$1:$CN$437,78,FALSE)</f>
        <v>0</v>
      </c>
      <c r="AN62">
        <v>0</v>
      </c>
      <c r="AO62">
        <f>VLOOKUP(C62,[1]base_traduzida!$C$1:$CN$437,80,FALSE)</f>
        <v>0</v>
      </c>
      <c r="AP62" t="str">
        <f>VLOOKUP(C62,[1]base_traduzida!$C$1:$CN$437,81,FALSE)</f>
        <v>Entra ou ñ para leitura: sim - bom - pnl em espanhol</v>
      </c>
      <c r="AQ62">
        <v>0</v>
      </c>
      <c r="AR62">
        <f>VLOOKUP(C62,[1]base_traduzida!$C$1:$CN$437,85,FALSE)</f>
        <v>0</v>
      </c>
      <c r="AS62">
        <f>VLOOKUP(C62,[1]base_traduzida!$C$1:$CN$437,83,FALSE)</f>
        <v>44375</v>
      </c>
      <c r="AT62">
        <f>VLOOKUP(C62,[1]base_traduzida!$C$1:$CN$437,84,FALSE)</f>
        <v>0</v>
      </c>
      <c r="AU62" t="str">
        <f>VLOOKUP(C62,[1]base_traduzida!$C$1:$CN$437,82,FALSE)</f>
        <v>Bom</v>
      </c>
      <c r="AV62">
        <f>VLOOKUP(C62,[1]base_traduzida!$C$1:$CN$437,90,FALSE)</f>
        <v>0</v>
      </c>
      <c r="AW62">
        <f>VLOOKUP(C62,[1]base_traduzida!$C$1:$CN$437,66,FALSE)</f>
        <v>1</v>
      </c>
      <c r="AX62">
        <f>VLOOKUP(C62,[1]base_traduzida!$C$1:$CN$437,64,FALSE)</f>
        <v>1</v>
      </c>
      <c r="AY62" t="str">
        <f>VLOOKUP(C62,[1]base_traduzida!$C$1:$CN$437,65,FALSE)</f>
        <v>Leitura completa: sim - ADR em espanhol</v>
      </c>
      <c r="AZ62">
        <f>VLOOKUP(C62,[1]base_traduzida!$C$1:$CN$437,69,FALSE)</f>
        <v>0</v>
      </c>
    </row>
    <row r="63" spans="1:52" x14ac:dyDescent="0.25">
      <c r="A63" t="s">
        <v>533</v>
      </c>
      <c r="B63" t="s">
        <v>534</v>
      </c>
      <c r="C63" t="s">
        <v>535</v>
      </c>
      <c r="D63" t="s">
        <v>536</v>
      </c>
      <c r="E63">
        <v>2019</v>
      </c>
      <c r="G63">
        <v>4</v>
      </c>
      <c r="H63" t="s">
        <v>537</v>
      </c>
      <c r="I63" t="s">
        <v>538</v>
      </c>
      <c r="L63">
        <v>16</v>
      </c>
      <c r="M63" t="b">
        <v>1</v>
      </c>
      <c r="N63" t="s">
        <v>539</v>
      </c>
      <c r="O63" t="s">
        <v>116</v>
      </c>
      <c r="P63" t="s">
        <v>540</v>
      </c>
      <c r="Q63" t="s">
        <v>541</v>
      </c>
      <c r="S63">
        <v>223679</v>
      </c>
      <c r="T63" t="s">
        <v>54</v>
      </c>
      <c r="U63" t="s">
        <v>75</v>
      </c>
      <c r="W63" t="s">
        <v>57</v>
      </c>
      <c r="AA63">
        <f>VLOOKUP(C63,[1]base_traduzida!$C$1:$CN$437,8,FALSE)</f>
        <v>0</v>
      </c>
      <c r="AB63">
        <f>VLOOKUP(C63,[1]base_traduzida!$C$1:$CN$437,9,FALSE)</f>
        <v>0</v>
      </c>
      <c r="AC63">
        <f>VLOOKUP(C63,[1]base_traduzida!$C$1:$CN$437,16,FALSE)</f>
        <v>0</v>
      </c>
      <c r="AD63">
        <f>VLOOKUP(C63,[1]base_traduzida!$C$1:$CN$437,68,FALSE)</f>
        <v>1</v>
      </c>
      <c r="AE63">
        <f>VLOOKUP(C63,[1]base_traduzida!$C$1:$CN$437,67,FALSE)</f>
        <v>0</v>
      </c>
      <c r="AF63">
        <f>VLOOKUP(C63,[1]base_traduzida!$C$1:$CN$437,71,FALSE)</f>
        <v>0</v>
      </c>
      <c r="AG63">
        <f>VLOOKUP(C63,[1]base_traduzida!$C$1:$CN$437,72,FALSE)</f>
        <v>0</v>
      </c>
      <c r="AH63">
        <f>VLOOKUP(C63,[1]base_traduzida!$C$1:$CN$437,73,FALSE)</f>
        <v>0</v>
      </c>
      <c r="AI63">
        <f>VLOOKUP(C63,[1]base_traduzida!$C$1:$CN$437,74,FALSE)</f>
        <v>0</v>
      </c>
      <c r="AJ63">
        <f>VLOOKUP(C63,[1]base_traduzida!$C$1:$CN$437,75,FALSE)</f>
        <v>0</v>
      </c>
      <c r="AK63">
        <f>VLOOKUP(C63,[1]base_traduzida!$C$1:$CN$437,76,FALSE)</f>
        <v>0</v>
      </c>
      <c r="AL63">
        <f>VLOOKUP(C63,[1]base_traduzida!$C$1:$CN$437,77,FALSE)</f>
        <v>0</v>
      </c>
      <c r="AM63">
        <f>VLOOKUP(C63,[1]base_traduzida!$C$1:$CN$437,78,FALSE)</f>
        <v>0</v>
      </c>
      <c r="AN63">
        <v>0</v>
      </c>
      <c r="AO63">
        <f>VLOOKUP(C63,[1]base_traduzida!$C$1:$CN$437,80,FALSE)</f>
        <v>0</v>
      </c>
      <c r="AP63" t="str">
        <f>VLOOKUP(C63,[1]base_traduzida!$C$1:$CN$437,81,FALSE)</f>
        <v>Entra ou ñ para leitura: não</v>
      </c>
      <c r="AQ63">
        <v>0</v>
      </c>
      <c r="AR63">
        <f>VLOOKUP(C63,[1]base_traduzida!$C$1:$CN$437,85,FALSE)</f>
        <v>0</v>
      </c>
      <c r="AS63">
        <f>VLOOKUP(C63,[1]base_traduzida!$C$1:$CN$437,83,FALSE)</f>
        <v>44374</v>
      </c>
      <c r="AT63">
        <f>VLOOKUP(C63,[1]base_traduzida!$C$1:$CN$437,84,FALSE)</f>
        <v>0</v>
      </c>
      <c r="AU63" t="str">
        <f>VLOOKUP(C63,[1]base_traduzida!$C$1:$CN$437,82,FALSE)</f>
        <v>Ruim</v>
      </c>
      <c r="AV63">
        <f>VLOOKUP(C63,[1]base_traduzida!$C$1:$CN$437,90,FALSE)</f>
        <v>0</v>
      </c>
      <c r="AW63">
        <f>VLOOKUP(C63,[1]base_traduzida!$C$1:$CN$437,66,FALSE)</f>
        <v>0</v>
      </c>
      <c r="AX63">
        <f>VLOOKUP(C63,[1]base_traduzida!$C$1:$CN$437,64,FALSE)</f>
        <v>0</v>
      </c>
      <c r="AY63">
        <f>VLOOKUP(C63,[1]base_traduzida!$C$1:$CN$437,65,FALSE)</f>
        <v>0</v>
      </c>
      <c r="AZ63">
        <f>VLOOKUP(C63,[1]base_traduzida!$C$1:$CN$437,69,FALSE)</f>
        <v>0</v>
      </c>
    </row>
    <row r="64" spans="1:52" x14ac:dyDescent="0.25">
      <c r="A64" t="s">
        <v>542</v>
      </c>
      <c r="B64" t="s">
        <v>543</v>
      </c>
      <c r="C64" t="s">
        <v>544</v>
      </c>
      <c r="D64" t="s">
        <v>545</v>
      </c>
      <c r="E64">
        <v>2019</v>
      </c>
      <c r="G64">
        <v>9</v>
      </c>
      <c r="H64" t="s">
        <v>546</v>
      </c>
      <c r="I64" t="s">
        <v>547</v>
      </c>
      <c r="L64">
        <v>12</v>
      </c>
      <c r="M64" t="b">
        <v>1</v>
      </c>
      <c r="N64" t="s">
        <v>548</v>
      </c>
      <c r="O64" t="s">
        <v>549</v>
      </c>
      <c r="T64" t="s">
        <v>54</v>
      </c>
      <c r="U64" t="s">
        <v>55</v>
      </c>
      <c r="W64" t="s">
        <v>57</v>
      </c>
      <c r="AA64">
        <f>VLOOKUP(C64,[1]base_traduzida!$C$1:$CN$437,8,FALSE)</f>
        <v>0</v>
      </c>
      <c r="AB64">
        <f>VLOOKUP(C64,[1]base_traduzida!$C$1:$CN$437,9,FALSE)</f>
        <v>0</v>
      </c>
      <c r="AC64">
        <f>VLOOKUP(C64,[1]base_traduzida!$C$1:$CN$437,16,FALSE)</f>
        <v>0</v>
      </c>
      <c r="AD64">
        <f>VLOOKUP(C64,[1]base_traduzida!$C$1:$CN$437,68,FALSE)</f>
        <v>1</v>
      </c>
      <c r="AE64">
        <f>VLOOKUP(C64,[1]base_traduzida!$C$1:$CN$437,67,FALSE)</f>
        <v>0</v>
      </c>
      <c r="AF64">
        <f>VLOOKUP(C64,[1]base_traduzida!$C$1:$CN$437,71,FALSE)</f>
        <v>0</v>
      </c>
      <c r="AG64">
        <f>VLOOKUP(C64,[1]base_traduzida!$C$1:$CN$437,72,FALSE)</f>
        <v>0</v>
      </c>
      <c r="AH64">
        <f>VLOOKUP(C64,[1]base_traduzida!$C$1:$CN$437,73,FALSE)</f>
        <v>0</v>
      </c>
      <c r="AI64">
        <f>VLOOKUP(C64,[1]base_traduzida!$C$1:$CN$437,74,FALSE)</f>
        <v>0</v>
      </c>
      <c r="AJ64">
        <f>VLOOKUP(C64,[1]base_traduzida!$C$1:$CN$437,75,FALSE)</f>
        <v>0</v>
      </c>
      <c r="AK64">
        <f>VLOOKUP(C64,[1]base_traduzida!$C$1:$CN$437,76,FALSE)</f>
        <v>0</v>
      </c>
      <c r="AL64">
        <f>VLOOKUP(C64,[1]base_traduzida!$C$1:$CN$437,77,FALSE)</f>
        <v>0</v>
      </c>
      <c r="AM64">
        <f>VLOOKUP(C64,[1]base_traduzida!$C$1:$CN$437,78,FALSE)</f>
        <v>0</v>
      </c>
      <c r="AN64">
        <v>0</v>
      </c>
      <c r="AO64">
        <f>VLOOKUP(C64,[1]base_traduzida!$C$1:$CN$437,80,FALSE)</f>
        <v>0</v>
      </c>
      <c r="AP64" t="str">
        <f>VLOOKUP(C64,[1]base_traduzida!$C$1:$CN$437,81,FALSE)</f>
        <v>Entra ou ñ para leitura: não</v>
      </c>
      <c r="AQ64">
        <v>0</v>
      </c>
      <c r="AR64">
        <f>VLOOKUP(C64,[1]base_traduzida!$C$1:$CN$437,85,FALSE)</f>
        <v>0</v>
      </c>
      <c r="AS64">
        <f>VLOOKUP(C64,[1]base_traduzida!$C$1:$CN$437,83,FALSE)</f>
        <v>44374</v>
      </c>
      <c r="AT64">
        <f>VLOOKUP(C64,[1]base_traduzida!$C$1:$CN$437,84,FALSE)</f>
        <v>0</v>
      </c>
      <c r="AU64" t="str">
        <f>VLOOKUP(C64,[1]base_traduzida!$C$1:$CN$437,82,FALSE)</f>
        <v>Ruim</v>
      </c>
      <c r="AV64">
        <f>VLOOKUP(C64,[1]base_traduzida!$C$1:$CN$437,90,FALSE)</f>
        <v>0</v>
      </c>
      <c r="AW64">
        <f>VLOOKUP(C64,[1]base_traduzida!$C$1:$CN$437,66,FALSE)</f>
        <v>0</v>
      </c>
      <c r="AX64">
        <f>VLOOKUP(C64,[1]base_traduzida!$C$1:$CN$437,64,FALSE)</f>
        <v>0</v>
      </c>
      <c r="AY64">
        <f>VLOOKUP(C64,[1]base_traduzida!$C$1:$CN$437,65,FALSE)</f>
        <v>0</v>
      </c>
      <c r="AZ64">
        <f>VLOOKUP(C64,[1]base_traduzida!$C$1:$CN$437,69,FALSE)</f>
        <v>0</v>
      </c>
    </row>
    <row r="65" spans="1:52" x14ac:dyDescent="0.25">
      <c r="A65" t="s">
        <v>550</v>
      </c>
      <c r="B65" t="s">
        <v>551</v>
      </c>
      <c r="C65" t="s">
        <v>552</v>
      </c>
      <c r="D65" t="s">
        <v>553</v>
      </c>
      <c r="E65">
        <v>2020</v>
      </c>
      <c r="H65" t="s">
        <v>554</v>
      </c>
      <c r="I65" t="s">
        <v>555</v>
      </c>
      <c r="J65" t="s">
        <v>61</v>
      </c>
      <c r="L65">
        <v>9</v>
      </c>
      <c r="M65" t="b">
        <v>1</v>
      </c>
      <c r="N65" t="s">
        <v>556</v>
      </c>
      <c r="O65" t="s">
        <v>557</v>
      </c>
      <c r="T65" t="s">
        <v>54</v>
      </c>
      <c r="U65" t="s">
        <v>55</v>
      </c>
      <c r="V65" t="s">
        <v>149</v>
      </c>
      <c r="W65" t="s">
        <v>57</v>
      </c>
      <c r="AA65">
        <f>VLOOKUP(C65,[1]base_traduzida!$C$1:$CN$437,8,FALSE)</f>
        <v>0</v>
      </c>
      <c r="AB65">
        <f>VLOOKUP(C65,[1]base_traduzida!$C$1:$CN$437,9,FALSE)</f>
        <v>0</v>
      </c>
      <c r="AC65">
        <f>VLOOKUP(C65,[1]base_traduzida!$C$1:$CN$437,16,FALSE)</f>
        <v>0</v>
      </c>
      <c r="AD65">
        <f>VLOOKUP(C65,[1]base_traduzida!$C$1:$CN$437,68,FALSE)</f>
        <v>1</v>
      </c>
      <c r="AE65">
        <f>VLOOKUP(C65,[1]base_traduzida!$C$1:$CN$437,67,FALSE)</f>
        <v>0</v>
      </c>
      <c r="AF65">
        <f>VLOOKUP(C65,[1]base_traduzida!$C$1:$CN$437,71,FALSE)</f>
        <v>0</v>
      </c>
      <c r="AG65">
        <f>VLOOKUP(C65,[1]base_traduzida!$C$1:$CN$437,72,FALSE)</f>
        <v>0</v>
      </c>
      <c r="AH65">
        <f>VLOOKUP(C65,[1]base_traduzida!$C$1:$CN$437,73,FALSE)</f>
        <v>0</v>
      </c>
      <c r="AI65">
        <f>VLOOKUP(C65,[1]base_traduzida!$C$1:$CN$437,74,FALSE)</f>
        <v>0</v>
      </c>
      <c r="AJ65">
        <f>VLOOKUP(C65,[1]base_traduzida!$C$1:$CN$437,75,FALSE)</f>
        <v>0</v>
      </c>
      <c r="AK65">
        <f>VLOOKUP(C65,[1]base_traduzida!$C$1:$CN$437,76,FALSE)</f>
        <v>0</v>
      </c>
      <c r="AL65">
        <f>VLOOKUP(C65,[1]base_traduzida!$C$1:$CN$437,77,FALSE)</f>
        <v>0</v>
      </c>
      <c r="AM65">
        <f>VLOOKUP(C65,[1]base_traduzida!$C$1:$CN$437,78,FALSE)</f>
        <v>0</v>
      </c>
      <c r="AN65">
        <v>0</v>
      </c>
      <c r="AO65">
        <f>VLOOKUP(C65,[1]base_traduzida!$C$1:$CN$437,80,FALSE)</f>
        <v>0</v>
      </c>
      <c r="AP65" t="str">
        <f>VLOOKUP(C65,[1]base_traduzida!$C$1:$CN$437,81,FALSE)</f>
        <v>Entra ou ñ para leitura: não</v>
      </c>
      <c r="AQ65">
        <v>0</v>
      </c>
      <c r="AR65">
        <f>VLOOKUP(C65,[1]base_traduzida!$C$1:$CN$437,85,FALSE)</f>
        <v>0</v>
      </c>
      <c r="AS65">
        <f>VLOOKUP(C65,[1]base_traduzida!$C$1:$CN$437,83,FALSE)</f>
        <v>44374</v>
      </c>
      <c r="AT65">
        <f>VLOOKUP(C65,[1]base_traduzida!$C$1:$CN$437,84,FALSE)</f>
        <v>0</v>
      </c>
      <c r="AU65" t="str">
        <f>VLOOKUP(C65,[1]base_traduzida!$C$1:$CN$437,82,FALSE)</f>
        <v>Ruim</v>
      </c>
      <c r="AV65">
        <f>VLOOKUP(C65,[1]base_traduzida!$C$1:$CN$437,90,FALSE)</f>
        <v>0</v>
      </c>
      <c r="AW65">
        <f>VLOOKUP(C65,[1]base_traduzida!$C$1:$CN$437,66,FALSE)</f>
        <v>0</v>
      </c>
      <c r="AX65">
        <f>VLOOKUP(C65,[1]base_traduzida!$C$1:$CN$437,64,FALSE)</f>
        <v>0</v>
      </c>
      <c r="AY65">
        <f>VLOOKUP(C65,[1]base_traduzida!$C$1:$CN$437,65,FALSE)</f>
        <v>0</v>
      </c>
      <c r="AZ65">
        <f>VLOOKUP(C65,[1]base_traduzida!$C$1:$CN$437,69,FALSE)</f>
        <v>0</v>
      </c>
    </row>
    <row r="66" spans="1:52" x14ac:dyDescent="0.25">
      <c r="A66" t="s">
        <v>558</v>
      </c>
      <c r="B66" t="s">
        <v>559</v>
      </c>
      <c r="C66" t="s">
        <v>560</v>
      </c>
      <c r="D66" t="s">
        <v>561</v>
      </c>
      <c r="E66">
        <v>2021</v>
      </c>
      <c r="G66">
        <v>3</v>
      </c>
      <c r="H66" t="s">
        <v>562</v>
      </c>
      <c r="I66" t="s">
        <v>563</v>
      </c>
      <c r="J66" t="s">
        <v>61</v>
      </c>
      <c r="L66">
        <v>15</v>
      </c>
      <c r="M66" t="b">
        <v>1</v>
      </c>
      <c r="N66" t="s">
        <v>564</v>
      </c>
      <c r="O66" t="s">
        <v>234</v>
      </c>
      <c r="T66" t="s">
        <v>54</v>
      </c>
      <c r="U66" t="s">
        <v>323</v>
      </c>
      <c r="V66" t="s">
        <v>149</v>
      </c>
      <c r="W66" t="s">
        <v>57</v>
      </c>
      <c r="AA66" t="e">
        <f>VLOOKUP(C66,[1]base_traduzida!$C$1:$CN$437,8,FALSE)</f>
        <v>#N/A</v>
      </c>
      <c r="AB66" t="e">
        <f>VLOOKUP(C66,[1]base_traduzida!$C$1:$CN$437,9,FALSE)</f>
        <v>#N/A</v>
      </c>
      <c r="AC66" t="e">
        <f>VLOOKUP(C66,[1]base_traduzida!$C$1:$CN$437,16,FALSE)</f>
        <v>#N/A</v>
      </c>
      <c r="AD66" t="e">
        <f>VLOOKUP(C66,[1]base_traduzida!$C$1:$CN$437,68,FALSE)</f>
        <v>#N/A</v>
      </c>
      <c r="AE66" t="e">
        <f>VLOOKUP(C66,[1]base_traduzida!$C$1:$CN$437,67,FALSE)</f>
        <v>#N/A</v>
      </c>
      <c r="AF66" t="e">
        <f>VLOOKUP(C66,[1]base_traduzida!$C$1:$CN$437,71,FALSE)</f>
        <v>#N/A</v>
      </c>
      <c r="AG66" t="e">
        <f>VLOOKUP(C66,[1]base_traduzida!$C$1:$CN$437,72,FALSE)</f>
        <v>#N/A</v>
      </c>
      <c r="AH66" t="e">
        <f>VLOOKUP(C66,[1]base_traduzida!$C$1:$CN$437,73,FALSE)</f>
        <v>#N/A</v>
      </c>
      <c r="AI66" t="e">
        <f>VLOOKUP(C66,[1]base_traduzida!$C$1:$CN$437,74,FALSE)</f>
        <v>#N/A</v>
      </c>
      <c r="AJ66" t="e">
        <f>VLOOKUP(C66,[1]base_traduzida!$C$1:$CN$437,75,FALSE)</f>
        <v>#N/A</v>
      </c>
      <c r="AK66" t="e">
        <f>VLOOKUP(C66,[1]base_traduzida!$C$1:$CN$437,76,FALSE)</f>
        <v>#N/A</v>
      </c>
      <c r="AL66" t="e">
        <f>VLOOKUP(C66,[1]base_traduzida!$C$1:$CN$437,77,FALSE)</f>
        <v>#N/A</v>
      </c>
      <c r="AM66" t="e">
        <f>VLOOKUP(C66,[1]base_traduzida!$C$1:$CN$437,78,FALSE)</f>
        <v>#N/A</v>
      </c>
      <c r="AN66">
        <v>0</v>
      </c>
      <c r="AO66" t="e">
        <f>VLOOKUP(C66,[1]base_traduzida!$C$1:$CN$437,80,FALSE)</f>
        <v>#N/A</v>
      </c>
      <c r="AP66" t="e">
        <f>VLOOKUP(C66,[1]base_traduzida!$C$1:$CN$437,81,FALSE)</f>
        <v>#N/A</v>
      </c>
      <c r="AQ66">
        <v>0</v>
      </c>
      <c r="AR66" t="e">
        <f>VLOOKUP(C66,[1]base_traduzida!$C$1:$CN$437,85,FALSE)</f>
        <v>#N/A</v>
      </c>
      <c r="AS66" t="e">
        <f>VLOOKUP(C66,[1]base_traduzida!$C$1:$CN$437,83,FALSE)</f>
        <v>#N/A</v>
      </c>
      <c r="AT66" t="e">
        <f>VLOOKUP(C66,[1]base_traduzida!$C$1:$CN$437,84,FALSE)</f>
        <v>#N/A</v>
      </c>
      <c r="AU66" t="e">
        <f>VLOOKUP(C66,[1]base_traduzida!$C$1:$CN$437,82,FALSE)</f>
        <v>#N/A</v>
      </c>
      <c r="AV66" t="e">
        <f>VLOOKUP(C66,[1]base_traduzida!$C$1:$CN$437,90,FALSE)</f>
        <v>#N/A</v>
      </c>
      <c r="AW66" t="e">
        <f>VLOOKUP(C66,[1]base_traduzida!$C$1:$CN$437,66,FALSE)</f>
        <v>#N/A</v>
      </c>
      <c r="AX66" t="e">
        <f>VLOOKUP(C66,[1]base_traduzida!$C$1:$CN$437,64,FALSE)</f>
        <v>#N/A</v>
      </c>
      <c r="AY66" t="e">
        <f>VLOOKUP(C66,[1]base_traduzida!$C$1:$CN$437,65,FALSE)</f>
        <v>#N/A</v>
      </c>
      <c r="AZ66" t="e">
        <f>VLOOKUP(C66,[1]base_traduzida!$C$1:$CN$437,69,FALSE)</f>
        <v>#N/A</v>
      </c>
    </row>
    <row r="67" spans="1:52" x14ac:dyDescent="0.25">
      <c r="A67" t="s">
        <v>565</v>
      </c>
      <c r="B67" t="s">
        <v>566</v>
      </c>
      <c r="C67" t="s">
        <v>567</v>
      </c>
      <c r="D67" t="s">
        <v>568</v>
      </c>
      <c r="E67">
        <v>2019</v>
      </c>
      <c r="G67">
        <v>10</v>
      </c>
      <c r="H67" t="s">
        <v>569</v>
      </c>
      <c r="I67" t="s">
        <v>570</v>
      </c>
      <c r="L67">
        <v>9</v>
      </c>
      <c r="M67" t="b">
        <v>1</v>
      </c>
      <c r="N67" t="s">
        <v>571</v>
      </c>
      <c r="O67" t="s">
        <v>322</v>
      </c>
      <c r="T67" t="s">
        <v>54</v>
      </c>
      <c r="U67" t="s">
        <v>55</v>
      </c>
      <c r="W67" t="s">
        <v>57</v>
      </c>
      <c r="AA67">
        <f>VLOOKUP(C67,[1]base_traduzida!$C$1:$CN$437,8,FALSE)</f>
        <v>0</v>
      </c>
      <c r="AB67">
        <f>VLOOKUP(C67,[1]base_traduzida!$C$1:$CN$437,9,FALSE)</f>
        <v>0</v>
      </c>
      <c r="AC67">
        <f>VLOOKUP(C67,[1]base_traduzida!$C$1:$CN$437,16,FALSE)</f>
        <v>0</v>
      </c>
      <c r="AD67">
        <f>VLOOKUP(C67,[1]base_traduzida!$C$1:$CN$437,68,FALSE)</f>
        <v>1</v>
      </c>
      <c r="AE67">
        <f>VLOOKUP(C67,[1]base_traduzida!$C$1:$CN$437,67,FALSE)</f>
        <v>0</v>
      </c>
      <c r="AF67">
        <f>VLOOKUP(C67,[1]base_traduzida!$C$1:$CN$437,71,FALSE)</f>
        <v>0</v>
      </c>
      <c r="AG67">
        <f>VLOOKUP(C67,[1]base_traduzida!$C$1:$CN$437,72,FALSE)</f>
        <v>0</v>
      </c>
      <c r="AH67">
        <f>VLOOKUP(C67,[1]base_traduzida!$C$1:$CN$437,73,FALSE)</f>
        <v>0</v>
      </c>
      <c r="AI67">
        <f>VLOOKUP(C67,[1]base_traduzida!$C$1:$CN$437,74,FALSE)</f>
        <v>0</v>
      </c>
      <c r="AJ67">
        <f>VLOOKUP(C67,[1]base_traduzida!$C$1:$CN$437,75,FALSE)</f>
        <v>0</v>
      </c>
      <c r="AK67">
        <f>VLOOKUP(C67,[1]base_traduzida!$C$1:$CN$437,76,FALSE)</f>
        <v>0</v>
      </c>
      <c r="AL67">
        <f>VLOOKUP(C67,[1]base_traduzida!$C$1:$CN$437,77,FALSE)</f>
        <v>0</v>
      </c>
      <c r="AM67">
        <f>VLOOKUP(C67,[1]base_traduzida!$C$1:$CN$437,78,FALSE)</f>
        <v>0</v>
      </c>
      <c r="AN67">
        <v>0</v>
      </c>
      <c r="AO67">
        <f>VLOOKUP(C67,[1]base_traduzida!$C$1:$CN$437,80,FALSE)</f>
        <v>0</v>
      </c>
      <c r="AP67" t="str">
        <f>VLOOKUP(C67,[1]base_traduzida!$C$1:$CN$437,81,FALSE)</f>
        <v>Entra ou ñ para leitura: não</v>
      </c>
      <c r="AQ67">
        <v>0</v>
      </c>
      <c r="AR67">
        <f>VLOOKUP(C67,[1]base_traduzida!$C$1:$CN$437,85,FALSE)</f>
        <v>0</v>
      </c>
      <c r="AS67">
        <f>VLOOKUP(C67,[1]base_traduzida!$C$1:$CN$437,83,FALSE)</f>
        <v>44374</v>
      </c>
      <c r="AT67">
        <f>VLOOKUP(C67,[1]base_traduzida!$C$1:$CN$437,84,FALSE)</f>
        <v>0</v>
      </c>
      <c r="AU67" t="str">
        <f>VLOOKUP(C67,[1]base_traduzida!$C$1:$CN$437,82,FALSE)</f>
        <v>Ruim</v>
      </c>
      <c r="AV67">
        <f>VLOOKUP(C67,[1]base_traduzida!$C$1:$CN$437,90,FALSE)</f>
        <v>0</v>
      </c>
      <c r="AW67">
        <f>VLOOKUP(C67,[1]base_traduzida!$C$1:$CN$437,66,FALSE)</f>
        <v>0</v>
      </c>
      <c r="AX67">
        <f>VLOOKUP(C67,[1]base_traduzida!$C$1:$CN$437,64,FALSE)</f>
        <v>0</v>
      </c>
      <c r="AY67">
        <f>VLOOKUP(C67,[1]base_traduzida!$C$1:$CN$437,65,FALSE)</f>
        <v>0</v>
      </c>
      <c r="AZ67">
        <f>VLOOKUP(C67,[1]base_traduzida!$C$1:$CN$437,69,FALSE)</f>
        <v>0</v>
      </c>
    </row>
    <row r="68" spans="1:52" x14ac:dyDescent="0.25">
      <c r="A68" t="s">
        <v>572</v>
      </c>
      <c r="B68" t="s">
        <v>573</v>
      </c>
      <c r="C68" t="s">
        <v>574</v>
      </c>
      <c r="D68" t="s">
        <v>575</v>
      </c>
      <c r="E68">
        <v>2018</v>
      </c>
      <c r="G68">
        <v>1</v>
      </c>
      <c r="H68" t="s">
        <v>576</v>
      </c>
      <c r="I68" t="s">
        <v>577</v>
      </c>
      <c r="L68">
        <v>12</v>
      </c>
      <c r="M68" t="b">
        <v>1</v>
      </c>
      <c r="N68" t="s">
        <v>578</v>
      </c>
      <c r="O68" t="s">
        <v>116</v>
      </c>
      <c r="P68" t="s">
        <v>579</v>
      </c>
      <c r="Q68" t="s">
        <v>580</v>
      </c>
      <c r="S68">
        <v>216499</v>
      </c>
      <c r="T68" t="s">
        <v>54</v>
      </c>
      <c r="U68" t="s">
        <v>75</v>
      </c>
      <c r="W68" t="s">
        <v>57</v>
      </c>
      <c r="AA68">
        <f>VLOOKUP(C68,[1]base_traduzida!$C$1:$CN$437,8,FALSE)</f>
        <v>0</v>
      </c>
      <c r="AB68">
        <f>VLOOKUP(C68,[1]base_traduzida!$C$1:$CN$437,9,FALSE)</f>
        <v>0</v>
      </c>
      <c r="AC68">
        <f>VLOOKUP(C68,[1]base_traduzida!$C$1:$CN$437,16,FALSE)</f>
        <v>0</v>
      </c>
      <c r="AD68">
        <f>VLOOKUP(C68,[1]base_traduzida!$C$1:$CN$437,68,FALSE)</f>
        <v>1</v>
      </c>
      <c r="AE68">
        <f>VLOOKUP(C68,[1]base_traduzida!$C$1:$CN$437,67,FALSE)</f>
        <v>0</v>
      </c>
      <c r="AF68">
        <f>VLOOKUP(C68,[1]base_traduzida!$C$1:$CN$437,71,FALSE)</f>
        <v>0</v>
      </c>
      <c r="AG68">
        <f>VLOOKUP(C68,[1]base_traduzida!$C$1:$CN$437,72,FALSE)</f>
        <v>0</v>
      </c>
      <c r="AH68">
        <f>VLOOKUP(C68,[1]base_traduzida!$C$1:$CN$437,73,FALSE)</f>
        <v>0</v>
      </c>
      <c r="AI68">
        <f>VLOOKUP(C68,[1]base_traduzida!$C$1:$CN$437,74,FALSE)</f>
        <v>0</v>
      </c>
      <c r="AJ68">
        <f>VLOOKUP(C68,[1]base_traduzida!$C$1:$CN$437,75,FALSE)</f>
        <v>0</v>
      </c>
      <c r="AK68">
        <f>VLOOKUP(C68,[1]base_traduzida!$C$1:$CN$437,76,FALSE)</f>
        <v>0</v>
      </c>
      <c r="AL68">
        <f>VLOOKUP(C68,[1]base_traduzida!$C$1:$CN$437,77,FALSE)</f>
        <v>0</v>
      </c>
      <c r="AM68">
        <f>VLOOKUP(C68,[1]base_traduzida!$C$1:$CN$437,78,FALSE)</f>
        <v>0</v>
      </c>
      <c r="AN68">
        <v>0</v>
      </c>
      <c r="AO68">
        <f>VLOOKUP(C68,[1]base_traduzida!$C$1:$CN$437,80,FALSE)</f>
        <v>0</v>
      </c>
      <c r="AP68" t="str">
        <f>VLOOKUP(C68,[1]base_traduzida!$C$1:$CN$437,81,FALSE)</f>
        <v>Entra ou ñ para leitura: não</v>
      </c>
      <c r="AQ68">
        <v>0</v>
      </c>
      <c r="AR68">
        <f>VLOOKUP(C68,[1]base_traduzida!$C$1:$CN$437,85,FALSE)</f>
        <v>0</v>
      </c>
      <c r="AS68">
        <f>VLOOKUP(C68,[1]base_traduzida!$C$1:$CN$437,83,FALSE)</f>
        <v>44373</v>
      </c>
      <c r="AT68">
        <f>VLOOKUP(C68,[1]base_traduzida!$C$1:$CN$437,84,FALSE)</f>
        <v>0</v>
      </c>
      <c r="AU68" t="str">
        <f>VLOOKUP(C68,[1]base_traduzida!$C$1:$CN$437,82,FALSE)</f>
        <v>Ruim</v>
      </c>
      <c r="AV68">
        <f>VLOOKUP(C68,[1]base_traduzida!$C$1:$CN$437,90,FALSE)</f>
        <v>0</v>
      </c>
      <c r="AW68">
        <f>VLOOKUP(C68,[1]base_traduzida!$C$1:$CN$437,66,FALSE)</f>
        <v>0</v>
      </c>
      <c r="AX68">
        <f>VLOOKUP(C68,[1]base_traduzida!$C$1:$CN$437,64,FALSE)</f>
        <v>0</v>
      </c>
      <c r="AY68">
        <f>VLOOKUP(C68,[1]base_traduzida!$C$1:$CN$437,65,FALSE)</f>
        <v>0</v>
      </c>
      <c r="AZ68">
        <f>VLOOKUP(C68,[1]base_traduzida!$C$1:$CN$437,69,FALSE)</f>
        <v>0</v>
      </c>
    </row>
    <row r="69" spans="1:52" x14ac:dyDescent="0.25">
      <c r="A69" t="s">
        <v>581</v>
      </c>
      <c r="B69" t="s">
        <v>582</v>
      </c>
      <c r="C69" t="s">
        <v>583</v>
      </c>
      <c r="D69" t="s">
        <v>584</v>
      </c>
      <c r="E69">
        <v>2006</v>
      </c>
      <c r="G69">
        <v>24</v>
      </c>
      <c r="H69" t="s">
        <v>585</v>
      </c>
      <c r="I69" t="s">
        <v>586</v>
      </c>
      <c r="L69">
        <v>6</v>
      </c>
      <c r="M69" t="b">
        <v>1</v>
      </c>
      <c r="N69" t="s">
        <v>587</v>
      </c>
      <c r="T69" t="s">
        <v>54</v>
      </c>
      <c r="U69" t="s">
        <v>55</v>
      </c>
      <c r="W69" t="s">
        <v>57</v>
      </c>
      <c r="AA69">
        <f>VLOOKUP(C69,[1]base_traduzida!$C$1:$CN$437,8,FALSE)</f>
        <v>0</v>
      </c>
      <c r="AB69">
        <f>VLOOKUP(C69,[1]base_traduzida!$C$1:$CN$437,9,FALSE)</f>
        <v>0</v>
      </c>
      <c r="AC69">
        <f>VLOOKUP(C69,[1]base_traduzida!$C$1:$CN$437,16,FALSE)</f>
        <v>0</v>
      </c>
      <c r="AD69">
        <f>VLOOKUP(C69,[1]base_traduzida!$C$1:$CN$437,68,FALSE)</f>
        <v>0</v>
      </c>
      <c r="AE69">
        <f>VLOOKUP(C69,[1]base_traduzida!$C$1:$CN$437,67,FALSE)</f>
        <v>0</v>
      </c>
      <c r="AF69">
        <f>VLOOKUP(C69,[1]base_traduzida!$C$1:$CN$437,71,FALSE)</f>
        <v>0</v>
      </c>
      <c r="AG69">
        <f>VLOOKUP(C69,[1]base_traduzida!$C$1:$CN$437,72,FALSE)</f>
        <v>0</v>
      </c>
      <c r="AH69">
        <f>VLOOKUP(C69,[1]base_traduzida!$C$1:$CN$437,73,FALSE)</f>
        <v>0</v>
      </c>
      <c r="AI69">
        <f>VLOOKUP(C69,[1]base_traduzida!$C$1:$CN$437,74,FALSE)</f>
        <v>0</v>
      </c>
      <c r="AJ69">
        <f>VLOOKUP(C69,[1]base_traduzida!$C$1:$CN$437,75,FALSE)</f>
        <v>0</v>
      </c>
      <c r="AK69">
        <f>VLOOKUP(C69,[1]base_traduzida!$C$1:$CN$437,76,FALSE)</f>
        <v>0</v>
      </c>
      <c r="AL69">
        <f>VLOOKUP(C69,[1]base_traduzida!$C$1:$CN$437,77,FALSE)</f>
        <v>0</v>
      </c>
      <c r="AM69">
        <f>VLOOKUP(C69,[1]base_traduzida!$C$1:$CN$437,78,FALSE)</f>
        <v>0</v>
      </c>
      <c r="AN69">
        <v>0</v>
      </c>
      <c r="AO69">
        <f>VLOOKUP(C69,[1]base_traduzida!$C$1:$CN$437,80,FALSE)</f>
        <v>0</v>
      </c>
      <c r="AP69">
        <f>VLOOKUP(C69,[1]base_traduzida!$C$1:$CN$437,81,FALSE)</f>
        <v>0</v>
      </c>
      <c r="AQ69">
        <v>0</v>
      </c>
      <c r="AR69">
        <f>VLOOKUP(C69,[1]base_traduzida!$C$1:$CN$437,85,FALSE)</f>
        <v>0</v>
      </c>
      <c r="AS69">
        <f>VLOOKUP(C69,[1]base_traduzida!$C$1:$CN$437,83,FALSE)</f>
        <v>0</v>
      </c>
      <c r="AT69">
        <f>VLOOKUP(C69,[1]base_traduzida!$C$1:$CN$437,84,FALSE)</f>
        <v>0</v>
      </c>
      <c r="AU69">
        <f>VLOOKUP(C69,[1]base_traduzida!$C$1:$CN$437,82,FALSE)</f>
        <v>0</v>
      </c>
      <c r="AV69">
        <f>VLOOKUP(C69,[1]base_traduzida!$C$1:$CN$437,90,FALSE)</f>
        <v>0</v>
      </c>
      <c r="AW69">
        <f>VLOOKUP(C69,[1]base_traduzida!$C$1:$CN$437,66,FALSE)</f>
        <v>0</v>
      </c>
      <c r="AX69">
        <f>VLOOKUP(C69,[1]base_traduzida!$C$1:$CN$437,64,FALSE)</f>
        <v>0</v>
      </c>
      <c r="AY69">
        <f>VLOOKUP(C69,[1]base_traduzida!$C$1:$CN$437,65,FALSE)</f>
        <v>0</v>
      </c>
      <c r="AZ69">
        <f>VLOOKUP(C69,[1]base_traduzida!$C$1:$CN$437,69,FALSE)</f>
        <v>0</v>
      </c>
    </row>
    <row r="70" spans="1:52" x14ac:dyDescent="0.25">
      <c r="A70" t="s">
        <v>588</v>
      </c>
      <c r="B70" t="s">
        <v>589</v>
      </c>
      <c r="C70" t="s">
        <v>590</v>
      </c>
      <c r="D70" t="s">
        <v>591</v>
      </c>
      <c r="E70">
        <v>2022</v>
      </c>
      <c r="H70" t="s">
        <v>592</v>
      </c>
      <c r="I70" t="s">
        <v>593</v>
      </c>
      <c r="L70">
        <v>1</v>
      </c>
      <c r="M70" t="b">
        <v>0</v>
      </c>
      <c r="N70" t="s">
        <v>594</v>
      </c>
      <c r="O70" t="s">
        <v>108</v>
      </c>
      <c r="T70" t="s">
        <v>54</v>
      </c>
      <c r="U70" t="s">
        <v>55</v>
      </c>
      <c r="W70" t="s">
        <v>57</v>
      </c>
      <c r="AA70" t="e">
        <f>VLOOKUP(C70,[1]base_traduzida!$C$1:$CN$437,8,FALSE)</f>
        <v>#N/A</v>
      </c>
      <c r="AB70" t="e">
        <f>VLOOKUP(C70,[1]base_traduzida!$C$1:$CN$437,9,FALSE)</f>
        <v>#N/A</v>
      </c>
      <c r="AC70" t="e">
        <f>VLOOKUP(C70,[1]base_traduzida!$C$1:$CN$437,16,FALSE)</f>
        <v>#N/A</v>
      </c>
      <c r="AD70" t="e">
        <f>VLOOKUP(C70,[1]base_traduzida!$C$1:$CN$437,68,FALSE)</f>
        <v>#N/A</v>
      </c>
      <c r="AE70" t="e">
        <f>VLOOKUP(C70,[1]base_traduzida!$C$1:$CN$437,67,FALSE)</f>
        <v>#N/A</v>
      </c>
      <c r="AF70" t="e">
        <f>VLOOKUP(C70,[1]base_traduzida!$C$1:$CN$437,71,FALSE)</f>
        <v>#N/A</v>
      </c>
      <c r="AG70" t="e">
        <f>VLOOKUP(C70,[1]base_traduzida!$C$1:$CN$437,72,FALSE)</f>
        <v>#N/A</v>
      </c>
      <c r="AH70" t="e">
        <f>VLOOKUP(C70,[1]base_traduzida!$C$1:$CN$437,73,FALSE)</f>
        <v>#N/A</v>
      </c>
      <c r="AI70" t="e">
        <f>VLOOKUP(C70,[1]base_traduzida!$C$1:$CN$437,74,FALSE)</f>
        <v>#N/A</v>
      </c>
      <c r="AJ70" t="e">
        <f>VLOOKUP(C70,[1]base_traduzida!$C$1:$CN$437,75,FALSE)</f>
        <v>#N/A</v>
      </c>
      <c r="AK70" t="e">
        <f>VLOOKUP(C70,[1]base_traduzida!$C$1:$CN$437,76,FALSE)</f>
        <v>#N/A</v>
      </c>
      <c r="AL70" t="e">
        <f>VLOOKUP(C70,[1]base_traduzida!$C$1:$CN$437,77,FALSE)</f>
        <v>#N/A</v>
      </c>
      <c r="AM70" t="e">
        <f>VLOOKUP(C70,[1]base_traduzida!$C$1:$CN$437,78,FALSE)</f>
        <v>#N/A</v>
      </c>
      <c r="AN70">
        <v>0</v>
      </c>
      <c r="AO70" t="e">
        <f>VLOOKUP(C70,[1]base_traduzida!$C$1:$CN$437,80,FALSE)</f>
        <v>#N/A</v>
      </c>
      <c r="AP70" t="e">
        <f>VLOOKUP(C70,[1]base_traduzida!$C$1:$CN$437,81,FALSE)</f>
        <v>#N/A</v>
      </c>
      <c r="AQ70">
        <v>0</v>
      </c>
      <c r="AR70" t="e">
        <f>VLOOKUP(C70,[1]base_traduzida!$C$1:$CN$437,85,FALSE)</f>
        <v>#N/A</v>
      </c>
      <c r="AS70" t="e">
        <f>VLOOKUP(C70,[1]base_traduzida!$C$1:$CN$437,83,FALSE)</f>
        <v>#N/A</v>
      </c>
      <c r="AT70" t="e">
        <f>VLOOKUP(C70,[1]base_traduzida!$C$1:$CN$437,84,FALSE)</f>
        <v>#N/A</v>
      </c>
      <c r="AU70" t="e">
        <f>VLOOKUP(C70,[1]base_traduzida!$C$1:$CN$437,82,FALSE)</f>
        <v>#N/A</v>
      </c>
      <c r="AV70" t="e">
        <f>VLOOKUP(C70,[1]base_traduzida!$C$1:$CN$437,90,FALSE)</f>
        <v>#N/A</v>
      </c>
      <c r="AW70" t="e">
        <f>VLOOKUP(C70,[1]base_traduzida!$C$1:$CN$437,66,FALSE)</f>
        <v>#N/A</v>
      </c>
      <c r="AX70" t="e">
        <f>VLOOKUP(C70,[1]base_traduzida!$C$1:$CN$437,64,FALSE)</f>
        <v>#N/A</v>
      </c>
      <c r="AY70" t="e">
        <f>VLOOKUP(C70,[1]base_traduzida!$C$1:$CN$437,65,FALSE)</f>
        <v>#N/A</v>
      </c>
      <c r="AZ70" t="e">
        <f>VLOOKUP(C70,[1]base_traduzida!$C$1:$CN$437,69,FALSE)</f>
        <v>#N/A</v>
      </c>
    </row>
    <row r="71" spans="1:52" x14ac:dyDescent="0.25">
      <c r="A71" t="s">
        <v>595</v>
      </c>
      <c r="C71" t="s">
        <v>596</v>
      </c>
      <c r="D71" t="s">
        <v>597</v>
      </c>
      <c r="E71">
        <v>2013</v>
      </c>
      <c r="G71">
        <v>12</v>
      </c>
      <c r="H71" t="s">
        <v>598</v>
      </c>
      <c r="I71" t="s">
        <v>599</v>
      </c>
      <c r="J71" t="s">
        <v>61</v>
      </c>
      <c r="L71">
        <v>10</v>
      </c>
      <c r="M71" t="b">
        <v>1</v>
      </c>
      <c r="N71" t="s">
        <v>600</v>
      </c>
      <c r="T71" t="s">
        <v>54</v>
      </c>
      <c r="U71" t="s">
        <v>55</v>
      </c>
      <c r="W71" t="s">
        <v>57</v>
      </c>
      <c r="AA71">
        <f>VLOOKUP(C71,[1]base_traduzida!$C$1:$CN$437,8,FALSE)</f>
        <v>0</v>
      </c>
      <c r="AB71">
        <f>VLOOKUP(C71,[1]base_traduzida!$C$1:$CN$437,9,FALSE)</f>
        <v>0</v>
      </c>
      <c r="AC71">
        <f>VLOOKUP(C71,[1]base_traduzida!$C$1:$CN$437,16,FALSE)</f>
        <v>0</v>
      </c>
      <c r="AD71">
        <f>VLOOKUP(C71,[1]base_traduzida!$C$1:$CN$437,68,FALSE)</f>
        <v>0</v>
      </c>
      <c r="AE71">
        <f>VLOOKUP(C71,[1]base_traduzida!$C$1:$CN$437,67,FALSE)</f>
        <v>0</v>
      </c>
      <c r="AF71">
        <f>VLOOKUP(C71,[1]base_traduzida!$C$1:$CN$437,71,FALSE)</f>
        <v>0</v>
      </c>
      <c r="AG71">
        <f>VLOOKUP(C71,[1]base_traduzida!$C$1:$CN$437,72,FALSE)</f>
        <v>0</v>
      </c>
      <c r="AH71">
        <f>VLOOKUP(C71,[1]base_traduzida!$C$1:$CN$437,73,FALSE)</f>
        <v>0</v>
      </c>
      <c r="AI71">
        <f>VLOOKUP(C71,[1]base_traduzida!$C$1:$CN$437,74,FALSE)</f>
        <v>0</v>
      </c>
      <c r="AJ71">
        <f>VLOOKUP(C71,[1]base_traduzida!$C$1:$CN$437,75,FALSE)</f>
        <v>0</v>
      </c>
      <c r="AK71">
        <f>VLOOKUP(C71,[1]base_traduzida!$C$1:$CN$437,76,FALSE)</f>
        <v>0</v>
      </c>
      <c r="AL71">
        <f>VLOOKUP(C71,[1]base_traduzida!$C$1:$CN$437,77,FALSE)</f>
        <v>0</v>
      </c>
      <c r="AM71">
        <f>VLOOKUP(C71,[1]base_traduzida!$C$1:$CN$437,78,FALSE)</f>
        <v>0</v>
      </c>
      <c r="AN71">
        <v>0</v>
      </c>
      <c r="AO71">
        <f>VLOOKUP(C71,[1]base_traduzida!$C$1:$CN$437,80,FALSE)</f>
        <v>0</v>
      </c>
      <c r="AP71">
        <f>VLOOKUP(C71,[1]base_traduzida!$C$1:$CN$437,81,FALSE)</f>
        <v>0</v>
      </c>
      <c r="AQ71">
        <v>0</v>
      </c>
      <c r="AR71">
        <f>VLOOKUP(C71,[1]base_traduzida!$C$1:$CN$437,85,FALSE)</f>
        <v>0</v>
      </c>
      <c r="AS71">
        <f>VLOOKUP(C71,[1]base_traduzida!$C$1:$CN$437,83,FALSE)</f>
        <v>0</v>
      </c>
      <c r="AT71">
        <f>VLOOKUP(C71,[1]base_traduzida!$C$1:$CN$437,84,FALSE)</f>
        <v>0</v>
      </c>
      <c r="AU71">
        <f>VLOOKUP(C71,[1]base_traduzida!$C$1:$CN$437,82,FALSE)</f>
        <v>0</v>
      </c>
      <c r="AV71">
        <f>VLOOKUP(C71,[1]base_traduzida!$C$1:$CN$437,90,FALSE)</f>
        <v>0</v>
      </c>
      <c r="AW71">
        <f>VLOOKUP(C71,[1]base_traduzida!$C$1:$CN$437,66,FALSE)</f>
        <v>0</v>
      </c>
      <c r="AX71">
        <f>VLOOKUP(C71,[1]base_traduzida!$C$1:$CN$437,64,FALSE)</f>
        <v>0</v>
      </c>
      <c r="AY71">
        <f>VLOOKUP(C71,[1]base_traduzida!$C$1:$CN$437,65,FALSE)</f>
        <v>0</v>
      </c>
      <c r="AZ71">
        <f>VLOOKUP(C71,[1]base_traduzida!$C$1:$CN$437,69,FALSE)</f>
        <v>0</v>
      </c>
    </row>
    <row r="72" spans="1:52" x14ac:dyDescent="0.25">
      <c r="A72" t="s">
        <v>601</v>
      </c>
      <c r="B72" t="s">
        <v>602</v>
      </c>
      <c r="C72" t="s">
        <v>603</v>
      </c>
      <c r="D72" t="s">
        <v>604</v>
      </c>
      <c r="E72">
        <v>2020</v>
      </c>
      <c r="G72">
        <v>6</v>
      </c>
      <c r="H72" t="s">
        <v>605</v>
      </c>
      <c r="I72" t="s">
        <v>606</v>
      </c>
      <c r="J72" t="s">
        <v>61</v>
      </c>
      <c r="L72">
        <v>9</v>
      </c>
      <c r="M72" t="b">
        <v>1</v>
      </c>
      <c r="N72" t="s">
        <v>607</v>
      </c>
      <c r="O72" t="s">
        <v>608</v>
      </c>
      <c r="T72" t="s">
        <v>54</v>
      </c>
      <c r="U72" t="s">
        <v>55</v>
      </c>
      <c r="V72" t="s">
        <v>149</v>
      </c>
      <c r="W72" t="s">
        <v>57</v>
      </c>
      <c r="AA72">
        <f>VLOOKUP(C72,[1]base_traduzida!$C$1:$CN$437,8,FALSE)</f>
        <v>0</v>
      </c>
      <c r="AB72">
        <f>VLOOKUP(C72,[1]base_traduzida!$C$1:$CN$437,9,FALSE)</f>
        <v>0</v>
      </c>
      <c r="AC72">
        <f>VLOOKUP(C72,[1]base_traduzida!$C$1:$CN$437,16,FALSE)</f>
        <v>0</v>
      </c>
      <c r="AD72">
        <f>VLOOKUP(C72,[1]base_traduzida!$C$1:$CN$437,68,FALSE)</f>
        <v>1</v>
      </c>
      <c r="AE72">
        <f>VLOOKUP(C72,[1]base_traduzida!$C$1:$CN$437,67,FALSE)</f>
        <v>0</v>
      </c>
      <c r="AF72">
        <f>VLOOKUP(C72,[1]base_traduzida!$C$1:$CN$437,71,FALSE)</f>
        <v>0</v>
      </c>
      <c r="AG72">
        <f>VLOOKUP(C72,[1]base_traduzida!$C$1:$CN$437,72,FALSE)</f>
        <v>0</v>
      </c>
      <c r="AH72">
        <f>VLOOKUP(C72,[1]base_traduzida!$C$1:$CN$437,73,FALSE)</f>
        <v>0</v>
      </c>
      <c r="AI72">
        <f>VLOOKUP(C72,[1]base_traduzida!$C$1:$CN$437,74,FALSE)</f>
        <v>0</v>
      </c>
      <c r="AJ72">
        <f>VLOOKUP(C72,[1]base_traduzida!$C$1:$CN$437,75,FALSE)</f>
        <v>0</v>
      </c>
      <c r="AK72">
        <f>VLOOKUP(C72,[1]base_traduzida!$C$1:$CN$437,76,FALSE)</f>
        <v>0</v>
      </c>
      <c r="AL72">
        <f>VLOOKUP(C72,[1]base_traduzida!$C$1:$CN$437,77,FALSE)</f>
        <v>0</v>
      </c>
      <c r="AM72">
        <f>VLOOKUP(C72,[1]base_traduzida!$C$1:$CN$437,78,FALSE)</f>
        <v>0</v>
      </c>
      <c r="AN72">
        <v>0</v>
      </c>
      <c r="AO72">
        <f>VLOOKUP(C72,[1]base_traduzida!$C$1:$CN$437,80,FALSE)</f>
        <v>0</v>
      </c>
      <c r="AP72" t="str">
        <f>VLOOKUP(C72,[1]base_traduzida!$C$1:$CN$437,81,FALSE)</f>
        <v>Entra ou ñ para leitura: não</v>
      </c>
      <c r="AQ72">
        <v>0</v>
      </c>
      <c r="AR72">
        <f>VLOOKUP(C72,[1]base_traduzida!$C$1:$CN$437,85,FALSE)</f>
        <v>0</v>
      </c>
      <c r="AS72">
        <f>VLOOKUP(C72,[1]base_traduzida!$C$1:$CN$437,83,FALSE)</f>
        <v>44374</v>
      </c>
      <c r="AT72">
        <f>VLOOKUP(C72,[1]base_traduzida!$C$1:$CN$437,84,FALSE)</f>
        <v>0</v>
      </c>
      <c r="AU72" t="str">
        <f>VLOOKUP(C72,[1]base_traduzida!$C$1:$CN$437,82,FALSE)</f>
        <v>Ruim</v>
      </c>
      <c r="AV72">
        <f>VLOOKUP(C72,[1]base_traduzida!$C$1:$CN$437,90,FALSE)</f>
        <v>0</v>
      </c>
      <c r="AW72">
        <f>VLOOKUP(C72,[1]base_traduzida!$C$1:$CN$437,66,FALSE)</f>
        <v>0</v>
      </c>
      <c r="AX72">
        <f>VLOOKUP(C72,[1]base_traduzida!$C$1:$CN$437,64,FALSE)</f>
        <v>0</v>
      </c>
      <c r="AY72">
        <f>VLOOKUP(C72,[1]base_traduzida!$C$1:$CN$437,65,FALSE)</f>
        <v>0</v>
      </c>
      <c r="AZ72">
        <f>VLOOKUP(C72,[1]base_traduzida!$C$1:$CN$437,69,FALSE)</f>
        <v>0</v>
      </c>
    </row>
    <row r="73" spans="1:52" x14ac:dyDescent="0.25">
      <c r="A73" t="s">
        <v>609</v>
      </c>
      <c r="B73" t="s">
        <v>610</v>
      </c>
      <c r="C73" t="s">
        <v>611</v>
      </c>
      <c r="D73" t="s">
        <v>612</v>
      </c>
      <c r="E73">
        <v>2016</v>
      </c>
      <c r="F73" t="s">
        <v>61</v>
      </c>
      <c r="G73">
        <v>34</v>
      </c>
      <c r="H73" t="s">
        <v>613</v>
      </c>
      <c r="I73" t="s">
        <v>614</v>
      </c>
      <c r="J73" t="s">
        <v>61</v>
      </c>
      <c r="L73">
        <v>15</v>
      </c>
      <c r="M73" t="b">
        <v>1</v>
      </c>
      <c r="N73" t="s">
        <v>615</v>
      </c>
      <c r="O73" t="s">
        <v>243</v>
      </c>
      <c r="T73" t="s">
        <v>54</v>
      </c>
      <c r="U73" t="s">
        <v>55</v>
      </c>
      <c r="W73" t="s">
        <v>57</v>
      </c>
      <c r="AA73">
        <f>VLOOKUP(C73,[1]base_traduzida!$C$1:$CN$437,8,FALSE)</f>
        <v>0</v>
      </c>
      <c r="AB73">
        <f>VLOOKUP(C73,[1]base_traduzida!$C$1:$CN$437,9,FALSE)</f>
        <v>1</v>
      </c>
      <c r="AC73">
        <f>VLOOKUP(C73,[1]base_traduzida!$C$1:$CN$437,16,FALSE)</f>
        <v>1</v>
      </c>
      <c r="AD73">
        <f>VLOOKUP(C73,[1]base_traduzida!$C$1:$CN$437,68,FALSE)</f>
        <v>1</v>
      </c>
      <c r="AE73">
        <f>VLOOKUP(C73,[1]base_traduzida!$C$1:$CN$437,67,FALSE)</f>
        <v>0</v>
      </c>
      <c r="AF73">
        <f>VLOOKUP(C73,[1]base_traduzida!$C$1:$CN$437,71,FALSE)</f>
        <v>0</v>
      </c>
      <c r="AG73">
        <f>VLOOKUP(C73,[1]base_traduzida!$C$1:$CN$437,72,FALSE)</f>
        <v>0</v>
      </c>
      <c r="AH73">
        <f>VLOOKUP(C73,[1]base_traduzida!$C$1:$CN$437,73,FALSE)</f>
        <v>0</v>
      </c>
      <c r="AI73">
        <f>VLOOKUP(C73,[1]base_traduzida!$C$1:$CN$437,74,FALSE)</f>
        <v>0</v>
      </c>
      <c r="AJ73">
        <f>VLOOKUP(C73,[1]base_traduzida!$C$1:$CN$437,75,FALSE)</f>
        <v>0</v>
      </c>
      <c r="AK73">
        <f>VLOOKUP(C73,[1]base_traduzida!$C$1:$CN$437,76,FALSE)</f>
        <v>0</v>
      </c>
      <c r="AL73">
        <f>VLOOKUP(C73,[1]base_traduzida!$C$1:$CN$437,77,FALSE)</f>
        <v>0</v>
      </c>
      <c r="AM73">
        <f>VLOOKUP(C73,[1]base_traduzida!$C$1:$CN$437,78,FALSE)</f>
        <v>0</v>
      </c>
      <c r="AN73">
        <v>0</v>
      </c>
      <c r="AO73">
        <f>VLOOKUP(C73,[1]base_traduzida!$C$1:$CN$437,80,FALSE)</f>
        <v>1</v>
      </c>
      <c r="AP73" t="str">
        <f>VLOOKUP(C73,[1]base_traduzida!$C$1:$CN$437,81,FALSE)</f>
        <v>Entra ou ñ para leitura: sim - bom</v>
      </c>
      <c r="AQ73">
        <v>0</v>
      </c>
      <c r="AR73">
        <f>VLOOKUP(C73,[1]base_traduzida!$C$1:$CN$437,85,FALSE)</f>
        <v>0</v>
      </c>
      <c r="AS73">
        <f>VLOOKUP(C73,[1]base_traduzida!$C$1:$CN$437,83,FALSE)</f>
        <v>44368</v>
      </c>
      <c r="AT73">
        <f>VLOOKUP(C73,[1]base_traduzida!$C$1:$CN$437,84,FALSE)</f>
        <v>0</v>
      </c>
      <c r="AU73" t="str">
        <f>VLOOKUP(C73,[1]base_traduzida!$C$1:$CN$437,82,FALSE)</f>
        <v>Bom</v>
      </c>
      <c r="AV73">
        <f>VLOOKUP(C73,[1]base_traduzida!$C$1:$CN$437,90,FALSE)</f>
        <v>0</v>
      </c>
      <c r="AW73">
        <f>VLOOKUP(C73,[1]base_traduzida!$C$1:$CN$437,66,FALSE)</f>
        <v>1</v>
      </c>
      <c r="AX73">
        <f>VLOOKUP(C73,[1]base_traduzida!$C$1:$CN$437,64,FALSE)</f>
        <v>1</v>
      </c>
      <c r="AY73" t="str">
        <f>VLOOKUP(C73,[1]base_traduzida!$C$1:$CN$437,65,FALSE)</f>
        <v>Leitura completa: sim - fundamentar internacoes de ADE e custos</v>
      </c>
      <c r="AZ73">
        <f>VLOOKUP(C73,[1]base_traduzida!$C$1:$CN$437,69,FALSE)</f>
        <v>0</v>
      </c>
    </row>
    <row r="74" spans="1:52" x14ac:dyDescent="0.25">
      <c r="A74" t="s">
        <v>616</v>
      </c>
      <c r="B74" t="s">
        <v>617</v>
      </c>
      <c r="C74" t="s">
        <v>618</v>
      </c>
      <c r="D74" t="s">
        <v>619</v>
      </c>
      <c r="E74">
        <v>2020</v>
      </c>
      <c r="G74">
        <v>15</v>
      </c>
      <c r="H74" t="s">
        <v>620</v>
      </c>
      <c r="I74" t="s">
        <v>621</v>
      </c>
      <c r="L74">
        <v>9</v>
      </c>
      <c r="M74" t="b">
        <v>1</v>
      </c>
      <c r="N74" t="s">
        <v>622</v>
      </c>
      <c r="O74" t="s">
        <v>53</v>
      </c>
      <c r="T74" t="s">
        <v>54</v>
      </c>
      <c r="U74" t="s">
        <v>55</v>
      </c>
      <c r="V74" t="s">
        <v>149</v>
      </c>
      <c r="W74" t="s">
        <v>57</v>
      </c>
      <c r="AA74">
        <f>VLOOKUP(C74,[1]base_traduzida!$C$1:$CN$437,8,FALSE)</f>
        <v>0</v>
      </c>
      <c r="AB74">
        <f>VLOOKUP(C74,[1]base_traduzida!$C$1:$CN$437,9,FALSE)</f>
        <v>0</v>
      </c>
      <c r="AC74">
        <f>VLOOKUP(C74,[1]base_traduzida!$C$1:$CN$437,16,FALSE)</f>
        <v>0</v>
      </c>
      <c r="AD74">
        <f>VLOOKUP(C74,[1]base_traduzida!$C$1:$CN$437,68,FALSE)</f>
        <v>1</v>
      </c>
      <c r="AE74">
        <f>VLOOKUP(C74,[1]base_traduzida!$C$1:$CN$437,67,FALSE)</f>
        <v>0</v>
      </c>
      <c r="AF74">
        <f>VLOOKUP(C74,[1]base_traduzida!$C$1:$CN$437,71,FALSE)</f>
        <v>0</v>
      </c>
      <c r="AG74">
        <f>VLOOKUP(C74,[1]base_traduzida!$C$1:$CN$437,72,FALSE)</f>
        <v>0</v>
      </c>
      <c r="AH74">
        <f>VLOOKUP(C74,[1]base_traduzida!$C$1:$CN$437,73,FALSE)</f>
        <v>0</v>
      </c>
      <c r="AI74">
        <f>VLOOKUP(C74,[1]base_traduzida!$C$1:$CN$437,74,FALSE)</f>
        <v>0</v>
      </c>
      <c r="AJ74">
        <f>VLOOKUP(C74,[1]base_traduzida!$C$1:$CN$437,75,FALSE)</f>
        <v>0</v>
      </c>
      <c r="AK74">
        <f>VLOOKUP(C74,[1]base_traduzida!$C$1:$CN$437,76,FALSE)</f>
        <v>0</v>
      </c>
      <c r="AL74">
        <f>VLOOKUP(C74,[1]base_traduzida!$C$1:$CN$437,77,FALSE)</f>
        <v>0</v>
      </c>
      <c r="AM74">
        <f>VLOOKUP(C74,[1]base_traduzida!$C$1:$CN$437,78,FALSE)</f>
        <v>0</v>
      </c>
      <c r="AN74">
        <v>0</v>
      </c>
      <c r="AO74">
        <f>VLOOKUP(C74,[1]base_traduzida!$C$1:$CN$437,80,FALSE)</f>
        <v>0</v>
      </c>
      <c r="AP74" t="str">
        <f>VLOOKUP(C74,[1]base_traduzida!$C$1:$CN$437,81,FALSE)</f>
        <v>Entra ou ñ para leitura: não</v>
      </c>
      <c r="AQ74">
        <v>0</v>
      </c>
      <c r="AR74">
        <f>VLOOKUP(C74,[1]base_traduzida!$C$1:$CN$437,85,FALSE)</f>
        <v>0</v>
      </c>
      <c r="AS74">
        <f>VLOOKUP(C74,[1]base_traduzida!$C$1:$CN$437,83,FALSE)</f>
        <v>44374</v>
      </c>
      <c r="AT74">
        <f>VLOOKUP(C74,[1]base_traduzida!$C$1:$CN$437,84,FALSE)</f>
        <v>0</v>
      </c>
      <c r="AU74" t="str">
        <f>VLOOKUP(C74,[1]base_traduzida!$C$1:$CN$437,82,FALSE)</f>
        <v>Ruim</v>
      </c>
      <c r="AV74">
        <f>VLOOKUP(C74,[1]base_traduzida!$C$1:$CN$437,90,FALSE)</f>
        <v>0</v>
      </c>
      <c r="AW74">
        <f>VLOOKUP(C74,[1]base_traduzida!$C$1:$CN$437,66,FALSE)</f>
        <v>0</v>
      </c>
      <c r="AX74">
        <f>VLOOKUP(C74,[1]base_traduzida!$C$1:$CN$437,64,FALSE)</f>
        <v>0</v>
      </c>
      <c r="AY74">
        <f>VLOOKUP(C74,[1]base_traduzida!$C$1:$CN$437,65,FALSE)</f>
        <v>0</v>
      </c>
      <c r="AZ74">
        <f>VLOOKUP(C74,[1]base_traduzida!$C$1:$CN$437,69,FALSE)</f>
        <v>0</v>
      </c>
    </row>
    <row r="75" spans="1:52" x14ac:dyDescent="0.25">
      <c r="A75" t="s">
        <v>623</v>
      </c>
      <c r="C75" t="s">
        <v>624</v>
      </c>
      <c r="D75" t="s">
        <v>625</v>
      </c>
      <c r="E75">
        <v>2011</v>
      </c>
      <c r="G75">
        <v>7</v>
      </c>
      <c r="H75" t="s">
        <v>626</v>
      </c>
      <c r="I75" t="s">
        <v>627</v>
      </c>
      <c r="J75" t="s">
        <v>61</v>
      </c>
      <c r="L75">
        <v>10</v>
      </c>
      <c r="M75" t="b">
        <v>1</v>
      </c>
      <c r="N75" t="s">
        <v>628</v>
      </c>
      <c r="T75" t="s">
        <v>54</v>
      </c>
      <c r="U75" t="s">
        <v>55</v>
      </c>
      <c r="W75" t="s">
        <v>57</v>
      </c>
      <c r="AA75">
        <f>VLOOKUP(C75,[1]base_traduzida!$C$1:$CN$437,8,FALSE)</f>
        <v>0</v>
      </c>
      <c r="AB75">
        <f>VLOOKUP(C75,[1]base_traduzida!$C$1:$CN$437,9,FALSE)</f>
        <v>0</v>
      </c>
      <c r="AC75">
        <f>VLOOKUP(C75,[1]base_traduzida!$C$1:$CN$437,16,FALSE)</f>
        <v>0</v>
      </c>
      <c r="AD75">
        <f>VLOOKUP(C75,[1]base_traduzida!$C$1:$CN$437,68,FALSE)</f>
        <v>0</v>
      </c>
      <c r="AE75">
        <f>VLOOKUP(C75,[1]base_traduzida!$C$1:$CN$437,67,FALSE)</f>
        <v>0</v>
      </c>
      <c r="AF75">
        <f>VLOOKUP(C75,[1]base_traduzida!$C$1:$CN$437,71,FALSE)</f>
        <v>0</v>
      </c>
      <c r="AG75">
        <f>VLOOKUP(C75,[1]base_traduzida!$C$1:$CN$437,72,FALSE)</f>
        <v>0</v>
      </c>
      <c r="AH75">
        <f>VLOOKUP(C75,[1]base_traduzida!$C$1:$CN$437,73,FALSE)</f>
        <v>0</v>
      </c>
      <c r="AI75">
        <f>VLOOKUP(C75,[1]base_traduzida!$C$1:$CN$437,74,FALSE)</f>
        <v>0</v>
      </c>
      <c r="AJ75">
        <f>VLOOKUP(C75,[1]base_traduzida!$C$1:$CN$437,75,FALSE)</f>
        <v>0</v>
      </c>
      <c r="AK75">
        <f>VLOOKUP(C75,[1]base_traduzida!$C$1:$CN$437,76,FALSE)</f>
        <v>0</v>
      </c>
      <c r="AL75">
        <f>VLOOKUP(C75,[1]base_traduzida!$C$1:$CN$437,77,FALSE)</f>
        <v>0</v>
      </c>
      <c r="AM75">
        <f>VLOOKUP(C75,[1]base_traduzida!$C$1:$CN$437,78,FALSE)</f>
        <v>0</v>
      </c>
      <c r="AN75">
        <v>0</v>
      </c>
      <c r="AO75">
        <f>VLOOKUP(C75,[1]base_traduzida!$C$1:$CN$437,80,FALSE)</f>
        <v>0</v>
      </c>
      <c r="AP75">
        <f>VLOOKUP(C75,[1]base_traduzida!$C$1:$CN$437,81,FALSE)</f>
        <v>0</v>
      </c>
      <c r="AQ75">
        <v>0</v>
      </c>
      <c r="AR75">
        <f>VLOOKUP(C75,[1]base_traduzida!$C$1:$CN$437,85,FALSE)</f>
        <v>0</v>
      </c>
      <c r="AS75">
        <f>VLOOKUP(C75,[1]base_traduzida!$C$1:$CN$437,83,FALSE)</f>
        <v>0</v>
      </c>
      <c r="AT75">
        <f>VLOOKUP(C75,[1]base_traduzida!$C$1:$CN$437,84,FALSE)</f>
        <v>0</v>
      </c>
      <c r="AU75">
        <f>VLOOKUP(C75,[1]base_traduzida!$C$1:$CN$437,82,FALSE)</f>
        <v>0</v>
      </c>
      <c r="AV75">
        <f>VLOOKUP(C75,[1]base_traduzida!$C$1:$CN$437,90,FALSE)</f>
        <v>0</v>
      </c>
      <c r="AW75">
        <f>VLOOKUP(C75,[1]base_traduzida!$C$1:$CN$437,66,FALSE)</f>
        <v>0</v>
      </c>
      <c r="AX75">
        <f>VLOOKUP(C75,[1]base_traduzida!$C$1:$CN$437,64,FALSE)</f>
        <v>0</v>
      </c>
      <c r="AY75">
        <f>VLOOKUP(C75,[1]base_traduzida!$C$1:$CN$437,65,FALSE)</f>
        <v>0</v>
      </c>
      <c r="AZ75">
        <f>VLOOKUP(C75,[1]base_traduzida!$C$1:$CN$437,69,FALSE)</f>
        <v>0</v>
      </c>
    </row>
    <row r="76" spans="1:52" x14ac:dyDescent="0.25">
      <c r="A76" t="s">
        <v>629</v>
      </c>
      <c r="B76" t="s">
        <v>630</v>
      </c>
      <c r="C76" t="s">
        <v>631</v>
      </c>
      <c r="D76" t="s">
        <v>632</v>
      </c>
      <c r="E76">
        <v>2019</v>
      </c>
      <c r="G76">
        <v>2</v>
      </c>
      <c r="H76" t="s">
        <v>633</v>
      </c>
      <c r="I76" t="s">
        <v>634</v>
      </c>
      <c r="J76" t="s">
        <v>61</v>
      </c>
      <c r="L76">
        <v>5</v>
      </c>
      <c r="M76" t="b">
        <v>1</v>
      </c>
      <c r="N76" t="s">
        <v>635</v>
      </c>
      <c r="O76" t="s">
        <v>223</v>
      </c>
      <c r="P76" t="s">
        <v>262</v>
      </c>
      <c r="Q76" t="s">
        <v>263</v>
      </c>
      <c r="S76">
        <v>150814</v>
      </c>
      <c r="T76" t="s">
        <v>54</v>
      </c>
      <c r="U76" t="s">
        <v>75</v>
      </c>
      <c r="W76" t="s">
        <v>57</v>
      </c>
      <c r="AA76">
        <f>VLOOKUP(C76,[1]base_traduzida!$C$1:$CN$437,8,FALSE)</f>
        <v>0</v>
      </c>
      <c r="AB76">
        <f>VLOOKUP(C76,[1]base_traduzida!$C$1:$CN$437,9,FALSE)</f>
        <v>0</v>
      </c>
      <c r="AC76">
        <f>VLOOKUP(C76,[1]base_traduzida!$C$1:$CN$437,16,FALSE)</f>
        <v>0</v>
      </c>
      <c r="AD76">
        <f>VLOOKUP(C76,[1]base_traduzida!$C$1:$CN$437,68,FALSE)</f>
        <v>1</v>
      </c>
      <c r="AE76">
        <f>VLOOKUP(C76,[1]base_traduzida!$C$1:$CN$437,67,FALSE)</f>
        <v>0</v>
      </c>
      <c r="AF76">
        <f>VLOOKUP(C76,[1]base_traduzida!$C$1:$CN$437,71,FALSE)</f>
        <v>0</v>
      </c>
      <c r="AG76">
        <f>VLOOKUP(C76,[1]base_traduzida!$C$1:$CN$437,72,FALSE)</f>
        <v>0</v>
      </c>
      <c r="AH76">
        <f>VLOOKUP(C76,[1]base_traduzida!$C$1:$CN$437,73,FALSE)</f>
        <v>0</v>
      </c>
      <c r="AI76">
        <f>VLOOKUP(C76,[1]base_traduzida!$C$1:$CN$437,74,FALSE)</f>
        <v>0</v>
      </c>
      <c r="AJ76">
        <f>VLOOKUP(C76,[1]base_traduzida!$C$1:$CN$437,75,FALSE)</f>
        <v>0</v>
      </c>
      <c r="AK76">
        <f>VLOOKUP(C76,[1]base_traduzida!$C$1:$CN$437,76,FALSE)</f>
        <v>0</v>
      </c>
      <c r="AL76">
        <f>VLOOKUP(C76,[1]base_traduzida!$C$1:$CN$437,77,FALSE)</f>
        <v>0</v>
      </c>
      <c r="AM76">
        <f>VLOOKUP(C76,[1]base_traduzida!$C$1:$CN$437,78,FALSE)</f>
        <v>0</v>
      </c>
      <c r="AN76">
        <v>0</v>
      </c>
      <c r="AO76">
        <f>VLOOKUP(C76,[1]base_traduzida!$C$1:$CN$437,80,FALSE)</f>
        <v>0</v>
      </c>
      <c r="AP76" t="str">
        <f>VLOOKUP(C76,[1]base_traduzida!$C$1:$CN$437,81,FALSE)</f>
        <v>Entra ou ñ para leitura: não</v>
      </c>
      <c r="AQ76">
        <v>0</v>
      </c>
      <c r="AR76">
        <f>VLOOKUP(C76,[1]base_traduzida!$C$1:$CN$437,85,FALSE)</f>
        <v>0</v>
      </c>
      <c r="AS76">
        <f>VLOOKUP(C76,[1]base_traduzida!$C$1:$CN$437,83,FALSE)</f>
        <v>44374</v>
      </c>
      <c r="AT76">
        <f>VLOOKUP(C76,[1]base_traduzida!$C$1:$CN$437,84,FALSE)</f>
        <v>0</v>
      </c>
      <c r="AU76" t="str">
        <f>VLOOKUP(C76,[1]base_traduzida!$C$1:$CN$437,82,FALSE)</f>
        <v>Ruim</v>
      </c>
      <c r="AV76">
        <f>VLOOKUP(C76,[1]base_traduzida!$C$1:$CN$437,90,FALSE)</f>
        <v>0</v>
      </c>
      <c r="AW76">
        <f>VLOOKUP(C76,[1]base_traduzida!$C$1:$CN$437,66,FALSE)</f>
        <v>0</v>
      </c>
      <c r="AX76">
        <f>VLOOKUP(C76,[1]base_traduzida!$C$1:$CN$437,64,FALSE)</f>
        <v>0</v>
      </c>
      <c r="AY76">
        <f>VLOOKUP(C76,[1]base_traduzida!$C$1:$CN$437,65,FALSE)</f>
        <v>0</v>
      </c>
      <c r="AZ76">
        <f>VLOOKUP(C76,[1]base_traduzida!$C$1:$CN$437,69,FALSE)</f>
        <v>0</v>
      </c>
    </row>
    <row r="77" spans="1:52" x14ac:dyDescent="0.25">
      <c r="A77" t="s">
        <v>636</v>
      </c>
      <c r="C77" t="s">
        <v>637</v>
      </c>
      <c r="D77" t="s">
        <v>638</v>
      </c>
      <c r="E77">
        <v>2016</v>
      </c>
      <c r="G77">
        <v>9</v>
      </c>
      <c r="H77" t="s">
        <v>639</v>
      </c>
      <c r="I77" t="s">
        <v>640</v>
      </c>
      <c r="L77">
        <v>5</v>
      </c>
      <c r="M77" t="b">
        <v>1</v>
      </c>
      <c r="N77" t="s">
        <v>641</v>
      </c>
      <c r="O77" t="s">
        <v>198</v>
      </c>
      <c r="P77" t="s">
        <v>642</v>
      </c>
      <c r="Q77" t="s">
        <v>643</v>
      </c>
      <c r="S77">
        <v>174083</v>
      </c>
      <c r="T77" t="s">
        <v>54</v>
      </c>
      <c r="U77" t="s">
        <v>75</v>
      </c>
      <c r="W77" t="s">
        <v>57</v>
      </c>
      <c r="AA77" t="e">
        <f>VLOOKUP(C77,[1]base_traduzida!$C$1:$CN$437,8,FALSE)</f>
        <v>#N/A</v>
      </c>
      <c r="AB77" t="e">
        <f>VLOOKUP(C77,[1]base_traduzida!$C$1:$CN$437,9,FALSE)</f>
        <v>#N/A</v>
      </c>
      <c r="AC77" t="e">
        <f>VLOOKUP(C77,[1]base_traduzida!$C$1:$CN$437,16,FALSE)</f>
        <v>#N/A</v>
      </c>
      <c r="AD77" t="e">
        <f>VLOOKUP(C77,[1]base_traduzida!$C$1:$CN$437,68,FALSE)</f>
        <v>#N/A</v>
      </c>
      <c r="AE77" t="e">
        <f>VLOOKUP(C77,[1]base_traduzida!$C$1:$CN$437,67,FALSE)</f>
        <v>#N/A</v>
      </c>
      <c r="AF77" t="e">
        <f>VLOOKUP(C77,[1]base_traduzida!$C$1:$CN$437,71,FALSE)</f>
        <v>#N/A</v>
      </c>
      <c r="AG77" t="e">
        <f>VLOOKUP(C77,[1]base_traduzida!$C$1:$CN$437,72,FALSE)</f>
        <v>#N/A</v>
      </c>
      <c r="AH77" t="e">
        <f>VLOOKUP(C77,[1]base_traduzida!$C$1:$CN$437,73,FALSE)</f>
        <v>#N/A</v>
      </c>
      <c r="AI77" t="e">
        <f>VLOOKUP(C77,[1]base_traduzida!$C$1:$CN$437,74,FALSE)</f>
        <v>#N/A</v>
      </c>
      <c r="AJ77" t="e">
        <f>VLOOKUP(C77,[1]base_traduzida!$C$1:$CN$437,75,FALSE)</f>
        <v>#N/A</v>
      </c>
      <c r="AK77" t="e">
        <f>VLOOKUP(C77,[1]base_traduzida!$C$1:$CN$437,76,FALSE)</f>
        <v>#N/A</v>
      </c>
      <c r="AL77" t="e">
        <f>VLOOKUP(C77,[1]base_traduzida!$C$1:$CN$437,77,FALSE)</f>
        <v>#N/A</v>
      </c>
      <c r="AM77" t="e">
        <f>VLOOKUP(C77,[1]base_traduzida!$C$1:$CN$437,78,FALSE)</f>
        <v>#N/A</v>
      </c>
      <c r="AN77">
        <v>0</v>
      </c>
      <c r="AO77" t="e">
        <f>VLOOKUP(C77,[1]base_traduzida!$C$1:$CN$437,80,FALSE)</f>
        <v>#N/A</v>
      </c>
      <c r="AP77" t="e">
        <f>VLOOKUP(C77,[1]base_traduzida!$C$1:$CN$437,81,FALSE)</f>
        <v>#N/A</v>
      </c>
      <c r="AQ77">
        <v>0</v>
      </c>
      <c r="AR77" t="e">
        <f>VLOOKUP(C77,[1]base_traduzida!$C$1:$CN$437,85,FALSE)</f>
        <v>#N/A</v>
      </c>
      <c r="AS77" t="e">
        <f>VLOOKUP(C77,[1]base_traduzida!$C$1:$CN$437,83,FALSE)</f>
        <v>#N/A</v>
      </c>
      <c r="AT77" t="e">
        <f>VLOOKUP(C77,[1]base_traduzida!$C$1:$CN$437,84,FALSE)</f>
        <v>#N/A</v>
      </c>
      <c r="AU77" t="e">
        <f>VLOOKUP(C77,[1]base_traduzida!$C$1:$CN$437,82,FALSE)</f>
        <v>#N/A</v>
      </c>
      <c r="AV77" t="e">
        <f>VLOOKUP(C77,[1]base_traduzida!$C$1:$CN$437,90,FALSE)</f>
        <v>#N/A</v>
      </c>
      <c r="AW77" t="e">
        <f>VLOOKUP(C77,[1]base_traduzida!$C$1:$CN$437,66,FALSE)</f>
        <v>#N/A</v>
      </c>
      <c r="AX77" t="e">
        <f>VLOOKUP(C77,[1]base_traduzida!$C$1:$CN$437,64,FALSE)</f>
        <v>#N/A</v>
      </c>
      <c r="AY77" t="e">
        <f>VLOOKUP(C77,[1]base_traduzida!$C$1:$CN$437,65,FALSE)</f>
        <v>#N/A</v>
      </c>
      <c r="AZ77" t="e">
        <f>VLOOKUP(C77,[1]base_traduzida!$C$1:$CN$437,69,FALSE)</f>
        <v>#N/A</v>
      </c>
    </row>
    <row r="78" spans="1:52" x14ac:dyDescent="0.25">
      <c r="A78" t="s">
        <v>644</v>
      </c>
      <c r="B78" t="s">
        <v>645</v>
      </c>
      <c r="C78" t="s">
        <v>646</v>
      </c>
      <c r="D78" t="s">
        <v>647</v>
      </c>
      <c r="E78">
        <v>2019</v>
      </c>
      <c r="G78">
        <v>14</v>
      </c>
      <c r="H78" t="s">
        <v>648</v>
      </c>
      <c r="I78" t="s">
        <v>649</v>
      </c>
      <c r="L78">
        <v>9</v>
      </c>
      <c r="M78" t="b">
        <v>1</v>
      </c>
      <c r="N78" t="s">
        <v>650</v>
      </c>
      <c r="O78" t="s">
        <v>53</v>
      </c>
      <c r="T78" t="s">
        <v>54</v>
      </c>
      <c r="U78" t="s">
        <v>55</v>
      </c>
      <c r="V78" t="s">
        <v>56</v>
      </c>
      <c r="W78" t="s">
        <v>57</v>
      </c>
      <c r="AA78">
        <f>VLOOKUP(C78,[1]base_traduzida!$C$1:$CN$437,8,FALSE)</f>
        <v>0</v>
      </c>
      <c r="AB78">
        <f>VLOOKUP(C78,[1]base_traduzida!$C$1:$CN$437,9,FALSE)</f>
        <v>0</v>
      </c>
      <c r="AC78">
        <f>VLOOKUP(C78,[1]base_traduzida!$C$1:$CN$437,16,FALSE)</f>
        <v>0</v>
      </c>
      <c r="AD78">
        <f>VLOOKUP(C78,[1]base_traduzida!$C$1:$CN$437,68,FALSE)</f>
        <v>1</v>
      </c>
      <c r="AE78">
        <f>VLOOKUP(C78,[1]base_traduzida!$C$1:$CN$437,67,FALSE)</f>
        <v>0</v>
      </c>
      <c r="AF78">
        <f>VLOOKUP(C78,[1]base_traduzida!$C$1:$CN$437,71,FALSE)</f>
        <v>0</v>
      </c>
      <c r="AG78">
        <f>VLOOKUP(C78,[1]base_traduzida!$C$1:$CN$437,72,FALSE)</f>
        <v>0</v>
      </c>
      <c r="AH78">
        <f>VLOOKUP(C78,[1]base_traduzida!$C$1:$CN$437,73,FALSE)</f>
        <v>0</v>
      </c>
      <c r="AI78">
        <f>VLOOKUP(C78,[1]base_traduzida!$C$1:$CN$437,74,FALSE)</f>
        <v>0</v>
      </c>
      <c r="AJ78">
        <f>VLOOKUP(C78,[1]base_traduzida!$C$1:$CN$437,75,FALSE)</f>
        <v>0</v>
      </c>
      <c r="AK78">
        <f>VLOOKUP(C78,[1]base_traduzida!$C$1:$CN$437,76,FALSE)</f>
        <v>0</v>
      </c>
      <c r="AL78">
        <f>VLOOKUP(C78,[1]base_traduzida!$C$1:$CN$437,77,FALSE)</f>
        <v>0</v>
      </c>
      <c r="AM78">
        <f>VLOOKUP(C78,[1]base_traduzida!$C$1:$CN$437,78,FALSE)</f>
        <v>0</v>
      </c>
      <c r="AN78">
        <v>0</v>
      </c>
      <c r="AO78">
        <f>VLOOKUP(C78,[1]base_traduzida!$C$1:$CN$437,80,FALSE)</f>
        <v>0</v>
      </c>
      <c r="AP78" t="str">
        <f>VLOOKUP(C78,[1]base_traduzida!$C$1:$CN$437,81,FALSE)</f>
        <v>Entra ou ñ para leitura: não</v>
      </c>
      <c r="AQ78">
        <v>0</v>
      </c>
      <c r="AR78">
        <f>VLOOKUP(C78,[1]base_traduzida!$C$1:$CN$437,85,FALSE)</f>
        <v>0</v>
      </c>
      <c r="AS78">
        <f>VLOOKUP(C78,[1]base_traduzida!$C$1:$CN$437,83,FALSE)</f>
        <v>44374</v>
      </c>
      <c r="AT78">
        <f>VLOOKUP(C78,[1]base_traduzida!$C$1:$CN$437,84,FALSE)</f>
        <v>0</v>
      </c>
      <c r="AU78" t="str">
        <f>VLOOKUP(C78,[1]base_traduzida!$C$1:$CN$437,82,FALSE)</f>
        <v>Ruim</v>
      </c>
      <c r="AV78">
        <f>VLOOKUP(C78,[1]base_traduzida!$C$1:$CN$437,90,FALSE)</f>
        <v>0</v>
      </c>
      <c r="AW78">
        <f>VLOOKUP(C78,[1]base_traduzida!$C$1:$CN$437,66,FALSE)</f>
        <v>0</v>
      </c>
      <c r="AX78">
        <f>VLOOKUP(C78,[1]base_traduzida!$C$1:$CN$437,64,FALSE)</f>
        <v>0</v>
      </c>
      <c r="AY78">
        <f>VLOOKUP(C78,[1]base_traduzida!$C$1:$CN$437,65,FALSE)</f>
        <v>0</v>
      </c>
      <c r="AZ78">
        <f>VLOOKUP(C78,[1]base_traduzida!$C$1:$CN$437,69,FALSE)</f>
        <v>0</v>
      </c>
    </row>
    <row r="79" spans="1:52" x14ac:dyDescent="0.25">
      <c r="A79" t="s">
        <v>651</v>
      </c>
      <c r="B79" t="s">
        <v>652</v>
      </c>
      <c r="C79" t="s">
        <v>653</v>
      </c>
      <c r="D79" t="s">
        <v>654</v>
      </c>
      <c r="E79">
        <v>2016</v>
      </c>
      <c r="F79" t="s">
        <v>61</v>
      </c>
      <c r="G79">
        <v>5</v>
      </c>
      <c r="H79" t="s">
        <v>655</v>
      </c>
      <c r="I79" t="s">
        <v>656</v>
      </c>
      <c r="J79" t="s">
        <v>61</v>
      </c>
      <c r="L79">
        <v>10</v>
      </c>
      <c r="M79" t="b">
        <v>1</v>
      </c>
      <c r="N79" t="s">
        <v>657</v>
      </c>
      <c r="O79" t="s">
        <v>116</v>
      </c>
      <c r="P79" t="s">
        <v>658</v>
      </c>
      <c r="Q79" t="s">
        <v>659</v>
      </c>
      <c r="S79">
        <v>185809</v>
      </c>
      <c r="T79" t="s">
        <v>54</v>
      </c>
      <c r="U79" t="s">
        <v>75</v>
      </c>
      <c r="V79" t="s">
        <v>56</v>
      </c>
      <c r="W79" t="s">
        <v>57</v>
      </c>
      <c r="AA79">
        <f>VLOOKUP(C79,[1]base_traduzida!$C$1:$CN$437,8,FALSE)</f>
        <v>0</v>
      </c>
      <c r="AB79">
        <f>VLOOKUP(C79,[1]base_traduzida!$C$1:$CN$437,9,FALSE)</f>
        <v>0</v>
      </c>
      <c r="AC79">
        <f>VLOOKUP(C79,[1]base_traduzida!$C$1:$CN$437,16,FALSE)</f>
        <v>0</v>
      </c>
      <c r="AD79">
        <f>VLOOKUP(C79,[1]base_traduzida!$C$1:$CN$437,68,FALSE)</f>
        <v>0</v>
      </c>
      <c r="AE79">
        <f>VLOOKUP(C79,[1]base_traduzida!$C$1:$CN$437,67,FALSE)</f>
        <v>0</v>
      </c>
      <c r="AF79">
        <f>VLOOKUP(C79,[1]base_traduzida!$C$1:$CN$437,71,FALSE)</f>
        <v>0</v>
      </c>
      <c r="AG79">
        <f>VLOOKUP(C79,[1]base_traduzida!$C$1:$CN$437,72,FALSE)</f>
        <v>0</v>
      </c>
      <c r="AH79">
        <f>VLOOKUP(C79,[1]base_traduzida!$C$1:$CN$437,73,FALSE)</f>
        <v>0</v>
      </c>
      <c r="AI79">
        <f>VLOOKUP(C79,[1]base_traduzida!$C$1:$CN$437,74,FALSE)</f>
        <v>0</v>
      </c>
      <c r="AJ79">
        <f>VLOOKUP(C79,[1]base_traduzida!$C$1:$CN$437,75,FALSE)</f>
        <v>0</v>
      </c>
      <c r="AK79">
        <f>VLOOKUP(C79,[1]base_traduzida!$C$1:$CN$437,76,FALSE)</f>
        <v>0</v>
      </c>
      <c r="AL79">
        <f>VLOOKUP(C79,[1]base_traduzida!$C$1:$CN$437,77,FALSE)</f>
        <v>0</v>
      </c>
      <c r="AM79">
        <f>VLOOKUP(C79,[1]base_traduzida!$C$1:$CN$437,78,FALSE)</f>
        <v>0</v>
      </c>
      <c r="AN79">
        <v>0</v>
      </c>
      <c r="AO79">
        <f>VLOOKUP(C79,[1]base_traduzida!$C$1:$CN$437,80,FALSE)</f>
        <v>0</v>
      </c>
      <c r="AP79">
        <f>VLOOKUP(C79,[1]base_traduzida!$C$1:$CN$437,81,FALSE)</f>
        <v>0</v>
      </c>
      <c r="AQ79">
        <v>0</v>
      </c>
      <c r="AR79">
        <f>VLOOKUP(C79,[1]base_traduzida!$C$1:$CN$437,85,FALSE)</f>
        <v>0</v>
      </c>
      <c r="AS79">
        <f>VLOOKUP(C79,[1]base_traduzida!$C$1:$CN$437,83,FALSE)</f>
        <v>0</v>
      </c>
      <c r="AT79">
        <f>VLOOKUP(C79,[1]base_traduzida!$C$1:$CN$437,84,FALSE)</f>
        <v>0</v>
      </c>
      <c r="AU79">
        <f>VLOOKUP(C79,[1]base_traduzida!$C$1:$CN$437,82,FALSE)</f>
        <v>0</v>
      </c>
      <c r="AV79">
        <f>VLOOKUP(C79,[1]base_traduzida!$C$1:$CN$437,90,FALSE)</f>
        <v>0</v>
      </c>
      <c r="AW79">
        <f>VLOOKUP(C79,[1]base_traduzida!$C$1:$CN$437,66,FALSE)</f>
        <v>0</v>
      </c>
      <c r="AX79">
        <f>VLOOKUP(C79,[1]base_traduzida!$C$1:$CN$437,64,FALSE)</f>
        <v>0</v>
      </c>
      <c r="AY79">
        <f>VLOOKUP(C79,[1]base_traduzida!$C$1:$CN$437,65,FALSE)</f>
        <v>0</v>
      </c>
      <c r="AZ79">
        <f>VLOOKUP(C79,[1]base_traduzida!$C$1:$CN$437,69,FALSE)</f>
        <v>0</v>
      </c>
    </row>
    <row r="80" spans="1:52" x14ac:dyDescent="0.25">
      <c r="B80" t="s">
        <v>652</v>
      </c>
      <c r="C80" t="s">
        <v>660</v>
      </c>
      <c r="D80" t="s">
        <v>661</v>
      </c>
      <c r="F80" t="s">
        <v>61</v>
      </c>
      <c r="I80" t="s">
        <v>523</v>
      </c>
      <c r="W80" t="s">
        <v>524</v>
      </c>
      <c r="X80">
        <v>2016</v>
      </c>
      <c r="Y80" t="s">
        <v>662</v>
      </c>
      <c r="Z80" t="s">
        <v>652</v>
      </c>
      <c r="AA80" t="e">
        <f>VLOOKUP(C80,[1]base_traduzida!$C$1:$CN$437,8,FALSE)</f>
        <v>#N/A</v>
      </c>
      <c r="AB80" t="e">
        <f>VLOOKUP(C80,[1]base_traduzida!$C$1:$CN$437,9,FALSE)</f>
        <v>#N/A</v>
      </c>
      <c r="AC80" t="e">
        <f>VLOOKUP(C80,[1]base_traduzida!$C$1:$CN$437,16,FALSE)</f>
        <v>#N/A</v>
      </c>
      <c r="AD80" t="e">
        <f>VLOOKUP(C80,[1]base_traduzida!$C$1:$CN$437,68,FALSE)</f>
        <v>#N/A</v>
      </c>
      <c r="AE80" t="e">
        <f>VLOOKUP(C80,[1]base_traduzida!$C$1:$CN$437,67,FALSE)</f>
        <v>#N/A</v>
      </c>
      <c r="AF80" t="e">
        <f>VLOOKUP(C80,[1]base_traduzida!$C$1:$CN$437,71,FALSE)</f>
        <v>#N/A</v>
      </c>
      <c r="AG80" t="e">
        <f>VLOOKUP(C80,[1]base_traduzida!$C$1:$CN$437,72,FALSE)</f>
        <v>#N/A</v>
      </c>
      <c r="AH80" t="e">
        <f>VLOOKUP(C80,[1]base_traduzida!$C$1:$CN$437,73,FALSE)</f>
        <v>#N/A</v>
      </c>
      <c r="AI80" t="e">
        <f>VLOOKUP(C80,[1]base_traduzida!$C$1:$CN$437,74,FALSE)</f>
        <v>#N/A</v>
      </c>
      <c r="AJ80" t="e">
        <f>VLOOKUP(C80,[1]base_traduzida!$C$1:$CN$437,75,FALSE)</f>
        <v>#N/A</v>
      </c>
      <c r="AK80" t="e">
        <f>VLOOKUP(C80,[1]base_traduzida!$C$1:$CN$437,76,FALSE)</f>
        <v>#N/A</v>
      </c>
      <c r="AL80" t="e">
        <f>VLOOKUP(C80,[1]base_traduzida!$C$1:$CN$437,77,FALSE)</f>
        <v>#N/A</v>
      </c>
      <c r="AM80" t="e">
        <f>VLOOKUP(C80,[1]base_traduzida!$C$1:$CN$437,78,FALSE)</f>
        <v>#N/A</v>
      </c>
      <c r="AN80">
        <v>0</v>
      </c>
      <c r="AO80" t="e">
        <f>VLOOKUP(C80,[1]base_traduzida!$C$1:$CN$437,80,FALSE)</f>
        <v>#N/A</v>
      </c>
      <c r="AP80" t="e">
        <f>VLOOKUP(C80,[1]base_traduzida!$C$1:$CN$437,81,FALSE)</f>
        <v>#N/A</v>
      </c>
      <c r="AQ80">
        <v>0</v>
      </c>
      <c r="AR80" t="e">
        <f>VLOOKUP(C80,[1]base_traduzida!$C$1:$CN$437,85,FALSE)</f>
        <v>#N/A</v>
      </c>
      <c r="AS80" t="e">
        <f>VLOOKUP(C80,[1]base_traduzida!$C$1:$CN$437,83,FALSE)</f>
        <v>#N/A</v>
      </c>
      <c r="AT80" t="e">
        <f>VLOOKUP(C80,[1]base_traduzida!$C$1:$CN$437,84,FALSE)</f>
        <v>#N/A</v>
      </c>
      <c r="AU80" t="e">
        <f>VLOOKUP(C80,[1]base_traduzida!$C$1:$CN$437,82,FALSE)</f>
        <v>#N/A</v>
      </c>
      <c r="AV80" t="e">
        <f>VLOOKUP(C80,[1]base_traduzida!$C$1:$CN$437,90,FALSE)</f>
        <v>#N/A</v>
      </c>
      <c r="AW80" t="e">
        <f>VLOOKUP(C80,[1]base_traduzida!$C$1:$CN$437,66,FALSE)</f>
        <v>#N/A</v>
      </c>
      <c r="AX80" t="e">
        <f>VLOOKUP(C80,[1]base_traduzida!$C$1:$CN$437,64,FALSE)</f>
        <v>#N/A</v>
      </c>
      <c r="AY80" t="e">
        <f>VLOOKUP(C80,[1]base_traduzida!$C$1:$CN$437,65,FALSE)</f>
        <v>#N/A</v>
      </c>
      <c r="AZ80" t="e">
        <f>VLOOKUP(C80,[1]base_traduzida!$C$1:$CN$437,69,FALSE)</f>
        <v>#N/A</v>
      </c>
    </row>
    <row r="81" spans="1:52" x14ac:dyDescent="0.25">
      <c r="A81" t="s">
        <v>663</v>
      </c>
      <c r="B81" t="s">
        <v>664</v>
      </c>
      <c r="C81" t="s">
        <v>665</v>
      </c>
      <c r="D81" t="s">
        <v>666</v>
      </c>
      <c r="E81">
        <v>2022</v>
      </c>
      <c r="H81" t="s">
        <v>667</v>
      </c>
      <c r="I81" t="s">
        <v>668</v>
      </c>
      <c r="J81" t="s">
        <v>61</v>
      </c>
      <c r="L81">
        <v>10</v>
      </c>
      <c r="M81" t="b">
        <v>1</v>
      </c>
      <c r="N81" t="s">
        <v>669</v>
      </c>
      <c r="O81" t="s">
        <v>182</v>
      </c>
      <c r="P81" t="s">
        <v>670</v>
      </c>
      <c r="Q81" t="s">
        <v>671</v>
      </c>
      <c r="S81">
        <v>272109</v>
      </c>
      <c r="T81" t="s">
        <v>54</v>
      </c>
      <c r="U81" t="s">
        <v>75</v>
      </c>
      <c r="W81" t="s">
        <v>57</v>
      </c>
      <c r="AA81" t="e">
        <f>VLOOKUP(C81,[1]base_traduzida!$C$1:$CN$437,8,FALSE)</f>
        <v>#N/A</v>
      </c>
      <c r="AB81" t="e">
        <f>VLOOKUP(C81,[1]base_traduzida!$C$1:$CN$437,9,FALSE)</f>
        <v>#N/A</v>
      </c>
      <c r="AC81" t="e">
        <f>VLOOKUP(C81,[1]base_traduzida!$C$1:$CN$437,16,FALSE)</f>
        <v>#N/A</v>
      </c>
      <c r="AD81" t="e">
        <f>VLOOKUP(C81,[1]base_traduzida!$C$1:$CN$437,68,FALSE)</f>
        <v>#N/A</v>
      </c>
      <c r="AE81" t="e">
        <f>VLOOKUP(C81,[1]base_traduzida!$C$1:$CN$437,67,FALSE)</f>
        <v>#N/A</v>
      </c>
      <c r="AF81" t="e">
        <f>VLOOKUP(C81,[1]base_traduzida!$C$1:$CN$437,71,FALSE)</f>
        <v>#N/A</v>
      </c>
      <c r="AG81" t="e">
        <f>VLOOKUP(C81,[1]base_traduzida!$C$1:$CN$437,72,FALSE)</f>
        <v>#N/A</v>
      </c>
      <c r="AH81" t="e">
        <f>VLOOKUP(C81,[1]base_traduzida!$C$1:$CN$437,73,FALSE)</f>
        <v>#N/A</v>
      </c>
      <c r="AI81" t="e">
        <f>VLOOKUP(C81,[1]base_traduzida!$C$1:$CN$437,74,FALSE)</f>
        <v>#N/A</v>
      </c>
      <c r="AJ81" t="e">
        <f>VLOOKUP(C81,[1]base_traduzida!$C$1:$CN$437,75,FALSE)</f>
        <v>#N/A</v>
      </c>
      <c r="AK81" t="e">
        <f>VLOOKUP(C81,[1]base_traduzida!$C$1:$CN$437,76,FALSE)</f>
        <v>#N/A</v>
      </c>
      <c r="AL81" t="e">
        <f>VLOOKUP(C81,[1]base_traduzida!$C$1:$CN$437,77,FALSE)</f>
        <v>#N/A</v>
      </c>
      <c r="AM81" t="e">
        <f>VLOOKUP(C81,[1]base_traduzida!$C$1:$CN$437,78,FALSE)</f>
        <v>#N/A</v>
      </c>
      <c r="AN81">
        <v>0</v>
      </c>
      <c r="AO81" t="e">
        <f>VLOOKUP(C81,[1]base_traduzida!$C$1:$CN$437,80,FALSE)</f>
        <v>#N/A</v>
      </c>
      <c r="AP81" t="e">
        <f>VLOOKUP(C81,[1]base_traduzida!$C$1:$CN$437,81,FALSE)</f>
        <v>#N/A</v>
      </c>
      <c r="AQ81">
        <v>0</v>
      </c>
      <c r="AR81" t="e">
        <f>VLOOKUP(C81,[1]base_traduzida!$C$1:$CN$437,85,FALSE)</f>
        <v>#N/A</v>
      </c>
      <c r="AS81" t="e">
        <f>VLOOKUP(C81,[1]base_traduzida!$C$1:$CN$437,83,FALSE)</f>
        <v>#N/A</v>
      </c>
      <c r="AT81" t="e">
        <f>VLOOKUP(C81,[1]base_traduzida!$C$1:$CN$437,84,FALSE)</f>
        <v>#N/A</v>
      </c>
      <c r="AU81" t="e">
        <f>VLOOKUP(C81,[1]base_traduzida!$C$1:$CN$437,82,FALSE)</f>
        <v>#N/A</v>
      </c>
      <c r="AV81" t="e">
        <f>VLOOKUP(C81,[1]base_traduzida!$C$1:$CN$437,90,FALSE)</f>
        <v>#N/A</v>
      </c>
      <c r="AW81" t="e">
        <f>VLOOKUP(C81,[1]base_traduzida!$C$1:$CN$437,66,FALSE)</f>
        <v>#N/A</v>
      </c>
      <c r="AX81" t="e">
        <f>VLOOKUP(C81,[1]base_traduzida!$C$1:$CN$437,64,FALSE)</f>
        <v>#N/A</v>
      </c>
      <c r="AY81" t="e">
        <f>VLOOKUP(C81,[1]base_traduzida!$C$1:$CN$437,65,FALSE)</f>
        <v>#N/A</v>
      </c>
      <c r="AZ81" t="e">
        <f>VLOOKUP(C81,[1]base_traduzida!$C$1:$CN$437,69,FALSE)</f>
        <v>#N/A</v>
      </c>
    </row>
    <row r="82" spans="1:52" x14ac:dyDescent="0.25">
      <c r="A82" t="s">
        <v>672</v>
      </c>
      <c r="B82" t="s">
        <v>673</v>
      </c>
      <c r="C82" t="s">
        <v>674</v>
      </c>
      <c r="D82" t="s">
        <v>675</v>
      </c>
      <c r="E82">
        <v>2017</v>
      </c>
      <c r="G82">
        <v>2</v>
      </c>
      <c r="H82" t="s">
        <v>676</v>
      </c>
      <c r="I82" t="s">
        <v>677</v>
      </c>
      <c r="J82" t="s">
        <v>61</v>
      </c>
      <c r="L82">
        <v>5</v>
      </c>
      <c r="M82" t="b">
        <v>1</v>
      </c>
      <c r="N82" t="s">
        <v>678</v>
      </c>
      <c r="O82" t="s">
        <v>223</v>
      </c>
      <c r="P82" t="s">
        <v>679</v>
      </c>
      <c r="Q82" t="s">
        <v>680</v>
      </c>
      <c r="S82">
        <v>130376</v>
      </c>
      <c r="T82" t="s">
        <v>54</v>
      </c>
      <c r="U82" t="s">
        <v>75</v>
      </c>
      <c r="W82" t="s">
        <v>57</v>
      </c>
      <c r="AA82">
        <f>VLOOKUP(C82,[1]base_traduzida!$C$1:$CN$437,8,FALSE)</f>
        <v>0</v>
      </c>
      <c r="AB82">
        <f>VLOOKUP(C82,[1]base_traduzida!$C$1:$CN$437,9,FALSE)</f>
        <v>0</v>
      </c>
      <c r="AC82">
        <f>VLOOKUP(C82,[1]base_traduzida!$C$1:$CN$437,16,FALSE)</f>
        <v>0</v>
      </c>
      <c r="AD82">
        <f>VLOOKUP(C82,[1]base_traduzida!$C$1:$CN$437,68,FALSE)</f>
        <v>1</v>
      </c>
      <c r="AE82">
        <f>VLOOKUP(C82,[1]base_traduzida!$C$1:$CN$437,67,FALSE)</f>
        <v>0</v>
      </c>
      <c r="AF82">
        <f>VLOOKUP(C82,[1]base_traduzida!$C$1:$CN$437,71,FALSE)</f>
        <v>0</v>
      </c>
      <c r="AG82">
        <f>VLOOKUP(C82,[1]base_traduzida!$C$1:$CN$437,72,FALSE)</f>
        <v>0</v>
      </c>
      <c r="AH82">
        <f>VLOOKUP(C82,[1]base_traduzida!$C$1:$CN$437,73,FALSE)</f>
        <v>0</v>
      </c>
      <c r="AI82">
        <f>VLOOKUP(C82,[1]base_traduzida!$C$1:$CN$437,74,FALSE)</f>
        <v>0</v>
      </c>
      <c r="AJ82">
        <f>VLOOKUP(C82,[1]base_traduzida!$C$1:$CN$437,75,FALSE)</f>
        <v>0</v>
      </c>
      <c r="AK82">
        <f>VLOOKUP(C82,[1]base_traduzida!$C$1:$CN$437,76,FALSE)</f>
        <v>0</v>
      </c>
      <c r="AL82">
        <f>VLOOKUP(C82,[1]base_traduzida!$C$1:$CN$437,77,FALSE)</f>
        <v>0</v>
      </c>
      <c r="AM82">
        <f>VLOOKUP(C82,[1]base_traduzida!$C$1:$CN$437,78,FALSE)</f>
        <v>0</v>
      </c>
      <c r="AN82">
        <v>0</v>
      </c>
      <c r="AO82">
        <f>VLOOKUP(C82,[1]base_traduzida!$C$1:$CN$437,80,FALSE)</f>
        <v>0</v>
      </c>
      <c r="AP82" t="str">
        <f>VLOOKUP(C82,[1]base_traduzida!$C$1:$CN$437,81,FALSE)</f>
        <v>Entra ou ñ para leitura: não - trabalhar com UMLS, mas verificar a assertividade deste</v>
      </c>
      <c r="AQ82">
        <v>0</v>
      </c>
      <c r="AR82">
        <f>VLOOKUP(C82,[1]base_traduzida!$C$1:$CN$437,85,FALSE)</f>
        <v>0</v>
      </c>
      <c r="AS82">
        <f>VLOOKUP(C82,[1]base_traduzida!$C$1:$CN$437,83,FALSE)</f>
        <v>44373</v>
      </c>
      <c r="AT82">
        <f>VLOOKUP(C82,[1]base_traduzida!$C$1:$CN$437,84,FALSE)</f>
        <v>0</v>
      </c>
      <c r="AU82" t="str">
        <f>VLOOKUP(C82,[1]base_traduzida!$C$1:$CN$437,82,FALSE)</f>
        <v>Ruim</v>
      </c>
      <c r="AV82">
        <f>VLOOKUP(C82,[1]base_traduzida!$C$1:$CN$437,90,FALSE)</f>
        <v>0</v>
      </c>
      <c r="AW82">
        <f>VLOOKUP(C82,[1]base_traduzida!$C$1:$CN$437,66,FALSE)</f>
        <v>0</v>
      </c>
      <c r="AX82">
        <f>VLOOKUP(C82,[1]base_traduzida!$C$1:$CN$437,64,FALSE)</f>
        <v>0</v>
      </c>
      <c r="AY82">
        <f>VLOOKUP(C82,[1]base_traduzida!$C$1:$CN$437,65,FALSE)</f>
        <v>0</v>
      </c>
      <c r="AZ82">
        <f>VLOOKUP(C82,[1]base_traduzida!$C$1:$CN$437,69,FALSE)</f>
        <v>0</v>
      </c>
    </row>
    <row r="83" spans="1:52" x14ac:dyDescent="0.25">
      <c r="A83" t="s">
        <v>681</v>
      </c>
      <c r="B83" t="s">
        <v>682</v>
      </c>
      <c r="C83" t="s">
        <v>683</v>
      </c>
      <c r="D83" t="s">
        <v>684</v>
      </c>
      <c r="E83">
        <v>2014</v>
      </c>
      <c r="G83">
        <v>18</v>
      </c>
      <c r="H83" t="s">
        <v>685</v>
      </c>
      <c r="I83" t="s">
        <v>686</v>
      </c>
      <c r="J83" t="s">
        <v>61</v>
      </c>
      <c r="L83">
        <v>1</v>
      </c>
      <c r="M83" t="b">
        <v>0</v>
      </c>
      <c r="N83" t="s">
        <v>687</v>
      </c>
      <c r="O83" t="s">
        <v>216</v>
      </c>
      <c r="T83" t="s">
        <v>54</v>
      </c>
      <c r="U83" t="s">
        <v>55</v>
      </c>
      <c r="V83" t="s">
        <v>140</v>
      </c>
      <c r="W83" t="s">
        <v>57</v>
      </c>
      <c r="AA83">
        <f>VLOOKUP(C83,[1]base_traduzida!$C$1:$CN$437,8,FALSE)</f>
        <v>0</v>
      </c>
      <c r="AB83">
        <f>VLOOKUP(C83,[1]base_traduzida!$C$1:$CN$437,9,FALSE)</f>
        <v>0</v>
      </c>
      <c r="AC83">
        <f>VLOOKUP(C83,[1]base_traduzida!$C$1:$CN$437,16,FALSE)</f>
        <v>0</v>
      </c>
      <c r="AD83">
        <f>VLOOKUP(C83,[1]base_traduzida!$C$1:$CN$437,68,FALSE)</f>
        <v>0</v>
      </c>
      <c r="AE83">
        <f>VLOOKUP(C83,[1]base_traduzida!$C$1:$CN$437,67,FALSE)</f>
        <v>0</v>
      </c>
      <c r="AF83">
        <f>VLOOKUP(C83,[1]base_traduzida!$C$1:$CN$437,71,FALSE)</f>
        <v>0</v>
      </c>
      <c r="AG83">
        <f>VLOOKUP(C83,[1]base_traduzida!$C$1:$CN$437,72,FALSE)</f>
        <v>0</v>
      </c>
      <c r="AH83">
        <f>VLOOKUP(C83,[1]base_traduzida!$C$1:$CN$437,73,FALSE)</f>
        <v>0</v>
      </c>
      <c r="AI83">
        <f>VLOOKUP(C83,[1]base_traduzida!$C$1:$CN$437,74,FALSE)</f>
        <v>0</v>
      </c>
      <c r="AJ83">
        <f>VLOOKUP(C83,[1]base_traduzida!$C$1:$CN$437,75,FALSE)</f>
        <v>0</v>
      </c>
      <c r="AK83">
        <f>VLOOKUP(C83,[1]base_traduzida!$C$1:$CN$437,76,FALSE)</f>
        <v>0</v>
      </c>
      <c r="AL83">
        <f>VLOOKUP(C83,[1]base_traduzida!$C$1:$CN$437,77,FALSE)</f>
        <v>0</v>
      </c>
      <c r="AM83">
        <f>VLOOKUP(C83,[1]base_traduzida!$C$1:$CN$437,78,FALSE)</f>
        <v>0</v>
      </c>
      <c r="AN83">
        <v>0</v>
      </c>
      <c r="AO83">
        <f>VLOOKUP(C83,[1]base_traduzida!$C$1:$CN$437,80,FALSE)</f>
        <v>0</v>
      </c>
      <c r="AP83" t="str">
        <f>VLOOKUP(C83,[1]base_traduzida!$C$1:$CN$437,81,FALSE)</f>
        <v>3 páginas e não consegui baixar o PDF para analisar</v>
      </c>
      <c r="AQ83">
        <v>0</v>
      </c>
      <c r="AR83">
        <f>VLOOKUP(C83,[1]base_traduzida!$C$1:$CN$437,85,FALSE)</f>
        <v>0</v>
      </c>
      <c r="AS83">
        <f>VLOOKUP(C83,[1]base_traduzida!$C$1:$CN$437,83,FALSE)</f>
        <v>0</v>
      </c>
      <c r="AT83">
        <f>VLOOKUP(C83,[1]base_traduzida!$C$1:$CN$437,84,FALSE)</f>
        <v>0</v>
      </c>
      <c r="AU83" t="str">
        <f>VLOOKUP(C83,[1]base_traduzida!$C$1:$CN$437,82,FALSE)</f>
        <v>Ruim</v>
      </c>
      <c r="AV83">
        <f>VLOOKUP(C83,[1]base_traduzida!$C$1:$CN$437,90,FALSE)</f>
        <v>0</v>
      </c>
      <c r="AW83">
        <f>VLOOKUP(C83,[1]base_traduzida!$C$1:$CN$437,66,FALSE)</f>
        <v>0</v>
      </c>
      <c r="AX83">
        <f>VLOOKUP(C83,[1]base_traduzida!$C$1:$CN$437,64,FALSE)</f>
        <v>0</v>
      </c>
      <c r="AY83">
        <f>VLOOKUP(C83,[1]base_traduzida!$C$1:$CN$437,65,FALSE)</f>
        <v>0</v>
      </c>
      <c r="AZ83">
        <f>VLOOKUP(C83,[1]base_traduzida!$C$1:$CN$437,69,FALSE)</f>
        <v>0</v>
      </c>
    </row>
    <row r="84" spans="1:52" x14ac:dyDescent="0.25">
      <c r="A84" t="s">
        <v>688</v>
      </c>
      <c r="B84" t="s">
        <v>689</v>
      </c>
      <c r="C84" t="s">
        <v>690</v>
      </c>
      <c r="D84" t="s">
        <v>691</v>
      </c>
      <c r="E84">
        <v>2016</v>
      </c>
      <c r="G84">
        <v>95</v>
      </c>
      <c r="H84" t="s">
        <v>692</v>
      </c>
      <c r="I84" t="s">
        <v>693</v>
      </c>
      <c r="J84" t="s">
        <v>61</v>
      </c>
      <c r="L84">
        <v>11</v>
      </c>
      <c r="M84" t="b">
        <v>1</v>
      </c>
      <c r="N84" t="s">
        <v>694</v>
      </c>
      <c r="O84" t="s">
        <v>108</v>
      </c>
      <c r="T84" t="s">
        <v>54</v>
      </c>
      <c r="U84" t="s">
        <v>55</v>
      </c>
      <c r="V84" t="s">
        <v>149</v>
      </c>
      <c r="W84" t="s">
        <v>57</v>
      </c>
      <c r="AA84">
        <f>VLOOKUP(C84,[1]base_traduzida!$C$1:$CN$437,8,FALSE)</f>
        <v>0</v>
      </c>
      <c r="AB84">
        <f>VLOOKUP(C84,[1]base_traduzida!$C$1:$CN$437,9,FALSE)</f>
        <v>1</v>
      </c>
      <c r="AC84">
        <f>VLOOKUP(C84,[1]base_traduzida!$C$1:$CN$437,16,FALSE)</f>
        <v>0</v>
      </c>
      <c r="AD84">
        <f>VLOOKUP(C84,[1]base_traduzida!$C$1:$CN$437,68,FALSE)</f>
        <v>1</v>
      </c>
      <c r="AE84">
        <f>VLOOKUP(C84,[1]base_traduzida!$C$1:$CN$437,67,FALSE)</f>
        <v>0</v>
      </c>
      <c r="AF84">
        <f>VLOOKUP(C84,[1]base_traduzida!$C$1:$CN$437,71,FALSE)</f>
        <v>0</v>
      </c>
      <c r="AG84">
        <f>VLOOKUP(C84,[1]base_traduzida!$C$1:$CN$437,72,FALSE)</f>
        <v>0</v>
      </c>
      <c r="AH84">
        <f>VLOOKUP(C84,[1]base_traduzida!$C$1:$CN$437,73,FALSE)</f>
        <v>0</v>
      </c>
      <c r="AI84">
        <f>VLOOKUP(C84,[1]base_traduzida!$C$1:$CN$437,74,FALSE)</f>
        <v>0</v>
      </c>
      <c r="AJ84">
        <f>VLOOKUP(C84,[1]base_traduzida!$C$1:$CN$437,75,FALSE)</f>
        <v>0</v>
      </c>
      <c r="AK84">
        <f>VLOOKUP(C84,[1]base_traduzida!$C$1:$CN$437,76,FALSE)</f>
        <v>0</v>
      </c>
      <c r="AL84">
        <f>VLOOKUP(C84,[1]base_traduzida!$C$1:$CN$437,77,FALSE)</f>
        <v>0</v>
      </c>
      <c r="AM84">
        <f>VLOOKUP(C84,[1]base_traduzida!$C$1:$CN$437,78,FALSE)</f>
        <v>0</v>
      </c>
      <c r="AN84">
        <v>0</v>
      </c>
      <c r="AO84">
        <f>VLOOKUP(C84,[1]base_traduzida!$C$1:$CN$437,80,FALSE)</f>
        <v>1</v>
      </c>
      <c r="AP84" t="str">
        <f>VLOOKUP(C84,[1]base_traduzida!$C$1:$CN$437,81,FALSE)</f>
        <v>Entra ou ñ para leitura: não - trabalha análise de sentimento em texto para ajudar na farmacovigilância.</v>
      </c>
      <c r="AQ84">
        <v>0</v>
      </c>
      <c r="AR84">
        <f>VLOOKUP(C84,[1]base_traduzida!$C$1:$CN$437,85,FALSE)</f>
        <v>0</v>
      </c>
      <c r="AS84">
        <f>VLOOKUP(C84,[1]base_traduzida!$C$1:$CN$437,83,FALSE)</f>
        <v>44368</v>
      </c>
      <c r="AT84">
        <f>VLOOKUP(C84,[1]base_traduzida!$C$1:$CN$437,84,FALSE)</f>
        <v>0</v>
      </c>
      <c r="AU84" t="str">
        <f>VLOOKUP(C84,[1]base_traduzida!$C$1:$CN$437,82,FALSE)</f>
        <v>Ruim</v>
      </c>
      <c r="AV84">
        <f>VLOOKUP(C84,[1]base_traduzida!$C$1:$CN$437,90,FALSE)</f>
        <v>0</v>
      </c>
      <c r="AW84">
        <f>VLOOKUP(C84,[1]base_traduzida!$C$1:$CN$437,66,FALSE)</f>
        <v>0</v>
      </c>
      <c r="AX84">
        <f>VLOOKUP(C84,[1]base_traduzida!$C$1:$CN$437,64,FALSE)</f>
        <v>0</v>
      </c>
      <c r="AY84">
        <f>VLOOKUP(C84,[1]base_traduzida!$C$1:$CN$437,65,FALSE)</f>
        <v>0</v>
      </c>
      <c r="AZ84">
        <f>VLOOKUP(C84,[1]base_traduzida!$C$1:$CN$437,69,FALSE)</f>
        <v>0</v>
      </c>
    </row>
    <row r="85" spans="1:52" x14ac:dyDescent="0.25">
      <c r="A85" t="s">
        <v>695</v>
      </c>
      <c r="B85" t="s">
        <v>696</v>
      </c>
      <c r="C85" t="s">
        <v>697</v>
      </c>
      <c r="D85" t="s">
        <v>698</v>
      </c>
      <c r="E85">
        <v>2022</v>
      </c>
      <c r="H85" t="s">
        <v>699</v>
      </c>
      <c r="I85" t="s">
        <v>700</v>
      </c>
      <c r="L85">
        <v>1</v>
      </c>
      <c r="M85" t="b">
        <v>0</v>
      </c>
      <c r="N85" t="s">
        <v>701</v>
      </c>
      <c r="O85" t="s">
        <v>702</v>
      </c>
      <c r="T85" t="s">
        <v>54</v>
      </c>
      <c r="U85" t="s">
        <v>55</v>
      </c>
      <c r="V85" t="s">
        <v>56</v>
      </c>
      <c r="W85" t="s">
        <v>57</v>
      </c>
      <c r="AA85" t="e">
        <f>VLOOKUP(C85,[1]base_traduzida!$C$1:$CN$437,8,FALSE)</f>
        <v>#N/A</v>
      </c>
      <c r="AB85" t="e">
        <f>VLOOKUP(C85,[1]base_traduzida!$C$1:$CN$437,9,FALSE)</f>
        <v>#N/A</v>
      </c>
      <c r="AC85" t="e">
        <f>VLOOKUP(C85,[1]base_traduzida!$C$1:$CN$437,16,FALSE)</f>
        <v>#N/A</v>
      </c>
      <c r="AD85" t="e">
        <f>VLOOKUP(C85,[1]base_traduzida!$C$1:$CN$437,68,FALSE)</f>
        <v>#N/A</v>
      </c>
      <c r="AE85" t="e">
        <f>VLOOKUP(C85,[1]base_traduzida!$C$1:$CN$437,67,FALSE)</f>
        <v>#N/A</v>
      </c>
      <c r="AF85" t="e">
        <f>VLOOKUP(C85,[1]base_traduzida!$C$1:$CN$437,71,FALSE)</f>
        <v>#N/A</v>
      </c>
      <c r="AG85" t="e">
        <f>VLOOKUP(C85,[1]base_traduzida!$C$1:$CN$437,72,FALSE)</f>
        <v>#N/A</v>
      </c>
      <c r="AH85" t="e">
        <f>VLOOKUP(C85,[1]base_traduzida!$C$1:$CN$437,73,FALSE)</f>
        <v>#N/A</v>
      </c>
      <c r="AI85" t="e">
        <f>VLOOKUP(C85,[1]base_traduzida!$C$1:$CN$437,74,FALSE)</f>
        <v>#N/A</v>
      </c>
      <c r="AJ85" t="e">
        <f>VLOOKUP(C85,[1]base_traduzida!$C$1:$CN$437,75,FALSE)</f>
        <v>#N/A</v>
      </c>
      <c r="AK85" t="e">
        <f>VLOOKUP(C85,[1]base_traduzida!$C$1:$CN$437,76,FALSE)</f>
        <v>#N/A</v>
      </c>
      <c r="AL85" t="e">
        <f>VLOOKUP(C85,[1]base_traduzida!$C$1:$CN$437,77,FALSE)</f>
        <v>#N/A</v>
      </c>
      <c r="AM85" t="e">
        <f>VLOOKUP(C85,[1]base_traduzida!$C$1:$CN$437,78,FALSE)</f>
        <v>#N/A</v>
      </c>
      <c r="AN85">
        <v>0</v>
      </c>
      <c r="AO85" t="e">
        <f>VLOOKUP(C85,[1]base_traduzida!$C$1:$CN$437,80,FALSE)</f>
        <v>#N/A</v>
      </c>
      <c r="AP85" t="e">
        <f>VLOOKUP(C85,[1]base_traduzida!$C$1:$CN$437,81,FALSE)</f>
        <v>#N/A</v>
      </c>
      <c r="AQ85">
        <v>0</v>
      </c>
      <c r="AR85" t="e">
        <f>VLOOKUP(C85,[1]base_traduzida!$C$1:$CN$437,85,FALSE)</f>
        <v>#N/A</v>
      </c>
      <c r="AS85" t="e">
        <f>VLOOKUP(C85,[1]base_traduzida!$C$1:$CN$437,83,FALSE)</f>
        <v>#N/A</v>
      </c>
      <c r="AT85" t="e">
        <f>VLOOKUP(C85,[1]base_traduzida!$C$1:$CN$437,84,FALSE)</f>
        <v>#N/A</v>
      </c>
      <c r="AU85" t="e">
        <f>VLOOKUP(C85,[1]base_traduzida!$C$1:$CN$437,82,FALSE)</f>
        <v>#N/A</v>
      </c>
      <c r="AV85" t="e">
        <f>VLOOKUP(C85,[1]base_traduzida!$C$1:$CN$437,90,FALSE)</f>
        <v>#N/A</v>
      </c>
      <c r="AW85" t="e">
        <f>VLOOKUP(C85,[1]base_traduzida!$C$1:$CN$437,66,FALSE)</f>
        <v>#N/A</v>
      </c>
      <c r="AX85" t="e">
        <f>VLOOKUP(C85,[1]base_traduzida!$C$1:$CN$437,64,FALSE)</f>
        <v>#N/A</v>
      </c>
      <c r="AY85" t="e">
        <f>VLOOKUP(C85,[1]base_traduzida!$C$1:$CN$437,65,FALSE)</f>
        <v>#N/A</v>
      </c>
      <c r="AZ85" t="e">
        <f>VLOOKUP(C85,[1]base_traduzida!$C$1:$CN$437,69,FALSE)</f>
        <v>#N/A</v>
      </c>
    </row>
    <row r="86" spans="1:52" x14ac:dyDescent="0.25">
      <c r="A86" t="s">
        <v>703</v>
      </c>
      <c r="B86" t="s">
        <v>704</v>
      </c>
      <c r="C86" t="s">
        <v>705</v>
      </c>
      <c r="D86" t="s">
        <v>706</v>
      </c>
      <c r="E86">
        <v>2017</v>
      </c>
      <c r="F86" t="s">
        <v>61</v>
      </c>
      <c r="G86">
        <v>2</v>
      </c>
      <c r="H86" t="s">
        <v>707</v>
      </c>
      <c r="I86" t="s">
        <v>708</v>
      </c>
      <c r="L86">
        <v>16</v>
      </c>
      <c r="M86" t="b">
        <v>1</v>
      </c>
      <c r="N86" t="s">
        <v>709</v>
      </c>
      <c r="O86" t="s">
        <v>710</v>
      </c>
      <c r="T86" t="s">
        <v>54</v>
      </c>
      <c r="U86" t="s">
        <v>55</v>
      </c>
      <c r="V86" t="s">
        <v>83</v>
      </c>
      <c r="W86" t="s">
        <v>57</v>
      </c>
      <c r="AA86">
        <f>VLOOKUP(C86,[1]base_traduzida!$C$1:$CN$437,8,FALSE)</f>
        <v>0</v>
      </c>
      <c r="AB86">
        <f>VLOOKUP(C86,[1]base_traduzida!$C$1:$CN$437,9,FALSE)</f>
        <v>0</v>
      </c>
      <c r="AC86">
        <f>VLOOKUP(C86,[1]base_traduzida!$C$1:$CN$437,16,FALSE)</f>
        <v>0</v>
      </c>
      <c r="AD86">
        <f>VLOOKUP(C86,[1]base_traduzida!$C$1:$CN$437,68,FALSE)</f>
        <v>1</v>
      </c>
      <c r="AE86">
        <f>VLOOKUP(C86,[1]base_traduzida!$C$1:$CN$437,67,FALSE)</f>
        <v>0</v>
      </c>
      <c r="AF86">
        <f>VLOOKUP(C86,[1]base_traduzida!$C$1:$CN$437,71,FALSE)</f>
        <v>0</v>
      </c>
      <c r="AG86">
        <f>VLOOKUP(C86,[1]base_traduzida!$C$1:$CN$437,72,FALSE)</f>
        <v>0</v>
      </c>
      <c r="AH86">
        <f>VLOOKUP(C86,[1]base_traduzida!$C$1:$CN$437,73,FALSE)</f>
        <v>0</v>
      </c>
      <c r="AI86">
        <f>VLOOKUP(C86,[1]base_traduzida!$C$1:$CN$437,74,FALSE)</f>
        <v>0</v>
      </c>
      <c r="AJ86">
        <f>VLOOKUP(C86,[1]base_traduzida!$C$1:$CN$437,75,FALSE)</f>
        <v>0</v>
      </c>
      <c r="AK86">
        <f>VLOOKUP(C86,[1]base_traduzida!$C$1:$CN$437,76,FALSE)</f>
        <v>0</v>
      </c>
      <c r="AL86">
        <f>VLOOKUP(C86,[1]base_traduzida!$C$1:$CN$437,77,FALSE)</f>
        <v>0</v>
      </c>
      <c r="AM86">
        <f>VLOOKUP(C86,[1]base_traduzida!$C$1:$CN$437,78,FALSE)</f>
        <v>0</v>
      </c>
      <c r="AN86">
        <v>0</v>
      </c>
      <c r="AO86">
        <f>VLOOKUP(C86,[1]base_traduzida!$C$1:$CN$437,80,FALSE)</f>
        <v>0</v>
      </c>
      <c r="AP86" t="str">
        <f>VLOOKUP(C86,[1]base_traduzida!$C$1:$CN$437,81,FALSE)</f>
        <v>Entra ou ñ para leitura: não</v>
      </c>
      <c r="AQ86">
        <v>0</v>
      </c>
      <c r="AR86">
        <f>VLOOKUP(C86,[1]base_traduzida!$C$1:$CN$437,85,FALSE)</f>
        <v>0</v>
      </c>
      <c r="AS86">
        <f>VLOOKUP(C86,[1]base_traduzida!$C$1:$CN$437,83,FALSE)</f>
        <v>44373</v>
      </c>
      <c r="AT86">
        <f>VLOOKUP(C86,[1]base_traduzida!$C$1:$CN$437,84,FALSE)</f>
        <v>0</v>
      </c>
      <c r="AU86" t="str">
        <f>VLOOKUP(C86,[1]base_traduzida!$C$1:$CN$437,82,FALSE)</f>
        <v>Ruim</v>
      </c>
      <c r="AV86">
        <f>VLOOKUP(C86,[1]base_traduzida!$C$1:$CN$437,90,FALSE)</f>
        <v>0</v>
      </c>
      <c r="AW86">
        <f>VLOOKUP(C86,[1]base_traduzida!$C$1:$CN$437,66,FALSE)</f>
        <v>0</v>
      </c>
      <c r="AX86">
        <f>VLOOKUP(C86,[1]base_traduzida!$C$1:$CN$437,64,FALSE)</f>
        <v>0</v>
      </c>
      <c r="AY86">
        <f>VLOOKUP(C86,[1]base_traduzida!$C$1:$CN$437,65,FALSE)</f>
        <v>0</v>
      </c>
      <c r="AZ86">
        <f>VLOOKUP(C86,[1]base_traduzida!$C$1:$CN$437,69,FALSE)</f>
        <v>0</v>
      </c>
    </row>
    <row r="87" spans="1:52" x14ac:dyDescent="0.25">
      <c r="A87" t="s">
        <v>711</v>
      </c>
      <c r="B87" t="s">
        <v>712</v>
      </c>
      <c r="C87" t="s">
        <v>713</v>
      </c>
      <c r="D87" t="s">
        <v>714</v>
      </c>
      <c r="E87">
        <v>2022</v>
      </c>
      <c r="H87" t="s">
        <v>715</v>
      </c>
      <c r="I87" t="s">
        <v>716</v>
      </c>
      <c r="L87">
        <v>1</v>
      </c>
      <c r="M87" t="b">
        <v>0</v>
      </c>
      <c r="N87" t="s">
        <v>717</v>
      </c>
      <c r="O87" t="s">
        <v>718</v>
      </c>
      <c r="T87" t="s">
        <v>54</v>
      </c>
      <c r="U87" t="s">
        <v>323</v>
      </c>
      <c r="V87" t="s">
        <v>140</v>
      </c>
      <c r="W87" t="s">
        <v>57</v>
      </c>
      <c r="AA87" t="e">
        <f>VLOOKUP(C87,[1]base_traduzida!$C$1:$CN$437,8,FALSE)</f>
        <v>#N/A</v>
      </c>
      <c r="AB87" t="e">
        <f>VLOOKUP(C87,[1]base_traduzida!$C$1:$CN$437,9,FALSE)</f>
        <v>#N/A</v>
      </c>
      <c r="AC87" t="e">
        <f>VLOOKUP(C87,[1]base_traduzida!$C$1:$CN$437,16,FALSE)</f>
        <v>#N/A</v>
      </c>
      <c r="AD87" t="e">
        <f>VLOOKUP(C87,[1]base_traduzida!$C$1:$CN$437,68,FALSE)</f>
        <v>#N/A</v>
      </c>
      <c r="AE87" t="e">
        <f>VLOOKUP(C87,[1]base_traduzida!$C$1:$CN$437,67,FALSE)</f>
        <v>#N/A</v>
      </c>
      <c r="AF87" t="e">
        <f>VLOOKUP(C87,[1]base_traduzida!$C$1:$CN$437,71,FALSE)</f>
        <v>#N/A</v>
      </c>
      <c r="AG87" t="e">
        <f>VLOOKUP(C87,[1]base_traduzida!$C$1:$CN$437,72,FALSE)</f>
        <v>#N/A</v>
      </c>
      <c r="AH87" t="e">
        <f>VLOOKUP(C87,[1]base_traduzida!$C$1:$CN$437,73,FALSE)</f>
        <v>#N/A</v>
      </c>
      <c r="AI87" t="e">
        <f>VLOOKUP(C87,[1]base_traduzida!$C$1:$CN$437,74,FALSE)</f>
        <v>#N/A</v>
      </c>
      <c r="AJ87" t="e">
        <f>VLOOKUP(C87,[1]base_traduzida!$C$1:$CN$437,75,FALSE)</f>
        <v>#N/A</v>
      </c>
      <c r="AK87" t="e">
        <f>VLOOKUP(C87,[1]base_traduzida!$C$1:$CN$437,76,FALSE)</f>
        <v>#N/A</v>
      </c>
      <c r="AL87" t="e">
        <f>VLOOKUP(C87,[1]base_traduzida!$C$1:$CN$437,77,FALSE)</f>
        <v>#N/A</v>
      </c>
      <c r="AM87" t="e">
        <f>VLOOKUP(C87,[1]base_traduzida!$C$1:$CN$437,78,FALSE)</f>
        <v>#N/A</v>
      </c>
      <c r="AN87">
        <v>0</v>
      </c>
      <c r="AO87" t="e">
        <f>VLOOKUP(C87,[1]base_traduzida!$C$1:$CN$437,80,FALSE)</f>
        <v>#N/A</v>
      </c>
      <c r="AP87" t="e">
        <f>VLOOKUP(C87,[1]base_traduzida!$C$1:$CN$437,81,FALSE)</f>
        <v>#N/A</v>
      </c>
      <c r="AQ87">
        <v>0</v>
      </c>
      <c r="AR87" t="e">
        <f>VLOOKUP(C87,[1]base_traduzida!$C$1:$CN$437,85,FALSE)</f>
        <v>#N/A</v>
      </c>
      <c r="AS87" t="e">
        <f>VLOOKUP(C87,[1]base_traduzida!$C$1:$CN$437,83,FALSE)</f>
        <v>#N/A</v>
      </c>
      <c r="AT87" t="e">
        <f>VLOOKUP(C87,[1]base_traduzida!$C$1:$CN$437,84,FALSE)</f>
        <v>#N/A</v>
      </c>
      <c r="AU87" t="e">
        <f>VLOOKUP(C87,[1]base_traduzida!$C$1:$CN$437,82,FALSE)</f>
        <v>#N/A</v>
      </c>
      <c r="AV87" t="e">
        <f>VLOOKUP(C87,[1]base_traduzida!$C$1:$CN$437,90,FALSE)</f>
        <v>#N/A</v>
      </c>
      <c r="AW87" t="e">
        <f>VLOOKUP(C87,[1]base_traduzida!$C$1:$CN$437,66,FALSE)</f>
        <v>#N/A</v>
      </c>
      <c r="AX87" t="e">
        <f>VLOOKUP(C87,[1]base_traduzida!$C$1:$CN$437,64,FALSE)</f>
        <v>#N/A</v>
      </c>
      <c r="AY87" t="e">
        <f>VLOOKUP(C87,[1]base_traduzida!$C$1:$CN$437,65,FALSE)</f>
        <v>#N/A</v>
      </c>
      <c r="AZ87" t="e">
        <f>VLOOKUP(C87,[1]base_traduzida!$C$1:$CN$437,69,FALSE)</f>
        <v>#N/A</v>
      </c>
    </row>
    <row r="88" spans="1:52" x14ac:dyDescent="0.25">
      <c r="A88" t="s">
        <v>719</v>
      </c>
      <c r="B88" t="s">
        <v>720</v>
      </c>
      <c r="C88" t="s">
        <v>721</v>
      </c>
      <c r="D88" t="s">
        <v>722</v>
      </c>
      <c r="E88">
        <v>2014</v>
      </c>
      <c r="F88" t="s">
        <v>61</v>
      </c>
      <c r="G88">
        <v>16</v>
      </c>
      <c r="H88" t="s">
        <v>723</v>
      </c>
      <c r="I88" t="s">
        <v>724</v>
      </c>
      <c r="J88" t="s">
        <v>61</v>
      </c>
      <c r="L88">
        <v>13</v>
      </c>
      <c r="M88" t="b">
        <v>1</v>
      </c>
      <c r="N88" t="s">
        <v>725</v>
      </c>
      <c r="O88" t="s">
        <v>726</v>
      </c>
      <c r="T88" t="s">
        <v>54</v>
      </c>
      <c r="U88" t="s">
        <v>55</v>
      </c>
      <c r="V88" t="s">
        <v>83</v>
      </c>
      <c r="W88" t="s">
        <v>57</v>
      </c>
      <c r="AA88">
        <f>VLOOKUP(C88,[1]base_traduzida!$C$1:$CN$437,8,FALSE)</f>
        <v>0</v>
      </c>
      <c r="AB88">
        <f>VLOOKUP(C88,[1]base_traduzida!$C$1:$CN$437,9,FALSE)</f>
        <v>0</v>
      </c>
      <c r="AC88">
        <f>VLOOKUP(C88,[1]base_traduzida!$C$1:$CN$437,16,FALSE)</f>
        <v>0</v>
      </c>
      <c r="AD88">
        <f>VLOOKUP(C88,[1]base_traduzida!$C$1:$CN$437,68,FALSE)</f>
        <v>0</v>
      </c>
      <c r="AE88">
        <f>VLOOKUP(C88,[1]base_traduzida!$C$1:$CN$437,67,FALSE)</f>
        <v>0</v>
      </c>
      <c r="AF88">
        <f>VLOOKUP(C88,[1]base_traduzida!$C$1:$CN$437,71,FALSE)</f>
        <v>0</v>
      </c>
      <c r="AG88">
        <f>VLOOKUP(C88,[1]base_traduzida!$C$1:$CN$437,72,FALSE)</f>
        <v>0</v>
      </c>
      <c r="AH88">
        <f>VLOOKUP(C88,[1]base_traduzida!$C$1:$CN$437,73,FALSE)</f>
        <v>0</v>
      </c>
      <c r="AI88">
        <f>VLOOKUP(C88,[1]base_traduzida!$C$1:$CN$437,74,FALSE)</f>
        <v>0</v>
      </c>
      <c r="AJ88">
        <f>VLOOKUP(C88,[1]base_traduzida!$C$1:$CN$437,75,FALSE)</f>
        <v>0</v>
      </c>
      <c r="AK88">
        <f>VLOOKUP(C88,[1]base_traduzida!$C$1:$CN$437,76,FALSE)</f>
        <v>0</v>
      </c>
      <c r="AL88">
        <f>VLOOKUP(C88,[1]base_traduzida!$C$1:$CN$437,77,FALSE)</f>
        <v>0</v>
      </c>
      <c r="AM88">
        <f>VLOOKUP(C88,[1]base_traduzida!$C$1:$CN$437,78,FALSE)</f>
        <v>0</v>
      </c>
      <c r="AN88">
        <v>0</v>
      </c>
      <c r="AO88">
        <f>VLOOKUP(C88,[1]base_traduzida!$C$1:$CN$437,80,FALSE)</f>
        <v>0</v>
      </c>
      <c r="AP88">
        <f>VLOOKUP(C88,[1]base_traduzida!$C$1:$CN$437,81,FALSE)</f>
        <v>0</v>
      </c>
      <c r="AQ88">
        <v>0</v>
      </c>
      <c r="AR88">
        <f>VLOOKUP(C88,[1]base_traduzida!$C$1:$CN$437,85,FALSE)</f>
        <v>0</v>
      </c>
      <c r="AS88">
        <f>VLOOKUP(C88,[1]base_traduzida!$C$1:$CN$437,83,FALSE)</f>
        <v>0</v>
      </c>
      <c r="AT88">
        <f>VLOOKUP(C88,[1]base_traduzida!$C$1:$CN$437,84,FALSE)</f>
        <v>0</v>
      </c>
      <c r="AU88">
        <f>VLOOKUP(C88,[1]base_traduzida!$C$1:$CN$437,82,FALSE)</f>
        <v>0</v>
      </c>
      <c r="AV88">
        <f>VLOOKUP(C88,[1]base_traduzida!$C$1:$CN$437,90,FALSE)</f>
        <v>0</v>
      </c>
      <c r="AW88">
        <f>VLOOKUP(C88,[1]base_traduzida!$C$1:$CN$437,66,FALSE)</f>
        <v>0</v>
      </c>
      <c r="AX88">
        <f>VLOOKUP(C88,[1]base_traduzida!$C$1:$CN$437,64,FALSE)</f>
        <v>0</v>
      </c>
      <c r="AY88">
        <f>VLOOKUP(C88,[1]base_traduzida!$C$1:$CN$437,65,FALSE)</f>
        <v>0</v>
      </c>
      <c r="AZ88">
        <f>VLOOKUP(C88,[1]base_traduzida!$C$1:$CN$437,69,FALSE)</f>
        <v>0</v>
      </c>
    </row>
    <row r="89" spans="1:52" x14ac:dyDescent="0.25">
      <c r="A89" t="s">
        <v>727</v>
      </c>
      <c r="B89" t="s">
        <v>728</v>
      </c>
      <c r="C89" t="s">
        <v>729</v>
      </c>
      <c r="D89" t="s">
        <v>730</v>
      </c>
      <c r="E89">
        <v>2018</v>
      </c>
      <c r="F89" t="s">
        <v>61</v>
      </c>
      <c r="G89">
        <v>16</v>
      </c>
      <c r="H89" t="s">
        <v>731</v>
      </c>
      <c r="I89" t="s">
        <v>732</v>
      </c>
      <c r="J89" t="s">
        <v>61</v>
      </c>
      <c r="L89">
        <v>9</v>
      </c>
      <c r="M89" t="b">
        <v>1</v>
      </c>
      <c r="N89" t="s">
        <v>733</v>
      </c>
      <c r="O89" t="s">
        <v>322</v>
      </c>
      <c r="T89" t="s">
        <v>54</v>
      </c>
      <c r="U89" t="s">
        <v>55</v>
      </c>
      <c r="W89" t="s">
        <v>57</v>
      </c>
      <c r="AA89">
        <f>VLOOKUP(C89,[1]base_traduzida!$C$1:$CN$437,8,FALSE)</f>
        <v>0</v>
      </c>
      <c r="AB89">
        <f>VLOOKUP(C89,[1]base_traduzida!$C$1:$CN$437,9,FALSE)</f>
        <v>0</v>
      </c>
      <c r="AC89">
        <f>VLOOKUP(C89,[1]base_traduzida!$C$1:$CN$437,16,FALSE)</f>
        <v>0</v>
      </c>
      <c r="AD89">
        <f>VLOOKUP(C89,[1]base_traduzida!$C$1:$CN$437,68,FALSE)</f>
        <v>1</v>
      </c>
      <c r="AE89">
        <f>VLOOKUP(C89,[1]base_traduzida!$C$1:$CN$437,67,FALSE)</f>
        <v>0</v>
      </c>
      <c r="AF89">
        <f>VLOOKUP(C89,[1]base_traduzida!$C$1:$CN$437,71,FALSE)</f>
        <v>0</v>
      </c>
      <c r="AG89">
        <f>VLOOKUP(C89,[1]base_traduzida!$C$1:$CN$437,72,FALSE)</f>
        <v>0</v>
      </c>
      <c r="AH89">
        <f>VLOOKUP(C89,[1]base_traduzida!$C$1:$CN$437,73,FALSE)</f>
        <v>0</v>
      </c>
      <c r="AI89">
        <f>VLOOKUP(C89,[1]base_traduzida!$C$1:$CN$437,74,FALSE)</f>
        <v>0</v>
      </c>
      <c r="AJ89">
        <f>VLOOKUP(C89,[1]base_traduzida!$C$1:$CN$437,75,FALSE)</f>
        <v>0</v>
      </c>
      <c r="AK89">
        <f>VLOOKUP(C89,[1]base_traduzida!$C$1:$CN$437,76,FALSE)</f>
        <v>0</v>
      </c>
      <c r="AL89">
        <f>VLOOKUP(C89,[1]base_traduzida!$C$1:$CN$437,77,FALSE)</f>
        <v>0</v>
      </c>
      <c r="AM89">
        <f>VLOOKUP(C89,[1]base_traduzida!$C$1:$CN$437,78,FALSE)</f>
        <v>0</v>
      </c>
      <c r="AN89">
        <v>0</v>
      </c>
      <c r="AO89">
        <f>VLOOKUP(C89,[1]base_traduzida!$C$1:$CN$437,80,FALSE)</f>
        <v>0</v>
      </c>
      <c r="AP89" t="str">
        <f>VLOOKUP(C89,[1]base_traduzida!$C$1:$CN$437,81,FALSE)</f>
        <v>Entra ou ñ para leitura: talvez - usa o Metamap para extracao de conceitos</v>
      </c>
      <c r="AQ89">
        <v>0</v>
      </c>
      <c r="AR89">
        <f>VLOOKUP(C89,[1]base_traduzida!$C$1:$CN$437,85,FALSE)</f>
        <v>0</v>
      </c>
      <c r="AS89">
        <f>VLOOKUP(C89,[1]base_traduzida!$C$1:$CN$437,83,FALSE)</f>
        <v>44373</v>
      </c>
      <c r="AT89">
        <f>VLOOKUP(C89,[1]base_traduzida!$C$1:$CN$437,84,FALSE)</f>
        <v>0</v>
      </c>
      <c r="AU89" t="str">
        <f>VLOOKUP(C89,[1]base_traduzida!$C$1:$CN$437,82,FALSE)</f>
        <v>Razoavel</v>
      </c>
      <c r="AV89">
        <f>VLOOKUP(C89,[1]base_traduzida!$C$1:$CN$437,90,FALSE)</f>
        <v>0</v>
      </c>
      <c r="AW89">
        <f>VLOOKUP(C89,[1]base_traduzida!$C$1:$CN$437,66,FALSE)</f>
        <v>0</v>
      </c>
      <c r="AX89">
        <f>VLOOKUP(C89,[1]base_traduzida!$C$1:$CN$437,64,FALSE)</f>
        <v>0</v>
      </c>
      <c r="AY89">
        <f>VLOOKUP(C89,[1]base_traduzida!$C$1:$CN$437,65,FALSE)</f>
        <v>0</v>
      </c>
      <c r="AZ89">
        <f>VLOOKUP(C89,[1]base_traduzida!$C$1:$CN$437,69,FALSE)</f>
        <v>0</v>
      </c>
    </row>
    <row r="90" spans="1:52" x14ac:dyDescent="0.25">
      <c r="A90" t="s">
        <v>734</v>
      </c>
      <c r="B90" t="s">
        <v>735</v>
      </c>
      <c r="C90" t="s">
        <v>736</v>
      </c>
      <c r="D90" t="s">
        <v>737</v>
      </c>
      <c r="E90">
        <v>2021</v>
      </c>
      <c r="H90" t="s">
        <v>738</v>
      </c>
      <c r="I90" t="s">
        <v>739</v>
      </c>
      <c r="J90" t="s">
        <v>61</v>
      </c>
      <c r="L90">
        <v>5</v>
      </c>
      <c r="M90" t="b">
        <v>1</v>
      </c>
      <c r="N90" t="s">
        <v>740</v>
      </c>
      <c r="O90" t="s">
        <v>741</v>
      </c>
      <c r="P90" t="s">
        <v>742</v>
      </c>
      <c r="Q90" t="s">
        <v>743</v>
      </c>
      <c r="S90">
        <v>174467</v>
      </c>
      <c r="T90" t="s">
        <v>54</v>
      </c>
      <c r="U90" t="s">
        <v>75</v>
      </c>
      <c r="V90" t="s">
        <v>385</v>
      </c>
      <c r="W90" t="s">
        <v>57</v>
      </c>
      <c r="AA90" t="e">
        <f>VLOOKUP(C90,[1]base_traduzida!$C$1:$CN$437,8,FALSE)</f>
        <v>#N/A</v>
      </c>
      <c r="AB90" t="e">
        <f>VLOOKUP(C90,[1]base_traduzida!$C$1:$CN$437,9,FALSE)</f>
        <v>#N/A</v>
      </c>
      <c r="AC90" t="e">
        <f>VLOOKUP(C90,[1]base_traduzida!$C$1:$CN$437,16,FALSE)</f>
        <v>#N/A</v>
      </c>
      <c r="AD90" t="e">
        <f>VLOOKUP(C90,[1]base_traduzida!$C$1:$CN$437,68,FALSE)</f>
        <v>#N/A</v>
      </c>
      <c r="AE90" t="e">
        <f>VLOOKUP(C90,[1]base_traduzida!$C$1:$CN$437,67,FALSE)</f>
        <v>#N/A</v>
      </c>
      <c r="AF90" t="e">
        <f>VLOOKUP(C90,[1]base_traduzida!$C$1:$CN$437,71,FALSE)</f>
        <v>#N/A</v>
      </c>
      <c r="AG90" t="e">
        <f>VLOOKUP(C90,[1]base_traduzida!$C$1:$CN$437,72,FALSE)</f>
        <v>#N/A</v>
      </c>
      <c r="AH90" t="e">
        <f>VLOOKUP(C90,[1]base_traduzida!$C$1:$CN$437,73,FALSE)</f>
        <v>#N/A</v>
      </c>
      <c r="AI90" t="e">
        <f>VLOOKUP(C90,[1]base_traduzida!$C$1:$CN$437,74,FALSE)</f>
        <v>#N/A</v>
      </c>
      <c r="AJ90" t="e">
        <f>VLOOKUP(C90,[1]base_traduzida!$C$1:$CN$437,75,FALSE)</f>
        <v>#N/A</v>
      </c>
      <c r="AK90" t="e">
        <f>VLOOKUP(C90,[1]base_traduzida!$C$1:$CN$437,76,FALSE)</f>
        <v>#N/A</v>
      </c>
      <c r="AL90" t="e">
        <f>VLOOKUP(C90,[1]base_traduzida!$C$1:$CN$437,77,FALSE)</f>
        <v>#N/A</v>
      </c>
      <c r="AM90" t="e">
        <f>VLOOKUP(C90,[1]base_traduzida!$C$1:$CN$437,78,FALSE)</f>
        <v>#N/A</v>
      </c>
      <c r="AN90">
        <v>0</v>
      </c>
      <c r="AO90" t="e">
        <f>VLOOKUP(C90,[1]base_traduzida!$C$1:$CN$437,80,FALSE)</f>
        <v>#N/A</v>
      </c>
      <c r="AP90" t="e">
        <f>VLOOKUP(C90,[1]base_traduzida!$C$1:$CN$437,81,FALSE)</f>
        <v>#N/A</v>
      </c>
      <c r="AQ90">
        <v>0</v>
      </c>
      <c r="AR90" t="e">
        <f>VLOOKUP(C90,[1]base_traduzida!$C$1:$CN$437,85,FALSE)</f>
        <v>#N/A</v>
      </c>
      <c r="AS90" t="e">
        <f>VLOOKUP(C90,[1]base_traduzida!$C$1:$CN$437,83,FALSE)</f>
        <v>#N/A</v>
      </c>
      <c r="AT90" t="e">
        <f>VLOOKUP(C90,[1]base_traduzida!$C$1:$CN$437,84,FALSE)</f>
        <v>#N/A</v>
      </c>
      <c r="AU90" t="e">
        <f>VLOOKUP(C90,[1]base_traduzida!$C$1:$CN$437,82,FALSE)</f>
        <v>#N/A</v>
      </c>
      <c r="AV90" t="e">
        <f>VLOOKUP(C90,[1]base_traduzida!$C$1:$CN$437,90,FALSE)</f>
        <v>#N/A</v>
      </c>
      <c r="AW90" t="e">
        <f>VLOOKUP(C90,[1]base_traduzida!$C$1:$CN$437,66,FALSE)</f>
        <v>#N/A</v>
      </c>
      <c r="AX90" t="e">
        <f>VLOOKUP(C90,[1]base_traduzida!$C$1:$CN$437,64,FALSE)</f>
        <v>#N/A</v>
      </c>
      <c r="AY90" t="e">
        <f>VLOOKUP(C90,[1]base_traduzida!$C$1:$CN$437,65,FALSE)</f>
        <v>#N/A</v>
      </c>
      <c r="AZ90" t="e">
        <f>VLOOKUP(C90,[1]base_traduzida!$C$1:$CN$437,69,FALSE)</f>
        <v>#N/A</v>
      </c>
    </row>
    <row r="91" spans="1:52" x14ac:dyDescent="0.25">
      <c r="A91" t="s">
        <v>744</v>
      </c>
      <c r="B91" t="s">
        <v>745</v>
      </c>
      <c r="C91" t="s">
        <v>746</v>
      </c>
      <c r="D91" t="s">
        <v>747</v>
      </c>
      <c r="E91">
        <v>2006</v>
      </c>
      <c r="G91">
        <v>23</v>
      </c>
      <c r="H91" t="s">
        <v>748</v>
      </c>
      <c r="I91" t="s">
        <v>749</v>
      </c>
      <c r="J91" t="s">
        <v>61</v>
      </c>
      <c r="L91">
        <v>1</v>
      </c>
      <c r="M91" t="b">
        <v>0</v>
      </c>
      <c r="N91" t="s">
        <v>750</v>
      </c>
      <c r="T91" t="s">
        <v>54</v>
      </c>
      <c r="U91" t="s">
        <v>55</v>
      </c>
      <c r="V91" t="s">
        <v>140</v>
      </c>
      <c r="W91" t="s">
        <v>57</v>
      </c>
      <c r="AA91">
        <f>VLOOKUP(C91,[1]base_traduzida!$C$1:$CN$437,8,FALSE)</f>
        <v>0</v>
      </c>
      <c r="AB91">
        <f>VLOOKUP(C91,[1]base_traduzida!$C$1:$CN$437,9,FALSE)</f>
        <v>0</v>
      </c>
      <c r="AC91">
        <f>VLOOKUP(C91,[1]base_traduzida!$C$1:$CN$437,16,FALSE)</f>
        <v>0</v>
      </c>
      <c r="AD91">
        <f>VLOOKUP(C91,[1]base_traduzida!$C$1:$CN$437,68,FALSE)</f>
        <v>0</v>
      </c>
      <c r="AE91">
        <f>VLOOKUP(C91,[1]base_traduzida!$C$1:$CN$437,67,FALSE)</f>
        <v>0</v>
      </c>
      <c r="AF91">
        <f>VLOOKUP(C91,[1]base_traduzida!$C$1:$CN$437,71,FALSE)</f>
        <v>0</v>
      </c>
      <c r="AG91">
        <f>VLOOKUP(C91,[1]base_traduzida!$C$1:$CN$437,72,FALSE)</f>
        <v>0</v>
      </c>
      <c r="AH91">
        <f>VLOOKUP(C91,[1]base_traduzida!$C$1:$CN$437,73,FALSE)</f>
        <v>0</v>
      </c>
      <c r="AI91">
        <f>VLOOKUP(C91,[1]base_traduzida!$C$1:$CN$437,74,FALSE)</f>
        <v>0</v>
      </c>
      <c r="AJ91">
        <f>VLOOKUP(C91,[1]base_traduzida!$C$1:$CN$437,75,FALSE)</f>
        <v>0</v>
      </c>
      <c r="AK91">
        <f>VLOOKUP(C91,[1]base_traduzida!$C$1:$CN$437,76,FALSE)</f>
        <v>0</v>
      </c>
      <c r="AL91">
        <f>VLOOKUP(C91,[1]base_traduzida!$C$1:$CN$437,77,FALSE)</f>
        <v>0</v>
      </c>
      <c r="AM91">
        <f>VLOOKUP(C91,[1]base_traduzida!$C$1:$CN$437,78,FALSE)</f>
        <v>0</v>
      </c>
      <c r="AN91">
        <v>0</v>
      </c>
      <c r="AO91">
        <f>VLOOKUP(C91,[1]base_traduzida!$C$1:$CN$437,80,FALSE)</f>
        <v>0</v>
      </c>
      <c r="AP91">
        <f>VLOOKUP(C91,[1]base_traduzida!$C$1:$CN$437,81,FALSE)</f>
        <v>0</v>
      </c>
      <c r="AQ91">
        <v>0</v>
      </c>
      <c r="AR91">
        <f>VLOOKUP(C91,[1]base_traduzida!$C$1:$CN$437,85,FALSE)</f>
        <v>0</v>
      </c>
      <c r="AS91">
        <f>VLOOKUP(C91,[1]base_traduzida!$C$1:$CN$437,83,FALSE)</f>
        <v>0</v>
      </c>
      <c r="AT91">
        <f>VLOOKUP(C91,[1]base_traduzida!$C$1:$CN$437,84,FALSE)</f>
        <v>0</v>
      </c>
      <c r="AU91">
        <f>VLOOKUP(C91,[1]base_traduzida!$C$1:$CN$437,82,FALSE)</f>
        <v>0</v>
      </c>
      <c r="AV91">
        <f>VLOOKUP(C91,[1]base_traduzida!$C$1:$CN$437,90,FALSE)</f>
        <v>0</v>
      </c>
      <c r="AW91">
        <f>VLOOKUP(C91,[1]base_traduzida!$C$1:$CN$437,66,FALSE)</f>
        <v>0</v>
      </c>
      <c r="AX91">
        <f>VLOOKUP(C91,[1]base_traduzida!$C$1:$CN$437,64,FALSE)</f>
        <v>0</v>
      </c>
      <c r="AY91">
        <f>VLOOKUP(C91,[1]base_traduzida!$C$1:$CN$437,65,FALSE)</f>
        <v>0</v>
      </c>
      <c r="AZ91">
        <f>VLOOKUP(C91,[1]base_traduzida!$C$1:$CN$437,69,FALSE)</f>
        <v>0</v>
      </c>
    </row>
    <row r="92" spans="1:52" x14ac:dyDescent="0.25">
      <c r="B92" t="s">
        <v>751</v>
      </c>
      <c r="C92" t="s">
        <v>752</v>
      </c>
      <c r="D92" t="s">
        <v>753</v>
      </c>
      <c r="F92" t="s">
        <v>61</v>
      </c>
      <c r="I92" t="s">
        <v>523</v>
      </c>
      <c r="W92" t="s">
        <v>524</v>
      </c>
      <c r="X92">
        <v>2022</v>
      </c>
      <c r="Y92" t="s">
        <v>754</v>
      </c>
      <c r="Z92" t="s">
        <v>751</v>
      </c>
      <c r="AA92" t="e">
        <f>VLOOKUP(C92,[1]base_traduzida!$C$1:$CN$437,8,FALSE)</f>
        <v>#N/A</v>
      </c>
      <c r="AB92" t="e">
        <f>VLOOKUP(C92,[1]base_traduzida!$C$1:$CN$437,9,FALSE)</f>
        <v>#N/A</v>
      </c>
      <c r="AC92" t="e">
        <f>VLOOKUP(C92,[1]base_traduzida!$C$1:$CN$437,16,FALSE)</f>
        <v>#N/A</v>
      </c>
      <c r="AD92" t="e">
        <f>VLOOKUP(C92,[1]base_traduzida!$C$1:$CN$437,68,FALSE)</f>
        <v>#N/A</v>
      </c>
      <c r="AE92" t="e">
        <f>VLOOKUP(C92,[1]base_traduzida!$C$1:$CN$437,67,FALSE)</f>
        <v>#N/A</v>
      </c>
      <c r="AF92" t="e">
        <f>VLOOKUP(C92,[1]base_traduzida!$C$1:$CN$437,71,FALSE)</f>
        <v>#N/A</v>
      </c>
      <c r="AG92" t="e">
        <f>VLOOKUP(C92,[1]base_traduzida!$C$1:$CN$437,72,FALSE)</f>
        <v>#N/A</v>
      </c>
      <c r="AH92" t="e">
        <f>VLOOKUP(C92,[1]base_traduzida!$C$1:$CN$437,73,FALSE)</f>
        <v>#N/A</v>
      </c>
      <c r="AI92" t="e">
        <f>VLOOKUP(C92,[1]base_traduzida!$C$1:$CN$437,74,FALSE)</f>
        <v>#N/A</v>
      </c>
      <c r="AJ92" t="e">
        <f>VLOOKUP(C92,[1]base_traduzida!$C$1:$CN$437,75,FALSE)</f>
        <v>#N/A</v>
      </c>
      <c r="AK92" t="e">
        <f>VLOOKUP(C92,[1]base_traduzida!$C$1:$CN$437,76,FALSE)</f>
        <v>#N/A</v>
      </c>
      <c r="AL92" t="e">
        <f>VLOOKUP(C92,[1]base_traduzida!$C$1:$CN$437,77,FALSE)</f>
        <v>#N/A</v>
      </c>
      <c r="AM92" t="e">
        <f>VLOOKUP(C92,[1]base_traduzida!$C$1:$CN$437,78,FALSE)</f>
        <v>#N/A</v>
      </c>
      <c r="AN92">
        <v>0</v>
      </c>
      <c r="AO92" t="e">
        <f>VLOOKUP(C92,[1]base_traduzida!$C$1:$CN$437,80,FALSE)</f>
        <v>#N/A</v>
      </c>
      <c r="AP92" t="e">
        <f>VLOOKUP(C92,[1]base_traduzida!$C$1:$CN$437,81,FALSE)</f>
        <v>#N/A</v>
      </c>
      <c r="AQ92">
        <v>0</v>
      </c>
      <c r="AR92" t="e">
        <f>VLOOKUP(C92,[1]base_traduzida!$C$1:$CN$437,85,FALSE)</f>
        <v>#N/A</v>
      </c>
      <c r="AS92" t="e">
        <f>VLOOKUP(C92,[1]base_traduzida!$C$1:$CN$437,83,FALSE)</f>
        <v>#N/A</v>
      </c>
      <c r="AT92" t="e">
        <f>VLOOKUP(C92,[1]base_traduzida!$C$1:$CN$437,84,FALSE)</f>
        <v>#N/A</v>
      </c>
      <c r="AU92" t="e">
        <f>VLOOKUP(C92,[1]base_traduzida!$C$1:$CN$437,82,FALSE)</f>
        <v>#N/A</v>
      </c>
      <c r="AV92" t="e">
        <f>VLOOKUP(C92,[1]base_traduzida!$C$1:$CN$437,90,FALSE)</f>
        <v>#N/A</v>
      </c>
      <c r="AW92" t="e">
        <f>VLOOKUP(C92,[1]base_traduzida!$C$1:$CN$437,66,FALSE)</f>
        <v>#N/A</v>
      </c>
      <c r="AX92" t="e">
        <f>VLOOKUP(C92,[1]base_traduzida!$C$1:$CN$437,64,FALSE)</f>
        <v>#N/A</v>
      </c>
      <c r="AY92" t="e">
        <f>VLOOKUP(C92,[1]base_traduzida!$C$1:$CN$437,65,FALSE)</f>
        <v>#N/A</v>
      </c>
      <c r="AZ92" t="e">
        <f>VLOOKUP(C92,[1]base_traduzida!$C$1:$CN$437,69,FALSE)</f>
        <v>#N/A</v>
      </c>
    </row>
    <row r="93" spans="1:52" x14ac:dyDescent="0.25">
      <c r="A93" t="s">
        <v>755</v>
      </c>
      <c r="B93" t="s">
        <v>756</v>
      </c>
      <c r="C93" t="s">
        <v>757</v>
      </c>
      <c r="D93" t="s">
        <v>758</v>
      </c>
      <c r="E93">
        <v>2022</v>
      </c>
      <c r="H93" t="s">
        <v>759</v>
      </c>
      <c r="I93" t="s">
        <v>760</v>
      </c>
      <c r="J93" t="s">
        <v>61</v>
      </c>
      <c r="L93">
        <v>12</v>
      </c>
      <c r="M93" t="b">
        <v>1</v>
      </c>
      <c r="N93" t="s">
        <v>761</v>
      </c>
      <c r="O93" t="s">
        <v>148</v>
      </c>
      <c r="T93" t="s">
        <v>54</v>
      </c>
      <c r="U93" t="s">
        <v>55</v>
      </c>
      <c r="W93" t="s">
        <v>57</v>
      </c>
      <c r="AA93" t="e">
        <f>VLOOKUP(C93,[1]base_traduzida!$C$1:$CN$437,8,FALSE)</f>
        <v>#N/A</v>
      </c>
      <c r="AB93" t="e">
        <f>VLOOKUP(C93,[1]base_traduzida!$C$1:$CN$437,9,FALSE)</f>
        <v>#N/A</v>
      </c>
      <c r="AC93" t="e">
        <f>VLOOKUP(C93,[1]base_traduzida!$C$1:$CN$437,16,FALSE)</f>
        <v>#N/A</v>
      </c>
      <c r="AD93" t="e">
        <f>VLOOKUP(C93,[1]base_traduzida!$C$1:$CN$437,68,FALSE)</f>
        <v>#N/A</v>
      </c>
      <c r="AE93" t="e">
        <f>VLOOKUP(C93,[1]base_traduzida!$C$1:$CN$437,67,FALSE)</f>
        <v>#N/A</v>
      </c>
      <c r="AF93" t="e">
        <f>VLOOKUP(C93,[1]base_traduzida!$C$1:$CN$437,71,FALSE)</f>
        <v>#N/A</v>
      </c>
      <c r="AG93" t="e">
        <f>VLOOKUP(C93,[1]base_traduzida!$C$1:$CN$437,72,FALSE)</f>
        <v>#N/A</v>
      </c>
      <c r="AH93" t="e">
        <f>VLOOKUP(C93,[1]base_traduzida!$C$1:$CN$437,73,FALSE)</f>
        <v>#N/A</v>
      </c>
      <c r="AI93" t="e">
        <f>VLOOKUP(C93,[1]base_traduzida!$C$1:$CN$437,74,FALSE)</f>
        <v>#N/A</v>
      </c>
      <c r="AJ93" t="e">
        <f>VLOOKUP(C93,[1]base_traduzida!$C$1:$CN$437,75,FALSE)</f>
        <v>#N/A</v>
      </c>
      <c r="AK93" t="e">
        <f>VLOOKUP(C93,[1]base_traduzida!$C$1:$CN$437,76,FALSE)</f>
        <v>#N/A</v>
      </c>
      <c r="AL93" t="e">
        <f>VLOOKUP(C93,[1]base_traduzida!$C$1:$CN$437,77,FALSE)</f>
        <v>#N/A</v>
      </c>
      <c r="AM93" t="e">
        <f>VLOOKUP(C93,[1]base_traduzida!$C$1:$CN$437,78,FALSE)</f>
        <v>#N/A</v>
      </c>
      <c r="AN93">
        <v>0</v>
      </c>
      <c r="AO93" t="e">
        <f>VLOOKUP(C93,[1]base_traduzida!$C$1:$CN$437,80,FALSE)</f>
        <v>#N/A</v>
      </c>
      <c r="AP93" t="e">
        <f>VLOOKUP(C93,[1]base_traduzida!$C$1:$CN$437,81,FALSE)</f>
        <v>#N/A</v>
      </c>
      <c r="AQ93">
        <v>0</v>
      </c>
      <c r="AR93" t="e">
        <f>VLOOKUP(C93,[1]base_traduzida!$C$1:$CN$437,85,FALSE)</f>
        <v>#N/A</v>
      </c>
      <c r="AS93" t="e">
        <f>VLOOKUP(C93,[1]base_traduzida!$C$1:$CN$437,83,FALSE)</f>
        <v>#N/A</v>
      </c>
      <c r="AT93" t="e">
        <f>VLOOKUP(C93,[1]base_traduzida!$C$1:$CN$437,84,FALSE)</f>
        <v>#N/A</v>
      </c>
      <c r="AU93" t="e">
        <f>VLOOKUP(C93,[1]base_traduzida!$C$1:$CN$437,82,FALSE)</f>
        <v>#N/A</v>
      </c>
      <c r="AV93" t="e">
        <f>VLOOKUP(C93,[1]base_traduzida!$C$1:$CN$437,90,FALSE)</f>
        <v>#N/A</v>
      </c>
      <c r="AW93" t="e">
        <f>VLOOKUP(C93,[1]base_traduzida!$C$1:$CN$437,66,FALSE)</f>
        <v>#N/A</v>
      </c>
      <c r="AX93" t="e">
        <f>VLOOKUP(C93,[1]base_traduzida!$C$1:$CN$437,64,FALSE)</f>
        <v>#N/A</v>
      </c>
      <c r="AY93" t="e">
        <f>VLOOKUP(C93,[1]base_traduzida!$C$1:$CN$437,65,FALSE)</f>
        <v>#N/A</v>
      </c>
      <c r="AZ93" t="e">
        <f>VLOOKUP(C93,[1]base_traduzida!$C$1:$CN$437,69,FALSE)</f>
        <v>#N/A</v>
      </c>
    </row>
    <row r="94" spans="1:52" x14ac:dyDescent="0.25">
      <c r="A94" t="s">
        <v>762</v>
      </c>
      <c r="B94" t="s">
        <v>763</v>
      </c>
      <c r="C94" t="s">
        <v>764</v>
      </c>
      <c r="D94" t="s">
        <v>765</v>
      </c>
      <c r="E94">
        <v>2016</v>
      </c>
      <c r="F94" t="s">
        <v>61</v>
      </c>
      <c r="G94">
        <v>25</v>
      </c>
      <c r="H94" t="s">
        <v>766</v>
      </c>
      <c r="I94" t="s">
        <v>767</v>
      </c>
      <c r="J94" t="s">
        <v>61</v>
      </c>
      <c r="L94">
        <v>10</v>
      </c>
      <c r="M94" t="b">
        <v>1</v>
      </c>
      <c r="N94" t="s">
        <v>768</v>
      </c>
      <c r="T94" t="s">
        <v>54</v>
      </c>
      <c r="U94" t="s">
        <v>323</v>
      </c>
      <c r="V94" t="s">
        <v>83</v>
      </c>
      <c r="W94" t="s">
        <v>57</v>
      </c>
      <c r="AA94">
        <f>VLOOKUP(C94,[1]base_traduzida!$C$1:$CN$437,8,FALSE)</f>
        <v>0</v>
      </c>
      <c r="AB94">
        <f>VLOOKUP(C94,[1]base_traduzida!$C$1:$CN$437,9,FALSE)</f>
        <v>1</v>
      </c>
      <c r="AC94">
        <f>VLOOKUP(C94,[1]base_traduzida!$C$1:$CN$437,16,FALSE)</f>
        <v>1</v>
      </c>
      <c r="AD94">
        <f>VLOOKUP(C94,[1]base_traduzida!$C$1:$CN$437,68,FALSE)</f>
        <v>1</v>
      </c>
      <c r="AE94">
        <f>VLOOKUP(C94,[1]base_traduzida!$C$1:$CN$437,67,FALSE)</f>
        <v>0</v>
      </c>
      <c r="AF94">
        <f>VLOOKUP(C94,[1]base_traduzida!$C$1:$CN$437,71,FALSE)</f>
        <v>0</v>
      </c>
      <c r="AG94">
        <f>VLOOKUP(C94,[1]base_traduzida!$C$1:$CN$437,72,FALSE)</f>
        <v>0</v>
      </c>
      <c r="AH94">
        <f>VLOOKUP(C94,[1]base_traduzida!$C$1:$CN$437,73,FALSE)</f>
        <v>0</v>
      </c>
      <c r="AI94">
        <f>VLOOKUP(C94,[1]base_traduzida!$C$1:$CN$437,74,FALSE)</f>
        <v>0</v>
      </c>
      <c r="AJ94">
        <f>VLOOKUP(C94,[1]base_traduzida!$C$1:$CN$437,75,FALSE)</f>
        <v>0</v>
      </c>
      <c r="AK94">
        <f>VLOOKUP(C94,[1]base_traduzida!$C$1:$CN$437,76,FALSE)</f>
        <v>0</v>
      </c>
      <c r="AL94">
        <f>VLOOKUP(C94,[1]base_traduzida!$C$1:$CN$437,77,FALSE)</f>
        <v>0</v>
      </c>
      <c r="AM94">
        <f>VLOOKUP(C94,[1]base_traduzida!$C$1:$CN$437,78,FALSE)</f>
        <v>0</v>
      </c>
      <c r="AN94">
        <v>0</v>
      </c>
      <c r="AO94">
        <f>VLOOKUP(C94,[1]base_traduzida!$C$1:$CN$437,80,FALSE)</f>
        <v>1</v>
      </c>
      <c r="AP94" t="str">
        <f>VLOOKUP(C94,[1]base_traduzida!$C$1:$CN$437,81,FALSE)</f>
        <v>Entra ou ñ para leitura: sim - | bom - review de PNL (conceito)</v>
      </c>
      <c r="AQ94">
        <v>0</v>
      </c>
      <c r="AR94">
        <f>VLOOKUP(C94,[1]base_traduzida!$C$1:$CN$437,85,FALSE)</f>
        <v>0</v>
      </c>
      <c r="AS94">
        <f>VLOOKUP(C94,[1]base_traduzida!$C$1:$CN$437,83,FALSE)</f>
        <v>44368</v>
      </c>
      <c r="AT94">
        <f>VLOOKUP(C94,[1]base_traduzida!$C$1:$CN$437,84,FALSE)</f>
        <v>0</v>
      </c>
      <c r="AU94" t="str">
        <f>VLOOKUP(C94,[1]base_traduzida!$C$1:$CN$437,82,FALSE)</f>
        <v>Bom</v>
      </c>
      <c r="AV94">
        <f>VLOOKUP(C94,[1]base_traduzida!$C$1:$CN$437,90,FALSE)</f>
        <v>0</v>
      </c>
      <c r="AW94">
        <f>VLOOKUP(C94,[1]base_traduzida!$C$1:$CN$437,66,FALSE)</f>
        <v>1</v>
      </c>
      <c r="AX94">
        <f>VLOOKUP(C94,[1]base_traduzida!$C$1:$CN$437,64,FALSE)</f>
        <v>1</v>
      </c>
      <c r="AY94" t="str">
        <f>VLOOKUP(C94,[1]base_traduzida!$C$1:$CN$437,65,FALSE)</f>
        <v>Leitura completa: sim</v>
      </c>
      <c r="AZ94">
        <f>VLOOKUP(C94,[1]base_traduzida!$C$1:$CN$437,69,FALSE)</f>
        <v>0</v>
      </c>
    </row>
    <row r="95" spans="1:52" x14ac:dyDescent="0.25">
      <c r="A95" t="s">
        <v>769</v>
      </c>
      <c r="B95" t="s">
        <v>770</v>
      </c>
      <c r="C95" t="s">
        <v>771</v>
      </c>
      <c r="D95" t="s">
        <v>772</v>
      </c>
      <c r="E95">
        <v>2015</v>
      </c>
      <c r="G95">
        <v>1</v>
      </c>
      <c r="H95" t="s">
        <v>773</v>
      </c>
      <c r="I95" t="s">
        <v>774</v>
      </c>
      <c r="L95">
        <v>5</v>
      </c>
      <c r="M95" t="b">
        <v>1</v>
      </c>
      <c r="N95" t="s">
        <v>775</v>
      </c>
      <c r="O95" t="s">
        <v>223</v>
      </c>
      <c r="P95" t="s">
        <v>776</v>
      </c>
      <c r="Q95" t="s">
        <v>777</v>
      </c>
      <c r="S95">
        <v>116956</v>
      </c>
      <c r="T95" t="s">
        <v>54</v>
      </c>
      <c r="U95" t="s">
        <v>75</v>
      </c>
      <c r="W95" t="s">
        <v>57</v>
      </c>
      <c r="AA95">
        <f>VLOOKUP(C95,[1]base_traduzida!$C$1:$CN$437,8,FALSE)</f>
        <v>0</v>
      </c>
      <c r="AB95">
        <f>VLOOKUP(C95,[1]base_traduzida!$C$1:$CN$437,9,FALSE)</f>
        <v>0</v>
      </c>
      <c r="AC95">
        <f>VLOOKUP(C95,[1]base_traduzida!$C$1:$CN$437,16,FALSE)</f>
        <v>0</v>
      </c>
      <c r="AD95">
        <f>VLOOKUP(C95,[1]base_traduzida!$C$1:$CN$437,68,FALSE)</f>
        <v>0</v>
      </c>
      <c r="AE95">
        <f>VLOOKUP(C95,[1]base_traduzida!$C$1:$CN$437,67,FALSE)</f>
        <v>0</v>
      </c>
      <c r="AF95">
        <f>VLOOKUP(C95,[1]base_traduzida!$C$1:$CN$437,71,FALSE)</f>
        <v>0</v>
      </c>
      <c r="AG95">
        <f>VLOOKUP(C95,[1]base_traduzida!$C$1:$CN$437,72,FALSE)</f>
        <v>0</v>
      </c>
      <c r="AH95">
        <f>VLOOKUP(C95,[1]base_traduzida!$C$1:$CN$437,73,FALSE)</f>
        <v>0</v>
      </c>
      <c r="AI95">
        <f>VLOOKUP(C95,[1]base_traduzida!$C$1:$CN$437,74,FALSE)</f>
        <v>0</v>
      </c>
      <c r="AJ95">
        <f>VLOOKUP(C95,[1]base_traduzida!$C$1:$CN$437,75,FALSE)</f>
        <v>0</v>
      </c>
      <c r="AK95">
        <f>VLOOKUP(C95,[1]base_traduzida!$C$1:$CN$437,76,FALSE)</f>
        <v>0</v>
      </c>
      <c r="AL95">
        <f>VLOOKUP(C95,[1]base_traduzida!$C$1:$CN$437,77,FALSE)</f>
        <v>0</v>
      </c>
      <c r="AM95">
        <f>VLOOKUP(C95,[1]base_traduzida!$C$1:$CN$437,78,FALSE)</f>
        <v>0</v>
      </c>
      <c r="AN95">
        <v>0</v>
      </c>
      <c r="AO95">
        <f>VLOOKUP(C95,[1]base_traduzida!$C$1:$CN$437,80,FALSE)</f>
        <v>0</v>
      </c>
      <c r="AP95">
        <f>VLOOKUP(C95,[1]base_traduzida!$C$1:$CN$437,81,FALSE)</f>
        <v>0</v>
      </c>
      <c r="AQ95">
        <v>0</v>
      </c>
      <c r="AR95">
        <f>VLOOKUP(C95,[1]base_traduzida!$C$1:$CN$437,85,FALSE)</f>
        <v>0</v>
      </c>
      <c r="AS95">
        <f>VLOOKUP(C95,[1]base_traduzida!$C$1:$CN$437,83,FALSE)</f>
        <v>0</v>
      </c>
      <c r="AT95">
        <f>VLOOKUP(C95,[1]base_traduzida!$C$1:$CN$437,84,FALSE)</f>
        <v>0</v>
      </c>
      <c r="AU95">
        <f>VLOOKUP(C95,[1]base_traduzida!$C$1:$CN$437,82,FALSE)</f>
        <v>0</v>
      </c>
      <c r="AV95">
        <f>VLOOKUP(C95,[1]base_traduzida!$C$1:$CN$437,90,FALSE)</f>
        <v>0</v>
      </c>
      <c r="AW95">
        <f>VLOOKUP(C95,[1]base_traduzida!$C$1:$CN$437,66,FALSE)</f>
        <v>0</v>
      </c>
      <c r="AX95">
        <f>VLOOKUP(C95,[1]base_traduzida!$C$1:$CN$437,64,FALSE)</f>
        <v>0</v>
      </c>
      <c r="AY95">
        <f>VLOOKUP(C95,[1]base_traduzida!$C$1:$CN$437,65,FALSE)</f>
        <v>0</v>
      </c>
      <c r="AZ95">
        <f>VLOOKUP(C95,[1]base_traduzida!$C$1:$CN$437,69,FALSE)</f>
        <v>0</v>
      </c>
    </row>
    <row r="96" spans="1:52" x14ac:dyDescent="0.25">
      <c r="A96" t="s">
        <v>778</v>
      </c>
      <c r="B96" t="s">
        <v>779</v>
      </c>
      <c r="C96" t="s">
        <v>780</v>
      </c>
      <c r="D96" t="s">
        <v>781</v>
      </c>
      <c r="E96">
        <v>2008</v>
      </c>
      <c r="G96">
        <v>92</v>
      </c>
      <c r="H96" t="s">
        <v>782</v>
      </c>
      <c r="I96" t="s">
        <v>783</v>
      </c>
      <c r="J96" t="s">
        <v>61</v>
      </c>
      <c r="L96">
        <v>1</v>
      </c>
      <c r="M96" t="b">
        <v>0</v>
      </c>
      <c r="N96" t="s">
        <v>784</v>
      </c>
      <c r="T96" t="s">
        <v>54</v>
      </c>
      <c r="U96" t="s">
        <v>75</v>
      </c>
      <c r="V96" t="s">
        <v>140</v>
      </c>
      <c r="W96" t="s">
        <v>57</v>
      </c>
      <c r="AA96">
        <f>VLOOKUP(C96,[1]base_traduzida!$C$1:$CN$437,8,FALSE)</f>
        <v>0</v>
      </c>
      <c r="AB96">
        <f>VLOOKUP(C96,[1]base_traduzida!$C$1:$CN$437,9,FALSE)</f>
        <v>0</v>
      </c>
      <c r="AC96">
        <f>VLOOKUP(C96,[1]base_traduzida!$C$1:$CN$437,16,FALSE)</f>
        <v>0</v>
      </c>
      <c r="AD96">
        <f>VLOOKUP(C96,[1]base_traduzida!$C$1:$CN$437,68,FALSE)</f>
        <v>0</v>
      </c>
      <c r="AE96">
        <f>VLOOKUP(C96,[1]base_traduzida!$C$1:$CN$437,67,FALSE)</f>
        <v>0</v>
      </c>
      <c r="AF96">
        <f>VLOOKUP(C96,[1]base_traduzida!$C$1:$CN$437,71,FALSE)</f>
        <v>0</v>
      </c>
      <c r="AG96">
        <f>VLOOKUP(C96,[1]base_traduzida!$C$1:$CN$437,72,FALSE)</f>
        <v>0</v>
      </c>
      <c r="AH96">
        <f>VLOOKUP(C96,[1]base_traduzida!$C$1:$CN$437,73,FALSE)</f>
        <v>0</v>
      </c>
      <c r="AI96">
        <f>VLOOKUP(C96,[1]base_traduzida!$C$1:$CN$437,74,FALSE)</f>
        <v>0</v>
      </c>
      <c r="AJ96">
        <f>VLOOKUP(C96,[1]base_traduzida!$C$1:$CN$437,75,FALSE)</f>
        <v>0</v>
      </c>
      <c r="AK96">
        <f>VLOOKUP(C96,[1]base_traduzida!$C$1:$CN$437,76,FALSE)</f>
        <v>0</v>
      </c>
      <c r="AL96">
        <f>VLOOKUP(C96,[1]base_traduzida!$C$1:$CN$437,77,FALSE)</f>
        <v>0</v>
      </c>
      <c r="AM96">
        <f>VLOOKUP(C96,[1]base_traduzida!$C$1:$CN$437,78,FALSE)</f>
        <v>0</v>
      </c>
      <c r="AN96">
        <v>0</v>
      </c>
      <c r="AO96">
        <f>VLOOKUP(C96,[1]base_traduzida!$C$1:$CN$437,80,FALSE)</f>
        <v>0</v>
      </c>
      <c r="AP96">
        <f>VLOOKUP(C96,[1]base_traduzida!$C$1:$CN$437,81,FALSE)</f>
        <v>0</v>
      </c>
      <c r="AQ96">
        <v>0</v>
      </c>
      <c r="AR96">
        <f>VLOOKUP(C96,[1]base_traduzida!$C$1:$CN$437,85,FALSE)</f>
        <v>0</v>
      </c>
      <c r="AS96">
        <f>VLOOKUP(C96,[1]base_traduzida!$C$1:$CN$437,83,FALSE)</f>
        <v>0</v>
      </c>
      <c r="AT96">
        <f>VLOOKUP(C96,[1]base_traduzida!$C$1:$CN$437,84,FALSE)</f>
        <v>0</v>
      </c>
      <c r="AU96">
        <f>VLOOKUP(C96,[1]base_traduzida!$C$1:$CN$437,82,FALSE)</f>
        <v>0</v>
      </c>
      <c r="AV96">
        <f>VLOOKUP(C96,[1]base_traduzida!$C$1:$CN$437,90,FALSE)</f>
        <v>0</v>
      </c>
      <c r="AW96">
        <f>VLOOKUP(C96,[1]base_traduzida!$C$1:$CN$437,66,FALSE)</f>
        <v>0</v>
      </c>
      <c r="AX96">
        <f>VLOOKUP(C96,[1]base_traduzida!$C$1:$CN$437,64,FALSE)</f>
        <v>0</v>
      </c>
      <c r="AY96">
        <f>VLOOKUP(C96,[1]base_traduzida!$C$1:$CN$437,65,FALSE)</f>
        <v>0</v>
      </c>
      <c r="AZ96">
        <f>VLOOKUP(C96,[1]base_traduzida!$C$1:$CN$437,69,FALSE)</f>
        <v>0</v>
      </c>
    </row>
    <row r="97" spans="1:52" x14ac:dyDescent="0.25">
      <c r="A97" t="s">
        <v>785</v>
      </c>
      <c r="B97" t="s">
        <v>786</v>
      </c>
      <c r="C97" t="s">
        <v>787</v>
      </c>
      <c r="D97" t="s">
        <v>788</v>
      </c>
      <c r="E97">
        <v>2020</v>
      </c>
      <c r="G97">
        <v>1</v>
      </c>
      <c r="H97" t="s">
        <v>789</v>
      </c>
      <c r="I97" t="s">
        <v>790</v>
      </c>
      <c r="J97" t="s">
        <v>61</v>
      </c>
      <c r="L97">
        <v>11</v>
      </c>
      <c r="M97" t="b">
        <v>1</v>
      </c>
      <c r="N97" t="s">
        <v>791</v>
      </c>
      <c r="O97" t="s">
        <v>116</v>
      </c>
      <c r="T97" t="s">
        <v>54</v>
      </c>
      <c r="U97" t="s">
        <v>792</v>
      </c>
      <c r="W97" t="s">
        <v>57</v>
      </c>
      <c r="AA97">
        <f>VLOOKUP(C97,[1]base_traduzida!$C$1:$CN$437,8,FALSE)</f>
        <v>0</v>
      </c>
      <c r="AB97">
        <f>VLOOKUP(C97,[1]base_traduzida!$C$1:$CN$437,9,FALSE)</f>
        <v>1</v>
      </c>
      <c r="AC97">
        <f>VLOOKUP(C97,[1]base_traduzida!$C$1:$CN$437,16,FALSE)</f>
        <v>0</v>
      </c>
      <c r="AD97">
        <f>VLOOKUP(C97,[1]base_traduzida!$C$1:$CN$437,68,FALSE)</f>
        <v>1</v>
      </c>
      <c r="AE97">
        <f>VLOOKUP(C97,[1]base_traduzida!$C$1:$CN$437,67,FALSE)</f>
        <v>0</v>
      </c>
      <c r="AF97">
        <f>VLOOKUP(C97,[1]base_traduzida!$C$1:$CN$437,71,FALSE)</f>
        <v>0</v>
      </c>
      <c r="AG97">
        <f>VLOOKUP(C97,[1]base_traduzida!$C$1:$CN$437,72,FALSE)</f>
        <v>0</v>
      </c>
      <c r="AH97">
        <f>VLOOKUP(C97,[1]base_traduzida!$C$1:$CN$437,73,FALSE)</f>
        <v>0</v>
      </c>
      <c r="AI97">
        <f>VLOOKUP(C97,[1]base_traduzida!$C$1:$CN$437,74,FALSE)</f>
        <v>0</v>
      </c>
      <c r="AJ97">
        <f>VLOOKUP(C97,[1]base_traduzida!$C$1:$CN$437,75,FALSE)</f>
        <v>0</v>
      </c>
      <c r="AK97">
        <f>VLOOKUP(C97,[1]base_traduzida!$C$1:$CN$437,76,FALSE)</f>
        <v>0</v>
      </c>
      <c r="AL97">
        <f>VLOOKUP(C97,[1]base_traduzida!$C$1:$CN$437,77,FALSE)</f>
        <v>0</v>
      </c>
      <c r="AM97">
        <f>VLOOKUP(C97,[1]base_traduzida!$C$1:$CN$437,78,FALSE)</f>
        <v>0</v>
      </c>
      <c r="AN97">
        <v>0</v>
      </c>
      <c r="AO97">
        <f>VLOOKUP(C97,[1]base_traduzida!$C$1:$CN$437,80,FALSE)</f>
        <v>0</v>
      </c>
      <c r="AP97" t="str">
        <f>VLOOKUP(C97,[1]base_traduzida!$C$1:$CN$437,81,FALSE)</f>
        <v>Entra ou ñ para leitura: não</v>
      </c>
      <c r="AQ97">
        <v>0</v>
      </c>
      <c r="AR97">
        <f>VLOOKUP(C97,[1]base_traduzida!$C$1:$CN$437,85,FALSE)</f>
        <v>0</v>
      </c>
      <c r="AS97">
        <f>VLOOKUP(C97,[1]base_traduzida!$C$1:$CN$437,83,FALSE)</f>
        <v>44371</v>
      </c>
      <c r="AT97">
        <f>VLOOKUP(C97,[1]base_traduzida!$C$1:$CN$437,84,FALSE)</f>
        <v>0</v>
      </c>
      <c r="AU97" t="str">
        <f>VLOOKUP(C97,[1]base_traduzida!$C$1:$CN$437,82,FALSE)</f>
        <v>Ruim</v>
      </c>
      <c r="AV97">
        <f>VLOOKUP(C97,[1]base_traduzida!$C$1:$CN$437,90,FALSE)</f>
        <v>0</v>
      </c>
      <c r="AW97">
        <f>VLOOKUP(C97,[1]base_traduzida!$C$1:$CN$437,66,FALSE)</f>
        <v>0</v>
      </c>
      <c r="AX97">
        <f>VLOOKUP(C97,[1]base_traduzida!$C$1:$CN$437,64,FALSE)</f>
        <v>0</v>
      </c>
      <c r="AY97">
        <f>VLOOKUP(C97,[1]base_traduzida!$C$1:$CN$437,65,FALSE)</f>
        <v>0</v>
      </c>
      <c r="AZ97">
        <f>VLOOKUP(C97,[1]base_traduzida!$C$1:$CN$437,69,FALSE)</f>
        <v>0</v>
      </c>
    </row>
    <row r="98" spans="1:52" x14ac:dyDescent="0.25">
      <c r="A98" t="s">
        <v>793</v>
      </c>
      <c r="B98" t="s">
        <v>794</v>
      </c>
      <c r="C98" t="s">
        <v>795</v>
      </c>
      <c r="D98" t="s">
        <v>796</v>
      </c>
      <c r="E98">
        <v>2020</v>
      </c>
      <c r="G98">
        <v>2</v>
      </c>
      <c r="H98" t="s">
        <v>797</v>
      </c>
      <c r="I98" t="s">
        <v>798</v>
      </c>
      <c r="L98">
        <v>1</v>
      </c>
      <c r="M98" t="b">
        <v>0</v>
      </c>
      <c r="N98" t="s">
        <v>799</v>
      </c>
      <c r="O98" t="s">
        <v>216</v>
      </c>
      <c r="T98" t="s">
        <v>54</v>
      </c>
      <c r="U98" t="s">
        <v>55</v>
      </c>
      <c r="V98" t="s">
        <v>140</v>
      </c>
      <c r="W98" t="s">
        <v>57</v>
      </c>
      <c r="AA98">
        <f>VLOOKUP(C98,[1]base_traduzida!$C$1:$CN$437,8,FALSE)</f>
        <v>0</v>
      </c>
      <c r="AB98">
        <f>VLOOKUP(C98,[1]base_traduzida!$C$1:$CN$437,9,FALSE)</f>
        <v>0</v>
      </c>
      <c r="AC98">
        <f>VLOOKUP(C98,[1]base_traduzida!$C$1:$CN$437,16,FALSE)</f>
        <v>0</v>
      </c>
      <c r="AD98">
        <f>VLOOKUP(C98,[1]base_traduzida!$C$1:$CN$437,68,FALSE)</f>
        <v>1</v>
      </c>
      <c r="AE98">
        <f>VLOOKUP(C98,[1]base_traduzida!$C$1:$CN$437,67,FALSE)</f>
        <v>0</v>
      </c>
      <c r="AF98">
        <f>VLOOKUP(C98,[1]base_traduzida!$C$1:$CN$437,71,FALSE)</f>
        <v>0</v>
      </c>
      <c r="AG98">
        <f>VLOOKUP(C98,[1]base_traduzida!$C$1:$CN$437,72,FALSE)</f>
        <v>0</v>
      </c>
      <c r="AH98">
        <f>VLOOKUP(C98,[1]base_traduzida!$C$1:$CN$437,73,FALSE)</f>
        <v>0</v>
      </c>
      <c r="AI98">
        <f>VLOOKUP(C98,[1]base_traduzida!$C$1:$CN$437,74,FALSE)</f>
        <v>0</v>
      </c>
      <c r="AJ98">
        <f>VLOOKUP(C98,[1]base_traduzida!$C$1:$CN$437,75,FALSE)</f>
        <v>0</v>
      </c>
      <c r="AK98">
        <f>VLOOKUP(C98,[1]base_traduzida!$C$1:$CN$437,76,FALSE)</f>
        <v>0</v>
      </c>
      <c r="AL98">
        <f>VLOOKUP(C98,[1]base_traduzida!$C$1:$CN$437,77,FALSE)</f>
        <v>0</v>
      </c>
      <c r="AM98">
        <f>VLOOKUP(C98,[1]base_traduzida!$C$1:$CN$437,78,FALSE)</f>
        <v>0</v>
      </c>
      <c r="AN98">
        <v>0</v>
      </c>
      <c r="AO98">
        <f>VLOOKUP(C98,[1]base_traduzida!$C$1:$CN$437,80,FALSE)</f>
        <v>0</v>
      </c>
      <c r="AP98" t="str">
        <f>VLOOKUP(C98,[1]base_traduzida!$C$1:$CN$437,81,FALSE)</f>
        <v>Entra ou ñ para leitura: não</v>
      </c>
      <c r="AQ98">
        <v>0</v>
      </c>
      <c r="AR98">
        <f>VLOOKUP(C98,[1]base_traduzida!$C$1:$CN$437,85,FALSE)</f>
        <v>0</v>
      </c>
      <c r="AS98">
        <f>VLOOKUP(C98,[1]base_traduzida!$C$1:$CN$437,83,FALSE)</f>
        <v>44374</v>
      </c>
      <c r="AT98">
        <f>VLOOKUP(C98,[1]base_traduzida!$C$1:$CN$437,84,FALSE)</f>
        <v>0</v>
      </c>
      <c r="AU98" t="str">
        <f>VLOOKUP(C98,[1]base_traduzida!$C$1:$CN$437,82,FALSE)</f>
        <v>Ruim</v>
      </c>
      <c r="AV98">
        <f>VLOOKUP(C98,[1]base_traduzida!$C$1:$CN$437,90,FALSE)</f>
        <v>0</v>
      </c>
      <c r="AW98">
        <f>VLOOKUP(C98,[1]base_traduzida!$C$1:$CN$437,66,FALSE)</f>
        <v>0</v>
      </c>
      <c r="AX98">
        <f>VLOOKUP(C98,[1]base_traduzida!$C$1:$CN$437,64,FALSE)</f>
        <v>0</v>
      </c>
      <c r="AY98">
        <f>VLOOKUP(C98,[1]base_traduzida!$C$1:$CN$437,65,FALSE)</f>
        <v>0</v>
      </c>
      <c r="AZ98">
        <f>VLOOKUP(C98,[1]base_traduzida!$C$1:$CN$437,69,FALSE)</f>
        <v>0</v>
      </c>
    </row>
    <row r="99" spans="1:52" x14ac:dyDescent="0.25">
      <c r="A99" t="s">
        <v>800</v>
      </c>
      <c r="B99" t="s">
        <v>801</v>
      </c>
      <c r="C99" t="s">
        <v>802</v>
      </c>
      <c r="D99" t="s">
        <v>803</v>
      </c>
      <c r="E99">
        <v>2021</v>
      </c>
      <c r="G99">
        <v>1</v>
      </c>
      <c r="H99" t="s">
        <v>804</v>
      </c>
      <c r="I99" t="s">
        <v>805</v>
      </c>
      <c r="J99" t="s">
        <v>61</v>
      </c>
      <c r="L99">
        <v>1</v>
      </c>
      <c r="M99" t="b">
        <v>0</v>
      </c>
      <c r="N99" t="s">
        <v>806</v>
      </c>
      <c r="O99" t="s">
        <v>254</v>
      </c>
      <c r="T99" t="s">
        <v>54</v>
      </c>
      <c r="U99" t="s">
        <v>55</v>
      </c>
      <c r="V99" t="s">
        <v>140</v>
      </c>
      <c r="W99" t="s">
        <v>57</v>
      </c>
      <c r="AA99" t="e">
        <f>VLOOKUP(C99,[1]base_traduzida!$C$1:$CN$437,8,FALSE)</f>
        <v>#N/A</v>
      </c>
      <c r="AB99" t="e">
        <f>VLOOKUP(C99,[1]base_traduzida!$C$1:$CN$437,9,FALSE)</f>
        <v>#N/A</v>
      </c>
      <c r="AC99" t="e">
        <f>VLOOKUP(C99,[1]base_traduzida!$C$1:$CN$437,16,FALSE)</f>
        <v>#N/A</v>
      </c>
      <c r="AD99" t="e">
        <f>VLOOKUP(C99,[1]base_traduzida!$C$1:$CN$437,68,FALSE)</f>
        <v>#N/A</v>
      </c>
      <c r="AE99" t="e">
        <f>VLOOKUP(C99,[1]base_traduzida!$C$1:$CN$437,67,FALSE)</f>
        <v>#N/A</v>
      </c>
      <c r="AF99" t="e">
        <f>VLOOKUP(C99,[1]base_traduzida!$C$1:$CN$437,71,FALSE)</f>
        <v>#N/A</v>
      </c>
      <c r="AG99" t="e">
        <f>VLOOKUP(C99,[1]base_traduzida!$C$1:$CN$437,72,FALSE)</f>
        <v>#N/A</v>
      </c>
      <c r="AH99" t="e">
        <f>VLOOKUP(C99,[1]base_traduzida!$C$1:$CN$437,73,FALSE)</f>
        <v>#N/A</v>
      </c>
      <c r="AI99" t="e">
        <f>VLOOKUP(C99,[1]base_traduzida!$C$1:$CN$437,74,FALSE)</f>
        <v>#N/A</v>
      </c>
      <c r="AJ99" t="e">
        <f>VLOOKUP(C99,[1]base_traduzida!$C$1:$CN$437,75,FALSE)</f>
        <v>#N/A</v>
      </c>
      <c r="AK99" t="e">
        <f>VLOOKUP(C99,[1]base_traduzida!$C$1:$CN$437,76,FALSE)</f>
        <v>#N/A</v>
      </c>
      <c r="AL99" t="e">
        <f>VLOOKUP(C99,[1]base_traduzida!$C$1:$CN$437,77,FALSE)</f>
        <v>#N/A</v>
      </c>
      <c r="AM99" t="e">
        <f>VLOOKUP(C99,[1]base_traduzida!$C$1:$CN$437,78,FALSE)</f>
        <v>#N/A</v>
      </c>
      <c r="AN99">
        <v>0</v>
      </c>
      <c r="AO99" t="e">
        <f>VLOOKUP(C99,[1]base_traduzida!$C$1:$CN$437,80,FALSE)</f>
        <v>#N/A</v>
      </c>
      <c r="AP99" t="e">
        <f>VLOOKUP(C99,[1]base_traduzida!$C$1:$CN$437,81,FALSE)</f>
        <v>#N/A</v>
      </c>
      <c r="AQ99">
        <v>0</v>
      </c>
      <c r="AR99" t="e">
        <f>VLOOKUP(C99,[1]base_traduzida!$C$1:$CN$437,85,FALSE)</f>
        <v>#N/A</v>
      </c>
      <c r="AS99" t="e">
        <f>VLOOKUP(C99,[1]base_traduzida!$C$1:$CN$437,83,FALSE)</f>
        <v>#N/A</v>
      </c>
      <c r="AT99" t="e">
        <f>VLOOKUP(C99,[1]base_traduzida!$C$1:$CN$437,84,FALSE)</f>
        <v>#N/A</v>
      </c>
      <c r="AU99" t="e">
        <f>VLOOKUP(C99,[1]base_traduzida!$C$1:$CN$437,82,FALSE)</f>
        <v>#N/A</v>
      </c>
      <c r="AV99" t="e">
        <f>VLOOKUP(C99,[1]base_traduzida!$C$1:$CN$437,90,FALSE)</f>
        <v>#N/A</v>
      </c>
      <c r="AW99" t="e">
        <f>VLOOKUP(C99,[1]base_traduzida!$C$1:$CN$437,66,FALSE)</f>
        <v>#N/A</v>
      </c>
      <c r="AX99" t="e">
        <f>VLOOKUP(C99,[1]base_traduzida!$C$1:$CN$437,64,FALSE)</f>
        <v>#N/A</v>
      </c>
      <c r="AY99" t="e">
        <f>VLOOKUP(C99,[1]base_traduzida!$C$1:$CN$437,65,FALSE)</f>
        <v>#N/A</v>
      </c>
      <c r="AZ99" t="e">
        <f>VLOOKUP(C99,[1]base_traduzida!$C$1:$CN$437,69,FALSE)</f>
        <v>#N/A</v>
      </c>
    </row>
    <row r="100" spans="1:52" x14ac:dyDescent="0.25">
      <c r="A100" t="s">
        <v>807</v>
      </c>
      <c r="B100" t="s">
        <v>808</v>
      </c>
      <c r="C100" t="s">
        <v>809</v>
      </c>
      <c r="D100" t="s">
        <v>810</v>
      </c>
      <c r="E100">
        <v>2021</v>
      </c>
      <c r="H100" t="s">
        <v>811</v>
      </c>
      <c r="I100" t="s">
        <v>812</v>
      </c>
      <c r="J100" t="s">
        <v>61</v>
      </c>
      <c r="L100">
        <v>1</v>
      </c>
      <c r="M100" t="b">
        <v>0</v>
      </c>
      <c r="N100" t="s">
        <v>813</v>
      </c>
      <c r="O100" t="s">
        <v>108</v>
      </c>
      <c r="T100" t="s">
        <v>54</v>
      </c>
      <c r="U100" t="s">
        <v>55</v>
      </c>
      <c r="W100" t="s">
        <v>57</v>
      </c>
      <c r="AA100">
        <f>VLOOKUP(C100,[1]base_traduzida!$C$1:$CN$437,8,FALSE)</f>
        <v>0</v>
      </c>
      <c r="AB100">
        <f>VLOOKUP(C100,[1]base_traduzida!$C$1:$CN$437,9,FALSE)</f>
        <v>0</v>
      </c>
      <c r="AC100">
        <f>VLOOKUP(C100,[1]base_traduzida!$C$1:$CN$437,16,FALSE)</f>
        <v>0</v>
      </c>
      <c r="AD100">
        <f>VLOOKUP(C100,[1]base_traduzida!$C$1:$CN$437,68,FALSE)</f>
        <v>0</v>
      </c>
      <c r="AE100">
        <f>VLOOKUP(C100,[1]base_traduzida!$C$1:$CN$437,67,FALSE)</f>
        <v>0</v>
      </c>
      <c r="AF100">
        <f>VLOOKUP(C100,[1]base_traduzida!$C$1:$CN$437,71,FALSE)</f>
        <v>0</v>
      </c>
      <c r="AG100">
        <f>VLOOKUP(C100,[1]base_traduzida!$C$1:$CN$437,72,FALSE)</f>
        <v>0</v>
      </c>
      <c r="AH100">
        <f>VLOOKUP(C100,[1]base_traduzida!$C$1:$CN$437,73,FALSE)</f>
        <v>0</v>
      </c>
      <c r="AI100">
        <f>VLOOKUP(C100,[1]base_traduzida!$C$1:$CN$437,74,FALSE)</f>
        <v>0</v>
      </c>
      <c r="AJ100">
        <f>VLOOKUP(C100,[1]base_traduzida!$C$1:$CN$437,75,FALSE)</f>
        <v>0</v>
      </c>
      <c r="AK100">
        <f>VLOOKUP(C100,[1]base_traduzida!$C$1:$CN$437,76,FALSE)</f>
        <v>0</v>
      </c>
      <c r="AL100">
        <f>VLOOKUP(C100,[1]base_traduzida!$C$1:$CN$437,77,FALSE)</f>
        <v>0</v>
      </c>
      <c r="AM100">
        <f>VLOOKUP(C100,[1]base_traduzida!$C$1:$CN$437,78,FALSE)</f>
        <v>0</v>
      </c>
      <c r="AN100">
        <v>0</v>
      </c>
      <c r="AO100">
        <f>VLOOKUP(C100,[1]base_traduzida!$C$1:$CN$437,80,FALSE)</f>
        <v>0</v>
      </c>
      <c r="AP100" t="str">
        <f>VLOOKUP(C100,[1]base_traduzida!$C$1:$CN$437,81,FALSE)</f>
        <v>Entra ou ñ para leitura: sim</v>
      </c>
      <c r="AQ100">
        <v>0</v>
      </c>
      <c r="AR100">
        <f>VLOOKUP(C100,[1]base_traduzida!$C$1:$CN$437,85,FALSE)</f>
        <v>0</v>
      </c>
      <c r="AS100">
        <f>VLOOKUP(C100,[1]base_traduzida!$C$1:$CN$437,83,FALSE)</f>
        <v>44379</v>
      </c>
      <c r="AT100">
        <f>VLOOKUP(C100,[1]base_traduzida!$C$1:$CN$437,84,FALSE)</f>
        <v>0</v>
      </c>
      <c r="AU100" t="str">
        <f>VLOOKUP(C100,[1]base_traduzida!$C$1:$CN$437,82,FALSE)</f>
        <v>Bom</v>
      </c>
      <c r="AV100">
        <f>VLOOKUP(C100,[1]base_traduzida!$C$1:$CN$437,90,FALSE)</f>
        <v>0</v>
      </c>
      <c r="AW100">
        <f>VLOOKUP(C100,[1]base_traduzida!$C$1:$CN$437,66,FALSE)</f>
        <v>0</v>
      </c>
      <c r="AX100">
        <f>VLOOKUP(C100,[1]base_traduzida!$C$1:$CN$437,64,FALSE)</f>
        <v>0</v>
      </c>
      <c r="AY100" t="str">
        <f>VLOOKUP(C100,[1]base_traduzida!$C$1:$CN$437,65,FALSE)</f>
        <v>pago e não conseguido baixar</v>
      </c>
      <c r="AZ100">
        <f>VLOOKUP(C100,[1]base_traduzida!$C$1:$CN$437,69,FALSE)</f>
        <v>0</v>
      </c>
    </row>
    <row r="101" spans="1:52" x14ac:dyDescent="0.25">
      <c r="A101" t="s">
        <v>814</v>
      </c>
      <c r="B101" t="s">
        <v>815</v>
      </c>
      <c r="C101" t="s">
        <v>816</v>
      </c>
      <c r="D101" t="s">
        <v>817</v>
      </c>
      <c r="E101">
        <v>2015</v>
      </c>
      <c r="G101">
        <v>13</v>
      </c>
      <c r="H101" t="s">
        <v>818</v>
      </c>
      <c r="I101" t="s">
        <v>819</v>
      </c>
      <c r="J101" t="s">
        <v>61</v>
      </c>
      <c r="L101">
        <v>10</v>
      </c>
      <c r="M101" t="b">
        <v>1</v>
      </c>
      <c r="N101" t="s">
        <v>820</v>
      </c>
      <c r="O101" t="s">
        <v>72</v>
      </c>
      <c r="P101" t="s">
        <v>821</v>
      </c>
      <c r="Q101" t="s">
        <v>822</v>
      </c>
      <c r="S101">
        <v>118816</v>
      </c>
      <c r="T101" t="s">
        <v>54</v>
      </c>
      <c r="U101" t="s">
        <v>75</v>
      </c>
      <c r="V101" t="s">
        <v>56</v>
      </c>
      <c r="W101" t="s">
        <v>57</v>
      </c>
      <c r="AA101">
        <f>VLOOKUP(C101,[1]base_traduzida!$C$1:$CN$437,8,FALSE)</f>
        <v>0</v>
      </c>
      <c r="AB101">
        <f>VLOOKUP(C101,[1]base_traduzida!$C$1:$CN$437,9,FALSE)</f>
        <v>1</v>
      </c>
      <c r="AC101">
        <f>VLOOKUP(C101,[1]base_traduzida!$C$1:$CN$437,16,FALSE)</f>
        <v>1</v>
      </c>
      <c r="AD101">
        <f>VLOOKUP(C101,[1]base_traduzida!$C$1:$CN$437,68,FALSE)</f>
        <v>1</v>
      </c>
      <c r="AE101">
        <f>VLOOKUP(C101,[1]base_traduzida!$C$1:$CN$437,67,FALSE)</f>
        <v>0</v>
      </c>
      <c r="AF101">
        <f>VLOOKUP(C101,[1]base_traduzida!$C$1:$CN$437,71,FALSE)</f>
        <v>0</v>
      </c>
      <c r="AG101">
        <f>VLOOKUP(C101,[1]base_traduzida!$C$1:$CN$437,72,FALSE)</f>
        <v>0</v>
      </c>
      <c r="AH101">
        <f>VLOOKUP(C101,[1]base_traduzida!$C$1:$CN$437,73,FALSE)</f>
        <v>0</v>
      </c>
      <c r="AI101">
        <f>VLOOKUP(C101,[1]base_traduzida!$C$1:$CN$437,74,FALSE)</f>
        <v>0</v>
      </c>
      <c r="AJ101">
        <f>VLOOKUP(C101,[1]base_traduzida!$C$1:$CN$437,75,FALSE)</f>
        <v>0</v>
      </c>
      <c r="AK101">
        <f>VLOOKUP(C101,[1]base_traduzida!$C$1:$CN$437,76,FALSE)</f>
        <v>0</v>
      </c>
      <c r="AL101">
        <f>VLOOKUP(C101,[1]base_traduzida!$C$1:$CN$437,77,FALSE)</f>
        <v>0</v>
      </c>
      <c r="AM101">
        <f>VLOOKUP(C101,[1]base_traduzida!$C$1:$CN$437,78,FALSE)</f>
        <v>0</v>
      </c>
      <c r="AN101">
        <v>0</v>
      </c>
      <c r="AO101">
        <f>VLOOKUP(C101,[1]base_traduzida!$C$1:$CN$437,80,FALSE)</f>
        <v>1</v>
      </c>
      <c r="AP101" t="str">
        <f>VLOOKUP(C101,[1]base_traduzida!$C$1:$CN$437,81,FALSE)</f>
        <v>Entra ou ñ para leitura: sim - bom</v>
      </c>
      <c r="AQ101">
        <v>0</v>
      </c>
      <c r="AR101">
        <f>VLOOKUP(C101,[1]base_traduzida!$C$1:$CN$437,85,FALSE)</f>
        <v>0</v>
      </c>
      <c r="AS101">
        <f>VLOOKUP(C101,[1]base_traduzida!$C$1:$CN$437,83,FALSE)</f>
        <v>44368</v>
      </c>
      <c r="AT101">
        <f>VLOOKUP(C101,[1]base_traduzida!$C$1:$CN$437,84,FALSE)</f>
        <v>0</v>
      </c>
      <c r="AU101" t="str">
        <f>VLOOKUP(C101,[1]base_traduzida!$C$1:$CN$437,82,FALSE)</f>
        <v>Bom</v>
      </c>
      <c r="AV101">
        <f>VLOOKUP(C101,[1]base_traduzida!$C$1:$CN$437,90,FALSE)</f>
        <v>1</v>
      </c>
      <c r="AW101">
        <f>VLOOKUP(C101,[1]base_traduzida!$C$1:$CN$437,66,FALSE)</f>
        <v>1</v>
      </c>
      <c r="AX101">
        <f>VLOOKUP(C101,[1]base_traduzida!$C$1:$CN$437,64,FALSE)</f>
        <v>1</v>
      </c>
      <c r="AY101" t="str">
        <f>VLOOKUP(C101,[1]base_traduzida!$C$1:$CN$437,65,FALSE)</f>
        <v>Leitura completa: sim - fundamentar a RAM, estudo italianpo interessante</v>
      </c>
      <c r="AZ101">
        <f>VLOOKUP(C101,[1]base_traduzida!$C$1:$CN$437,69,FALSE)</f>
        <v>0</v>
      </c>
    </row>
    <row r="102" spans="1:52" x14ac:dyDescent="0.25">
      <c r="A102" t="s">
        <v>823</v>
      </c>
      <c r="B102" t="s">
        <v>824</v>
      </c>
      <c r="C102" t="s">
        <v>825</v>
      </c>
      <c r="D102" t="s">
        <v>826</v>
      </c>
      <c r="E102">
        <v>2019</v>
      </c>
      <c r="G102">
        <v>2</v>
      </c>
      <c r="H102" t="s">
        <v>827</v>
      </c>
      <c r="I102" t="s">
        <v>828</v>
      </c>
      <c r="J102" t="s">
        <v>61</v>
      </c>
      <c r="L102">
        <v>7</v>
      </c>
      <c r="M102" t="b">
        <v>1</v>
      </c>
      <c r="N102" t="s">
        <v>829</v>
      </c>
      <c r="O102" t="s">
        <v>72</v>
      </c>
      <c r="P102" t="s">
        <v>830</v>
      </c>
      <c r="Q102" t="s">
        <v>831</v>
      </c>
      <c r="S102">
        <v>157667</v>
      </c>
      <c r="T102" t="s">
        <v>54</v>
      </c>
      <c r="U102" t="s">
        <v>75</v>
      </c>
      <c r="W102" t="s">
        <v>57</v>
      </c>
      <c r="AA102">
        <f>VLOOKUP(C102,[1]base_traduzida!$C$1:$CN$437,8,FALSE)</f>
        <v>0</v>
      </c>
      <c r="AB102">
        <f>VLOOKUP(C102,[1]base_traduzida!$C$1:$CN$437,9,FALSE)</f>
        <v>0</v>
      </c>
      <c r="AC102">
        <f>VLOOKUP(C102,[1]base_traduzida!$C$1:$CN$437,16,FALSE)</f>
        <v>1</v>
      </c>
      <c r="AD102">
        <f>VLOOKUP(C102,[1]base_traduzida!$C$1:$CN$437,68,FALSE)</f>
        <v>1</v>
      </c>
      <c r="AE102">
        <f>VLOOKUP(C102,[1]base_traduzida!$C$1:$CN$437,67,FALSE)</f>
        <v>0</v>
      </c>
      <c r="AF102">
        <f>VLOOKUP(C102,[1]base_traduzida!$C$1:$CN$437,71,FALSE)</f>
        <v>0</v>
      </c>
      <c r="AG102">
        <f>VLOOKUP(C102,[1]base_traduzida!$C$1:$CN$437,72,FALSE)</f>
        <v>0</v>
      </c>
      <c r="AH102">
        <f>VLOOKUP(C102,[1]base_traduzida!$C$1:$CN$437,73,FALSE)</f>
        <v>0</v>
      </c>
      <c r="AI102">
        <f>VLOOKUP(C102,[1]base_traduzida!$C$1:$CN$437,74,FALSE)</f>
        <v>0</v>
      </c>
      <c r="AJ102">
        <f>VLOOKUP(C102,[1]base_traduzida!$C$1:$CN$437,75,FALSE)</f>
        <v>0</v>
      </c>
      <c r="AK102">
        <f>VLOOKUP(C102,[1]base_traduzida!$C$1:$CN$437,76,FALSE)</f>
        <v>0</v>
      </c>
      <c r="AL102">
        <f>VLOOKUP(C102,[1]base_traduzida!$C$1:$CN$437,77,FALSE)</f>
        <v>0</v>
      </c>
      <c r="AM102">
        <f>VLOOKUP(C102,[1]base_traduzida!$C$1:$CN$437,78,FALSE)</f>
        <v>0</v>
      </c>
      <c r="AN102">
        <v>0</v>
      </c>
      <c r="AO102">
        <f>VLOOKUP(C102,[1]base_traduzida!$C$1:$CN$437,80,FALSE)</f>
        <v>0</v>
      </c>
      <c r="AP102" t="str">
        <f>VLOOKUP(C102,[1]base_traduzida!$C$1:$CN$437,81,FALSE)</f>
        <v>Entra ou ñ para leitura: sim - bom</v>
      </c>
      <c r="AQ102">
        <v>0</v>
      </c>
      <c r="AR102">
        <f>VLOOKUP(C102,[1]base_traduzida!$C$1:$CN$437,85,FALSE)</f>
        <v>0</v>
      </c>
      <c r="AS102">
        <f>VLOOKUP(C102,[1]base_traduzida!$C$1:$CN$437,83,FALSE)</f>
        <v>44374</v>
      </c>
      <c r="AT102">
        <f>VLOOKUP(C102,[1]base_traduzida!$C$1:$CN$437,84,FALSE)</f>
        <v>0</v>
      </c>
      <c r="AU102" t="str">
        <f>VLOOKUP(C102,[1]base_traduzida!$C$1:$CN$437,82,FALSE)</f>
        <v>Bom</v>
      </c>
      <c r="AV102">
        <f>VLOOKUP(C102,[1]base_traduzida!$C$1:$CN$437,90,FALSE)</f>
        <v>0</v>
      </c>
      <c r="AW102">
        <f>VLOOKUP(C102,[1]base_traduzida!$C$1:$CN$437,66,FALSE)</f>
        <v>1</v>
      </c>
      <c r="AX102">
        <f>VLOOKUP(C102,[1]base_traduzida!$C$1:$CN$437,64,FALSE)</f>
        <v>1</v>
      </c>
      <c r="AY102" t="str">
        <f>VLOOKUP(C102,[1]base_traduzida!$C$1:$CN$437,65,FALSE)</f>
        <v>Leitura completa: sim</v>
      </c>
      <c r="AZ102">
        <f>VLOOKUP(C102,[1]base_traduzida!$C$1:$CN$437,69,FALSE)</f>
        <v>0</v>
      </c>
    </row>
    <row r="103" spans="1:52" x14ac:dyDescent="0.25">
      <c r="A103" t="s">
        <v>832</v>
      </c>
      <c r="B103" t="s">
        <v>833</v>
      </c>
      <c r="C103" t="s">
        <v>834</v>
      </c>
      <c r="D103" t="s">
        <v>835</v>
      </c>
      <c r="E103">
        <v>2010</v>
      </c>
      <c r="G103">
        <v>31</v>
      </c>
      <c r="H103" t="s">
        <v>836</v>
      </c>
      <c r="I103" t="s">
        <v>837</v>
      </c>
      <c r="J103" t="s">
        <v>61</v>
      </c>
      <c r="L103">
        <v>1</v>
      </c>
      <c r="M103" t="b">
        <v>0</v>
      </c>
      <c r="N103" t="s">
        <v>838</v>
      </c>
      <c r="T103" t="s">
        <v>54</v>
      </c>
      <c r="U103" t="s">
        <v>323</v>
      </c>
      <c r="V103" t="s">
        <v>56</v>
      </c>
      <c r="W103" t="s">
        <v>57</v>
      </c>
      <c r="AA103">
        <f>VLOOKUP(C103,[1]base_traduzida!$C$1:$CN$437,8,FALSE)</f>
        <v>0</v>
      </c>
      <c r="AB103">
        <f>VLOOKUP(C103,[1]base_traduzida!$C$1:$CN$437,9,FALSE)</f>
        <v>0</v>
      </c>
      <c r="AC103">
        <f>VLOOKUP(C103,[1]base_traduzida!$C$1:$CN$437,16,FALSE)</f>
        <v>0</v>
      </c>
      <c r="AD103">
        <f>VLOOKUP(C103,[1]base_traduzida!$C$1:$CN$437,68,FALSE)</f>
        <v>0</v>
      </c>
      <c r="AE103">
        <f>VLOOKUP(C103,[1]base_traduzida!$C$1:$CN$437,67,FALSE)</f>
        <v>0</v>
      </c>
      <c r="AF103">
        <f>VLOOKUP(C103,[1]base_traduzida!$C$1:$CN$437,71,FALSE)</f>
        <v>0</v>
      </c>
      <c r="AG103">
        <f>VLOOKUP(C103,[1]base_traduzida!$C$1:$CN$437,72,FALSE)</f>
        <v>0</v>
      </c>
      <c r="AH103">
        <f>VLOOKUP(C103,[1]base_traduzida!$C$1:$CN$437,73,FALSE)</f>
        <v>0</v>
      </c>
      <c r="AI103">
        <f>VLOOKUP(C103,[1]base_traduzida!$C$1:$CN$437,74,FALSE)</f>
        <v>0</v>
      </c>
      <c r="AJ103">
        <f>VLOOKUP(C103,[1]base_traduzida!$C$1:$CN$437,75,FALSE)</f>
        <v>0</v>
      </c>
      <c r="AK103">
        <f>VLOOKUP(C103,[1]base_traduzida!$C$1:$CN$437,76,FALSE)</f>
        <v>0</v>
      </c>
      <c r="AL103">
        <f>VLOOKUP(C103,[1]base_traduzida!$C$1:$CN$437,77,FALSE)</f>
        <v>0</v>
      </c>
      <c r="AM103">
        <f>VLOOKUP(C103,[1]base_traduzida!$C$1:$CN$437,78,FALSE)</f>
        <v>0</v>
      </c>
      <c r="AN103">
        <v>0</v>
      </c>
      <c r="AO103">
        <f>VLOOKUP(C103,[1]base_traduzida!$C$1:$CN$437,80,FALSE)</f>
        <v>0</v>
      </c>
      <c r="AP103">
        <f>VLOOKUP(C103,[1]base_traduzida!$C$1:$CN$437,81,FALSE)</f>
        <v>0</v>
      </c>
      <c r="AQ103">
        <v>0</v>
      </c>
      <c r="AR103">
        <f>VLOOKUP(C103,[1]base_traduzida!$C$1:$CN$437,85,FALSE)</f>
        <v>0</v>
      </c>
      <c r="AS103">
        <f>VLOOKUP(C103,[1]base_traduzida!$C$1:$CN$437,83,FALSE)</f>
        <v>0</v>
      </c>
      <c r="AT103">
        <f>VLOOKUP(C103,[1]base_traduzida!$C$1:$CN$437,84,FALSE)</f>
        <v>0</v>
      </c>
      <c r="AU103">
        <f>VLOOKUP(C103,[1]base_traduzida!$C$1:$CN$437,82,FALSE)</f>
        <v>0</v>
      </c>
      <c r="AV103">
        <f>VLOOKUP(C103,[1]base_traduzida!$C$1:$CN$437,90,FALSE)</f>
        <v>0</v>
      </c>
      <c r="AW103">
        <f>VLOOKUP(C103,[1]base_traduzida!$C$1:$CN$437,66,FALSE)</f>
        <v>0</v>
      </c>
      <c r="AX103">
        <f>VLOOKUP(C103,[1]base_traduzida!$C$1:$CN$437,64,FALSE)</f>
        <v>0</v>
      </c>
      <c r="AY103">
        <f>VLOOKUP(C103,[1]base_traduzida!$C$1:$CN$437,65,FALSE)</f>
        <v>0</v>
      </c>
      <c r="AZ103">
        <f>VLOOKUP(C103,[1]base_traduzida!$C$1:$CN$437,69,FALSE)</f>
        <v>0</v>
      </c>
    </row>
    <row r="104" spans="1:52" x14ac:dyDescent="0.25">
      <c r="A104" t="s">
        <v>839</v>
      </c>
      <c r="C104" t="s">
        <v>840</v>
      </c>
      <c r="D104" t="s">
        <v>841</v>
      </c>
      <c r="E104">
        <v>2017</v>
      </c>
      <c r="H104" t="s">
        <v>842</v>
      </c>
      <c r="I104" t="s">
        <v>843</v>
      </c>
      <c r="J104" t="s">
        <v>61</v>
      </c>
      <c r="L104">
        <v>10</v>
      </c>
      <c r="M104" t="b">
        <v>1</v>
      </c>
      <c r="N104" t="s">
        <v>844</v>
      </c>
      <c r="O104" t="s">
        <v>156</v>
      </c>
      <c r="P104" t="s">
        <v>845</v>
      </c>
      <c r="Q104" t="s">
        <v>846</v>
      </c>
      <c r="S104">
        <v>132844</v>
      </c>
      <c r="T104" t="s">
        <v>54</v>
      </c>
      <c r="U104" t="s">
        <v>75</v>
      </c>
      <c r="W104" t="s">
        <v>57</v>
      </c>
      <c r="AA104">
        <f>VLOOKUP(C104,[1]base_traduzida!$C$1:$CN$437,8,FALSE)</f>
        <v>0</v>
      </c>
      <c r="AB104">
        <f>VLOOKUP(C104,[1]base_traduzida!$C$1:$CN$437,9,FALSE)</f>
        <v>0</v>
      </c>
      <c r="AC104">
        <f>VLOOKUP(C104,[1]base_traduzida!$C$1:$CN$437,16,FALSE)</f>
        <v>0</v>
      </c>
      <c r="AD104">
        <f>VLOOKUP(C104,[1]base_traduzida!$C$1:$CN$437,68,FALSE)</f>
        <v>1</v>
      </c>
      <c r="AE104">
        <f>VLOOKUP(C104,[1]base_traduzida!$C$1:$CN$437,67,FALSE)</f>
        <v>0</v>
      </c>
      <c r="AF104">
        <f>VLOOKUP(C104,[1]base_traduzida!$C$1:$CN$437,71,FALSE)</f>
        <v>0</v>
      </c>
      <c r="AG104">
        <f>VLOOKUP(C104,[1]base_traduzida!$C$1:$CN$437,72,FALSE)</f>
        <v>0</v>
      </c>
      <c r="AH104">
        <f>VLOOKUP(C104,[1]base_traduzida!$C$1:$CN$437,73,FALSE)</f>
        <v>0</v>
      </c>
      <c r="AI104">
        <f>VLOOKUP(C104,[1]base_traduzida!$C$1:$CN$437,74,FALSE)</f>
        <v>0</v>
      </c>
      <c r="AJ104">
        <f>VLOOKUP(C104,[1]base_traduzida!$C$1:$CN$437,75,FALSE)</f>
        <v>0</v>
      </c>
      <c r="AK104">
        <f>VLOOKUP(C104,[1]base_traduzida!$C$1:$CN$437,76,FALSE)</f>
        <v>0</v>
      </c>
      <c r="AL104">
        <f>VLOOKUP(C104,[1]base_traduzida!$C$1:$CN$437,77,FALSE)</f>
        <v>0</v>
      </c>
      <c r="AM104">
        <f>VLOOKUP(C104,[1]base_traduzida!$C$1:$CN$437,78,FALSE)</f>
        <v>0</v>
      </c>
      <c r="AN104">
        <v>0</v>
      </c>
      <c r="AO104">
        <f>VLOOKUP(C104,[1]base_traduzida!$C$1:$CN$437,80,FALSE)</f>
        <v>0</v>
      </c>
      <c r="AP104" t="str">
        <f>VLOOKUP(C104,[1]base_traduzida!$C$1:$CN$437,81,FALSE)</f>
        <v>Entra ou ñ para leitura: não</v>
      </c>
      <c r="AQ104">
        <v>0</v>
      </c>
      <c r="AR104">
        <f>VLOOKUP(C104,[1]base_traduzida!$C$1:$CN$437,85,FALSE)</f>
        <v>0</v>
      </c>
      <c r="AS104">
        <f>VLOOKUP(C104,[1]base_traduzida!$C$1:$CN$437,83,FALSE)</f>
        <v>44373</v>
      </c>
      <c r="AT104">
        <f>VLOOKUP(C104,[1]base_traduzida!$C$1:$CN$437,84,FALSE)</f>
        <v>0</v>
      </c>
      <c r="AU104" t="str">
        <f>VLOOKUP(C104,[1]base_traduzida!$C$1:$CN$437,82,FALSE)</f>
        <v>Ruim</v>
      </c>
      <c r="AV104">
        <f>VLOOKUP(C104,[1]base_traduzida!$C$1:$CN$437,90,FALSE)</f>
        <v>0</v>
      </c>
      <c r="AW104">
        <f>VLOOKUP(C104,[1]base_traduzida!$C$1:$CN$437,66,FALSE)</f>
        <v>0</v>
      </c>
      <c r="AX104">
        <f>VLOOKUP(C104,[1]base_traduzida!$C$1:$CN$437,64,FALSE)</f>
        <v>0</v>
      </c>
      <c r="AY104">
        <f>VLOOKUP(C104,[1]base_traduzida!$C$1:$CN$437,65,FALSE)</f>
        <v>0</v>
      </c>
      <c r="AZ104">
        <f>VLOOKUP(C104,[1]base_traduzida!$C$1:$CN$437,69,FALSE)</f>
        <v>0</v>
      </c>
    </row>
    <row r="105" spans="1:52" x14ac:dyDescent="0.25">
      <c r="A105" t="s">
        <v>847</v>
      </c>
      <c r="B105" t="s">
        <v>848</v>
      </c>
      <c r="C105" t="s">
        <v>849</v>
      </c>
      <c r="D105" t="s">
        <v>850</v>
      </c>
      <c r="E105">
        <v>2011</v>
      </c>
      <c r="G105">
        <v>1</v>
      </c>
      <c r="H105" t="s">
        <v>851</v>
      </c>
      <c r="I105" t="s">
        <v>852</v>
      </c>
      <c r="J105" t="s">
        <v>61</v>
      </c>
      <c r="L105">
        <v>5</v>
      </c>
      <c r="M105" t="b">
        <v>1</v>
      </c>
      <c r="N105" t="s">
        <v>853</v>
      </c>
      <c r="O105" t="s">
        <v>223</v>
      </c>
      <c r="T105" t="s">
        <v>54</v>
      </c>
      <c r="U105" t="s">
        <v>75</v>
      </c>
      <c r="W105" t="s">
        <v>57</v>
      </c>
      <c r="AA105">
        <f>VLOOKUP(C105,[1]base_traduzida!$C$1:$CN$437,8,FALSE)</f>
        <v>0</v>
      </c>
      <c r="AB105">
        <f>VLOOKUP(C105,[1]base_traduzida!$C$1:$CN$437,9,FALSE)</f>
        <v>0</v>
      </c>
      <c r="AC105">
        <f>VLOOKUP(C105,[1]base_traduzida!$C$1:$CN$437,16,FALSE)</f>
        <v>0</v>
      </c>
      <c r="AD105">
        <f>VLOOKUP(C105,[1]base_traduzida!$C$1:$CN$437,68,FALSE)</f>
        <v>0</v>
      </c>
      <c r="AE105">
        <f>VLOOKUP(C105,[1]base_traduzida!$C$1:$CN$437,67,FALSE)</f>
        <v>0</v>
      </c>
      <c r="AF105">
        <f>VLOOKUP(C105,[1]base_traduzida!$C$1:$CN$437,71,FALSE)</f>
        <v>0</v>
      </c>
      <c r="AG105">
        <f>VLOOKUP(C105,[1]base_traduzida!$C$1:$CN$437,72,FALSE)</f>
        <v>0</v>
      </c>
      <c r="AH105">
        <f>VLOOKUP(C105,[1]base_traduzida!$C$1:$CN$437,73,FALSE)</f>
        <v>0</v>
      </c>
      <c r="AI105">
        <f>VLOOKUP(C105,[1]base_traduzida!$C$1:$CN$437,74,FALSE)</f>
        <v>0</v>
      </c>
      <c r="AJ105">
        <f>VLOOKUP(C105,[1]base_traduzida!$C$1:$CN$437,75,FALSE)</f>
        <v>0</v>
      </c>
      <c r="AK105">
        <f>VLOOKUP(C105,[1]base_traduzida!$C$1:$CN$437,76,FALSE)</f>
        <v>0</v>
      </c>
      <c r="AL105">
        <f>VLOOKUP(C105,[1]base_traduzida!$C$1:$CN$437,77,FALSE)</f>
        <v>0</v>
      </c>
      <c r="AM105">
        <f>VLOOKUP(C105,[1]base_traduzida!$C$1:$CN$437,78,FALSE)</f>
        <v>0</v>
      </c>
      <c r="AN105">
        <v>0</v>
      </c>
      <c r="AO105">
        <f>VLOOKUP(C105,[1]base_traduzida!$C$1:$CN$437,80,FALSE)</f>
        <v>0</v>
      </c>
      <c r="AP105">
        <f>VLOOKUP(C105,[1]base_traduzida!$C$1:$CN$437,81,FALSE)</f>
        <v>0</v>
      </c>
      <c r="AQ105">
        <v>0</v>
      </c>
      <c r="AR105">
        <f>VLOOKUP(C105,[1]base_traduzida!$C$1:$CN$437,85,FALSE)</f>
        <v>0</v>
      </c>
      <c r="AS105">
        <f>VLOOKUP(C105,[1]base_traduzida!$C$1:$CN$437,83,FALSE)</f>
        <v>0</v>
      </c>
      <c r="AT105">
        <f>VLOOKUP(C105,[1]base_traduzida!$C$1:$CN$437,84,FALSE)</f>
        <v>0</v>
      </c>
      <c r="AU105">
        <f>VLOOKUP(C105,[1]base_traduzida!$C$1:$CN$437,82,FALSE)</f>
        <v>0</v>
      </c>
      <c r="AV105">
        <f>VLOOKUP(C105,[1]base_traduzida!$C$1:$CN$437,90,FALSE)</f>
        <v>0</v>
      </c>
      <c r="AW105">
        <f>VLOOKUP(C105,[1]base_traduzida!$C$1:$CN$437,66,FALSE)</f>
        <v>0</v>
      </c>
      <c r="AX105">
        <f>VLOOKUP(C105,[1]base_traduzida!$C$1:$CN$437,64,FALSE)</f>
        <v>0</v>
      </c>
      <c r="AY105">
        <f>VLOOKUP(C105,[1]base_traduzida!$C$1:$CN$437,65,FALSE)</f>
        <v>0</v>
      </c>
      <c r="AZ105">
        <f>VLOOKUP(C105,[1]base_traduzida!$C$1:$CN$437,69,FALSE)</f>
        <v>0</v>
      </c>
    </row>
    <row r="106" spans="1:52" x14ac:dyDescent="0.25">
      <c r="A106" t="s">
        <v>854</v>
      </c>
      <c r="C106" t="s">
        <v>855</v>
      </c>
      <c r="D106" t="s">
        <v>856</v>
      </c>
      <c r="E106">
        <v>2010</v>
      </c>
      <c r="G106">
        <v>7</v>
      </c>
      <c r="H106" t="s">
        <v>857</v>
      </c>
      <c r="I106" t="s">
        <v>858</v>
      </c>
      <c r="J106" t="s">
        <v>61</v>
      </c>
      <c r="L106">
        <v>5</v>
      </c>
      <c r="M106" t="b">
        <v>1</v>
      </c>
      <c r="N106" t="s">
        <v>859</v>
      </c>
      <c r="T106" t="s">
        <v>54</v>
      </c>
      <c r="U106" t="s">
        <v>55</v>
      </c>
      <c r="W106" t="s">
        <v>57</v>
      </c>
      <c r="AA106">
        <f>VLOOKUP(C106,[1]base_traduzida!$C$1:$CN$437,8,FALSE)</f>
        <v>0</v>
      </c>
      <c r="AB106">
        <f>VLOOKUP(C106,[1]base_traduzida!$C$1:$CN$437,9,FALSE)</f>
        <v>0</v>
      </c>
      <c r="AC106">
        <f>VLOOKUP(C106,[1]base_traduzida!$C$1:$CN$437,16,FALSE)</f>
        <v>0</v>
      </c>
      <c r="AD106">
        <f>VLOOKUP(C106,[1]base_traduzida!$C$1:$CN$437,68,FALSE)</f>
        <v>0</v>
      </c>
      <c r="AE106">
        <f>VLOOKUP(C106,[1]base_traduzida!$C$1:$CN$437,67,FALSE)</f>
        <v>0</v>
      </c>
      <c r="AF106">
        <f>VLOOKUP(C106,[1]base_traduzida!$C$1:$CN$437,71,FALSE)</f>
        <v>0</v>
      </c>
      <c r="AG106">
        <f>VLOOKUP(C106,[1]base_traduzida!$C$1:$CN$437,72,FALSE)</f>
        <v>0</v>
      </c>
      <c r="AH106">
        <f>VLOOKUP(C106,[1]base_traduzida!$C$1:$CN$437,73,FALSE)</f>
        <v>0</v>
      </c>
      <c r="AI106">
        <f>VLOOKUP(C106,[1]base_traduzida!$C$1:$CN$437,74,FALSE)</f>
        <v>0</v>
      </c>
      <c r="AJ106">
        <f>VLOOKUP(C106,[1]base_traduzida!$C$1:$CN$437,75,FALSE)</f>
        <v>0</v>
      </c>
      <c r="AK106">
        <f>VLOOKUP(C106,[1]base_traduzida!$C$1:$CN$437,76,FALSE)</f>
        <v>0</v>
      </c>
      <c r="AL106">
        <f>VLOOKUP(C106,[1]base_traduzida!$C$1:$CN$437,77,FALSE)</f>
        <v>0</v>
      </c>
      <c r="AM106">
        <f>VLOOKUP(C106,[1]base_traduzida!$C$1:$CN$437,78,FALSE)</f>
        <v>0</v>
      </c>
      <c r="AN106">
        <v>0</v>
      </c>
      <c r="AO106">
        <f>VLOOKUP(C106,[1]base_traduzida!$C$1:$CN$437,80,FALSE)</f>
        <v>0</v>
      </c>
      <c r="AP106">
        <f>VLOOKUP(C106,[1]base_traduzida!$C$1:$CN$437,81,FALSE)</f>
        <v>0</v>
      </c>
      <c r="AQ106">
        <v>0</v>
      </c>
      <c r="AR106">
        <f>VLOOKUP(C106,[1]base_traduzida!$C$1:$CN$437,85,FALSE)</f>
        <v>0</v>
      </c>
      <c r="AS106">
        <f>VLOOKUP(C106,[1]base_traduzida!$C$1:$CN$437,83,FALSE)</f>
        <v>0</v>
      </c>
      <c r="AT106">
        <f>VLOOKUP(C106,[1]base_traduzida!$C$1:$CN$437,84,FALSE)</f>
        <v>0</v>
      </c>
      <c r="AU106">
        <f>VLOOKUP(C106,[1]base_traduzida!$C$1:$CN$437,82,FALSE)</f>
        <v>0</v>
      </c>
      <c r="AV106">
        <f>VLOOKUP(C106,[1]base_traduzida!$C$1:$CN$437,90,FALSE)</f>
        <v>0</v>
      </c>
      <c r="AW106">
        <f>VLOOKUP(C106,[1]base_traduzida!$C$1:$CN$437,66,FALSE)</f>
        <v>0</v>
      </c>
      <c r="AX106">
        <f>VLOOKUP(C106,[1]base_traduzida!$C$1:$CN$437,64,FALSE)</f>
        <v>0</v>
      </c>
      <c r="AY106">
        <f>VLOOKUP(C106,[1]base_traduzida!$C$1:$CN$437,65,FALSE)</f>
        <v>0</v>
      </c>
      <c r="AZ106">
        <f>VLOOKUP(C106,[1]base_traduzida!$C$1:$CN$437,69,FALSE)</f>
        <v>0</v>
      </c>
    </row>
    <row r="107" spans="1:52" x14ac:dyDescent="0.25">
      <c r="A107" t="s">
        <v>860</v>
      </c>
      <c r="C107" t="s">
        <v>861</v>
      </c>
      <c r="D107" t="s">
        <v>862</v>
      </c>
      <c r="E107">
        <v>2012</v>
      </c>
      <c r="G107">
        <v>12</v>
      </c>
      <c r="H107" t="s">
        <v>863</v>
      </c>
      <c r="I107" t="s">
        <v>864</v>
      </c>
      <c r="J107" t="s">
        <v>61</v>
      </c>
      <c r="L107">
        <v>10</v>
      </c>
      <c r="M107" t="b">
        <v>1</v>
      </c>
      <c r="N107" t="s">
        <v>865</v>
      </c>
      <c r="T107" t="s">
        <v>54</v>
      </c>
      <c r="U107" t="s">
        <v>55</v>
      </c>
      <c r="W107" t="s">
        <v>57</v>
      </c>
      <c r="AA107">
        <f>VLOOKUP(C107,[1]base_traduzida!$C$1:$CN$437,8,FALSE)</f>
        <v>0</v>
      </c>
      <c r="AB107">
        <f>VLOOKUP(C107,[1]base_traduzida!$C$1:$CN$437,9,FALSE)</f>
        <v>0</v>
      </c>
      <c r="AC107">
        <f>VLOOKUP(C107,[1]base_traduzida!$C$1:$CN$437,16,FALSE)</f>
        <v>0</v>
      </c>
      <c r="AD107">
        <f>VLOOKUP(C107,[1]base_traduzida!$C$1:$CN$437,68,FALSE)</f>
        <v>0</v>
      </c>
      <c r="AE107">
        <f>VLOOKUP(C107,[1]base_traduzida!$C$1:$CN$437,67,FALSE)</f>
        <v>0</v>
      </c>
      <c r="AF107">
        <f>VLOOKUP(C107,[1]base_traduzida!$C$1:$CN$437,71,FALSE)</f>
        <v>0</v>
      </c>
      <c r="AG107">
        <f>VLOOKUP(C107,[1]base_traduzida!$C$1:$CN$437,72,FALSE)</f>
        <v>0</v>
      </c>
      <c r="AH107">
        <f>VLOOKUP(C107,[1]base_traduzida!$C$1:$CN$437,73,FALSE)</f>
        <v>0</v>
      </c>
      <c r="AI107">
        <f>VLOOKUP(C107,[1]base_traduzida!$C$1:$CN$437,74,FALSE)</f>
        <v>0</v>
      </c>
      <c r="AJ107">
        <f>VLOOKUP(C107,[1]base_traduzida!$C$1:$CN$437,75,FALSE)</f>
        <v>0</v>
      </c>
      <c r="AK107">
        <f>VLOOKUP(C107,[1]base_traduzida!$C$1:$CN$437,76,FALSE)</f>
        <v>0</v>
      </c>
      <c r="AL107">
        <f>VLOOKUP(C107,[1]base_traduzida!$C$1:$CN$437,77,FALSE)</f>
        <v>0</v>
      </c>
      <c r="AM107">
        <f>VLOOKUP(C107,[1]base_traduzida!$C$1:$CN$437,78,FALSE)</f>
        <v>0</v>
      </c>
      <c r="AN107">
        <v>0</v>
      </c>
      <c r="AO107">
        <f>VLOOKUP(C107,[1]base_traduzida!$C$1:$CN$437,80,FALSE)</f>
        <v>0</v>
      </c>
      <c r="AP107">
        <f>VLOOKUP(C107,[1]base_traduzida!$C$1:$CN$437,81,FALSE)</f>
        <v>0</v>
      </c>
      <c r="AQ107">
        <v>0</v>
      </c>
      <c r="AR107">
        <f>VLOOKUP(C107,[1]base_traduzida!$C$1:$CN$437,85,FALSE)</f>
        <v>0</v>
      </c>
      <c r="AS107">
        <f>VLOOKUP(C107,[1]base_traduzida!$C$1:$CN$437,83,FALSE)</f>
        <v>0</v>
      </c>
      <c r="AT107">
        <f>VLOOKUP(C107,[1]base_traduzida!$C$1:$CN$437,84,FALSE)</f>
        <v>0</v>
      </c>
      <c r="AU107">
        <f>VLOOKUP(C107,[1]base_traduzida!$C$1:$CN$437,82,FALSE)</f>
        <v>0</v>
      </c>
      <c r="AV107">
        <f>VLOOKUP(C107,[1]base_traduzida!$C$1:$CN$437,90,FALSE)</f>
        <v>0</v>
      </c>
      <c r="AW107">
        <f>VLOOKUP(C107,[1]base_traduzida!$C$1:$CN$437,66,FALSE)</f>
        <v>0</v>
      </c>
      <c r="AX107">
        <f>VLOOKUP(C107,[1]base_traduzida!$C$1:$CN$437,64,FALSE)</f>
        <v>0</v>
      </c>
      <c r="AY107">
        <f>VLOOKUP(C107,[1]base_traduzida!$C$1:$CN$437,65,FALSE)</f>
        <v>0</v>
      </c>
      <c r="AZ107">
        <f>VLOOKUP(C107,[1]base_traduzida!$C$1:$CN$437,69,FALSE)</f>
        <v>0</v>
      </c>
    </row>
    <row r="108" spans="1:52" x14ac:dyDescent="0.25">
      <c r="A108" t="s">
        <v>866</v>
      </c>
      <c r="B108" t="s">
        <v>867</v>
      </c>
      <c r="C108" t="s">
        <v>868</v>
      </c>
      <c r="D108" t="s">
        <v>869</v>
      </c>
      <c r="E108">
        <v>2014</v>
      </c>
      <c r="H108" t="s">
        <v>870</v>
      </c>
      <c r="I108" t="s">
        <v>871</v>
      </c>
      <c r="L108">
        <v>5</v>
      </c>
      <c r="M108" t="b">
        <v>1</v>
      </c>
      <c r="N108" t="s">
        <v>872</v>
      </c>
      <c r="O108" t="s">
        <v>223</v>
      </c>
      <c r="P108" t="s">
        <v>459</v>
      </c>
      <c r="Q108" t="s">
        <v>460</v>
      </c>
      <c r="S108">
        <v>116944</v>
      </c>
      <c r="T108" t="s">
        <v>54</v>
      </c>
      <c r="U108" t="s">
        <v>75</v>
      </c>
      <c r="W108" t="s">
        <v>57</v>
      </c>
      <c r="AA108">
        <f>VLOOKUP(C108,[1]base_traduzida!$C$1:$CN$437,8,FALSE)</f>
        <v>0</v>
      </c>
      <c r="AB108">
        <f>VLOOKUP(C108,[1]base_traduzida!$C$1:$CN$437,9,FALSE)</f>
        <v>0</v>
      </c>
      <c r="AC108">
        <f>VLOOKUP(C108,[1]base_traduzida!$C$1:$CN$437,16,FALSE)</f>
        <v>0</v>
      </c>
      <c r="AD108">
        <f>VLOOKUP(C108,[1]base_traduzida!$C$1:$CN$437,68,FALSE)</f>
        <v>0</v>
      </c>
      <c r="AE108">
        <f>VLOOKUP(C108,[1]base_traduzida!$C$1:$CN$437,67,FALSE)</f>
        <v>0</v>
      </c>
      <c r="AF108">
        <f>VLOOKUP(C108,[1]base_traduzida!$C$1:$CN$437,71,FALSE)</f>
        <v>0</v>
      </c>
      <c r="AG108">
        <f>VLOOKUP(C108,[1]base_traduzida!$C$1:$CN$437,72,FALSE)</f>
        <v>0</v>
      </c>
      <c r="AH108">
        <f>VLOOKUP(C108,[1]base_traduzida!$C$1:$CN$437,73,FALSE)</f>
        <v>0</v>
      </c>
      <c r="AI108">
        <f>VLOOKUP(C108,[1]base_traduzida!$C$1:$CN$437,74,FALSE)</f>
        <v>0</v>
      </c>
      <c r="AJ108">
        <f>VLOOKUP(C108,[1]base_traduzida!$C$1:$CN$437,75,FALSE)</f>
        <v>0</v>
      </c>
      <c r="AK108">
        <f>VLOOKUP(C108,[1]base_traduzida!$C$1:$CN$437,76,FALSE)</f>
        <v>0</v>
      </c>
      <c r="AL108">
        <f>VLOOKUP(C108,[1]base_traduzida!$C$1:$CN$437,77,FALSE)</f>
        <v>0</v>
      </c>
      <c r="AM108">
        <f>VLOOKUP(C108,[1]base_traduzida!$C$1:$CN$437,78,FALSE)</f>
        <v>0</v>
      </c>
      <c r="AN108">
        <v>0</v>
      </c>
      <c r="AO108">
        <f>VLOOKUP(C108,[1]base_traduzida!$C$1:$CN$437,80,FALSE)</f>
        <v>0</v>
      </c>
      <c r="AP108">
        <f>VLOOKUP(C108,[1]base_traduzida!$C$1:$CN$437,81,FALSE)</f>
        <v>0</v>
      </c>
      <c r="AQ108">
        <v>0</v>
      </c>
      <c r="AR108">
        <f>VLOOKUP(C108,[1]base_traduzida!$C$1:$CN$437,85,FALSE)</f>
        <v>0</v>
      </c>
      <c r="AS108">
        <f>VLOOKUP(C108,[1]base_traduzida!$C$1:$CN$437,83,FALSE)</f>
        <v>0</v>
      </c>
      <c r="AT108">
        <f>VLOOKUP(C108,[1]base_traduzida!$C$1:$CN$437,84,FALSE)</f>
        <v>0</v>
      </c>
      <c r="AU108">
        <f>VLOOKUP(C108,[1]base_traduzida!$C$1:$CN$437,82,FALSE)</f>
        <v>0</v>
      </c>
      <c r="AV108">
        <f>VLOOKUP(C108,[1]base_traduzida!$C$1:$CN$437,90,FALSE)</f>
        <v>0</v>
      </c>
      <c r="AW108">
        <f>VLOOKUP(C108,[1]base_traduzida!$C$1:$CN$437,66,FALSE)</f>
        <v>0</v>
      </c>
      <c r="AX108">
        <f>VLOOKUP(C108,[1]base_traduzida!$C$1:$CN$437,64,FALSE)</f>
        <v>0</v>
      </c>
      <c r="AY108">
        <f>VLOOKUP(C108,[1]base_traduzida!$C$1:$CN$437,65,FALSE)</f>
        <v>0</v>
      </c>
      <c r="AZ108">
        <f>VLOOKUP(C108,[1]base_traduzida!$C$1:$CN$437,69,FALSE)</f>
        <v>0</v>
      </c>
    </row>
    <row r="109" spans="1:52" x14ac:dyDescent="0.25">
      <c r="A109" t="s">
        <v>873</v>
      </c>
      <c r="B109" t="s">
        <v>874</v>
      </c>
      <c r="C109" t="s">
        <v>875</v>
      </c>
      <c r="D109" t="s">
        <v>876</v>
      </c>
      <c r="E109">
        <v>2014</v>
      </c>
      <c r="G109">
        <v>37</v>
      </c>
      <c r="H109" t="s">
        <v>877</v>
      </c>
      <c r="I109" t="s">
        <v>878</v>
      </c>
      <c r="L109">
        <v>9</v>
      </c>
      <c r="M109" t="b">
        <v>1</v>
      </c>
      <c r="N109" t="s">
        <v>879</v>
      </c>
      <c r="O109" t="s">
        <v>108</v>
      </c>
      <c r="T109" t="s">
        <v>54</v>
      </c>
      <c r="U109" t="s">
        <v>55</v>
      </c>
      <c r="V109" t="s">
        <v>83</v>
      </c>
      <c r="W109" t="s">
        <v>57</v>
      </c>
      <c r="AA109">
        <f>VLOOKUP(C109,[1]base_traduzida!$C$1:$CN$437,8,FALSE)</f>
        <v>0</v>
      </c>
      <c r="AB109">
        <f>VLOOKUP(C109,[1]base_traduzida!$C$1:$CN$437,9,FALSE)</f>
        <v>0</v>
      </c>
      <c r="AC109">
        <f>VLOOKUP(C109,[1]base_traduzida!$C$1:$CN$437,16,FALSE)</f>
        <v>0</v>
      </c>
      <c r="AD109">
        <f>VLOOKUP(C109,[1]base_traduzida!$C$1:$CN$437,68,FALSE)</f>
        <v>0</v>
      </c>
      <c r="AE109">
        <f>VLOOKUP(C109,[1]base_traduzida!$C$1:$CN$437,67,FALSE)</f>
        <v>0</v>
      </c>
      <c r="AF109">
        <f>VLOOKUP(C109,[1]base_traduzida!$C$1:$CN$437,71,FALSE)</f>
        <v>0</v>
      </c>
      <c r="AG109">
        <f>VLOOKUP(C109,[1]base_traduzida!$C$1:$CN$437,72,FALSE)</f>
        <v>0</v>
      </c>
      <c r="AH109">
        <f>VLOOKUP(C109,[1]base_traduzida!$C$1:$CN$437,73,FALSE)</f>
        <v>0</v>
      </c>
      <c r="AI109">
        <f>VLOOKUP(C109,[1]base_traduzida!$C$1:$CN$437,74,FALSE)</f>
        <v>0</v>
      </c>
      <c r="AJ109">
        <f>VLOOKUP(C109,[1]base_traduzida!$C$1:$CN$437,75,FALSE)</f>
        <v>0</v>
      </c>
      <c r="AK109">
        <f>VLOOKUP(C109,[1]base_traduzida!$C$1:$CN$437,76,FALSE)</f>
        <v>0</v>
      </c>
      <c r="AL109">
        <f>VLOOKUP(C109,[1]base_traduzida!$C$1:$CN$437,77,FALSE)</f>
        <v>0</v>
      </c>
      <c r="AM109">
        <f>VLOOKUP(C109,[1]base_traduzida!$C$1:$CN$437,78,FALSE)</f>
        <v>0</v>
      </c>
      <c r="AN109">
        <v>0</v>
      </c>
      <c r="AO109">
        <f>VLOOKUP(C109,[1]base_traduzida!$C$1:$CN$437,80,FALSE)</f>
        <v>0</v>
      </c>
      <c r="AP109">
        <f>VLOOKUP(C109,[1]base_traduzida!$C$1:$CN$437,81,FALSE)</f>
        <v>0</v>
      </c>
      <c r="AQ109">
        <v>0</v>
      </c>
      <c r="AR109">
        <f>VLOOKUP(C109,[1]base_traduzida!$C$1:$CN$437,85,FALSE)</f>
        <v>0</v>
      </c>
      <c r="AS109">
        <f>VLOOKUP(C109,[1]base_traduzida!$C$1:$CN$437,83,FALSE)</f>
        <v>0</v>
      </c>
      <c r="AT109">
        <f>VLOOKUP(C109,[1]base_traduzida!$C$1:$CN$437,84,FALSE)</f>
        <v>0</v>
      </c>
      <c r="AU109">
        <f>VLOOKUP(C109,[1]base_traduzida!$C$1:$CN$437,82,FALSE)</f>
        <v>0</v>
      </c>
      <c r="AV109">
        <f>VLOOKUP(C109,[1]base_traduzida!$C$1:$CN$437,90,FALSE)</f>
        <v>0</v>
      </c>
      <c r="AW109">
        <f>VLOOKUP(C109,[1]base_traduzida!$C$1:$CN$437,66,FALSE)</f>
        <v>0</v>
      </c>
      <c r="AX109">
        <f>VLOOKUP(C109,[1]base_traduzida!$C$1:$CN$437,64,FALSE)</f>
        <v>0</v>
      </c>
      <c r="AY109">
        <f>VLOOKUP(C109,[1]base_traduzida!$C$1:$CN$437,65,FALSE)</f>
        <v>0</v>
      </c>
      <c r="AZ109">
        <f>VLOOKUP(C109,[1]base_traduzida!$C$1:$CN$437,69,FALSE)</f>
        <v>0</v>
      </c>
    </row>
    <row r="110" spans="1:52" x14ac:dyDescent="0.25">
      <c r="A110" t="s">
        <v>880</v>
      </c>
      <c r="B110" t="s">
        <v>881</v>
      </c>
      <c r="C110" t="s">
        <v>882</v>
      </c>
      <c r="D110" t="s">
        <v>883</v>
      </c>
      <c r="E110">
        <v>2019</v>
      </c>
      <c r="F110" t="s">
        <v>61</v>
      </c>
      <c r="G110">
        <v>1</v>
      </c>
      <c r="H110" t="s">
        <v>884</v>
      </c>
      <c r="I110" t="s">
        <v>885</v>
      </c>
      <c r="J110" t="s">
        <v>61</v>
      </c>
      <c r="L110">
        <v>23</v>
      </c>
      <c r="M110" t="b">
        <v>1</v>
      </c>
      <c r="N110" t="s">
        <v>886</v>
      </c>
      <c r="O110" t="s">
        <v>887</v>
      </c>
      <c r="T110" t="s">
        <v>54</v>
      </c>
      <c r="U110" t="s">
        <v>55</v>
      </c>
      <c r="W110" t="s">
        <v>57</v>
      </c>
      <c r="AA110">
        <f>VLOOKUP(C110,[1]base_traduzida!$C$1:$CN$437,8,FALSE)</f>
        <v>0</v>
      </c>
      <c r="AB110">
        <f>VLOOKUP(C110,[1]base_traduzida!$C$1:$CN$437,9,FALSE)</f>
        <v>1</v>
      </c>
      <c r="AC110">
        <f>VLOOKUP(C110,[1]base_traduzida!$C$1:$CN$437,16,FALSE)</f>
        <v>1</v>
      </c>
      <c r="AD110">
        <f>VLOOKUP(C110,[1]base_traduzida!$C$1:$CN$437,68,FALSE)</f>
        <v>1</v>
      </c>
      <c r="AE110">
        <f>VLOOKUP(C110,[1]base_traduzida!$C$1:$CN$437,67,FALSE)</f>
        <v>0</v>
      </c>
      <c r="AF110">
        <f>VLOOKUP(C110,[1]base_traduzida!$C$1:$CN$437,71,FALSE)</f>
        <v>0</v>
      </c>
      <c r="AG110">
        <f>VLOOKUP(C110,[1]base_traduzida!$C$1:$CN$437,72,FALSE)</f>
        <v>0</v>
      </c>
      <c r="AH110">
        <f>VLOOKUP(C110,[1]base_traduzida!$C$1:$CN$437,73,FALSE)</f>
        <v>0</v>
      </c>
      <c r="AI110">
        <f>VLOOKUP(C110,[1]base_traduzida!$C$1:$CN$437,74,FALSE)</f>
        <v>0</v>
      </c>
      <c r="AJ110">
        <f>VLOOKUP(C110,[1]base_traduzida!$C$1:$CN$437,75,FALSE)</f>
        <v>0</v>
      </c>
      <c r="AK110">
        <f>VLOOKUP(C110,[1]base_traduzida!$C$1:$CN$437,76,FALSE)</f>
        <v>0</v>
      </c>
      <c r="AL110">
        <f>VLOOKUP(C110,[1]base_traduzida!$C$1:$CN$437,77,FALSE)</f>
        <v>0</v>
      </c>
      <c r="AM110">
        <f>VLOOKUP(C110,[1]base_traduzida!$C$1:$CN$437,78,FALSE)</f>
        <v>0</v>
      </c>
      <c r="AN110">
        <v>0</v>
      </c>
      <c r="AO110">
        <f>VLOOKUP(C110,[1]base_traduzida!$C$1:$CN$437,80,FALSE)</f>
        <v>1</v>
      </c>
      <c r="AP110" t="str">
        <f>VLOOKUP(C110,[1]base_traduzida!$C$1:$CN$437,81,FALSE)</f>
        <v>Entra ou ñ para leitura: sim - bom - midia social chinesa</v>
      </c>
      <c r="AQ110">
        <v>0</v>
      </c>
      <c r="AR110">
        <f>VLOOKUP(C110,[1]base_traduzida!$C$1:$CN$437,85,FALSE)</f>
        <v>0</v>
      </c>
      <c r="AS110">
        <f>VLOOKUP(C110,[1]base_traduzida!$C$1:$CN$437,83,FALSE)</f>
        <v>44371</v>
      </c>
      <c r="AT110">
        <f>VLOOKUP(C110,[1]base_traduzida!$C$1:$CN$437,84,FALSE)</f>
        <v>0</v>
      </c>
      <c r="AU110" t="str">
        <f>VLOOKUP(C110,[1]base_traduzida!$C$1:$CN$437,82,FALSE)</f>
        <v>Bom</v>
      </c>
      <c r="AV110">
        <f>VLOOKUP(C110,[1]base_traduzida!$C$1:$CN$437,90,FALSE)</f>
        <v>0</v>
      </c>
      <c r="AW110">
        <f>VLOOKUP(C110,[1]base_traduzida!$C$1:$CN$437,66,FALSE)</f>
        <v>1</v>
      </c>
      <c r="AX110">
        <f>VLOOKUP(C110,[1]base_traduzida!$C$1:$CN$437,64,FALSE)</f>
        <v>1</v>
      </c>
      <c r="AY110" t="str">
        <f>VLOOKUP(C110,[1]base_traduzida!$C$1:$CN$437,65,FALSE)</f>
        <v>Leitura completa: sim - Chines, bom para embasar introducao</v>
      </c>
      <c r="AZ110">
        <f>VLOOKUP(C110,[1]base_traduzida!$C$1:$CN$437,69,FALSE)</f>
        <v>0</v>
      </c>
    </row>
    <row r="111" spans="1:52" x14ac:dyDescent="0.25">
      <c r="A111" t="s">
        <v>888</v>
      </c>
      <c r="B111" t="s">
        <v>889</v>
      </c>
      <c r="C111" t="s">
        <v>890</v>
      </c>
      <c r="D111" t="s">
        <v>891</v>
      </c>
      <c r="E111">
        <v>2021</v>
      </c>
      <c r="G111">
        <v>1</v>
      </c>
      <c r="H111" t="s">
        <v>892</v>
      </c>
      <c r="I111" t="s">
        <v>893</v>
      </c>
      <c r="J111" t="s">
        <v>61</v>
      </c>
      <c r="L111">
        <v>1</v>
      </c>
      <c r="M111" t="b">
        <v>0</v>
      </c>
      <c r="N111" t="s">
        <v>894</v>
      </c>
      <c r="O111" t="s">
        <v>895</v>
      </c>
      <c r="T111" t="s">
        <v>54</v>
      </c>
      <c r="U111" t="s">
        <v>55</v>
      </c>
      <c r="V111" t="s">
        <v>140</v>
      </c>
      <c r="W111" t="s">
        <v>57</v>
      </c>
      <c r="AA111">
        <f>VLOOKUP(C111,[1]base_traduzida!$C$1:$CN$437,8,FALSE)</f>
        <v>0</v>
      </c>
      <c r="AB111">
        <f>VLOOKUP(C111,[1]base_traduzida!$C$1:$CN$437,9,FALSE)</f>
        <v>0</v>
      </c>
      <c r="AC111">
        <f>VLOOKUP(C111,[1]base_traduzida!$C$1:$CN$437,16,FALSE)</f>
        <v>0</v>
      </c>
      <c r="AD111">
        <f>VLOOKUP(C111,[1]base_traduzida!$C$1:$CN$437,68,FALSE)</f>
        <v>1</v>
      </c>
      <c r="AE111">
        <f>VLOOKUP(C111,[1]base_traduzida!$C$1:$CN$437,67,FALSE)</f>
        <v>0</v>
      </c>
      <c r="AF111">
        <f>VLOOKUP(C111,[1]base_traduzida!$C$1:$CN$437,71,FALSE)</f>
        <v>0</v>
      </c>
      <c r="AG111">
        <f>VLOOKUP(C111,[1]base_traduzida!$C$1:$CN$437,72,FALSE)</f>
        <v>0</v>
      </c>
      <c r="AH111">
        <f>VLOOKUP(C111,[1]base_traduzida!$C$1:$CN$437,73,FALSE)</f>
        <v>0</v>
      </c>
      <c r="AI111">
        <f>VLOOKUP(C111,[1]base_traduzida!$C$1:$CN$437,74,FALSE)</f>
        <v>0</v>
      </c>
      <c r="AJ111">
        <f>VLOOKUP(C111,[1]base_traduzida!$C$1:$CN$437,75,FALSE)</f>
        <v>0</v>
      </c>
      <c r="AK111">
        <f>VLOOKUP(C111,[1]base_traduzida!$C$1:$CN$437,76,FALSE)</f>
        <v>0</v>
      </c>
      <c r="AL111">
        <f>VLOOKUP(C111,[1]base_traduzida!$C$1:$CN$437,77,FALSE)</f>
        <v>0</v>
      </c>
      <c r="AM111">
        <f>VLOOKUP(C111,[1]base_traduzida!$C$1:$CN$437,78,FALSE)</f>
        <v>0</v>
      </c>
      <c r="AN111">
        <v>0</v>
      </c>
      <c r="AO111">
        <f>VLOOKUP(C111,[1]base_traduzida!$C$1:$CN$437,80,FALSE)</f>
        <v>0</v>
      </c>
      <c r="AP111" t="str">
        <f>VLOOKUP(C111,[1]base_traduzida!$C$1:$CN$437,81,FALSE)</f>
        <v>Entra ou ñ para leitura: não</v>
      </c>
      <c r="AQ111">
        <v>0</v>
      </c>
      <c r="AR111">
        <f>VLOOKUP(C111,[1]base_traduzida!$C$1:$CN$437,85,FALSE)</f>
        <v>0</v>
      </c>
      <c r="AS111">
        <f>VLOOKUP(C111,[1]base_traduzida!$C$1:$CN$437,83,FALSE)</f>
        <v>44375</v>
      </c>
      <c r="AT111">
        <f>VLOOKUP(C111,[1]base_traduzida!$C$1:$CN$437,84,FALSE)</f>
        <v>0</v>
      </c>
      <c r="AU111" t="str">
        <f>VLOOKUP(C111,[1]base_traduzida!$C$1:$CN$437,82,FALSE)</f>
        <v>Ruim</v>
      </c>
      <c r="AV111">
        <f>VLOOKUP(C111,[1]base_traduzida!$C$1:$CN$437,90,FALSE)</f>
        <v>0</v>
      </c>
      <c r="AW111">
        <f>VLOOKUP(C111,[1]base_traduzida!$C$1:$CN$437,66,FALSE)</f>
        <v>0</v>
      </c>
      <c r="AX111">
        <f>VLOOKUP(C111,[1]base_traduzida!$C$1:$CN$437,64,FALSE)</f>
        <v>0</v>
      </c>
      <c r="AY111">
        <f>VLOOKUP(C111,[1]base_traduzida!$C$1:$CN$437,65,FALSE)</f>
        <v>0</v>
      </c>
      <c r="AZ111">
        <f>VLOOKUP(C111,[1]base_traduzida!$C$1:$CN$437,69,FALSE)</f>
        <v>0</v>
      </c>
    </row>
    <row r="112" spans="1:52" x14ac:dyDescent="0.25">
      <c r="A112" t="s">
        <v>896</v>
      </c>
      <c r="B112" t="s">
        <v>897</v>
      </c>
      <c r="C112" t="s">
        <v>898</v>
      </c>
      <c r="D112" t="s">
        <v>899</v>
      </c>
      <c r="E112">
        <v>2017</v>
      </c>
      <c r="G112">
        <v>6</v>
      </c>
      <c r="H112" t="s">
        <v>900</v>
      </c>
      <c r="I112" t="s">
        <v>901</v>
      </c>
      <c r="J112" t="s">
        <v>61</v>
      </c>
      <c r="L112">
        <v>5</v>
      </c>
      <c r="M112" t="b">
        <v>1</v>
      </c>
      <c r="N112" t="s">
        <v>902</v>
      </c>
      <c r="O112" t="s">
        <v>223</v>
      </c>
      <c r="P112" t="s">
        <v>903</v>
      </c>
      <c r="Q112" t="s">
        <v>904</v>
      </c>
      <c r="S112">
        <v>131592</v>
      </c>
      <c r="T112" t="s">
        <v>54</v>
      </c>
      <c r="U112" t="s">
        <v>75</v>
      </c>
      <c r="W112" t="s">
        <v>57</v>
      </c>
      <c r="AA112">
        <f>VLOOKUP(C112,[1]base_traduzida!$C$1:$CN$437,8,FALSE)</f>
        <v>0</v>
      </c>
      <c r="AB112">
        <f>VLOOKUP(C112,[1]base_traduzida!$C$1:$CN$437,9,FALSE)</f>
        <v>0</v>
      </c>
      <c r="AC112">
        <f>VLOOKUP(C112,[1]base_traduzida!$C$1:$CN$437,16,FALSE)</f>
        <v>0</v>
      </c>
      <c r="AD112">
        <f>VLOOKUP(C112,[1]base_traduzida!$C$1:$CN$437,68,FALSE)</f>
        <v>1</v>
      </c>
      <c r="AE112">
        <f>VLOOKUP(C112,[1]base_traduzida!$C$1:$CN$437,67,FALSE)</f>
        <v>0</v>
      </c>
      <c r="AF112">
        <f>VLOOKUP(C112,[1]base_traduzida!$C$1:$CN$437,71,FALSE)</f>
        <v>0</v>
      </c>
      <c r="AG112">
        <f>VLOOKUP(C112,[1]base_traduzida!$C$1:$CN$437,72,FALSE)</f>
        <v>0</v>
      </c>
      <c r="AH112">
        <f>VLOOKUP(C112,[1]base_traduzida!$C$1:$CN$437,73,FALSE)</f>
        <v>0</v>
      </c>
      <c r="AI112">
        <f>VLOOKUP(C112,[1]base_traduzida!$C$1:$CN$437,74,FALSE)</f>
        <v>0</v>
      </c>
      <c r="AJ112">
        <f>VLOOKUP(C112,[1]base_traduzida!$C$1:$CN$437,75,FALSE)</f>
        <v>0</v>
      </c>
      <c r="AK112">
        <f>VLOOKUP(C112,[1]base_traduzida!$C$1:$CN$437,76,FALSE)</f>
        <v>0</v>
      </c>
      <c r="AL112">
        <f>VLOOKUP(C112,[1]base_traduzida!$C$1:$CN$437,77,FALSE)</f>
        <v>0</v>
      </c>
      <c r="AM112">
        <f>VLOOKUP(C112,[1]base_traduzida!$C$1:$CN$437,78,FALSE)</f>
        <v>0</v>
      </c>
      <c r="AN112">
        <v>0</v>
      </c>
      <c r="AO112">
        <f>VLOOKUP(C112,[1]base_traduzida!$C$1:$CN$437,80,FALSE)</f>
        <v>0</v>
      </c>
      <c r="AP112" t="str">
        <f>VLOOKUP(C112,[1]base_traduzida!$C$1:$CN$437,81,FALSE)</f>
        <v>Entra ou ñ para leitura: não</v>
      </c>
      <c r="AQ112">
        <v>0</v>
      </c>
      <c r="AR112">
        <f>VLOOKUP(C112,[1]base_traduzida!$C$1:$CN$437,85,FALSE)</f>
        <v>0</v>
      </c>
      <c r="AS112">
        <f>VLOOKUP(C112,[1]base_traduzida!$C$1:$CN$437,83,FALSE)</f>
        <v>44373</v>
      </c>
      <c r="AT112">
        <f>VLOOKUP(C112,[1]base_traduzida!$C$1:$CN$437,84,FALSE)</f>
        <v>0</v>
      </c>
      <c r="AU112" t="str">
        <f>VLOOKUP(C112,[1]base_traduzida!$C$1:$CN$437,82,FALSE)</f>
        <v>Ruim</v>
      </c>
      <c r="AV112">
        <f>VLOOKUP(C112,[1]base_traduzida!$C$1:$CN$437,90,FALSE)</f>
        <v>0</v>
      </c>
      <c r="AW112">
        <f>VLOOKUP(C112,[1]base_traduzida!$C$1:$CN$437,66,FALSE)</f>
        <v>0</v>
      </c>
      <c r="AX112">
        <f>VLOOKUP(C112,[1]base_traduzida!$C$1:$CN$437,64,FALSE)</f>
        <v>0</v>
      </c>
      <c r="AY112">
        <f>VLOOKUP(C112,[1]base_traduzida!$C$1:$CN$437,65,FALSE)</f>
        <v>0</v>
      </c>
      <c r="AZ112">
        <f>VLOOKUP(C112,[1]base_traduzida!$C$1:$CN$437,69,FALSE)</f>
        <v>0</v>
      </c>
    </row>
    <row r="113" spans="1:52" x14ac:dyDescent="0.25">
      <c r="A113" t="s">
        <v>905</v>
      </c>
      <c r="B113" t="s">
        <v>906</v>
      </c>
      <c r="C113" t="s">
        <v>907</v>
      </c>
      <c r="D113" t="s">
        <v>908</v>
      </c>
      <c r="E113">
        <v>2014</v>
      </c>
      <c r="G113">
        <v>43</v>
      </c>
      <c r="H113" t="s">
        <v>909</v>
      </c>
      <c r="I113" t="s">
        <v>910</v>
      </c>
      <c r="J113" t="s">
        <v>61</v>
      </c>
      <c r="L113">
        <v>9</v>
      </c>
      <c r="M113" t="b">
        <v>1</v>
      </c>
      <c r="N113" t="s">
        <v>911</v>
      </c>
      <c r="O113" t="s">
        <v>726</v>
      </c>
      <c r="T113" t="s">
        <v>54</v>
      </c>
      <c r="U113" t="s">
        <v>55</v>
      </c>
      <c r="V113" t="s">
        <v>83</v>
      </c>
      <c r="W113" t="s">
        <v>57</v>
      </c>
      <c r="AA113">
        <f>VLOOKUP(C113,[1]base_traduzida!$C$1:$CN$437,8,FALSE)</f>
        <v>0</v>
      </c>
      <c r="AB113">
        <f>VLOOKUP(C113,[1]base_traduzida!$C$1:$CN$437,9,FALSE)</f>
        <v>0</v>
      </c>
      <c r="AC113">
        <f>VLOOKUP(C113,[1]base_traduzida!$C$1:$CN$437,16,FALSE)</f>
        <v>0</v>
      </c>
      <c r="AD113">
        <f>VLOOKUP(C113,[1]base_traduzida!$C$1:$CN$437,68,FALSE)</f>
        <v>0</v>
      </c>
      <c r="AE113">
        <f>VLOOKUP(C113,[1]base_traduzida!$C$1:$CN$437,67,FALSE)</f>
        <v>0</v>
      </c>
      <c r="AF113">
        <f>VLOOKUP(C113,[1]base_traduzida!$C$1:$CN$437,71,FALSE)</f>
        <v>0</v>
      </c>
      <c r="AG113">
        <f>VLOOKUP(C113,[1]base_traduzida!$C$1:$CN$437,72,FALSE)</f>
        <v>0</v>
      </c>
      <c r="AH113">
        <f>VLOOKUP(C113,[1]base_traduzida!$C$1:$CN$437,73,FALSE)</f>
        <v>0</v>
      </c>
      <c r="AI113">
        <f>VLOOKUP(C113,[1]base_traduzida!$C$1:$CN$437,74,FALSE)</f>
        <v>0</v>
      </c>
      <c r="AJ113">
        <f>VLOOKUP(C113,[1]base_traduzida!$C$1:$CN$437,75,FALSE)</f>
        <v>0</v>
      </c>
      <c r="AK113">
        <f>VLOOKUP(C113,[1]base_traduzida!$C$1:$CN$437,76,FALSE)</f>
        <v>0</v>
      </c>
      <c r="AL113">
        <f>VLOOKUP(C113,[1]base_traduzida!$C$1:$CN$437,77,FALSE)</f>
        <v>0</v>
      </c>
      <c r="AM113">
        <f>VLOOKUP(C113,[1]base_traduzida!$C$1:$CN$437,78,FALSE)</f>
        <v>0</v>
      </c>
      <c r="AN113">
        <v>0</v>
      </c>
      <c r="AO113">
        <f>VLOOKUP(C113,[1]base_traduzida!$C$1:$CN$437,80,FALSE)</f>
        <v>0</v>
      </c>
      <c r="AP113">
        <f>VLOOKUP(C113,[1]base_traduzida!$C$1:$CN$437,81,FALSE)</f>
        <v>0</v>
      </c>
      <c r="AQ113">
        <v>0</v>
      </c>
      <c r="AR113">
        <f>VLOOKUP(C113,[1]base_traduzida!$C$1:$CN$437,85,FALSE)</f>
        <v>0</v>
      </c>
      <c r="AS113">
        <f>VLOOKUP(C113,[1]base_traduzida!$C$1:$CN$437,83,FALSE)</f>
        <v>0</v>
      </c>
      <c r="AT113">
        <f>VLOOKUP(C113,[1]base_traduzida!$C$1:$CN$437,84,FALSE)</f>
        <v>0</v>
      </c>
      <c r="AU113">
        <f>VLOOKUP(C113,[1]base_traduzida!$C$1:$CN$437,82,FALSE)</f>
        <v>0</v>
      </c>
      <c r="AV113">
        <f>VLOOKUP(C113,[1]base_traduzida!$C$1:$CN$437,90,FALSE)</f>
        <v>0</v>
      </c>
      <c r="AW113">
        <f>VLOOKUP(C113,[1]base_traduzida!$C$1:$CN$437,66,FALSE)</f>
        <v>0</v>
      </c>
      <c r="AX113">
        <f>VLOOKUP(C113,[1]base_traduzida!$C$1:$CN$437,64,FALSE)</f>
        <v>0</v>
      </c>
      <c r="AY113">
        <f>VLOOKUP(C113,[1]base_traduzida!$C$1:$CN$437,65,FALSE)</f>
        <v>0</v>
      </c>
      <c r="AZ113">
        <f>VLOOKUP(C113,[1]base_traduzida!$C$1:$CN$437,69,FALSE)</f>
        <v>0</v>
      </c>
    </row>
    <row r="114" spans="1:52" x14ac:dyDescent="0.25">
      <c r="A114" t="s">
        <v>912</v>
      </c>
      <c r="C114" t="s">
        <v>913</v>
      </c>
      <c r="D114" t="s">
        <v>914</v>
      </c>
      <c r="E114">
        <v>2008</v>
      </c>
      <c r="G114">
        <v>21</v>
      </c>
      <c r="H114" t="s">
        <v>915</v>
      </c>
      <c r="I114" t="s">
        <v>916</v>
      </c>
      <c r="J114" t="s">
        <v>61</v>
      </c>
      <c r="L114">
        <v>5</v>
      </c>
      <c r="M114" t="b">
        <v>1</v>
      </c>
      <c r="N114" t="s">
        <v>917</v>
      </c>
      <c r="T114" t="s">
        <v>54</v>
      </c>
      <c r="U114" t="s">
        <v>55</v>
      </c>
      <c r="W114" t="s">
        <v>57</v>
      </c>
      <c r="AA114">
        <f>VLOOKUP(C114,[1]base_traduzida!$C$1:$CN$437,8,FALSE)</f>
        <v>0</v>
      </c>
      <c r="AB114">
        <f>VLOOKUP(C114,[1]base_traduzida!$C$1:$CN$437,9,FALSE)</f>
        <v>0</v>
      </c>
      <c r="AC114">
        <f>VLOOKUP(C114,[1]base_traduzida!$C$1:$CN$437,16,FALSE)</f>
        <v>0</v>
      </c>
      <c r="AD114">
        <f>VLOOKUP(C114,[1]base_traduzida!$C$1:$CN$437,68,FALSE)</f>
        <v>0</v>
      </c>
      <c r="AE114">
        <f>VLOOKUP(C114,[1]base_traduzida!$C$1:$CN$437,67,FALSE)</f>
        <v>0</v>
      </c>
      <c r="AF114">
        <f>VLOOKUP(C114,[1]base_traduzida!$C$1:$CN$437,71,FALSE)</f>
        <v>0</v>
      </c>
      <c r="AG114">
        <f>VLOOKUP(C114,[1]base_traduzida!$C$1:$CN$437,72,FALSE)</f>
        <v>0</v>
      </c>
      <c r="AH114">
        <f>VLOOKUP(C114,[1]base_traduzida!$C$1:$CN$437,73,FALSE)</f>
        <v>0</v>
      </c>
      <c r="AI114">
        <f>VLOOKUP(C114,[1]base_traduzida!$C$1:$CN$437,74,FALSE)</f>
        <v>0</v>
      </c>
      <c r="AJ114">
        <f>VLOOKUP(C114,[1]base_traduzida!$C$1:$CN$437,75,FALSE)</f>
        <v>0</v>
      </c>
      <c r="AK114">
        <f>VLOOKUP(C114,[1]base_traduzida!$C$1:$CN$437,76,FALSE)</f>
        <v>0</v>
      </c>
      <c r="AL114">
        <f>VLOOKUP(C114,[1]base_traduzida!$C$1:$CN$437,77,FALSE)</f>
        <v>0</v>
      </c>
      <c r="AM114">
        <f>VLOOKUP(C114,[1]base_traduzida!$C$1:$CN$437,78,FALSE)</f>
        <v>0</v>
      </c>
      <c r="AN114">
        <v>0</v>
      </c>
      <c r="AO114">
        <f>VLOOKUP(C114,[1]base_traduzida!$C$1:$CN$437,80,FALSE)</f>
        <v>0</v>
      </c>
      <c r="AP114">
        <f>VLOOKUP(C114,[1]base_traduzida!$C$1:$CN$437,81,FALSE)</f>
        <v>0</v>
      </c>
      <c r="AQ114">
        <v>0</v>
      </c>
      <c r="AR114">
        <f>VLOOKUP(C114,[1]base_traduzida!$C$1:$CN$437,85,FALSE)</f>
        <v>0</v>
      </c>
      <c r="AS114">
        <f>VLOOKUP(C114,[1]base_traduzida!$C$1:$CN$437,83,FALSE)</f>
        <v>0</v>
      </c>
      <c r="AT114">
        <f>VLOOKUP(C114,[1]base_traduzida!$C$1:$CN$437,84,FALSE)</f>
        <v>0</v>
      </c>
      <c r="AU114">
        <f>VLOOKUP(C114,[1]base_traduzida!$C$1:$CN$437,82,FALSE)</f>
        <v>0</v>
      </c>
      <c r="AV114">
        <f>VLOOKUP(C114,[1]base_traduzida!$C$1:$CN$437,90,FALSE)</f>
        <v>0</v>
      </c>
      <c r="AW114">
        <f>VLOOKUP(C114,[1]base_traduzida!$C$1:$CN$437,66,FALSE)</f>
        <v>0</v>
      </c>
      <c r="AX114">
        <f>VLOOKUP(C114,[1]base_traduzida!$C$1:$CN$437,64,FALSE)</f>
        <v>0</v>
      </c>
      <c r="AY114">
        <f>VLOOKUP(C114,[1]base_traduzida!$C$1:$CN$437,65,FALSE)</f>
        <v>0</v>
      </c>
      <c r="AZ114">
        <f>VLOOKUP(C114,[1]base_traduzida!$C$1:$CN$437,69,FALSE)</f>
        <v>0</v>
      </c>
    </row>
    <row r="115" spans="1:52" x14ac:dyDescent="0.25">
      <c r="A115" t="s">
        <v>918</v>
      </c>
      <c r="B115" t="s">
        <v>919</v>
      </c>
      <c r="C115" t="s">
        <v>920</v>
      </c>
      <c r="D115" t="s">
        <v>921</v>
      </c>
      <c r="E115">
        <v>2015</v>
      </c>
      <c r="F115" t="s">
        <v>61</v>
      </c>
      <c r="H115" t="s">
        <v>922</v>
      </c>
      <c r="I115" t="s">
        <v>923</v>
      </c>
      <c r="J115" t="s">
        <v>61</v>
      </c>
      <c r="L115">
        <v>11</v>
      </c>
      <c r="M115" t="b">
        <v>1</v>
      </c>
      <c r="N115" t="s">
        <v>924</v>
      </c>
      <c r="O115" t="s">
        <v>116</v>
      </c>
      <c r="P115" t="s">
        <v>925</v>
      </c>
      <c r="Q115" t="s">
        <v>926</v>
      </c>
      <c r="S115">
        <v>140469</v>
      </c>
      <c r="T115" t="s">
        <v>54</v>
      </c>
      <c r="U115" t="s">
        <v>75</v>
      </c>
      <c r="W115" t="s">
        <v>57</v>
      </c>
      <c r="AA115">
        <f>VLOOKUP(C115,[1]base_traduzida!$C$1:$CN$437,8,FALSE)</f>
        <v>0</v>
      </c>
      <c r="AB115">
        <f>VLOOKUP(C115,[1]base_traduzida!$C$1:$CN$437,9,FALSE)</f>
        <v>0</v>
      </c>
      <c r="AC115">
        <f>VLOOKUP(C115,[1]base_traduzida!$C$1:$CN$437,16,FALSE)</f>
        <v>0</v>
      </c>
      <c r="AD115">
        <f>VLOOKUP(C115,[1]base_traduzida!$C$1:$CN$437,68,FALSE)</f>
        <v>0</v>
      </c>
      <c r="AE115">
        <f>VLOOKUP(C115,[1]base_traduzida!$C$1:$CN$437,67,FALSE)</f>
        <v>0</v>
      </c>
      <c r="AF115">
        <f>VLOOKUP(C115,[1]base_traduzida!$C$1:$CN$437,71,FALSE)</f>
        <v>0</v>
      </c>
      <c r="AG115">
        <f>VLOOKUP(C115,[1]base_traduzida!$C$1:$CN$437,72,FALSE)</f>
        <v>0</v>
      </c>
      <c r="AH115">
        <f>VLOOKUP(C115,[1]base_traduzida!$C$1:$CN$437,73,FALSE)</f>
        <v>0</v>
      </c>
      <c r="AI115">
        <f>VLOOKUP(C115,[1]base_traduzida!$C$1:$CN$437,74,FALSE)</f>
        <v>0</v>
      </c>
      <c r="AJ115">
        <f>VLOOKUP(C115,[1]base_traduzida!$C$1:$CN$437,75,FALSE)</f>
        <v>0</v>
      </c>
      <c r="AK115">
        <f>VLOOKUP(C115,[1]base_traduzida!$C$1:$CN$437,76,FALSE)</f>
        <v>0</v>
      </c>
      <c r="AL115">
        <f>VLOOKUP(C115,[1]base_traduzida!$C$1:$CN$437,77,FALSE)</f>
        <v>0</v>
      </c>
      <c r="AM115">
        <f>VLOOKUP(C115,[1]base_traduzida!$C$1:$CN$437,78,FALSE)</f>
        <v>0</v>
      </c>
      <c r="AN115">
        <v>0</v>
      </c>
      <c r="AO115">
        <f>VLOOKUP(C115,[1]base_traduzida!$C$1:$CN$437,80,FALSE)</f>
        <v>0</v>
      </c>
      <c r="AP115">
        <f>VLOOKUP(C115,[1]base_traduzida!$C$1:$CN$437,81,FALSE)</f>
        <v>0</v>
      </c>
      <c r="AQ115">
        <v>0</v>
      </c>
      <c r="AR115">
        <f>VLOOKUP(C115,[1]base_traduzida!$C$1:$CN$437,85,FALSE)</f>
        <v>0</v>
      </c>
      <c r="AS115">
        <f>VLOOKUP(C115,[1]base_traduzida!$C$1:$CN$437,83,FALSE)</f>
        <v>0</v>
      </c>
      <c r="AT115">
        <f>VLOOKUP(C115,[1]base_traduzida!$C$1:$CN$437,84,FALSE)</f>
        <v>0</v>
      </c>
      <c r="AU115">
        <f>VLOOKUP(C115,[1]base_traduzida!$C$1:$CN$437,82,FALSE)</f>
        <v>0</v>
      </c>
      <c r="AV115">
        <f>VLOOKUP(C115,[1]base_traduzida!$C$1:$CN$437,90,FALSE)</f>
        <v>0</v>
      </c>
      <c r="AW115">
        <f>VLOOKUP(C115,[1]base_traduzida!$C$1:$CN$437,66,FALSE)</f>
        <v>0</v>
      </c>
      <c r="AX115">
        <f>VLOOKUP(C115,[1]base_traduzida!$C$1:$CN$437,64,FALSE)</f>
        <v>0</v>
      </c>
      <c r="AY115">
        <f>VLOOKUP(C115,[1]base_traduzida!$C$1:$CN$437,65,FALSE)</f>
        <v>0</v>
      </c>
      <c r="AZ115">
        <f>VLOOKUP(C115,[1]base_traduzida!$C$1:$CN$437,69,FALSE)</f>
        <v>0</v>
      </c>
    </row>
    <row r="116" spans="1:52" x14ac:dyDescent="0.25">
      <c r="A116" t="s">
        <v>927</v>
      </c>
      <c r="C116" t="s">
        <v>928</v>
      </c>
      <c r="D116" t="s">
        <v>929</v>
      </c>
      <c r="E116">
        <v>2019</v>
      </c>
      <c r="H116" t="s">
        <v>930</v>
      </c>
      <c r="I116" t="s">
        <v>931</v>
      </c>
      <c r="J116" t="s">
        <v>61</v>
      </c>
      <c r="L116">
        <v>1</v>
      </c>
      <c r="M116" t="b">
        <v>0</v>
      </c>
      <c r="N116" t="s">
        <v>932</v>
      </c>
      <c r="O116" t="s">
        <v>156</v>
      </c>
      <c r="P116" t="s">
        <v>933</v>
      </c>
      <c r="Q116" t="s">
        <v>934</v>
      </c>
      <c r="S116">
        <v>155856</v>
      </c>
      <c r="T116" t="s">
        <v>54</v>
      </c>
      <c r="U116" t="s">
        <v>75</v>
      </c>
      <c r="W116" t="s">
        <v>57</v>
      </c>
      <c r="AA116">
        <f>VLOOKUP(C116,[1]base_traduzida!$C$1:$CN$437,8,FALSE)</f>
        <v>0</v>
      </c>
      <c r="AB116">
        <f>VLOOKUP(C116,[1]base_traduzida!$C$1:$CN$437,9,FALSE)</f>
        <v>0</v>
      </c>
      <c r="AC116">
        <f>VLOOKUP(C116,[1]base_traduzida!$C$1:$CN$437,16,FALSE)</f>
        <v>0</v>
      </c>
      <c r="AD116">
        <f>VLOOKUP(C116,[1]base_traduzida!$C$1:$CN$437,68,FALSE)</f>
        <v>1</v>
      </c>
      <c r="AE116">
        <f>VLOOKUP(C116,[1]base_traduzida!$C$1:$CN$437,67,FALSE)</f>
        <v>0</v>
      </c>
      <c r="AF116">
        <f>VLOOKUP(C116,[1]base_traduzida!$C$1:$CN$437,71,FALSE)</f>
        <v>0</v>
      </c>
      <c r="AG116">
        <f>VLOOKUP(C116,[1]base_traduzida!$C$1:$CN$437,72,FALSE)</f>
        <v>0</v>
      </c>
      <c r="AH116">
        <f>VLOOKUP(C116,[1]base_traduzida!$C$1:$CN$437,73,FALSE)</f>
        <v>0</v>
      </c>
      <c r="AI116">
        <f>VLOOKUP(C116,[1]base_traduzida!$C$1:$CN$437,74,FALSE)</f>
        <v>0</v>
      </c>
      <c r="AJ116">
        <f>VLOOKUP(C116,[1]base_traduzida!$C$1:$CN$437,75,FALSE)</f>
        <v>0</v>
      </c>
      <c r="AK116">
        <f>VLOOKUP(C116,[1]base_traduzida!$C$1:$CN$437,76,FALSE)</f>
        <v>0</v>
      </c>
      <c r="AL116">
        <f>VLOOKUP(C116,[1]base_traduzida!$C$1:$CN$437,77,FALSE)</f>
        <v>0</v>
      </c>
      <c r="AM116">
        <f>VLOOKUP(C116,[1]base_traduzida!$C$1:$CN$437,78,FALSE)</f>
        <v>0</v>
      </c>
      <c r="AN116">
        <v>0</v>
      </c>
      <c r="AO116">
        <f>VLOOKUP(C116,[1]base_traduzida!$C$1:$CN$437,80,FALSE)</f>
        <v>0</v>
      </c>
      <c r="AP116" t="str">
        <f>VLOOKUP(C116,[1]base_traduzida!$C$1:$CN$437,81,FALSE)</f>
        <v>Entra ou ñ para leitura: talvez</v>
      </c>
      <c r="AQ116">
        <v>0</v>
      </c>
      <c r="AR116">
        <f>VLOOKUP(C116,[1]base_traduzida!$C$1:$CN$437,85,FALSE)</f>
        <v>0</v>
      </c>
      <c r="AS116">
        <f>VLOOKUP(C116,[1]base_traduzida!$C$1:$CN$437,83,FALSE)</f>
        <v>44374</v>
      </c>
      <c r="AT116">
        <f>VLOOKUP(C116,[1]base_traduzida!$C$1:$CN$437,84,FALSE)</f>
        <v>0</v>
      </c>
      <c r="AU116" t="str">
        <f>VLOOKUP(C116,[1]base_traduzida!$C$1:$CN$437,82,FALSE)</f>
        <v>Razoavel</v>
      </c>
      <c r="AV116">
        <f>VLOOKUP(C116,[1]base_traduzida!$C$1:$CN$437,90,FALSE)</f>
        <v>0</v>
      </c>
      <c r="AW116">
        <f>VLOOKUP(C116,[1]base_traduzida!$C$1:$CN$437,66,FALSE)</f>
        <v>0</v>
      </c>
      <c r="AX116">
        <f>VLOOKUP(C116,[1]base_traduzida!$C$1:$CN$437,64,FALSE)</f>
        <v>0</v>
      </c>
      <c r="AY116">
        <f>VLOOKUP(C116,[1]base_traduzida!$C$1:$CN$437,65,FALSE)</f>
        <v>0</v>
      </c>
      <c r="AZ116">
        <f>VLOOKUP(C116,[1]base_traduzida!$C$1:$CN$437,69,FALSE)</f>
        <v>0</v>
      </c>
    </row>
    <row r="117" spans="1:52" x14ac:dyDescent="0.25">
      <c r="A117" t="s">
        <v>935</v>
      </c>
      <c r="B117" t="s">
        <v>936</v>
      </c>
      <c r="C117" t="s">
        <v>937</v>
      </c>
      <c r="D117" t="s">
        <v>938</v>
      </c>
      <c r="E117">
        <v>2015</v>
      </c>
      <c r="F117" t="s">
        <v>61</v>
      </c>
      <c r="G117">
        <v>27</v>
      </c>
      <c r="H117" t="s">
        <v>939</v>
      </c>
      <c r="I117" t="s">
        <v>940</v>
      </c>
      <c r="J117" t="s">
        <v>61</v>
      </c>
      <c r="L117">
        <v>1</v>
      </c>
      <c r="M117" t="b">
        <v>0</v>
      </c>
      <c r="N117" t="s">
        <v>941</v>
      </c>
      <c r="O117" t="s">
        <v>451</v>
      </c>
      <c r="T117" t="s">
        <v>54</v>
      </c>
      <c r="U117" t="s">
        <v>55</v>
      </c>
      <c r="V117" t="s">
        <v>140</v>
      </c>
      <c r="W117" t="s">
        <v>57</v>
      </c>
      <c r="AA117">
        <f>VLOOKUP(C117,[1]base_traduzida!$C$1:$CN$437,8,FALSE)</f>
        <v>0</v>
      </c>
      <c r="AB117">
        <f>VLOOKUP(C117,[1]base_traduzida!$C$1:$CN$437,9,FALSE)</f>
        <v>0</v>
      </c>
      <c r="AC117">
        <f>VLOOKUP(C117,[1]base_traduzida!$C$1:$CN$437,16,FALSE)</f>
        <v>0</v>
      </c>
      <c r="AD117">
        <f>VLOOKUP(C117,[1]base_traduzida!$C$1:$CN$437,68,FALSE)</f>
        <v>0</v>
      </c>
      <c r="AE117">
        <f>VLOOKUP(C117,[1]base_traduzida!$C$1:$CN$437,67,FALSE)</f>
        <v>0</v>
      </c>
      <c r="AF117">
        <f>VLOOKUP(C117,[1]base_traduzida!$C$1:$CN$437,71,FALSE)</f>
        <v>0</v>
      </c>
      <c r="AG117">
        <f>VLOOKUP(C117,[1]base_traduzida!$C$1:$CN$437,72,FALSE)</f>
        <v>0</v>
      </c>
      <c r="AH117">
        <f>VLOOKUP(C117,[1]base_traduzida!$C$1:$CN$437,73,FALSE)</f>
        <v>0</v>
      </c>
      <c r="AI117">
        <f>VLOOKUP(C117,[1]base_traduzida!$C$1:$CN$437,74,FALSE)</f>
        <v>0</v>
      </c>
      <c r="AJ117">
        <f>VLOOKUP(C117,[1]base_traduzida!$C$1:$CN$437,75,FALSE)</f>
        <v>0</v>
      </c>
      <c r="AK117">
        <f>VLOOKUP(C117,[1]base_traduzida!$C$1:$CN$437,76,FALSE)</f>
        <v>0</v>
      </c>
      <c r="AL117">
        <f>VLOOKUP(C117,[1]base_traduzida!$C$1:$CN$437,77,FALSE)</f>
        <v>0</v>
      </c>
      <c r="AM117">
        <f>VLOOKUP(C117,[1]base_traduzida!$C$1:$CN$437,78,FALSE)</f>
        <v>0</v>
      </c>
      <c r="AN117">
        <v>0</v>
      </c>
      <c r="AO117">
        <f>VLOOKUP(C117,[1]base_traduzida!$C$1:$CN$437,80,FALSE)</f>
        <v>0</v>
      </c>
      <c r="AP117">
        <f>VLOOKUP(C117,[1]base_traduzida!$C$1:$CN$437,81,FALSE)</f>
        <v>0</v>
      </c>
      <c r="AQ117">
        <v>0</v>
      </c>
      <c r="AR117">
        <f>VLOOKUP(C117,[1]base_traduzida!$C$1:$CN$437,85,FALSE)</f>
        <v>0</v>
      </c>
      <c r="AS117">
        <f>VLOOKUP(C117,[1]base_traduzida!$C$1:$CN$437,83,FALSE)</f>
        <v>0</v>
      </c>
      <c r="AT117">
        <f>VLOOKUP(C117,[1]base_traduzida!$C$1:$CN$437,84,FALSE)</f>
        <v>0</v>
      </c>
      <c r="AU117">
        <f>VLOOKUP(C117,[1]base_traduzida!$C$1:$CN$437,82,FALSE)</f>
        <v>0</v>
      </c>
      <c r="AV117">
        <f>VLOOKUP(C117,[1]base_traduzida!$C$1:$CN$437,90,FALSE)</f>
        <v>0</v>
      </c>
      <c r="AW117">
        <f>VLOOKUP(C117,[1]base_traduzida!$C$1:$CN$437,66,FALSE)</f>
        <v>0</v>
      </c>
      <c r="AX117">
        <f>VLOOKUP(C117,[1]base_traduzida!$C$1:$CN$437,64,FALSE)</f>
        <v>0</v>
      </c>
      <c r="AY117">
        <f>VLOOKUP(C117,[1]base_traduzida!$C$1:$CN$437,65,FALSE)</f>
        <v>0</v>
      </c>
      <c r="AZ117">
        <f>VLOOKUP(C117,[1]base_traduzida!$C$1:$CN$437,69,FALSE)</f>
        <v>0</v>
      </c>
    </row>
    <row r="118" spans="1:52" x14ac:dyDescent="0.25">
      <c r="A118" t="s">
        <v>942</v>
      </c>
      <c r="B118" t="s">
        <v>943</v>
      </c>
      <c r="C118" t="s">
        <v>944</v>
      </c>
      <c r="D118" t="s">
        <v>945</v>
      </c>
      <c r="E118">
        <v>2014</v>
      </c>
      <c r="G118">
        <v>19</v>
      </c>
      <c r="H118" t="s">
        <v>946</v>
      </c>
      <c r="I118" t="s">
        <v>947</v>
      </c>
      <c r="L118">
        <v>1</v>
      </c>
      <c r="M118" t="b">
        <v>0</v>
      </c>
      <c r="N118" t="s">
        <v>948</v>
      </c>
      <c r="O118" t="s">
        <v>451</v>
      </c>
      <c r="T118" t="s">
        <v>54</v>
      </c>
      <c r="U118" t="s">
        <v>55</v>
      </c>
      <c r="V118" t="s">
        <v>140</v>
      </c>
      <c r="W118" t="s">
        <v>57</v>
      </c>
      <c r="AA118">
        <f>VLOOKUP(C118,[1]base_traduzida!$C$1:$CN$437,8,FALSE)</f>
        <v>0</v>
      </c>
      <c r="AB118">
        <f>VLOOKUP(C118,[1]base_traduzida!$C$1:$CN$437,9,FALSE)</f>
        <v>0</v>
      </c>
      <c r="AC118">
        <f>VLOOKUP(C118,[1]base_traduzida!$C$1:$CN$437,16,FALSE)</f>
        <v>0</v>
      </c>
      <c r="AD118">
        <f>VLOOKUP(C118,[1]base_traduzida!$C$1:$CN$437,68,FALSE)</f>
        <v>0</v>
      </c>
      <c r="AE118">
        <f>VLOOKUP(C118,[1]base_traduzida!$C$1:$CN$437,67,FALSE)</f>
        <v>0</v>
      </c>
      <c r="AF118">
        <f>VLOOKUP(C118,[1]base_traduzida!$C$1:$CN$437,71,FALSE)</f>
        <v>0</v>
      </c>
      <c r="AG118">
        <f>VLOOKUP(C118,[1]base_traduzida!$C$1:$CN$437,72,FALSE)</f>
        <v>0</v>
      </c>
      <c r="AH118">
        <f>VLOOKUP(C118,[1]base_traduzida!$C$1:$CN$437,73,FALSE)</f>
        <v>0</v>
      </c>
      <c r="AI118">
        <f>VLOOKUP(C118,[1]base_traduzida!$C$1:$CN$437,74,FALSE)</f>
        <v>0</v>
      </c>
      <c r="AJ118">
        <f>VLOOKUP(C118,[1]base_traduzida!$C$1:$CN$437,75,FALSE)</f>
        <v>0</v>
      </c>
      <c r="AK118">
        <f>VLOOKUP(C118,[1]base_traduzida!$C$1:$CN$437,76,FALSE)</f>
        <v>0</v>
      </c>
      <c r="AL118">
        <f>VLOOKUP(C118,[1]base_traduzida!$C$1:$CN$437,77,FALSE)</f>
        <v>0</v>
      </c>
      <c r="AM118">
        <f>VLOOKUP(C118,[1]base_traduzida!$C$1:$CN$437,78,FALSE)</f>
        <v>0</v>
      </c>
      <c r="AN118">
        <v>0</v>
      </c>
      <c r="AO118">
        <f>VLOOKUP(C118,[1]base_traduzida!$C$1:$CN$437,80,FALSE)</f>
        <v>0</v>
      </c>
      <c r="AP118">
        <f>VLOOKUP(C118,[1]base_traduzida!$C$1:$CN$437,81,FALSE)</f>
        <v>0</v>
      </c>
      <c r="AQ118">
        <v>0</v>
      </c>
      <c r="AR118">
        <f>VLOOKUP(C118,[1]base_traduzida!$C$1:$CN$437,85,FALSE)</f>
        <v>0</v>
      </c>
      <c r="AS118">
        <f>VLOOKUP(C118,[1]base_traduzida!$C$1:$CN$437,83,FALSE)</f>
        <v>0</v>
      </c>
      <c r="AT118">
        <f>VLOOKUP(C118,[1]base_traduzida!$C$1:$CN$437,84,FALSE)</f>
        <v>0</v>
      </c>
      <c r="AU118">
        <f>VLOOKUP(C118,[1]base_traduzida!$C$1:$CN$437,82,FALSE)</f>
        <v>0</v>
      </c>
      <c r="AV118">
        <f>VLOOKUP(C118,[1]base_traduzida!$C$1:$CN$437,90,FALSE)</f>
        <v>0</v>
      </c>
      <c r="AW118">
        <f>VLOOKUP(C118,[1]base_traduzida!$C$1:$CN$437,66,FALSE)</f>
        <v>0</v>
      </c>
      <c r="AX118">
        <f>VLOOKUP(C118,[1]base_traduzida!$C$1:$CN$437,64,FALSE)</f>
        <v>0</v>
      </c>
      <c r="AY118">
        <f>VLOOKUP(C118,[1]base_traduzida!$C$1:$CN$437,65,FALSE)</f>
        <v>0</v>
      </c>
      <c r="AZ118">
        <f>VLOOKUP(C118,[1]base_traduzida!$C$1:$CN$437,69,FALSE)</f>
        <v>0</v>
      </c>
    </row>
    <row r="119" spans="1:52" x14ac:dyDescent="0.25">
      <c r="A119" t="s">
        <v>949</v>
      </c>
      <c r="B119" t="s">
        <v>950</v>
      </c>
      <c r="C119" t="s">
        <v>951</v>
      </c>
      <c r="D119" t="s">
        <v>952</v>
      </c>
      <c r="E119">
        <v>2021</v>
      </c>
      <c r="F119" t="s">
        <v>61</v>
      </c>
      <c r="H119" t="s">
        <v>953</v>
      </c>
      <c r="I119" t="s">
        <v>954</v>
      </c>
      <c r="J119" t="s">
        <v>61</v>
      </c>
      <c r="L119">
        <v>1</v>
      </c>
      <c r="M119" t="b">
        <v>0</v>
      </c>
      <c r="N119" t="s">
        <v>955</v>
      </c>
      <c r="O119" t="s">
        <v>322</v>
      </c>
      <c r="T119" t="s">
        <v>54</v>
      </c>
      <c r="U119" t="s">
        <v>55</v>
      </c>
      <c r="W119" t="s">
        <v>57</v>
      </c>
      <c r="AA119" t="e">
        <f>VLOOKUP(C119,[1]base_traduzida!$C$1:$CN$437,8,FALSE)</f>
        <v>#N/A</v>
      </c>
      <c r="AB119" t="e">
        <f>VLOOKUP(C119,[1]base_traduzida!$C$1:$CN$437,9,FALSE)</f>
        <v>#N/A</v>
      </c>
      <c r="AC119" t="e">
        <f>VLOOKUP(C119,[1]base_traduzida!$C$1:$CN$437,16,FALSE)</f>
        <v>#N/A</v>
      </c>
      <c r="AD119" t="e">
        <f>VLOOKUP(C119,[1]base_traduzida!$C$1:$CN$437,68,FALSE)</f>
        <v>#N/A</v>
      </c>
      <c r="AE119" t="e">
        <f>VLOOKUP(C119,[1]base_traduzida!$C$1:$CN$437,67,FALSE)</f>
        <v>#N/A</v>
      </c>
      <c r="AF119" t="e">
        <f>VLOOKUP(C119,[1]base_traduzida!$C$1:$CN$437,71,FALSE)</f>
        <v>#N/A</v>
      </c>
      <c r="AG119" t="e">
        <f>VLOOKUP(C119,[1]base_traduzida!$C$1:$CN$437,72,FALSE)</f>
        <v>#N/A</v>
      </c>
      <c r="AH119" t="e">
        <f>VLOOKUP(C119,[1]base_traduzida!$C$1:$CN$437,73,FALSE)</f>
        <v>#N/A</v>
      </c>
      <c r="AI119" t="e">
        <f>VLOOKUP(C119,[1]base_traduzida!$C$1:$CN$437,74,FALSE)</f>
        <v>#N/A</v>
      </c>
      <c r="AJ119" t="e">
        <f>VLOOKUP(C119,[1]base_traduzida!$C$1:$CN$437,75,FALSE)</f>
        <v>#N/A</v>
      </c>
      <c r="AK119" t="e">
        <f>VLOOKUP(C119,[1]base_traduzida!$C$1:$CN$437,76,FALSE)</f>
        <v>#N/A</v>
      </c>
      <c r="AL119" t="e">
        <f>VLOOKUP(C119,[1]base_traduzida!$C$1:$CN$437,77,FALSE)</f>
        <v>#N/A</v>
      </c>
      <c r="AM119" t="e">
        <f>VLOOKUP(C119,[1]base_traduzida!$C$1:$CN$437,78,FALSE)</f>
        <v>#N/A</v>
      </c>
      <c r="AN119">
        <v>0</v>
      </c>
      <c r="AO119" t="e">
        <f>VLOOKUP(C119,[1]base_traduzida!$C$1:$CN$437,80,FALSE)</f>
        <v>#N/A</v>
      </c>
      <c r="AP119" t="e">
        <f>VLOOKUP(C119,[1]base_traduzida!$C$1:$CN$437,81,FALSE)</f>
        <v>#N/A</v>
      </c>
      <c r="AQ119">
        <v>0</v>
      </c>
      <c r="AR119" t="e">
        <f>VLOOKUP(C119,[1]base_traduzida!$C$1:$CN$437,85,FALSE)</f>
        <v>#N/A</v>
      </c>
      <c r="AS119" t="e">
        <f>VLOOKUP(C119,[1]base_traduzida!$C$1:$CN$437,83,FALSE)</f>
        <v>#N/A</v>
      </c>
      <c r="AT119" t="e">
        <f>VLOOKUP(C119,[1]base_traduzida!$C$1:$CN$437,84,FALSE)</f>
        <v>#N/A</v>
      </c>
      <c r="AU119" t="e">
        <f>VLOOKUP(C119,[1]base_traduzida!$C$1:$CN$437,82,FALSE)</f>
        <v>#N/A</v>
      </c>
      <c r="AV119" t="e">
        <f>VLOOKUP(C119,[1]base_traduzida!$C$1:$CN$437,90,FALSE)</f>
        <v>#N/A</v>
      </c>
      <c r="AW119" t="e">
        <f>VLOOKUP(C119,[1]base_traduzida!$C$1:$CN$437,66,FALSE)</f>
        <v>#N/A</v>
      </c>
      <c r="AX119" t="e">
        <f>VLOOKUP(C119,[1]base_traduzida!$C$1:$CN$437,64,FALSE)</f>
        <v>#N/A</v>
      </c>
      <c r="AY119" t="e">
        <f>VLOOKUP(C119,[1]base_traduzida!$C$1:$CN$437,65,FALSE)</f>
        <v>#N/A</v>
      </c>
      <c r="AZ119" t="e">
        <f>VLOOKUP(C119,[1]base_traduzida!$C$1:$CN$437,69,FALSE)</f>
        <v>#N/A</v>
      </c>
    </row>
    <row r="120" spans="1:52" x14ac:dyDescent="0.25">
      <c r="A120" t="s">
        <v>956</v>
      </c>
      <c r="B120" t="s">
        <v>957</v>
      </c>
      <c r="C120" t="s">
        <v>958</v>
      </c>
      <c r="D120" t="s">
        <v>959</v>
      </c>
      <c r="E120">
        <v>2015</v>
      </c>
      <c r="G120">
        <v>15</v>
      </c>
      <c r="H120" t="s">
        <v>960</v>
      </c>
      <c r="I120" t="s">
        <v>961</v>
      </c>
      <c r="J120" t="s">
        <v>61</v>
      </c>
      <c r="L120">
        <v>9</v>
      </c>
      <c r="M120" t="b">
        <v>1</v>
      </c>
      <c r="N120" t="s">
        <v>962</v>
      </c>
      <c r="O120" t="s">
        <v>963</v>
      </c>
      <c r="T120" t="s">
        <v>54</v>
      </c>
      <c r="U120" t="s">
        <v>55</v>
      </c>
      <c r="W120" t="s">
        <v>57</v>
      </c>
      <c r="AA120">
        <f>VLOOKUP(C120,[1]base_traduzida!$C$1:$CN$437,8,FALSE)</f>
        <v>0</v>
      </c>
      <c r="AB120">
        <f>VLOOKUP(C120,[1]base_traduzida!$C$1:$CN$437,9,FALSE)</f>
        <v>1</v>
      </c>
      <c r="AC120">
        <f>VLOOKUP(C120,[1]base_traduzida!$C$1:$CN$437,16,FALSE)</f>
        <v>0</v>
      </c>
      <c r="AD120">
        <f>VLOOKUP(C120,[1]base_traduzida!$C$1:$CN$437,68,FALSE)</f>
        <v>1</v>
      </c>
      <c r="AE120">
        <f>VLOOKUP(C120,[1]base_traduzida!$C$1:$CN$437,67,FALSE)</f>
        <v>0</v>
      </c>
      <c r="AF120">
        <f>VLOOKUP(C120,[1]base_traduzida!$C$1:$CN$437,71,FALSE)</f>
        <v>0</v>
      </c>
      <c r="AG120">
        <f>VLOOKUP(C120,[1]base_traduzida!$C$1:$CN$437,72,FALSE)</f>
        <v>0</v>
      </c>
      <c r="AH120">
        <f>VLOOKUP(C120,[1]base_traduzida!$C$1:$CN$437,73,FALSE)</f>
        <v>0</v>
      </c>
      <c r="AI120">
        <f>VLOOKUP(C120,[1]base_traduzida!$C$1:$CN$437,74,FALSE)</f>
        <v>0</v>
      </c>
      <c r="AJ120">
        <f>VLOOKUP(C120,[1]base_traduzida!$C$1:$CN$437,75,FALSE)</f>
        <v>0</v>
      </c>
      <c r="AK120">
        <f>VLOOKUP(C120,[1]base_traduzida!$C$1:$CN$437,76,FALSE)</f>
        <v>0</v>
      </c>
      <c r="AL120">
        <f>VLOOKUP(C120,[1]base_traduzida!$C$1:$CN$437,77,FALSE)</f>
        <v>0</v>
      </c>
      <c r="AM120">
        <f>VLOOKUP(C120,[1]base_traduzida!$C$1:$CN$437,78,FALSE)</f>
        <v>0</v>
      </c>
      <c r="AN120">
        <v>0</v>
      </c>
      <c r="AO120">
        <f>VLOOKUP(C120,[1]base_traduzida!$C$1:$CN$437,80,FALSE)</f>
        <v>0</v>
      </c>
      <c r="AP120" t="str">
        <f>VLOOKUP(C120,[1]base_traduzida!$C$1:$CN$437,81,FALSE)</f>
        <v>Entra ou ñ para leitura: razoavel - pdf indisponível</v>
      </c>
      <c r="AQ120">
        <v>0</v>
      </c>
      <c r="AR120">
        <f>VLOOKUP(C120,[1]base_traduzida!$C$1:$CN$437,85,FALSE)</f>
        <v>0</v>
      </c>
      <c r="AS120">
        <f>VLOOKUP(C120,[1]base_traduzida!$C$1:$CN$437,83,FALSE)</f>
        <v>44368</v>
      </c>
      <c r="AT120">
        <f>VLOOKUP(C120,[1]base_traduzida!$C$1:$CN$437,84,FALSE)</f>
        <v>0</v>
      </c>
      <c r="AU120" t="str">
        <f>VLOOKUP(C120,[1]base_traduzida!$C$1:$CN$437,82,FALSE)</f>
        <v>Razoavel</v>
      </c>
      <c r="AV120">
        <f>VLOOKUP(C120,[1]base_traduzida!$C$1:$CN$437,90,FALSE)</f>
        <v>0</v>
      </c>
      <c r="AW120">
        <f>VLOOKUP(C120,[1]base_traduzida!$C$1:$CN$437,66,FALSE)</f>
        <v>0</v>
      </c>
      <c r="AX120">
        <f>VLOOKUP(C120,[1]base_traduzida!$C$1:$CN$437,64,FALSE)</f>
        <v>0</v>
      </c>
      <c r="AY120">
        <f>VLOOKUP(C120,[1]base_traduzida!$C$1:$CN$437,65,FALSE)</f>
        <v>0</v>
      </c>
      <c r="AZ120">
        <f>VLOOKUP(C120,[1]base_traduzida!$C$1:$CN$437,69,FALSE)</f>
        <v>0</v>
      </c>
    </row>
    <row r="121" spans="1:52" x14ac:dyDescent="0.25">
      <c r="A121" t="s">
        <v>964</v>
      </c>
      <c r="B121" t="s">
        <v>965</v>
      </c>
      <c r="C121" t="s">
        <v>966</v>
      </c>
      <c r="D121" t="s">
        <v>967</v>
      </c>
      <c r="E121">
        <v>2015</v>
      </c>
      <c r="G121">
        <v>32</v>
      </c>
      <c r="H121" t="s">
        <v>968</v>
      </c>
      <c r="I121" t="s">
        <v>969</v>
      </c>
      <c r="J121" t="s">
        <v>61</v>
      </c>
      <c r="L121">
        <v>1</v>
      </c>
      <c r="M121" t="b">
        <v>0</v>
      </c>
      <c r="N121" t="s">
        <v>970</v>
      </c>
      <c r="O121" t="s">
        <v>451</v>
      </c>
      <c r="T121" t="s">
        <v>54</v>
      </c>
      <c r="U121" t="s">
        <v>55</v>
      </c>
      <c r="V121" t="s">
        <v>140</v>
      </c>
      <c r="W121" t="s">
        <v>57</v>
      </c>
      <c r="AA121">
        <f>VLOOKUP(C121,[1]base_traduzida!$C$1:$CN$437,8,FALSE)</f>
        <v>0</v>
      </c>
      <c r="AB121">
        <f>VLOOKUP(C121,[1]base_traduzida!$C$1:$CN$437,9,FALSE)</f>
        <v>0</v>
      </c>
      <c r="AC121">
        <f>VLOOKUP(C121,[1]base_traduzida!$C$1:$CN$437,16,FALSE)</f>
        <v>0</v>
      </c>
      <c r="AD121">
        <f>VLOOKUP(C121,[1]base_traduzida!$C$1:$CN$437,68,FALSE)</f>
        <v>0</v>
      </c>
      <c r="AE121">
        <f>VLOOKUP(C121,[1]base_traduzida!$C$1:$CN$437,67,FALSE)</f>
        <v>0</v>
      </c>
      <c r="AF121">
        <f>VLOOKUP(C121,[1]base_traduzida!$C$1:$CN$437,71,FALSE)</f>
        <v>0</v>
      </c>
      <c r="AG121">
        <f>VLOOKUP(C121,[1]base_traduzida!$C$1:$CN$437,72,FALSE)</f>
        <v>0</v>
      </c>
      <c r="AH121">
        <f>VLOOKUP(C121,[1]base_traduzida!$C$1:$CN$437,73,FALSE)</f>
        <v>0</v>
      </c>
      <c r="AI121">
        <f>VLOOKUP(C121,[1]base_traduzida!$C$1:$CN$437,74,FALSE)</f>
        <v>0</v>
      </c>
      <c r="AJ121">
        <f>VLOOKUP(C121,[1]base_traduzida!$C$1:$CN$437,75,FALSE)</f>
        <v>0</v>
      </c>
      <c r="AK121">
        <f>VLOOKUP(C121,[1]base_traduzida!$C$1:$CN$437,76,FALSE)</f>
        <v>0</v>
      </c>
      <c r="AL121">
        <f>VLOOKUP(C121,[1]base_traduzida!$C$1:$CN$437,77,FALSE)</f>
        <v>0</v>
      </c>
      <c r="AM121">
        <f>VLOOKUP(C121,[1]base_traduzida!$C$1:$CN$437,78,FALSE)</f>
        <v>0</v>
      </c>
      <c r="AN121">
        <v>0</v>
      </c>
      <c r="AO121">
        <f>VLOOKUP(C121,[1]base_traduzida!$C$1:$CN$437,80,FALSE)</f>
        <v>0</v>
      </c>
      <c r="AP121">
        <f>VLOOKUP(C121,[1]base_traduzida!$C$1:$CN$437,81,FALSE)</f>
        <v>0</v>
      </c>
      <c r="AQ121">
        <v>0</v>
      </c>
      <c r="AR121">
        <f>VLOOKUP(C121,[1]base_traduzida!$C$1:$CN$437,85,FALSE)</f>
        <v>0</v>
      </c>
      <c r="AS121">
        <f>VLOOKUP(C121,[1]base_traduzida!$C$1:$CN$437,83,FALSE)</f>
        <v>0</v>
      </c>
      <c r="AT121">
        <f>VLOOKUP(C121,[1]base_traduzida!$C$1:$CN$437,84,FALSE)</f>
        <v>0</v>
      </c>
      <c r="AU121">
        <f>VLOOKUP(C121,[1]base_traduzida!$C$1:$CN$437,82,FALSE)</f>
        <v>0</v>
      </c>
      <c r="AV121">
        <f>VLOOKUP(C121,[1]base_traduzida!$C$1:$CN$437,90,FALSE)</f>
        <v>0</v>
      </c>
      <c r="AW121">
        <f>VLOOKUP(C121,[1]base_traduzida!$C$1:$CN$437,66,FALSE)</f>
        <v>0</v>
      </c>
      <c r="AX121">
        <f>VLOOKUP(C121,[1]base_traduzida!$C$1:$CN$437,64,FALSE)</f>
        <v>0</v>
      </c>
      <c r="AY121">
        <f>VLOOKUP(C121,[1]base_traduzida!$C$1:$CN$437,65,FALSE)</f>
        <v>0</v>
      </c>
      <c r="AZ121">
        <f>VLOOKUP(C121,[1]base_traduzida!$C$1:$CN$437,69,FALSE)</f>
        <v>0</v>
      </c>
    </row>
    <row r="122" spans="1:52" x14ac:dyDescent="0.25">
      <c r="A122" t="s">
        <v>971</v>
      </c>
      <c r="B122" t="s">
        <v>972</v>
      </c>
      <c r="C122" t="s">
        <v>973</v>
      </c>
      <c r="D122" t="s">
        <v>974</v>
      </c>
      <c r="E122">
        <v>2014</v>
      </c>
      <c r="G122">
        <v>83</v>
      </c>
      <c r="H122" t="s">
        <v>975</v>
      </c>
      <c r="I122" t="s">
        <v>976</v>
      </c>
      <c r="J122" t="s">
        <v>61</v>
      </c>
      <c r="L122">
        <v>8</v>
      </c>
      <c r="M122" t="b">
        <v>1</v>
      </c>
      <c r="N122" t="s">
        <v>977</v>
      </c>
      <c r="T122" t="s">
        <v>54</v>
      </c>
      <c r="U122" t="s">
        <v>323</v>
      </c>
      <c r="V122" t="s">
        <v>83</v>
      </c>
      <c r="W122" t="s">
        <v>57</v>
      </c>
      <c r="AA122">
        <f>VLOOKUP(C122,[1]base_traduzida!$C$1:$CN$437,8,FALSE)</f>
        <v>0</v>
      </c>
      <c r="AB122">
        <f>VLOOKUP(C122,[1]base_traduzida!$C$1:$CN$437,9,FALSE)</f>
        <v>1</v>
      </c>
      <c r="AC122">
        <f>VLOOKUP(C122,[1]base_traduzida!$C$1:$CN$437,16,FALSE)</f>
        <v>0</v>
      </c>
      <c r="AD122">
        <f>VLOOKUP(C122,[1]base_traduzida!$C$1:$CN$437,68,FALSE)</f>
        <v>1</v>
      </c>
      <c r="AE122">
        <f>VLOOKUP(C122,[1]base_traduzida!$C$1:$CN$437,67,FALSE)</f>
        <v>0</v>
      </c>
      <c r="AF122">
        <f>VLOOKUP(C122,[1]base_traduzida!$C$1:$CN$437,71,FALSE)</f>
        <v>0</v>
      </c>
      <c r="AG122">
        <f>VLOOKUP(C122,[1]base_traduzida!$C$1:$CN$437,72,FALSE)</f>
        <v>0</v>
      </c>
      <c r="AH122">
        <f>VLOOKUP(C122,[1]base_traduzida!$C$1:$CN$437,73,FALSE)</f>
        <v>0</v>
      </c>
      <c r="AI122">
        <f>VLOOKUP(C122,[1]base_traduzida!$C$1:$CN$437,74,FALSE)</f>
        <v>0</v>
      </c>
      <c r="AJ122">
        <f>VLOOKUP(C122,[1]base_traduzida!$C$1:$CN$437,75,FALSE)</f>
        <v>0</v>
      </c>
      <c r="AK122">
        <f>VLOOKUP(C122,[1]base_traduzida!$C$1:$CN$437,76,FALSE)</f>
        <v>0</v>
      </c>
      <c r="AL122">
        <f>VLOOKUP(C122,[1]base_traduzida!$C$1:$CN$437,77,FALSE)</f>
        <v>0</v>
      </c>
      <c r="AM122">
        <f>VLOOKUP(C122,[1]base_traduzida!$C$1:$CN$437,78,FALSE)</f>
        <v>0</v>
      </c>
      <c r="AN122">
        <v>0</v>
      </c>
      <c r="AO122">
        <f>VLOOKUP(C122,[1]base_traduzida!$C$1:$CN$437,80,FALSE)</f>
        <v>0</v>
      </c>
      <c r="AP122" t="str">
        <f>VLOOKUP(C122,[1]base_traduzida!$C$1:$CN$437,81,FALSE)</f>
        <v>Entra ou ñ para leitura: talvez</v>
      </c>
      <c r="AQ122">
        <v>0</v>
      </c>
      <c r="AR122">
        <f>VLOOKUP(C122,[1]base_traduzida!$C$1:$CN$437,85,FALSE)</f>
        <v>0</v>
      </c>
      <c r="AS122">
        <f>VLOOKUP(C122,[1]base_traduzida!$C$1:$CN$437,83,FALSE)</f>
        <v>0</v>
      </c>
      <c r="AT122">
        <f>VLOOKUP(C122,[1]base_traduzida!$C$1:$CN$437,84,FALSE)</f>
        <v>0</v>
      </c>
      <c r="AU122" t="str">
        <f>VLOOKUP(C122,[1]base_traduzida!$C$1:$CN$437,82,FALSE)</f>
        <v>Razoavel</v>
      </c>
      <c r="AV122">
        <f>VLOOKUP(C122,[1]base_traduzida!$C$1:$CN$437,90,FALSE)</f>
        <v>0</v>
      </c>
      <c r="AW122">
        <f>VLOOKUP(C122,[1]base_traduzida!$C$1:$CN$437,66,FALSE)</f>
        <v>0</v>
      </c>
      <c r="AX122">
        <f>VLOOKUP(C122,[1]base_traduzida!$C$1:$CN$437,64,FALSE)</f>
        <v>0</v>
      </c>
      <c r="AY122">
        <f>VLOOKUP(C122,[1]base_traduzida!$C$1:$CN$437,65,FALSE)</f>
        <v>0</v>
      </c>
      <c r="AZ122">
        <f>VLOOKUP(C122,[1]base_traduzida!$C$1:$CN$437,69,FALSE)</f>
        <v>1</v>
      </c>
    </row>
    <row r="123" spans="1:52" x14ac:dyDescent="0.25">
      <c r="A123" t="s">
        <v>978</v>
      </c>
      <c r="C123" t="s">
        <v>979</v>
      </c>
      <c r="D123" t="s">
        <v>980</v>
      </c>
      <c r="E123">
        <v>2008</v>
      </c>
      <c r="G123">
        <v>30</v>
      </c>
      <c r="H123" t="s">
        <v>981</v>
      </c>
      <c r="I123" t="s">
        <v>982</v>
      </c>
      <c r="J123" t="s">
        <v>61</v>
      </c>
      <c r="L123">
        <v>5</v>
      </c>
      <c r="M123" t="b">
        <v>1</v>
      </c>
      <c r="N123" t="s">
        <v>983</v>
      </c>
      <c r="T123" t="s">
        <v>54</v>
      </c>
      <c r="U123" t="s">
        <v>55</v>
      </c>
      <c r="W123" t="s">
        <v>57</v>
      </c>
      <c r="AA123">
        <f>VLOOKUP(C123,[1]base_traduzida!$C$1:$CN$437,8,FALSE)</f>
        <v>0</v>
      </c>
      <c r="AB123">
        <f>VLOOKUP(C123,[1]base_traduzida!$C$1:$CN$437,9,FALSE)</f>
        <v>0</v>
      </c>
      <c r="AC123">
        <f>VLOOKUP(C123,[1]base_traduzida!$C$1:$CN$437,16,FALSE)</f>
        <v>0</v>
      </c>
      <c r="AD123">
        <f>VLOOKUP(C123,[1]base_traduzida!$C$1:$CN$437,68,FALSE)</f>
        <v>0</v>
      </c>
      <c r="AE123">
        <f>VLOOKUP(C123,[1]base_traduzida!$C$1:$CN$437,67,FALSE)</f>
        <v>0</v>
      </c>
      <c r="AF123">
        <f>VLOOKUP(C123,[1]base_traduzida!$C$1:$CN$437,71,FALSE)</f>
        <v>0</v>
      </c>
      <c r="AG123">
        <f>VLOOKUP(C123,[1]base_traduzida!$C$1:$CN$437,72,FALSE)</f>
        <v>0</v>
      </c>
      <c r="AH123">
        <f>VLOOKUP(C123,[1]base_traduzida!$C$1:$CN$437,73,FALSE)</f>
        <v>0</v>
      </c>
      <c r="AI123">
        <f>VLOOKUP(C123,[1]base_traduzida!$C$1:$CN$437,74,FALSE)</f>
        <v>0</v>
      </c>
      <c r="AJ123">
        <f>VLOOKUP(C123,[1]base_traduzida!$C$1:$CN$437,75,FALSE)</f>
        <v>0</v>
      </c>
      <c r="AK123">
        <f>VLOOKUP(C123,[1]base_traduzida!$C$1:$CN$437,76,FALSE)</f>
        <v>0</v>
      </c>
      <c r="AL123">
        <f>VLOOKUP(C123,[1]base_traduzida!$C$1:$CN$437,77,FALSE)</f>
        <v>0</v>
      </c>
      <c r="AM123">
        <f>VLOOKUP(C123,[1]base_traduzida!$C$1:$CN$437,78,FALSE)</f>
        <v>0</v>
      </c>
      <c r="AN123">
        <v>0</v>
      </c>
      <c r="AO123">
        <f>VLOOKUP(C123,[1]base_traduzida!$C$1:$CN$437,80,FALSE)</f>
        <v>0</v>
      </c>
      <c r="AP123">
        <f>VLOOKUP(C123,[1]base_traduzida!$C$1:$CN$437,81,FALSE)</f>
        <v>0</v>
      </c>
      <c r="AQ123">
        <v>0</v>
      </c>
      <c r="AR123">
        <f>VLOOKUP(C123,[1]base_traduzida!$C$1:$CN$437,85,FALSE)</f>
        <v>0</v>
      </c>
      <c r="AS123">
        <f>VLOOKUP(C123,[1]base_traduzida!$C$1:$CN$437,83,FALSE)</f>
        <v>0</v>
      </c>
      <c r="AT123">
        <f>VLOOKUP(C123,[1]base_traduzida!$C$1:$CN$437,84,FALSE)</f>
        <v>0</v>
      </c>
      <c r="AU123">
        <f>VLOOKUP(C123,[1]base_traduzida!$C$1:$CN$437,82,FALSE)</f>
        <v>0</v>
      </c>
      <c r="AV123">
        <f>VLOOKUP(C123,[1]base_traduzida!$C$1:$CN$437,90,FALSE)</f>
        <v>0</v>
      </c>
      <c r="AW123">
        <f>VLOOKUP(C123,[1]base_traduzida!$C$1:$CN$437,66,FALSE)</f>
        <v>0</v>
      </c>
      <c r="AX123">
        <f>VLOOKUP(C123,[1]base_traduzida!$C$1:$CN$437,64,FALSE)</f>
        <v>0</v>
      </c>
      <c r="AY123">
        <f>VLOOKUP(C123,[1]base_traduzida!$C$1:$CN$437,65,FALSE)</f>
        <v>0</v>
      </c>
      <c r="AZ123">
        <f>VLOOKUP(C123,[1]base_traduzida!$C$1:$CN$437,69,FALSE)</f>
        <v>0</v>
      </c>
    </row>
    <row r="124" spans="1:52" x14ac:dyDescent="0.25">
      <c r="A124" t="s">
        <v>984</v>
      </c>
      <c r="B124" t="s">
        <v>985</v>
      </c>
      <c r="C124" t="s">
        <v>986</v>
      </c>
      <c r="D124" t="s">
        <v>987</v>
      </c>
      <c r="E124">
        <v>2019</v>
      </c>
      <c r="H124" t="s">
        <v>988</v>
      </c>
      <c r="I124" t="s">
        <v>989</v>
      </c>
      <c r="J124" t="s">
        <v>61</v>
      </c>
      <c r="L124">
        <v>8</v>
      </c>
      <c r="M124" t="b">
        <v>1</v>
      </c>
      <c r="N124" t="s">
        <v>990</v>
      </c>
      <c r="O124" t="s">
        <v>557</v>
      </c>
      <c r="P124" t="s">
        <v>991</v>
      </c>
      <c r="Q124" t="s">
        <v>992</v>
      </c>
      <c r="S124">
        <v>235419</v>
      </c>
      <c r="T124" t="s">
        <v>54</v>
      </c>
      <c r="U124" t="s">
        <v>75</v>
      </c>
      <c r="W124" t="s">
        <v>57</v>
      </c>
      <c r="AA124">
        <f>VLOOKUP(C124,[1]base_traduzida!$C$1:$CN$437,8,FALSE)</f>
        <v>0</v>
      </c>
      <c r="AB124">
        <f>VLOOKUP(C124,[1]base_traduzida!$C$1:$CN$437,9,FALSE)</f>
        <v>1</v>
      </c>
      <c r="AC124">
        <f>VLOOKUP(C124,[1]base_traduzida!$C$1:$CN$437,16,FALSE)</f>
        <v>0</v>
      </c>
      <c r="AD124">
        <f>VLOOKUP(C124,[1]base_traduzida!$C$1:$CN$437,68,FALSE)</f>
        <v>1</v>
      </c>
      <c r="AE124">
        <f>VLOOKUP(C124,[1]base_traduzida!$C$1:$CN$437,67,FALSE)</f>
        <v>0</v>
      </c>
      <c r="AF124">
        <f>VLOOKUP(C124,[1]base_traduzida!$C$1:$CN$437,71,FALSE)</f>
        <v>0</v>
      </c>
      <c r="AG124">
        <f>VLOOKUP(C124,[1]base_traduzida!$C$1:$CN$437,72,FALSE)</f>
        <v>0</v>
      </c>
      <c r="AH124">
        <f>VLOOKUP(C124,[1]base_traduzida!$C$1:$CN$437,73,FALSE)</f>
        <v>0</v>
      </c>
      <c r="AI124">
        <f>VLOOKUP(C124,[1]base_traduzida!$C$1:$CN$437,74,FALSE)</f>
        <v>0</v>
      </c>
      <c r="AJ124">
        <f>VLOOKUP(C124,[1]base_traduzida!$C$1:$CN$437,75,FALSE)</f>
        <v>0</v>
      </c>
      <c r="AK124">
        <f>VLOOKUP(C124,[1]base_traduzida!$C$1:$CN$437,76,FALSE)</f>
        <v>0</v>
      </c>
      <c r="AL124">
        <f>VLOOKUP(C124,[1]base_traduzida!$C$1:$CN$437,77,FALSE)</f>
        <v>0</v>
      </c>
      <c r="AM124">
        <f>VLOOKUP(C124,[1]base_traduzida!$C$1:$CN$437,78,FALSE)</f>
        <v>0</v>
      </c>
      <c r="AN124">
        <v>0</v>
      </c>
      <c r="AO124">
        <f>VLOOKUP(C124,[1]base_traduzida!$C$1:$CN$437,80,FALSE)</f>
        <v>0</v>
      </c>
      <c r="AP124" t="str">
        <f>VLOOKUP(C124,[1]base_traduzida!$C$1:$CN$437,81,FALSE)</f>
        <v>Entra ou ñ para leitura: não</v>
      </c>
      <c r="AQ124">
        <v>0</v>
      </c>
      <c r="AR124">
        <f>VLOOKUP(C124,[1]base_traduzida!$C$1:$CN$437,85,FALSE)</f>
        <v>0</v>
      </c>
      <c r="AS124">
        <f>VLOOKUP(C124,[1]base_traduzida!$C$1:$CN$437,83,FALSE)</f>
        <v>44371</v>
      </c>
      <c r="AT124">
        <f>VLOOKUP(C124,[1]base_traduzida!$C$1:$CN$437,84,FALSE)</f>
        <v>0</v>
      </c>
      <c r="AU124" t="str">
        <f>VLOOKUP(C124,[1]base_traduzida!$C$1:$CN$437,82,FALSE)</f>
        <v>Ruim</v>
      </c>
      <c r="AV124">
        <f>VLOOKUP(C124,[1]base_traduzida!$C$1:$CN$437,90,FALSE)</f>
        <v>0</v>
      </c>
      <c r="AW124">
        <f>VLOOKUP(C124,[1]base_traduzida!$C$1:$CN$437,66,FALSE)</f>
        <v>0</v>
      </c>
      <c r="AX124">
        <f>VLOOKUP(C124,[1]base_traduzida!$C$1:$CN$437,64,FALSE)</f>
        <v>0</v>
      </c>
      <c r="AY124">
        <f>VLOOKUP(C124,[1]base_traduzida!$C$1:$CN$437,65,FALSE)</f>
        <v>0</v>
      </c>
      <c r="AZ124">
        <f>VLOOKUP(C124,[1]base_traduzida!$C$1:$CN$437,69,FALSE)</f>
        <v>0</v>
      </c>
    </row>
    <row r="125" spans="1:52" x14ac:dyDescent="0.25">
      <c r="A125" t="s">
        <v>993</v>
      </c>
      <c r="B125" t="s">
        <v>994</v>
      </c>
      <c r="C125" t="s">
        <v>995</v>
      </c>
      <c r="D125" t="s">
        <v>996</v>
      </c>
      <c r="E125">
        <v>2019</v>
      </c>
      <c r="G125">
        <v>8</v>
      </c>
      <c r="H125" t="s">
        <v>997</v>
      </c>
      <c r="I125" t="s">
        <v>998</v>
      </c>
      <c r="J125" t="s">
        <v>61</v>
      </c>
      <c r="L125">
        <v>1</v>
      </c>
      <c r="M125" t="b">
        <v>0</v>
      </c>
      <c r="N125" t="s">
        <v>999</v>
      </c>
      <c r="O125" t="s">
        <v>234</v>
      </c>
      <c r="T125" t="s">
        <v>54</v>
      </c>
      <c r="U125" t="s">
        <v>55</v>
      </c>
      <c r="W125" t="s">
        <v>57</v>
      </c>
      <c r="AA125">
        <f>VLOOKUP(C125,[1]base_traduzida!$C$1:$CN$437,8,FALSE)</f>
        <v>0</v>
      </c>
      <c r="AB125">
        <f>VLOOKUP(C125,[1]base_traduzida!$C$1:$CN$437,9,FALSE)</f>
        <v>0</v>
      </c>
      <c r="AC125">
        <f>VLOOKUP(C125,[1]base_traduzida!$C$1:$CN$437,16,FALSE)</f>
        <v>0</v>
      </c>
      <c r="AD125">
        <f>VLOOKUP(C125,[1]base_traduzida!$C$1:$CN$437,68,FALSE)</f>
        <v>1</v>
      </c>
      <c r="AE125">
        <f>VLOOKUP(C125,[1]base_traduzida!$C$1:$CN$437,67,FALSE)</f>
        <v>0</v>
      </c>
      <c r="AF125">
        <f>VLOOKUP(C125,[1]base_traduzida!$C$1:$CN$437,71,FALSE)</f>
        <v>0</v>
      </c>
      <c r="AG125">
        <f>VLOOKUP(C125,[1]base_traduzida!$C$1:$CN$437,72,FALSE)</f>
        <v>0</v>
      </c>
      <c r="AH125">
        <f>VLOOKUP(C125,[1]base_traduzida!$C$1:$CN$437,73,FALSE)</f>
        <v>0</v>
      </c>
      <c r="AI125">
        <f>VLOOKUP(C125,[1]base_traduzida!$C$1:$CN$437,74,FALSE)</f>
        <v>0</v>
      </c>
      <c r="AJ125">
        <f>VLOOKUP(C125,[1]base_traduzida!$C$1:$CN$437,75,FALSE)</f>
        <v>0</v>
      </c>
      <c r="AK125">
        <f>VLOOKUP(C125,[1]base_traduzida!$C$1:$CN$437,76,FALSE)</f>
        <v>0</v>
      </c>
      <c r="AL125">
        <f>VLOOKUP(C125,[1]base_traduzida!$C$1:$CN$437,77,FALSE)</f>
        <v>0</v>
      </c>
      <c r="AM125">
        <f>VLOOKUP(C125,[1]base_traduzida!$C$1:$CN$437,78,FALSE)</f>
        <v>0</v>
      </c>
      <c r="AN125">
        <v>0</v>
      </c>
      <c r="AO125">
        <f>VLOOKUP(C125,[1]base_traduzida!$C$1:$CN$437,80,FALSE)</f>
        <v>0</v>
      </c>
      <c r="AP125" t="str">
        <f>VLOOKUP(C125,[1]base_traduzida!$C$1:$CN$437,81,FALSE)</f>
        <v>Entra ou ñ para leitura: não</v>
      </c>
      <c r="AQ125">
        <v>0</v>
      </c>
      <c r="AR125">
        <f>VLOOKUP(C125,[1]base_traduzida!$C$1:$CN$437,85,FALSE)</f>
        <v>0</v>
      </c>
      <c r="AS125">
        <f>VLOOKUP(C125,[1]base_traduzida!$C$1:$CN$437,83,FALSE)</f>
        <v>44374</v>
      </c>
      <c r="AT125">
        <f>VLOOKUP(C125,[1]base_traduzida!$C$1:$CN$437,84,FALSE)</f>
        <v>0</v>
      </c>
      <c r="AU125" t="str">
        <f>VLOOKUP(C125,[1]base_traduzida!$C$1:$CN$437,82,FALSE)</f>
        <v>Ruim</v>
      </c>
      <c r="AV125">
        <f>VLOOKUP(C125,[1]base_traduzida!$C$1:$CN$437,90,FALSE)</f>
        <v>0</v>
      </c>
      <c r="AW125">
        <f>VLOOKUP(C125,[1]base_traduzida!$C$1:$CN$437,66,FALSE)</f>
        <v>0</v>
      </c>
      <c r="AX125">
        <f>VLOOKUP(C125,[1]base_traduzida!$C$1:$CN$437,64,FALSE)</f>
        <v>0</v>
      </c>
      <c r="AY125">
        <f>VLOOKUP(C125,[1]base_traduzida!$C$1:$CN$437,65,FALSE)</f>
        <v>0</v>
      </c>
      <c r="AZ125">
        <f>VLOOKUP(C125,[1]base_traduzida!$C$1:$CN$437,69,FALSE)</f>
        <v>0</v>
      </c>
    </row>
    <row r="126" spans="1:52" x14ac:dyDescent="0.25">
      <c r="A126" t="s">
        <v>1000</v>
      </c>
      <c r="B126" t="s">
        <v>1001</v>
      </c>
      <c r="C126" t="s">
        <v>1002</v>
      </c>
      <c r="D126" t="s">
        <v>1003</v>
      </c>
      <c r="E126">
        <v>2013</v>
      </c>
      <c r="G126">
        <v>9</v>
      </c>
      <c r="H126" t="s">
        <v>1004</v>
      </c>
      <c r="I126" t="s">
        <v>1005</v>
      </c>
      <c r="L126">
        <v>5</v>
      </c>
      <c r="M126" t="b">
        <v>1</v>
      </c>
      <c r="N126" t="s">
        <v>1006</v>
      </c>
      <c r="O126" t="s">
        <v>1007</v>
      </c>
      <c r="P126" t="s">
        <v>1008</v>
      </c>
      <c r="Q126" t="s">
        <v>1009</v>
      </c>
      <c r="R126" t="s">
        <v>1010</v>
      </c>
      <c r="S126">
        <v>102305</v>
      </c>
      <c r="T126" t="s">
        <v>54</v>
      </c>
      <c r="U126" t="s">
        <v>75</v>
      </c>
      <c r="W126" t="s">
        <v>57</v>
      </c>
      <c r="AA126">
        <f>VLOOKUP(C126,[1]base_traduzida!$C$1:$CN$437,8,FALSE)</f>
        <v>0</v>
      </c>
      <c r="AB126">
        <f>VLOOKUP(C126,[1]base_traduzida!$C$1:$CN$437,9,FALSE)</f>
        <v>0</v>
      </c>
      <c r="AC126">
        <f>VLOOKUP(C126,[1]base_traduzida!$C$1:$CN$437,16,FALSE)</f>
        <v>0</v>
      </c>
      <c r="AD126">
        <f>VLOOKUP(C126,[1]base_traduzida!$C$1:$CN$437,68,FALSE)</f>
        <v>0</v>
      </c>
      <c r="AE126">
        <f>VLOOKUP(C126,[1]base_traduzida!$C$1:$CN$437,67,FALSE)</f>
        <v>0</v>
      </c>
      <c r="AF126">
        <f>VLOOKUP(C126,[1]base_traduzida!$C$1:$CN$437,71,FALSE)</f>
        <v>0</v>
      </c>
      <c r="AG126">
        <f>VLOOKUP(C126,[1]base_traduzida!$C$1:$CN$437,72,FALSE)</f>
        <v>0</v>
      </c>
      <c r="AH126">
        <f>VLOOKUP(C126,[1]base_traduzida!$C$1:$CN$437,73,FALSE)</f>
        <v>0</v>
      </c>
      <c r="AI126">
        <f>VLOOKUP(C126,[1]base_traduzida!$C$1:$CN$437,74,FALSE)</f>
        <v>0</v>
      </c>
      <c r="AJ126">
        <f>VLOOKUP(C126,[1]base_traduzida!$C$1:$CN$437,75,FALSE)</f>
        <v>0</v>
      </c>
      <c r="AK126">
        <f>VLOOKUP(C126,[1]base_traduzida!$C$1:$CN$437,76,FALSE)</f>
        <v>0</v>
      </c>
      <c r="AL126">
        <f>VLOOKUP(C126,[1]base_traduzida!$C$1:$CN$437,77,FALSE)</f>
        <v>0</v>
      </c>
      <c r="AM126">
        <f>VLOOKUP(C126,[1]base_traduzida!$C$1:$CN$437,78,FALSE)</f>
        <v>0</v>
      </c>
      <c r="AN126">
        <v>0</v>
      </c>
      <c r="AO126">
        <f>VLOOKUP(C126,[1]base_traduzida!$C$1:$CN$437,80,FALSE)</f>
        <v>0</v>
      </c>
      <c r="AP126">
        <f>VLOOKUP(C126,[1]base_traduzida!$C$1:$CN$437,81,FALSE)</f>
        <v>0</v>
      </c>
      <c r="AQ126">
        <v>0</v>
      </c>
      <c r="AR126">
        <f>VLOOKUP(C126,[1]base_traduzida!$C$1:$CN$437,85,FALSE)</f>
        <v>0</v>
      </c>
      <c r="AS126">
        <f>VLOOKUP(C126,[1]base_traduzida!$C$1:$CN$437,83,FALSE)</f>
        <v>0</v>
      </c>
      <c r="AT126">
        <f>VLOOKUP(C126,[1]base_traduzida!$C$1:$CN$437,84,FALSE)</f>
        <v>0</v>
      </c>
      <c r="AU126">
        <f>VLOOKUP(C126,[1]base_traduzida!$C$1:$CN$437,82,FALSE)</f>
        <v>0</v>
      </c>
      <c r="AV126">
        <f>VLOOKUP(C126,[1]base_traduzida!$C$1:$CN$437,90,FALSE)</f>
        <v>0</v>
      </c>
      <c r="AW126">
        <f>VLOOKUP(C126,[1]base_traduzida!$C$1:$CN$437,66,FALSE)</f>
        <v>0</v>
      </c>
      <c r="AX126">
        <f>VLOOKUP(C126,[1]base_traduzida!$C$1:$CN$437,64,FALSE)</f>
        <v>0</v>
      </c>
      <c r="AY126">
        <f>VLOOKUP(C126,[1]base_traduzida!$C$1:$CN$437,65,FALSE)</f>
        <v>0</v>
      </c>
      <c r="AZ126">
        <f>VLOOKUP(C126,[1]base_traduzida!$C$1:$CN$437,69,FALSE)</f>
        <v>0</v>
      </c>
    </row>
    <row r="127" spans="1:52" x14ac:dyDescent="0.25">
      <c r="A127" t="s">
        <v>1011</v>
      </c>
      <c r="C127" t="s">
        <v>1012</v>
      </c>
      <c r="D127" t="s">
        <v>1013</v>
      </c>
      <c r="E127">
        <v>2020</v>
      </c>
      <c r="G127">
        <v>1</v>
      </c>
      <c r="H127" t="s">
        <v>1014</v>
      </c>
      <c r="I127" t="s">
        <v>1015</v>
      </c>
      <c r="J127" t="s">
        <v>61</v>
      </c>
      <c r="L127">
        <v>10</v>
      </c>
      <c r="M127" t="b">
        <v>1</v>
      </c>
      <c r="N127" t="s">
        <v>1016</v>
      </c>
      <c r="O127" t="s">
        <v>1017</v>
      </c>
      <c r="T127" t="s">
        <v>54</v>
      </c>
      <c r="U127" t="s">
        <v>55</v>
      </c>
      <c r="W127" t="s">
        <v>57</v>
      </c>
      <c r="AA127">
        <f>VLOOKUP(C127,[1]base_traduzida!$C$1:$CN$437,8,FALSE)</f>
        <v>0</v>
      </c>
      <c r="AB127">
        <f>VLOOKUP(C127,[1]base_traduzida!$C$1:$CN$437,9,FALSE)</f>
        <v>0</v>
      </c>
      <c r="AC127">
        <f>VLOOKUP(C127,[1]base_traduzida!$C$1:$CN$437,16,FALSE)</f>
        <v>0</v>
      </c>
      <c r="AD127">
        <f>VLOOKUP(C127,[1]base_traduzida!$C$1:$CN$437,68,FALSE)</f>
        <v>1</v>
      </c>
      <c r="AE127">
        <f>VLOOKUP(C127,[1]base_traduzida!$C$1:$CN$437,67,FALSE)</f>
        <v>0</v>
      </c>
      <c r="AF127">
        <f>VLOOKUP(C127,[1]base_traduzida!$C$1:$CN$437,71,FALSE)</f>
        <v>0</v>
      </c>
      <c r="AG127">
        <f>VLOOKUP(C127,[1]base_traduzida!$C$1:$CN$437,72,FALSE)</f>
        <v>0</v>
      </c>
      <c r="AH127">
        <f>VLOOKUP(C127,[1]base_traduzida!$C$1:$CN$437,73,FALSE)</f>
        <v>0</v>
      </c>
      <c r="AI127">
        <f>VLOOKUP(C127,[1]base_traduzida!$C$1:$CN$437,74,FALSE)</f>
        <v>0</v>
      </c>
      <c r="AJ127">
        <f>VLOOKUP(C127,[1]base_traduzida!$C$1:$CN$437,75,FALSE)</f>
        <v>0</v>
      </c>
      <c r="AK127">
        <f>VLOOKUP(C127,[1]base_traduzida!$C$1:$CN$437,76,FALSE)</f>
        <v>0</v>
      </c>
      <c r="AL127">
        <f>VLOOKUP(C127,[1]base_traduzida!$C$1:$CN$437,77,FALSE)</f>
        <v>0</v>
      </c>
      <c r="AM127">
        <f>VLOOKUP(C127,[1]base_traduzida!$C$1:$CN$437,78,FALSE)</f>
        <v>0</v>
      </c>
      <c r="AN127">
        <v>0</v>
      </c>
      <c r="AO127">
        <f>VLOOKUP(C127,[1]base_traduzida!$C$1:$CN$437,80,FALSE)</f>
        <v>0</v>
      </c>
      <c r="AP127" t="str">
        <f>VLOOKUP(C127,[1]base_traduzida!$C$1:$CN$437,81,FALSE)</f>
        <v>Entra ou ñ para leitura: não</v>
      </c>
      <c r="AQ127">
        <v>0</v>
      </c>
      <c r="AR127">
        <f>VLOOKUP(C127,[1]base_traduzida!$C$1:$CN$437,85,FALSE)</f>
        <v>0</v>
      </c>
      <c r="AS127">
        <f>VLOOKUP(C127,[1]base_traduzida!$C$1:$CN$437,83,FALSE)</f>
        <v>44374</v>
      </c>
      <c r="AT127">
        <f>VLOOKUP(C127,[1]base_traduzida!$C$1:$CN$437,84,FALSE)</f>
        <v>0</v>
      </c>
      <c r="AU127" t="str">
        <f>VLOOKUP(C127,[1]base_traduzida!$C$1:$CN$437,82,FALSE)</f>
        <v>Ruim</v>
      </c>
      <c r="AV127">
        <f>VLOOKUP(C127,[1]base_traduzida!$C$1:$CN$437,90,FALSE)</f>
        <v>0</v>
      </c>
      <c r="AW127">
        <f>VLOOKUP(C127,[1]base_traduzida!$C$1:$CN$437,66,FALSE)</f>
        <v>0</v>
      </c>
      <c r="AX127">
        <f>VLOOKUP(C127,[1]base_traduzida!$C$1:$CN$437,64,FALSE)</f>
        <v>0</v>
      </c>
      <c r="AY127">
        <f>VLOOKUP(C127,[1]base_traduzida!$C$1:$CN$437,65,FALSE)</f>
        <v>0</v>
      </c>
      <c r="AZ127">
        <f>VLOOKUP(C127,[1]base_traduzida!$C$1:$CN$437,69,FALSE)</f>
        <v>0</v>
      </c>
    </row>
    <row r="128" spans="1:52" x14ac:dyDescent="0.25">
      <c r="A128" t="s">
        <v>1018</v>
      </c>
      <c r="B128" t="s">
        <v>1019</v>
      </c>
      <c r="C128" t="s">
        <v>1020</v>
      </c>
      <c r="D128" t="s">
        <v>1021</v>
      </c>
      <c r="E128">
        <v>2017</v>
      </c>
      <c r="G128">
        <v>43</v>
      </c>
      <c r="H128" t="s">
        <v>1022</v>
      </c>
      <c r="I128" t="s">
        <v>1023</v>
      </c>
      <c r="L128">
        <v>19</v>
      </c>
      <c r="M128" t="b">
        <v>1</v>
      </c>
      <c r="N128" t="s">
        <v>1024</v>
      </c>
      <c r="O128" t="s">
        <v>53</v>
      </c>
      <c r="T128" t="s">
        <v>54</v>
      </c>
      <c r="U128" t="s">
        <v>55</v>
      </c>
      <c r="V128" t="s">
        <v>56</v>
      </c>
      <c r="W128" t="s">
        <v>57</v>
      </c>
      <c r="AA128">
        <f>VLOOKUP(C128,[1]base_traduzida!$C$1:$CN$437,8,FALSE)</f>
        <v>0</v>
      </c>
      <c r="AB128">
        <f>VLOOKUP(C128,[1]base_traduzida!$C$1:$CN$437,9,FALSE)</f>
        <v>0</v>
      </c>
      <c r="AC128">
        <f>VLOOKUP(C128,[1]base_traduzida!$C$1:$CN$437,16,FALSE)</f>
        <v>0</v>
      </c>
      <c r="AD128">
        <f>VLOOKUP(C128,[1]base_traduzida!$C$1:$CN$437,68,FALSE)</f>
        <v>1</v>
      </c>
      <c r="AE128">
        <f>VLOOKUP(C128,[1]base_traduzida!$C$1:$CN$437,67,FALSE)</f>
        <v>0</v>
      </c>
      <c r="AF128">
        <f>VLOOKUP(C128,[1]base_traduzida!$C$1:$CN$437,71,FALSE)</f>
        <v>0</v>
      </c>
      <c r="AG128">
        <f>VLOOKUP(C128,[1]base_traduzida!$C$1:$CN$437,72,FALSE)</f>
        <v>0</v>
      </c>
      <c r="AH128">
        <f>VLOOKUP(C128,[1]base_traduzida!$C$1:$CN$437,73,FALSE)</f>
        <v>0</v>
      </c>
      <c r="AI128">
        <f>VLOOKUP(C128,[1]base_traduzida!$C$1:$CN$437,74,FALSE)</f>
        <v>0</v>
      </c>
      <c r="AJ128">
        <f>VLOOKUP(C128,[1]base_traduzida!$C$1:$CN$437,75,FALSE)</f>
        <v>0</v>
      </c>
      <c r="AK128">
        <f>VLOOKUP(C128,[1]base_traduzida!$C$1:$CN$437,76,FALSE)</f>
        <v>0</v>
      </c>
      <c r="AL128">
        <f>VLOOKUP(C128,[1]base_traduzida!$C$1:$CN$437,77,FALSE)</f>
        <v>0</v>
      </c>
      <c r="AM128">
        <f>VLOOKUP(C128,[1]base_traduzida!$C$1:$CN$437,78,FALSE)</f>
        <v>0</v>
      </c>
      <c r="AN128">
        <v>0</v>
      </c>
      <c r="AO128">
        <f>VLOOKUP(C128,[1]base_traduzida!$C$1:$CN$437,80,FALSE)</f>
        <v>0</v>
      </c>
      <c r="AP128" t="str">
        <f>VLOOKUP(C128,[1]base_traduzida!$C$1:$CN$437,81,FALSE)</f>
        <v>Entra ou ñ para leitura: não</v>
      </c>
      <c r="AQ128">
        <v>0</v>
      </c>
      <c r="AR128">
        <f>VLOOKUP(C128,[1]base_traduzida!$C$1:$CN$437,85,FALSE)</f>
        <v>0</v>
      </c>
      <c r="AS128">
        <f>VLOOKUP(C128,[1]base_traduzida!$C$1:$CN$437,83,FALSE)</f>
        <v>44373</v>
      </c>
      <c r="AT128">
        <f>VLOOKUP(C128,[1]base_traduzida!$C$1:$CN$437,84,FALSE)</f>
        <v>0</v>
      </c>
      <c r="AU128" t="str">
        <f>VLOOKUP(C128,[1]base_traduzida!$C$1:$CN$437,82,FALSE)</f>
        <v>Ruim</v>
      </c>
      <c r="AV128">
        <f>VLOOKUP(C128,[1]base_traduzida!$C$1:$CN$437,90,FALSE)</f>
        <v>0</v>
      </c>
      <c r="AW128">
        <f>VLOOKUP(C128,[1]base_traduzida!$C$1:$CN$437,66,FALSE)</f>
        <v>0</v>
      </c>
      <c r="AX128">
        <f>VLOOKUP(C128,[1]base_traduzida!$C$1:$CN$437,64,FALSE)</f>
        <v>0</v>
      </c>
      <c r="AY128">
        <f>VLOOKUP(C128,[1]base_traduzida!$C$1:$CN$437,65,FALSE)</f>
        <v>0</v>
      </c>
      <c r="AZ128">
        <f>VLOOKUP(C128,[1]base_traduzida!$C$1:$CN$437,69,FALSE)</f>
        <v>0</v>
      </c>
    </row>
    <row r="129" spans="1:52" x14ac:dyDescent="0.25">
      <c r="A129" t="s">
        <v>1025</v>
      </c>
      <c r="B129" t="s">
        <v>1026</v>
      </c>
      <c r="C129" t="s">
        <v>1027</v>
      </c>
      <c r="D129" t="s">
        <v>1028</v>
      </c>
      <c r="E129">
        <v>2013</v>
      </c>
      <c r="G129">
        <v>10</v>
      </c>
      <c r="H129" t="s">
        <v>1029</v>
      </c>
      <c r="I129" t="s">
        <v>1030</v>
      </c>
      <c r="L129">
        <v>5</v>
      </c>
      <c r="M129" t="b">
        <v>1</v>
      </c>
      <c r="N129" t="s">
        <v>1031</v>
      </c>
      <c r="O129" t="s">
        <v>223</v>
      </c>
      <c r="P129" t="s">
        <v>1032</v>
      </c>
      <c r="Q129" t="s">
        <v>1033</v>
      </c>
      <c r="R129" t="s">
        <v>1034</v>
      </c>
      <c r="T129" t="s">
        <v>54</v>
      </c>
      <c r="U129" t="s">
        <v>75</v>
      </c>
      <c r="W129" t="s">
        <v>57</v>
      </c>
      <c r="AA129">
        <f>VLOOKUP(C129,[1]base_traduzida!$C$1:$CN$437,8,FALSE)</f>
        <v>0</v>
      </c>
      <c r="AB129">
        <f>VLOOKUP(C129,[1]base_traduzida!$C$1:$CN$437,9,FALSE)</f>
        <v>0</v>
      </c>
      <c r="AC129">
        <f>VLOOKUP(C129,[1]base_traduzida!$C$1:$CN$437,16,FALSE)</f>
        <v>0</v>
      </c>
      <c r="AD129">
        <f>VLOOKUP(C129,[1]base_traduzida!$C$1:$CN$437,68,FALSE)</f>
        <v>0</v>
      </c>
      <c r="AE129">
        <f>VLOOKUP(C129,[1]base_traduzida!$C$1:$CN$437,67,FALSE)</f>
        <v>0</v>
      </c>
      <c r="AF129">
        <f>VLOOKUP(C129,[1]base_traduzida!$C$1:$CN$437,71,FALSE)</f>
        <v>0</v>
      </c>
      <c r="AG129">
        <f>VLOOKUP(C129,[1]base_traduzida!$C$1:$CN$437,72,FALSE)</f>
        <v>0</v>
      </c>
      <c r="AH129">
        <f>VLOOKUP(C129,[1]base_traduzida!$C$1:$CN$437,73,FALSE)</f>
        <v>0</v>
      </c>
      <c r="AI129">
        <f>VLOOKUP(C129,[1]base_traduzida!$C$1:$CN$437,74,FALSE)</f>
        <v>0</v>
      </c>
      <c r="AJ129">
        <f>VLOOKUP(C129,[1]base_traduzida!$C$1:$CN$437,75,FALSE)</f>
        <v>0</v>
      </c>
      <c r="AK129">
        <f>VLOOKUP(C129,[1]base_traduzida!$C$1:$CN$437,76,FALSE)</f>
        <v>0</v>
      </c>
      <c r="AL129">
        <f>VLOOKUP(C129,[1]base_traduzida!$C$1:$CN$437,77,FALSE)</f>
        <v>0</v>
      </c>
      <c r="AM129">
        <f>VLOOKUP(C129,[1]base_traduzida!$C$1:$CN$437,78,FALSE)</f>
        <v>0</v>
      </c>
      <c r="AN129">
        <v>0</v>
      </c>
      <c r="AO129">
        <f>VLOOKUP(C129,[1]base_traduzida!$C$1:$CN$437,80,FALSE)</f>
        <v>0</v>
      </c>
      <c r="AP129">
        <f>VLOOKUP(C129,[1]base_traduzida!$C$1:$CN$437,81,FALSE)</f>
        <v>0</v>
      </c>
      <c r="AQ129">
        <v>0</v>
      </c>
      <c r="AR129">
        <f>VLOOKUP(C129,[1]base_traduzida!$C$1:$CN$437,85,FALSE)</f>
        <v>0</v>
      </c>
      <c r="AS129">
        <f>VLOOKUP(C129,[1]base_traduzida!$C$1:$CN$437,83,FALSE)</f>
        <v>0</v>
      </c>
      <c r="AT129">
        <f>VLOOKUP(C129,[1]base_traduzida!$C$1:$CN$437,84,FALSE)</f>
        <v>0</v>
      </c>
      <c r="AU129">
        <f>VLOOKUP(C129,[1]base_traduzida!$C$1:$CN$437,82,FALSE)</f>
        <v>0</v>
      </c>
      <c r="AV129">
        <f>VLOOKUP(C129,[1]base_traduzida!$C$1:$CN$437,90,FALSE)</f>
        <v>0</v>
      </c>
      <c r="AW129">
        <f>VLOOKUP(C129,[1]base_traduzida!$C$1:$CN$437,66,FALSE)</f>
        <v>0</v>
      </c>
      <c r="AX129">
        <f>VLOOKUP(C129,[1]base_traduzida!$C$1:$CN$437,64,FALSE)</f>
        <v>0</v>
      </c>
      <c r="AY129">
        <f>VLOOKUP(C129,[1]base_traduzida!$C$1:$CN$437,65,FALSE)</f>
        <v>0</v>
      </c>
      <c r="AZ129">
        <f>VLOOKUP(C129,[1]base_traduzida!$C$1:$CN$437,69,FALSE)</f>
        <v>0</v>
      </c>
    </row>
    <row r="130" spans="1:52" x14ac:dyDescent="0.25">
      <c r="A130" t="s">
        <v>1035</v>
      </c>
      <c r="B130" t="s">
        <v>1036</v>
      </c>
      <c r="C130" t="s">
        <v>1037</v>
      </c>
      <c r="D130" t="s">
        <v>1038</v>
      </c>
      <c r="E130">
        <v>2008</v>
      </c>
      <c r="G130">
        <v>12</v>
      </c>
      <c r="H130" t="s">
        <v>1039</v>
      </c>
      <c r="I130" t="s">
        <v>1040</v>
      </c>
      <c r="J130" t="s">
        <v>61</v>
      </c>
      <c r="L130">
        <v>8</v>
      </c>
      <c r="M130" t="b">
        <v>1</v>
      </c>
      <c r="N130" t="s">
        <v>1041</v>
      </c>
      <c r="O130" t="s">
        <v>116</v>
      </c>
      <c r="P130" t="s">
        <v>1042</v>
      </c>
      <c r="Q130" t="s">
        <v>1043</v>
      </c>
      <c r="R130" t="s">
        <v>1044</v>
      </c>
      <c r="S130">
        <v>74889</v>
      </c>
      <c r="T130" t="s">
        <v>54</v>
      </c>
      <c r="U130" t="s">
        <v>75</v>
      </c>
      <c r="W130" t="s">
        <v>57</v>
      </c>
      <c r="AA130">
        <f>VLOOKUP(C130,[1]base_traduzida!$C$1:$CN$437,8,FALSE)</f>
        <v>0</v>
      </c>
      <c r="AB130">
        <f>VLOOKUP(C130,[1]base_traduzida!$C$1:$CN$437,9,FALSE)</f>
        <v>0</v>
      </c>
      <c r="AC130">
        <f>VLOOKUP(C130,[1]base_traduzida!$C$1:$CN$437,16,FALSE)</f>
        <v>0</v>
      </c>
      <c r="AD130">
        <f>VLOOKUP(C130,[1]base_traduzida!$C$1:$CN$437,68,FALSE)</f>
        <v>0</v>
      </c>
      <c r="AE130">
        <f>VLOOKUP(C130,[1]base_traduzida!$C$1:$CN$437,67,FALSE)</f>
        <v>0</v>
      </c>
      <c r="AF130">
        <f>VLOOKUP(C130,[1]base_traduzida!$C$1:$CN$437,71,FALSE)</f>
        <v>0</v>
      </c>
      <c r="AG130">
        <f>VLOOKUP(C130,[1]base_traduzida!$C$1:$CN$437,72,FALSE)</f>
        <v>0</v>
      </c>
      <c r="AH130">
        <f>VLOOKUP(C130,[1]base_traduzida!$C$1:$CN$437,73,FALSE)</f>
        <v>0</v>
      </c>
      <c r="AI130">
        <f>VLOOKUP(C130,[1]base_traduzida!$C$1:$CN$437,74,FALSE)</f>
        <v>0</v>
      </c>
      <c r="AJ130">
        <f>VLOOKUP(C130,[1]base_traduzida!$C$1:$CN$437,75,FALSE)</f>
        <v>0</v>
      </c>
      <c r="AK130">
        <f>VLOOKUP(C130,[1]base_traduzida!$C$1:$CN$437,76,FALSE)</f>
        <v>0</v>
      </c>
      <c r="AL130">
        <f>VLOOKUP(C130,[1]base_traduzida!$C$1:$CN$437,77,FALSE)</f>
        <v>0</v>
      </c>
      <c r="AM130">
        <f>VLOOKUP(C130,[1]base_traduzida!$C$1:$CN$437,78,FALSE)</f>
        <v>0</v>
      </c>
      <c r="AN130">
        <v>0</v>
      </c>
      <c r="AO130">
        <f>VLOOKUP(C130,[1]base_traduzida!$C$1:$CN$437,80,FALSE)</f>
        <v>0</v>
      </c>
      <c r="AP130">
        <f>VLOOKUP(C130,[1]base_traduzida!$C$1:$CN$437,81,FALSE)</f>
        <v>0</v>
      </c>
      <c r="AQ130">
        <v>0</v>
      </c>
      <c r="AR130">
        <f>VLOOKUP(C130,[1]base_traduzida!$C$1:$CN$437,85,FALSE)</f>
        <v>0</v>
      </c>
      <c r="AS130">
        <f>VLOOKUP(C130,[1]base_traduzida!$C$1:$CN$437,83,FALSE)</f>
        <v>0</v>
      </c>
      <c r="AT130">
        <f>VLOOKUP(C130,[1]base_traduzida!$C$1:$CN$437,84,FALSE)</f>
        <v>0</v>
      </c>
      <c r="AU130">
        <f>VLOOKUP(C130,[1]base_traduzida!$C$1:$CN$437,82,FALSE)</f>
        <v>0</v>
      </c>
      <c r="AV130">
        <f>VLOOKUP(C130,[1]base_traduzida!$C$1:$CN$437,90,FALSE)</f>
        <v>0</v>
      </c>
      <c r="AW130">
        <f>VLOOKUP(C130,[1]base_traduzida!$C$1:$CN$437,66,FALSE)</f>
        <v>0</v>
      </c>
      <c r="AX130">
        <f>VLOOKUP(C130,[1]base_traduzida!$C$1:$CN$437,64,FALSE)</f>
        <v>0</v>
      </c>
      <c r="AY130">
        <f>VLOOKUP(C130,[1]base_traduzida!$C$1:$CN$437,65,FALSE)</f>
        <v>0</v>
      </c>
      <c r="AZ130">
        <f>VLOOKUP(C130,[1]base_traduzida!$C$1:$CN$437,69,FALSE)</f>
        <v>0</v>
      </c>
    </row>
    <row r="131" spans="1:52" x14ac:dyDescent="0.25">
      <c r="A131" t="s">
        <v>1045</v>
      </c>
      <c r="B131" t="s">
        <v>1046</v>
      </c>
      <c r="C131" t="s">
        <v>1047</v>
      </c>
      <c r="D131" t="s">
        <v>1048</v>
      </c>
      <c r="E131">
        <v>2021</v>
      </c>
      <c r="H131" t="s">
        <v>1049</v>
      </c>
      <c r="I131" t="s">
        <v>1050</v>
      </c>
      <c r="J131" t="s">
        <v>61</v>
      </c>
      <c r="L131">
        <v>1</v>
      </c>
      <c r="M131" t="b">
        <v>0</v>
      </c>
      <c r="N131" t="s">
        <v>1051</v>
      </c>
      <c r="O131" t="s">
        <v>549</v>
      </c>
      <c r="T131" t="s">
        <v>54</v>
      </c>
      <c r="U131" t="s">
        <v>55</v>
      </c>
      <c r="V131" t="s">
        <v>235</v>
      </c>
      <c r="W131" t="s">
        <v>57</v>
      </c>
      <c r="AA131">
        <f>VLOOKUP(C131,[1]base_traduzida!$C$1:$CN$437,8,FALSE)</f>
        <v>0</v>
      </c>
      <c r="AB131">
        <f>VLOOKUP(C131,[1]base_traduzida!$C$1:$CN$437,9,FALSE)</f>
        <v>0</v>
      </c>
      <c r="AC131">
        <f>VLOOKUP(C131,[1]base_traduzida!$C$1:$CN$437,16,FALSE)</f>
        <v>1</v>
      </c>
      <c r="AD131">
        <f>VLOOKUP(C131,[1]base_traduzida!$C$1:$CN$437,68,FALSE)</f>
        <v>1</v>
      </c>
      <c r="AE131">
        <f>VLOOKUP(C131,[1]base_traduzida!$C$1:$CN$437,67,FALSE)</f>
        <v>0</v>
      </c>
      <c r="AF131">
        <f>VLOOKUP(C131,[1]base_traduzida!$C$1:$CN$437,71,FALSE)</f>
        <v>0</v>
      </c>
      <c r="AG131">
        <f>VLOOKUP(C131,[1]base_traduzida!$C$1:$CN$437,72,FALSE)</f>
        <v>0</v>
      </c>
      <c r="AH131">
        <f>VLOOKUP(C131,[1]base_traduzida!$C$1:$CN$437,73,FALSE)</f>
        <v>0</v>
      </c>
      <c r="AI131">
        <f>VLOOKUP(C131,[1]base_traduzida!$C$1:$CN$437,74,FALSE)</f>
        <v>0</v>
      </c>
      <c r="AJ131">
        <f>VLOOKUP(C131,[1]base_traduzida!$C$1:$CN$437,75,FALSE)</f>
        <v>0</v>
      </c>
      <c r="AK131">
        <f>VLOOKUP(C131,[1]base_traduzida!$C$1:$CN$437,76,FALSE)</f>
        <v>0</v>
      </c>
      <c r="AL131">
        <f>VLOOKUP(C131,[1]base_traduzida!$C$1:$CN$437,77,FALSE)</f>
        <v>0</v>
      </c>
      <c r="AM131">
        <f>VLOOKUP(C131,[1]base_traduzida!$C$1:$CN$437,78,FALSE)</f>
        <v>0</v>
      </c>
      <c r="AN131">
        <v>0</v>
      </c>
      <c r="AO131">
        <f>VLOOKUP(C131,[1]base_traduzida!$C$1:$CN$437,80,FALSE)</f>
        <v>0</v>
      </c>
      <c r="AP131" t="str">
        <f>VLOOKUP(C131,[1]base_traduzida!$C$1:$CN$437,81,FALSE)</f>
        <v>Entra ou ñ para leitura: sim</v>
      </c>
      <c r="AQ131">
        <v>0</v>
      </c>
      <c r="AR131">
        <f>VLOOKUP(C131,[1]base_traduzida!$C$1:$CN$437,85,FALSE)</f>
        <v>0</v>
      </c>
      <c r="AS131">
        <f>VLOOKUP(C131,[1]base_traduzida!$C$1:$CN$437,83,FALSE)</f>
        <v>44375</v>
      </c>
      <c r="AT131">
        <f>VLOOKUP(C131,[1]base_traduzida!$C$1:$CN$437,84,FALSE)</f>
        <v>0</v>
      </c>
      <c r="AU131" t="str">
        <f>VLOOKUP(C131,[1]base_traduzida!$C$1:$CN$437,82,FALSE)</f>
        <v>Excelente</v>
      </c>
      <c r="AV131">
        <f>VLOOKUP(C131,[1]base_traduzida!$C$1:$CN$437,90,FALSE)</f>
        <v>0</v>
      </c>
      <c r="AW131">
        <f>VLOOKUP(C131,[1]base_traduzida!$C$1:$CN$437,66,FALSE)</f>
        <v>1</v>
      </c>
      <c r="AX131">
        <f>VLOOKUP(C131,[1]base_traduzida!$C$1:$CN$437,64,FALSE)</f>
        <v>1</v>
      </c>
      <c r="AY131" t="str">
        <f>VLOOKUP(C131,[1]base_traduzida!$C$1:$CN$437,65,FALSE)</f>
        <v>Leitura completa: sim - trabalha melhor l~exicos para cancer</v>
      </c>
      <c r="AZ131">
        <f>VLOOKUP(C131,[1]base_traduzida!$C$1:$CN$437,69,FALSE)</f>
        <v>0</v>
      </c>
    </row>
    <row r="132" spans="1:52" x14ac:dyDescent="0.25">
      <c r="A132" t="s">
        <v>1052</v>
      </c>
      <c r="C132" t="s">
        <v>1053</v>
      </c>
      <c r="D132" t="s">
        <v>1054</v>
      </c>
      <c r="E132">
        <v>2008</v>
      </c>
      <c r="F132" t="s">
        <v>61</v>
      </c>
      <c r="G132">
        <v>17</v>
      </c>
      <c r="H132" t="s">
        <v>1055</v>
      </c>
      <c r="I132" t="s">
        <v>1056</v>
      </c>
      <c r="J132" t="s">
        <v>61</v>
      </c>
      <c r="L132">
        <v>5</v>
      </c>
      <c r="M132" t="b">
        <v>1</v>
      </c>
      <c r="N132" t="s">
        <v>1057</v>
      </c>
      <c r="T132" t="s">
        <v>54</v>
      </c>
      <c r="U132" t="s">
        <v>55</v>
      </c>
      <c r="W132" t="s">
        <v>57</v>
      </c>
      <c r="AA132">
        <f>VLOOKUP(C132,[1]base_traduzida!$C$1:$CN$437,8,FALSE)</f>
        <v>0</v>
      </c>
      <c r="AB132">
        <f>VLOOKUP(C132,[1]base_traduzida!$C$1:$CN$437,9,FALSE)</f>
        <v>0</v>
      </c>
      <c r="AC132">
        <f>VLOOKUP(C132,[1]base_traduzida!$C$1:$CN$437,16,FALSE)</f>
        <v>0</v>
      </c>
      <c r="AD132">
        <f>VLOOKUP(C132,[1]base_traduzida!$C$1:$CN$437,68,FALSE)</f>
        <v>0</v>
      </c>
      <c r="AE132">
        <f>VLOOKUP(C132,[1]base_traduzida!$C$1:$CN$437,67,FALSE)</f>
        <v>0</v>
      </c>
      <c r="AF132">
        <f>VLOOKUP(C132,[1]base_traduzida!$C$1:$CN$437,71,FALSE)</f>
        <v>0</v>
      </c>
      <c r="AG132">
        <f>VLOOKUP(C132,[1]base_traduzida!$C$1:$CN$437,72,FALSE)</f>
        <v>0</v>
      </c>
      <c r="AH132">
        <f>VLOOKUP(C132,[1]base_traduzida!$C$1:$CN$437,73,FALSE)</f>
        <v>0</v>
      </c>
      <c r="AI132">
        <f>VLOOKUP(C132,[1]base_traduzida!$C$1:$CN$437,74,FALSE)</f>
        <v>0</v>
      </c>
      <c r="AJ132">
        <f>VLOOKUP(C132,[1]base_traduzida!$C$1:$CN$437,75,FALSE)</f>
        <v>0</v>
      </c>
      <c r="AK132">
        <f>VLOOKUP(C132,[1]base_traduzida!$C$1:$CN$437,76,FALSE)</f>
        <v>0</v>
      </c>
      <c r="AL132">
        <f>VLOOKUP(C132,[1]base_traduzida!$C$1:$CN$437,77,FALSE)</f>
        <v>0</v>
      </c>
      <c r="AM132">
        <f>VLOOKUP(C132,[1]base_traduzida!$C$1:$CN$437,78,FALSE)</f>
        <v>0</v>
      </c>
      <c r="AN132">
        <v>0</v>
      </c>
      <c r="AO132">
        <f>VLOOKUP(C132,[1]base_traduzida!$C$1:$CN$437,80,FALSE)</f>
        <v>0</v>
      </c>
      <c r="AP132">
        <f>VLOOKUP(C132,[1]base_traduzida!$C$1:$CN$437,81,FALSE)</f>
        <v>0</v>
      </c>
      <c r="AQ132">
        <v>0</v>
      </c>
      <c r="AR132">
        <f>VLOOKUP(C132,[1]base_traduzida!$C$1:$CN$437,85,FALSE)</f>
        <v>0</v>
      </c>
      <c r="AS132">
        <f>VLOOKUP(C132,[1]base_traduzida!$C$1:$CN$437,83,FALSE)</f>
        <v>0</v>
      </c>
      <c r="AT132">
        <f>VLOOKUP(C132,[1]base_traduzida!$C$1:$CN$437,84,FALSE)</f>
        <v>0</v>
      </c>
      <c r="AU132">
        <f>VLOOKUP(C132,[1]base_traduzida!$C$1:$CN$437,82,FALSE)</f>
        <v>0</v>
      </c>
      <c r="AV132">
        <f>VLOOKUP(C132,[1]base_traduzida!$C$1:$CN$437,90,FALSE)</f>
        <v>0</v>
      </c>
      <c r="AW132">
        <f>VLOOKUP(C132,[1]base_traduzida!$C$1:$CN$437,66,FALSE)</f>
        <v>0</v>
      </c>
      <c r="AX132">
        <f>VLOOKUP(C132,[1]base_traduzida!$C$1:$CN$437,64,FALSE)</f>
        <v>0</v>
      </c>
      <c r="AY132">
        <f>VLOOKUP(C132,[1]base_traduzida!$C$1:$CN$437,65,FALSE)</f>
        <v>0</v>
      </c>
      <c r="AZ132">
        <f>VLOOKUP(C132,[1]base_traduzida!$C$1:$CN$437,69,FALSE)</f>
        <v>0</v>
      </c>
    </row>
    <row r="133" spans="1:52" x14ac:dyDescent="0.25">
      <c r="A133" t="s">
        <v>1058</v>
      </c>
      <c r="B133" t="s">
        <v>1059</v>
      </c>
      <c r="C133" t="s">
        <v>1060</v>
      </c>
      <c r="D133" t="s">
        <v>1061</v>
      </c>
      <c r="E133">
        <v>2015</v>
      </c>
      <c r="G133">
        <v>98</v>
      </c>
      <c r="H133" t="s">
        <v>1062</v>
      </c>
      <c r="I133" t="s">
        <v>1063</v>
      </c>
      <c r="J133" t="s">
        <v>61</v>
      </c>
      <c r="L133">
        <v>9</v>
      </c>
      <c r="M133" t="b">
        <v>1</v>
      </c>
      <c r="N133" t="s">
        <v>1064</v>
      </c>
      <c r="O133" t="s">
        <v>108</v>
      </c>
      <c r="T133" t="s">
        <v>54</v>
      </c>
      <c r="U133" t="s">
        <v>55</v>
      </c>
      <c r="V133" t="s">
        <v>246</v>
      </c>
      <c r="W133" t="s">
        <v>57</v>
      </c>
      <c r="AA133">
        <f>VLOOKUP(C133,[1]base_traduzida!$C$1:$CN$437,8,FALSE)</f>
        <v>0</v>
      </c>
      <c r="AB133">
        <f>VLOOKUP(C133,[1]base_traduzida!$C$1:$CN$437,9,FALSE)</f>
        <v>1</v>
      </c>
      <c r="AC133">
        <f>VLOOKUP(C133,[1]base_traduzida!$C$1:$CN$437,16,FALSE)</f>
        <v>0</v>
      </c>
      <c r="AD133">
        <f>VLOOKUP(C133,[1]base_traduzida!$C$1:$CN$437,68,FALSE)</f>
        <v>1</v>
      </c>
      <c r="AE133">
        <f>VLOOKUP(C133,[1]base_traduzida!$C$1:$CN$437,67,FALSE)</f>
        <v>0</v>
      </c>
      <c r="AF133">
        <f>VLOOKUP(C133,[1]base_traduzida!$C$1:$CN$437,71,FALSE)</f>
        <v>0</v>
      </c>
      <c r="AG133">
        <f>VLOOKUP(C133,[1]base_traduzida!$C$1:$CN$437,72,FALSE)</f>
        <v>0</v>
      </c>
      <c r="AH133">
        <f>VLOOKUP(C133,[1]base_traduzida!$C$1:$CN$437,73,FALSE)</f>
        <v>0</v>
      </c>
      <c r="AI133">
        <f>VLOOKUP(C133,[1]base_traduzida!$C$1:$CN$437,74,FALSE)</f>
        <v>0</v>
      </c>
      <c r="AJ133">
        <f>VLOOKUP(C133,[1]base_traduzida!$C$1:$CN$437,75,FALSE)</f>
        <v>0</v>
      </c>
      <c r="AK133">
        <f>VLOOKUP(C133,[1]base_traduzida!$C$1:$CN$437,76,FALSE)</f>
        <v>0</v>
      </c>
      <c r="AL133">
        <f>VLOOKUP(C133,[1]base_traduzida!$C$1:$CN$437,77,FALSE)</f>
        <v>0</v>
      </c>
      <c r="AM133">
        <f>VLOOKUP(C133,[1]base_traduzida!$C$1:$CN$437,78,FALSE)</f>
        <v>0</v>
      </c>
      <c r="AN133">
        <v>0</v>
      </c>
      <c r="AO133">
        <f>VLOOKUP(C133,[1]base_traduzida!$C$1:$CN$437,80,FALSE)</f>
        <v>0</v>
      </c>
      <c r="AP133" t="str">
        <f>VLOOKUP(C133,[1]base_traduzida!$C$1:$CN$437,81,FALSE)</f>
        <v>Entra ou ñ para leitura: talvez</v>
      </c>
      <c r="AQ133">
        <v>0</v>
      </c>
      <c r="AR133">
        <f>VLOOKUP(C133,[1]base_traduzida!$C$1:$CN$437,85,FALSE)</f>
        <v>0</v>
      </c>
      <c r="AS133">
        <f>VLOOKUP(C133,[1]base_traduzida!$C$1:$CN$437,83,FALSE)</f>
        <v>44368</v>
      </c>
      <c r="AT133">
        <f>VLOOKUP(C133,[1]base_traduzida!$C$1:$CN$437,84,FALSE)</f>
        <v>0</v>
      </c>
      <c r="AU133" t="str">
        <f>VLOOKUP(C133,[1]base_traduzida!$C$1:$CN$437,82,FALSE)</f>
        <v>Razoavel</v>
      </c>
      <c r="AV133">
        <f>VLOOKUP(C133,[1]base_traduzida!$C$1:$CN$437,90,FALSE)</f>
        <v>0</v>
      </c>
      <c r="AW133">
        <f>VLOOKUP(C133,[1]base_traduzida!$C$1:$CN$437,66,FALSE)</f>
        <v>0</v>
      </c>
      <c r="AX133">
        <f>VLOOKUP(C133,[1]base_traduzida!$C$1:$CN$437,64,FALSE)</f>
        <v>0</v>
      </c>
      <c r="AY133">
        <f>VLOOKUP(C133,[1]base_traduzida!$C$1:$CN$437,65,FALSE)</f>
        <v>0</v>
      </c>
      <c r="AZ133">
        <f>VLOOKUP(C133,[1]base_traduzida!$C$1:$CN$437,69,FALSE)</f>
        <v>0</v>
      </c>
    </row>
    <row r="134" spans="1:52" x14ac:dyDescent="0.25">
      <c r="A134" t="s">
        <v>1065</v>
      </c>
      <c r="B134" t="s">
        <v>1066</v>
      </c>
      <c r="C134" t="s">
        <v>1067</v>
      </c>
      <c r="D134" t="s">
        <v>1068</v>
      </c>
      <c r="E134">
        <v>2009</v>
      </c>
      <c r="G134">
        <v>26</v>
      </c>
      <c r="H134" t="s">
        <v>1069</v>
      </c>
      <c r="I134" t="s">
        <v>1070</v>
      </c>
      <c r="J134" t="s">
        <v>61</v>
      </c>
      <c r="L134">
        <v>1</v>
      </c>
      <c r="M134" t="b">
        <v>0</v>
      </c>
      <c r="N134" t="s">
        <v>1071</v>
      </c>
      <c r="O134" t="s">
        <v>216</v>
      </c>
      <c r="T134" t="s">
        <v>54</v>
      </c>
      <c r="U134" t="s">
        <v>75</v>
      </c>
      <c r="V134" t="s">
        <v>140</v>
      </c>
      <c r="W134" t="s">
        <v>57</v>
      </c>
      <c r="AA134">
        <f>VLOOKUP(C134,[1]base_traduzida!$C$1:$CN$437,8,FALSE)</f>
        <v>0</v>
      </c>
      <c r="AB134">
        <f>VLOOKUP(C134,[1]base_traduzida!$C$1:$CN$437,9,FALSE)</f>
        <v>0</v>
      </c>
      <c r="AC134">
        <f>VLOOKUP(C134,[1]base_traduzida!$C$1:$CN$437,16,FALSE)</f>
        <v>0</v>
      </c>
      <c r="AD134">
        <f>VLOOKUP(C134,[1]base_traduzida!$C$1:$CN$437,68,FALSE)</f>
        <v>0</v>
      </c>
      <c r="AE134">
        <f>VLOOKUP(C134,[1]base_traduzida!$C$1:$CN$437,67,FALSE)</f>
        <v>0</v>
      </c>
      <c r="AF134">
        <f>VLOOKUP(C134,[1]base_traduzida!$C$1:$CN$437,71,FALSE)</f>
        <v>0</v>
      </c>
      <c r="AG134">
        <f>VLOOKUP(C134,[1]base_traduzida!$C$1:$CN$437,72,FALSE)</f>
        <v>0</v>
      </c>
      <c r="AH134">
        <f>VLOOKUP(C134,[1]base_traduzida!$C$1:$CN$437,73,FALSE)</f>
        <v>0</v>
      </c>
      <c r="AI134">
        <f>VLOOKUP(C134,[1]base_traduzida!$C$1:$CN$437,74,FALSE)</f>
        <v>0</v>
      </c>
      <c r="AJ134">
        <f>VLOOKUP(C134,[1]base_traduzida!$C$1:$CN$437,75,FALSE)</f>
        <v>0</v>
      </c>
      <c r="AK134">
        <f>VLOOKUP(C134,[1]base_traduzida!$C$1:$CN$437,76,FALSE)</f>
        <v>0</v>
      </c>
      <c r="AL134">
        <f>VLOOKUP(C134,[1]base_traduzida!$C$1:$CN$437,77,FALSE)</f>
        <v>0</v>
      </c>
      <c r="AM134">
        <f>VLOOKUP(C134,[1]base_traduzida!$C$1:$CN$437,78,FALSE)</f>
        <v>0</v>
      </c>
      <c r="AN134">
        <v>0</v>
      </c>
      <c r="AO134">
        <f>VLOOKUP(C134,[1]base_traduzida!$C$1:$CN$437,80,FALSE)</f>
        <v>0</v>
      </c>
      <c r="AP134">
        <f>VLOOKUP(C134,[1]base_traduzida!$C$1:$CN$437,81,FALSE)</f>
        <v>0</v>
      </c>
      <c r="AQ134">
        <v>0</v>
      </c>
      <c r="AR134">
        <f>VLOOKUP(C134,[1]base_traduzida!$C$1:$CN$437,85,FALSE)</f>
        <v>0</v>
      </c>
      <c r="AS134">
        <f>VLOOKUP(C134,[1]base_traduzida!$C$1:$CN$437,83,FALSE)</f>
        <v>0</v>
      </c>
      <c r="AT134">
        <f>VLOOKUP(C134,[1]base_traduzida!$C$1:$CN$437,84,FALSE)</f>
        <v>0</v>
      </c>
      <c r="AU134">
        <f>VLOOKUP(C134,[1]base_traduzida!$C$1:$CN$437,82,FALSE)</f>
        <v>0</v>
      </c>
      <c r="AV134">
        <f>VLOOKUP(C134,[1]base_traduzida!$C$1:$CN$437,90,FALSE)</f>
        <v>0</v>
      </c>
      <c r="AW134">
        <f>VLOOKUP(C134,[1]base_traduzida!$C$1:$CN$437,66,FALSE)</f>
        <v>0</v>
      </c>
      <c r="AX134">
        <f>VLOOKUP(C134,[1]base_traduzida!$C$1:$CN$437,64,FALSE)</f>
        <v>0</v>
      </c>
      <c r="AY134">
        <f>VLOOKUP(C134,[1]base_traduzida!$C$1:$CN$437,65,FALSE)</f>
        <v>0</v>
      </c>
      <c r="AZ134">
        <f>VLOOKUP(C134,[1]base_traduzida!$C$1:$CN$437,69,FALSE)</f>
        <v>0</v>
      </c>
    </row>
    <row r="135" spans="1:52" x14ac:dyDescent="0.25">
      <c r="A135" t="s">
        <v>1072</v>
      </c>
      <c r="B135" t="s">
        <v>1073</v>
      </c>
      <c r="C135" t="s">
        <v>1074</v>
      </c>
      <c r="D135" t="s">
        <v>1075</v>
      </c>
      <c r="E135">
        <v>2014</v>
      </c>
      <c r="G135">
        <v>5</v>
      </c>
      <c r="H135" t="s">
        <v>1076</v>
      </c>
      <c r="I135" t="s">
        <v>1077</v>
      </c>
      <c r="L135">
        <v>5</v>
      </c>
      <c r="M135" t="b">
        <v>1</v>
      </c>
      <c r="N135" t="s">
        <v>1078</v>
      </c>
      <c r="O135" t="s">
        <v>223</v>
      </c>
      <c r="P135" t="s">
        <v>459</v>
      </c>
      <c r="Q135" t="s">
        <v>460</v>
      </c>
      <c r="S135">
        <v>116944</v>
      </c>
      <c r="T135" t="s">
        <v>54</v>
      </c>
      <c r="U135" t="s">
        <v>75</v>
      </c>
      <c r="W135" t="s">
        <v>57</v>
      </c>
      <c r="AA135">
        <f>VLOOKUP(C135,[1]base_traduzida!$C$1:$CN$437,8,FALSE)</f>
        <v>0</v>
      </c>
      <c r="AB135">
        <f>VLOOKUP(C135,[1]base_traduzida!$C$1:$CN$437,9,FALSE)</f>
        <v>0</v>
      </c>
      <c r="AC135">
        <f>VLOOKUP(C135,[1]base_traduzida!$C$1:$CN$437,16,FALSE)</f>
        <v>0</v>
      </c>
      <c r="AD135">
        <f>VLOOKUP(C135,[1]base_traduzida!$C$1:$CN$437,68,FALSE)</f>
        <v>0</v>
      </c>
      <c r="AE135">
        <f>VLOOKUP(C135,[1]base_traduzida!$C$1:$CN$437,67,FALSE)</f>
        <v>0</v>
      </c>
      <c r="AF135">
        <f>VLOOKUP(C135,[1]base_traduzida!$C$1:$CN$437,71,FALSE)</f>
        <v>0</v>
      </c>
      <c r="AG135">
        <f>VLOOKUP(C135,[1]base_traduzida!$C$1:$CN$437,72,FALSE)</f>
        <v>0</v>
      </c>
      <c r="AH135">
        <f>VLOOKUP(C135,[1]base_traduzida!$C$1:$CN$437,73,FALSE)</f>
        <v>0</v>
      </c>
      <c r="AI135">
        <f>VLOOKUP(C135,[1]base_traduzida!$C$1:$CN$437,74,FALSE)</f>
        <v>0</v>
      </c>
      <c r="AJ135">
        <f>VLOOKUP(C135,[1]base_traduzida!$C$1:$CN$437,75,FALSE)</f>
        <v>0</v>
      </c>
      <c r="AK135">
        <f>VLOOKUP(C135,[1]base_traduzida!$C$1:$CN$437,76,FALSE)</f>
        <v>0</v>
      </c>
      <c r="AL135">
        <f>VLOOKUP(C135,[1]base_traduzida!$C$1:$CN$437,77,FALSE)</f>
        <v>0</v>
      </c>
      <c r="AM135">
        <f>VLOOKUP(C135,[1]base_traduzida!$C$1:$CN$437,78,FALSE)</f>
        <v>0</v>
      </c>
      <c r="AN135">
        <v>0</v>
      </c>
      <c r="AO135">
        <f>VLOOKUP(C135,[1]base_traduzida!$C$1:$CN$437,80,FALSE)</f>
        <v>0</v>
      </c>
      <c r="AP135">
        <f>VLOOKUP(C135,[1]base_traduzida!$C$1:$CN$437,81,FALSE)</f>
        <v>0</v>
      </c>
      <c r="AQ135">
        <v>0</v>
      </c>
      <c r="AR135">
        <f>VLOOKUP(C135,[1]base_traduzida!$C$1:$CN$437,85,FALSE)</f>
        <v>0</v>
      </c>
      <c r="AS135">
        <f>VLOOKUP(C135,[1]base_traduzida!$C$1:$CN$437,83,FALSE)</f>
        <v>0</v>
      </c>
      <c r="AT135">
        <f>VLOOKUP(C135,[1]base_traduzida!$C$1:$CN$437,84,FALSE)</f>
        <v>0</v>
      </c>
      <c r="AU135">
        <f>VLOOKUP(C135,[1]base_traduzida!$C$1:$CN$437,82,FALSE)</f>
        <v>0</v>
      </c>
      <c r="AV135">
        <f>VLOOKUP(C135,[1]base_traduzida!$C$1:$CN$437,90,FALSE)</f>
        <v>0</v>
      </c>
      <c r="AW135">
        <f>VLOOKUP(C135,[1]base_traduzida!$C$1:$CN$437,66,FALSE)</f>
        <v>0</v>
      </c>
      <c r="AX135">
        <f>VLOOKUP(C135,[1]base_traduzida!$C$1:$CN$437,64,FALSE)</f>
        <v>0</v>
      </c>
      <c r="AY135">
        <f>VLOOKUP(C135,[1]base_traduzida!$C$1:$CN$437,65,FALSE)</f>
        <v>0</v>
      </c>
      <c r="AZ135">
        <f>VLOOKUP(C135,[1]base_traduzida!$C$1:$CN$437,69,FALSE)</f>
        <v>0</v>
      </c>
    </row>
    <row r="136" spans="1:52" x14ac:dyDescent="0.25">
      <c r="A136" t="s">
        <v>1079</v>
      </c>
      <c r="B136" t="s">
        <v>1080</v>
      </c>
      <c r="C136" t="s">
        <v>1081</v>
      </c>
      <c r="D136" t="s">
        <v>1082</v>
      </c>
      <c r="E136">
        <v>2018</v>
      </c>
      <c r="F136" t="s">
        <v>61</v>
      </c>
      <c r="G136">
        <v>131</v>
      </c>
      <c r="H136" t="s">
        <v>1083</v>
      </c>
      <c r="I136" t="s">
        <v>1084</v>
      </c>
      <c r="J136" t="s">
        <v>61</v>
      </c>
      <c r="L136">
        <v>6</v>
      </c>
      <c r="M136" t="b">
        <v>1</v>
      </c>
      <c r="N136" t="s">
        <v>1085</v>
      </c>
      <c r="O136" t="s">
        <v>53</v>
      </c>
      <c r="T136" t="s">
        <v>54</v>
      </c>
      <c r="U136" t="s">
        <v>55</v>
      </c>
      <c r="V136" t="s">
        <v>149</v>
      </c>
      <c r="W136" t="s">
        <v>57</v>
      </c>
      <c r="AA136">
        <f>VLOOKUP(C136,[1]base_traduzida!$C$1:$CN$437,8,FALSE)</f>
        <v>0</v>
      </c>
      <c r="AB136">
        <f>VLOOKUP(C136,[1]base_traduzida!$C$1:$CN$437,9,FALSE)</f>
        <v>0</v>
      </c>
      <c r="AC136">
        <f>VLOOKUP(C136,[1]base_traduzida!$C$1:$CN$437,16,FALSE)</f>
        <v>1</v>
      </c>
      <c r="AD136">
        <f>VLOOKUP(C136,[1]base_traduzida!$C$1:$CN$437,68,FALSE)</f>
        <v>1</v>
      </c>
      <c r="AE136">
        <f>VLOOKUP(C136,[1]base_traduzida!$C$1:$CN$437,67,FALSE)</f>
        <v>0</v>
      </c>
      <c r="AF136">
        <f>VLOOKUP(C136,[1]base_traduzida!$C$1:$CN$437,71,FALSE)</f>
        <v>0</v>
      </c>
      <c r="AG136">
        <f>VLOOKUP(C136,[1]base_traduzida!$C$1:$CN$437,72,FALSE)</f>
        <v>0</v>
      </c>
      <c r="AH136">
        <f>VLOOKUP(C136,[1]base_traduzida!$C$1:$CN$437,73,FALSE)</f>
        <v>0</v>
      </c>
      <c r="AI136">
        <f>VLOOKUP(C136,[1]base_traduzida!$C$1:$CN$437,74,FALSE)</f>
        <v>0</v>
      </c>
      <c r="AJ136">
        <f>VLOOKUP(C136,[1]base_traduzida!$C$1:$CN$437,75,FALSE)</f>
        <v>0</v>
      </c>
      <c r="AK136">
        <f>VLOOKUP(C136,[1]base_traduzida!$C$1:$CN$437,76,FALSE)</f>
        <v>0</v>
      </c>
      <c r="AL136">
        <f>VLOOKUP(C136,[1]base_traduzida!$C$1:$CN$437,77,FALSE)</f>
        <v>0</v>
      </c>
      <c r="AM136">
        <f>VLOOKUP(C136,[1]base_traduzida!$C$1:$CN$437,78,FALSE)</f>
        <v>0</v>
      </c>
      <c r="AN136">
        <v>0</v>
      </c>
      <c r="AO136">
        <f>VLOOKUP(C136,[1]base_traduzida!$C$1:$CN$437,80,FALSE)</f>
        <v>0</v>
      </c>
      <c r="AP136" t="str">
        <f>VLOOKUP(C136,[1]base_traduzida!$C$1:$CN$437,81,FALSE)</f>
        <v>Entra ou ñ para leitura: sim - bom</v>
      </c>
      <c r="AQ136">
        <v>0</v>
      </c>
      <c r="AR136">
        <f>VLOOKUP(C136,[1]base_traduzida!$C$1:$CN$437,85,FALSE)</f>
        <v>0</v>
      </c>
      <c r="AS136">
        <f>VLOOKUP(C136,[1]base_traduzida!$C$1:$CN$437,83,FALSE)</f>
        <v>44373</v>
      </c>
      <c r="AT136">
        <f>VLOOKUP(C136,[1]base_traduzida!$C$1:$CN$437,84,FALSE)</f>
        <v>0</v>
      </c>
      <c r="AU136" t="str">
        <f>VLOOKUP(C136,[1]base_traduzida!$C$1:$CN$437,82,FALSE)</f>
        <v>Bom</v>
      </c>
      <c r="AV136">
        <f>VLOOKUP(C136,[1]base_traduzida!$C$1:$CN$437,90,FALSE)</f>
        <v>0</v>
      </c>
      <c r="AW136">
        <f>VLOOKUP(C136,[1]base_traduzida!$C$1:$CN$437,66,FALSE)</f>
        <v>1</v>
      </c>
      <c r="AX136">
        <f>VLOOKUP(C136,[1]base_traduzida!$C$1:$CN$437,64,FALSE)</f>
        <v>1</v>
      </c>
      <c r="AY136" t="str">
        <f>VLOOKUP(C136,[1]base_traduzida!$C$1:$CN$437,65,FALSE)</f>
        <v>Leitura completa: sim</v>
      </c>
      <c r="AZ136">
        <f>VLOOKUP(C136,[1]base_traduzida!$C$1:$CN$437,69,FALSE)</f>
        <v>0</v>
      </c>
    </row>
    <row r="137" spans="1:52" x14ac:dyDescent="0.25">
      <c r="A137" t="s">
        <v>1086</v>
      </c>
      <c r="B137" t="s">
        <v>1087</v>
      </c>
      <c r="C137" t="s">
        <v>1088</v>
      </c>
      <c r="D137" t="s">
        <v>1089</v>
      </c>
      <c r="E137">
        <v>2010</v>
      </c>
      <c r="G137">
        <v>4</v>
      </c>
      <c r="H137" t="s">
        <v>1090</v>
      </c>
      <c r="I137" t="s">
        <v>1091</v>
      </c>
      <c r="J137" t="s">
        <v>61</v>
      </c>
      <c r="L137">
        <v>7</v>
      </c>
      <c r="M137" t="b">
        <v>1</v>
      </c>
      <c r="N137" t="s">
        <v>1092</v>
      </c>
      <c r="T137" t="s">
        <v>54</v>
      </c>
      <c r="U137" t="s">
        <v>323</v>
      </c>
      <c r="W137" t="s">
        <v>57</v>
      </c>
      <c r="AA137">
        <f>VLOOKUP(C137,[1]base_traduzida!$C$1:$CN$437,8,FALSE)</f>
        <v>0</v>
      </c>
      <c r="AB137">
        <f>VLOOKUP(C137,[1]base_traduzida!$C$1:$CN$437,9,FALSE)</f>
        <v>0</v>
      </c>
      <c r="AC137">
        <f>VLOOKUP(C137,[1]base_traduzida!$C$1:$CN$437,16,FALSE)</f>
        <v>0</v>
      </c>
      <c r="AD137">
        <f>VLOOKUP(C137,[1]base_traduzida!$C$1:$CN$437,68,FALSE)</f>
        <v>0</v>
      </c>
      <c r="AE137">
        <f>VLOOKUP(C137,[1]base_traduzida!$C$1:$CN$437,67,FALSE)</f>
        <v>0</v>
      </c>
      <c r="AF137">
        <f>VLOOKUP(C137,[1]base_traduzida!$C$1:$CN$437,71,FALSE)</f>
        <v>0</v>
      </c>
      <c r="AG137">
        <f>VLOOKUP(C137,[1]base_traduzida!$C$1:$CN$437,72,FALSE)</f>
        <v>0</v>
      </c>
      <c r="AH137">
        <f>VLOOKUP(C137,[1]base_traduzida!$C$1:$CN$437,73,FALSE)</f>
        <v>0</v>
      </c>
      <c r="AI137">
        <f>VLOOKUP(C137,[1]base_traduzida!$C$1:$CN$437,74,FALSE)</f>
        <v>0</v>
      </c>
      <c r="AJ137">
        <f>VLOOKUP(C137,[1]base_traduzida!$C$1:$CN$437,75,FALSE)</f>
        <v>0</v>
      </c>
      <c r="AK137">
        <f>VLOOKUP(C137,[1]base_traduzida!$C$1:$CN$437,76,FALSE)</f>
        <v>0</v>
      </c>
      <c r="AL137">
        <f>VLOOKUP(C137,[1]base_traduzida!$C$1:$CN$437,77,FALSE)</f>
        <v>0</v>
      </c>
      <c r="AM137">
        <f>VLOOKUP(C137,[1]base_traduzida!$C$1:$CN$437,78,FALSE)</f>
        <v>0</v>
      </c>
      <c r="AN137">
        <v>0</v>
      </c>
      <c r="AO137">
        <f>VLOOKUP(C137,[1]base_traduzida!$C$1:$CN$437,80,FALSE)</f>
        <v>0</v>
      </c>
      <c r="AP137">
        <f>VLOOKUP(C137,[1]base_traduzida!$C$1:$CN$437,81,FALSE)</f>
        <v>0</v>
      </c>
      <c r="AQ137">
        <v>0</v>
      </c>
      <c r="AR137">
        <f>VLOOKUP(C137,[1]base_traduzida!$C$1:$CN$437,85,FALSE)</f>
        <v>0</v>
      </c>
      <c r="AS137">
        <f>VLOOKUP(C137,[1]base_traduzida!$C$1:$CN$437,83,FALSE)</f>
        <v>0</v>
      </c>
      <c r="AT137">
        <f>VLOOKUP(C137,[1]base_traduzida!$C$1:$CN$437,84,FALSE)</f>
        <v>0</v>
      </c>
      <c r="AU137">
        <f>VLOOKUP(C137,[1]base_traduzida!$C$1:$CN$437,82,FALSE)</f>
        <v>0</v>
      </c>
      <c r="AV137">
        <f>VLOOKUP(C137,[1]base_traduzida!$C$1:$CN$437,90,FALSE)</f>
        <v>0</v>
      </c>
      <c r="AW137">
        <f>VLOOKUP(C137,[1]base_traduzida!$C$1:$CN$437,66,FALSE)</f>
        <v>0</v>
      </c>
      <c r="AX137">
        <f>VLOOKUP(C137,[1]base_traduzida!$C$1:$CN$437,64,FALSE)</f>
        <v>0</v>
      </c>
      <c r="AY137">
        <f>VLOOKUP(C137,[1]base_traduzida!$C$1:$CN$437,65,FALSE)</f>
        <v>0</v>
      </c>
      <c r="AZ137">
        <f>VLOOKUP(C137,[1]base_traduzida!$C$1:$CN$437,69,FALSE)</f>
        <v>0</v>
      </c>
    </row>
    <row r="138" spans="1:52" x14ac:dyDescent="0.25">
      <c r="A138" t="s">
        <v>1093</v>
      </c>
      <c r="B138" t="s">
        <v>1094</v>
      </c>
      <c r="C138" t="s">
        <v>1095</v>
      </c>
      <c r="D138" t="s">
        <v>1096</v>
      </c>
      <c r="E138">
        <v>2019</v>
      </c>
      <c r="F138" t="s">
        <v>61</v>
      </c>
      <c r="G138">
        <v>11</v>
      </c>
      <c r="H138" t="s">
        <v>1097</v>
      </c>
      <c r="I138" t="s">
        <v>1098</v>
      </c>
      <c r="J138" t="s">
        <v>61</v>
      </c>
      <c r="L138">
        <v>25</v>
      </c>
      <c r="M138" t="b">
        <v>1</v>
      </c>
      <c r="N138" t="s">
        <v>1099</v>
      </c>
      <c r="O138" t="s">
        <v>1100</v>
      </c>
      <c r="T138" t="s">
        <v>54</v>
      </c>
      <c r="U138" t="s">
        <v>792</v>
      </c>
      <c r="W138" t="s">
        <v>57</v>
      </c>
      <c r="AA138">
        <f>VLOOKUP(C138,[1]base_traduzida!$C$1:$CN$437,8,FALSE)</f>
        <v>0</v>
      </c>
      <c r="AB138">
        <f>VLOOKUP(C138,[1]base_traduzida!$C$1:$CN$437,9,FALSE)</f>
        <v>1</v>
      </c>
      <c r="AC138">
        <f>VLOOKUP(C138,[1]base_traduzida!$C$1:$CN$437,16,FALSE)</f>
        <v>1</v>
      </c>
      <c r="AD138">
        <f>VLOOKUP(C138,[1]base_traduzida!$C$1:$CN$437,68,FALSE)</f>
        <v>1</v>
      </c>
      <c r="AE138">
        <f>VLOOKUP(C138,[1]base_traduzida!$C$1:$CN$437,67,FALSE)</f>
        <v>0</v>
      </c>
      <c r="AF138">
        <f>VLOOKUP(C138,[1]base_traduzida!$C$1:$CN$437,71,FALSE)</f>
        <v>0</v>
      </c>
      <c r="AG138">
        <f>VLOOKUP(C138,[1]base_traduzida!$C$1:$CN$437,72,FALSE)</f>
        <v>0</v>
      </c>
      <c r="AH138">
        <f>VLOOKUP(C138,[1]base_traduzida!$C$1:$CN$437,73,FALSE)</f>
        <v>0</v>
      </c>
      <c r="AI138">
        <f>VLOOKUP(C138,[1]base_traduzida!$C$1:$CN$437,74,FALSE)</f>
        <v>0</v>
      </c>
      <c r="AJ138">
        <f>VLOOKUP(C138,[1]base_traduzida!$C$1:$CN$437,75,FALSE)</f>
        <v>0</v>
      </c>
      <c r="AK138">
        <f>VLOOKUP(C138,[1]base_traduzida!$C$1:$CN$437,76,FALSE)</f>
        <v>0</v>
      </c>
      <c r="AL138">
        <f>VLOOKUP(C138,[1]base_traduzida!$C$1:$CN$437,77,FALSE)</f>
        <v>0</v>
      </c>
      <c r="AM138">
        <f>VLOOKUP(C138,[1]base_traduzida!$C$1:$CN$437,78,FALSE)</f>
        <v>0</v>
      </c>
      <c r="AN138">
        <v>0</v>
      </c>
      <c r="AO138">
        <f>VLOOKUP(C138,[1]base_traduzida!$C$1:$CN$437,80,FALSE)</f>
        <v>1</v>
      </c>
      <c r="AP138" t="str">
        <f>VLOOKUP(C138,[1]base_traduzida!$C$1:$CN$437,81,FALSE)</f>
        <v>Entra ou ñ para leitura: sim - bom</v>
      </c>
      <c r="AQ138">
        <v>0</v>
      </c>
      <c r="AR138">
        <f>VLOOKUP(C138,[1]base_traduzida!$C$1:$CN$437,85,FALSE)</f>
        <v>0</v>
      </c>
      <c r="AS138">
        <f>VLOOKUP(C138,[1]base_traduzida!$C$1:$CN$437,83,FALSE)</f>
        <v>44371</v>
      </c>
      <c r="AT138">
        <f>VLOOKUP(C138,[1]base_traduzida!$C$1:$CN$437,84,FALSE)</f>
        <v>0</v>
      </c>
      <c r="AU138" t="str">
        <f>VLOOKUP(C138,[1]base_traduzida!$C$1:$CN$437,82,FALSE)</f>
        <v>Bom</v>
      </c>
      <c r="AV138">
        <f>VLOOKUP(C138,[1]base_traduzida!$C$1:$CN$437,90,FALSE)</f>
        <v>0</v>
      </c>
      <c r="AW138">
        <f>VLOOKUP(C138,[1]base_traduzida!$C$1:$CN$437,66,FALSE)</f>
        <v>1</v>
      </c>
      <c r="AX138">
        <f>VLOOKUP(C138,[1]base_traduzida!$C$1:$CN$437,64,FALSE)</f>
        <v>1</v>
      </c>
      <c r="AY138" t="str">
        <f>VLOOKUP(C138,[1]base_traduzida!$C$1:$CN$437,65,FALSE)</f>
        <v>Leitura completa: sim, + sobre CCN</v>
      </c>
      <c r="AZ138">
        <f>VLOOKUP(C138,[1]base_traduzida!$C$1:$CN$437,69,FALSE)</f>
        <v>0</v>
      </c>
    </row>
    <row r="139" spans="1:52" x14ac:dyDescent="0.25">
      <c r="A139" t="s">
        <v>1101</v>
      </c>
      <c r="C139" t="s">
        <v>1102</v>
      </c>
      <c r="D139" t="s">
        <v>1103</v>
      </c>
      <c r="E139">
        <v>2021</v>
      </c>
      <c r="H139" t="s">
        <v>1104</v>
      </c>
      <c r="I139" t="s">
        <v>1105</v>
      </c>
      <c r="J139" t="s">
        <v>61</v>
      </c>
      <c r="L139">
        <v>10</v>
      </c>
      <c r="M139" t="b">
        <v>1</v>
      </c>
      <c r="N139" t="s">
        <v>1106</v>
      </c>
      <c r="O139" t="s">
        <v>1017</v>
      </c>
      <c r="T139" t="s">
        <v>54</v>
      </c>
      <c r="U139" t="s">
        <v>55</v>
      </c>
      <c r="W139" t="s">
        <v>57</v>
      </c>
      <c r="AA139" t="e">
        <f>VLOOKUP(C139,[1]base_traduzida!$C$1:$CN$437,8,FALSE)</f>
        <v>#N/A</v>
      </c>
      <c r="AB139" t="e">
        <f>VLOOKUP(C139,[1]base_traduzida!$C$1:$CN$437,9,FALSE)</f>
        <v>#N/A</v>
      </c>
      <c r="AC139" t="e">
        <f>VLOOKUP(C139,[1]base_traduzida!$C$1:$CN$437,16,FALSE)</f>
        <v>#N/A</v>
      </c>
      <c r="AD139" t="e">
        <f>VLOOKUP(C139,[1]base_traduzida!$C$1:$CN$437,68,FALSE)</f>
        <v>#N/A</v>
      </c>
      <c r="AE139" t="e">
        <f>VLOOKUP(C139,[1]base_traduzida!$C$1:$CN$437,67,FALSE)</f>
        <v>#N/A</v>
      </c>
      <c r="AF139" t="e">
        <f>VLOOKUP(C139,[1]base_traduzida!$C$1:$CN$437,71,FALSE)</f>
        <v>#N/A</v>
      </c>
      <c r="AG139" t="e">
        <f>VLOOKUP(C139,[1]base_traduzida!$C$1:$CN$437,72,FALSE)</f>
        <v>#N/A</v>
      </c>
      <c r="AH139" t="e">
        <f>VLOOKUP(C139,[1]base_traduzida!$C$1:$CN$437,73,FALSE)</f>
        <v>#N/A</v>
      </c>
      <c r="AI139" t="e">
        <f>VLOOKUP(C139,[1]base_traduzida!$C$1:$CN$437,74,FALSE)</f>
        <v>#N/A</v>
      </c>
      <c r="AJ139" t="e">
        <f>VLOOKUP(C139,[1]base_traduzida!$C$1:$CN$437,75,FALSE)</f>
        <v>#N/A</v>
      </c>
      <c r="AK139" t="e">
        <f>VLOOKUP(C139,[1]base_traduzida!$C$1:$CN$437,76,FALSE)</f>
        <v>#N/A</v>
      </c>
      <c r="AL139" t="e">
        <f>VLOOKUP(C139,[1]base_traduzida!$C$1:$CN$437,77,FALSE)</f>
        <v>#N/A</v>
      </c>
      <c r="AM139" t="e">
        <f>VLOOKUP(C139,[1]base_traduzida!$C$1:$CN$437,78,FALSE)</f>
        <v>#N/A</v>
      </c>
      <c r="AN139">
        <v>0</v>
      </c>
      <c r="AO139" t="e">
        <f>VLOOKUP(C139,[1]base_traduzida!$C$1:$CN$437,80,FALSE)</f>
        <v>#N/A</v>
      </c>
      <c r="AP139" t="e">
        <f>VLOOKUP(C139,[1]base_traduzida!$C$1:$CN$437,81,FALSE)</f>
        <v>#N/A</v>
      </c>
      <c r="AQ139">
        <v>0</v>
      </c>
      <c r="AR139" t="e">
        <f>VLOOKUP(C139,[1]base_traduzida!$C$1:$CN$437,85,FALSE)</f>
        <v>#N/A</v>
      </c>
      <c r="AS139" t="e">
        <f>VLOOKUP(C139,[1]base_traduzida!$C$1:$CN$437,83,FALSE)</f>
        <v>#N/A</v>
      </c>
      <c r="AT139" t="e">
        <f>VLOOKUP(C139,[1]base_traduzida!$C$1:$CN$437,84,FALSE)</f>
        <v>#N/A</v>
      </c>
      <c r="AU139" t="e">
        <f>VLOOKUP(C139,[1]base_traduzida!$C$1:$CN$437,82,FALSE)</f>
        <v>#N/A</v>
      </c>
      <c r="AV139" t="e">
        <f>VLOOKUP(C139,[1]base_traduzida!$C$1:$CN$437,90,FALSE)</f>
        <v>#N/A</v>
      </c>
      <c r="AW139" t="e">
        <f>VLOOKUP(C139,[1]base_traduzida!$C$1:$CN$437,66,FALSE)</f>
        <v>#N/A</v>
      </c>
      <c r="AX139" t="e">
        <f>VLOOKUP(C139,[1]base_traduzida!$C$1:$CN$437,64,FALSE)</f>
        <v>#N/A</v>
      </c>
      <c r="AY139" t="e">
        <f>VLOOKUP(C139,[1]base_traduzida!$C$1:$CN$437,65,FALSE)</f>
        <v>#N/A</v>
      </c>
      <c r="AZ139" t="e">
        <f>VLOOKUP(C139,[1]base_traduzida!$C$1:$CN$437,69,FALSE)</f>
        <v>#N/A</v>
      </c>
    </row>
    <row r="140" spans="1:52" x14ac:dyDescent="0.25">
      <c r="A140" t="s">
        <v>1107</v>
      </c>
      <c r="B140" t="s">
        <v>1108</v>
      </c>
      <c r="C140" t="s">
        <v>1109</v>
      </c>
      <c r="D140" t="s">
        <v>1110</v>
      </c>
      <c r="E140">
        <v>2021</v>
      </c>
      <c r="G140">
        <v>1</v>
      </c>
      <c r="H140" t="s">
        <v>1111</v>
      </c>
      <c r="I140" t="s">
        <v>1112</v>
      </c>
      <c r="J140" t="s">
        <v>61</v>
      </c>
      <c r="L140">
        <v>1</v>
      </c>
      <c r="M140" t="b">
        <v>0</v>
      </c>
      <c r="N140" t="s">
        <v>1113</v>
      </c>
      <c r="O140" t="s">
        <v>895</v>
      </c>
      <c r="T140" t="s">
        <v>54</v>
      </c>
      <c r="U140" t="s">
        <v>55</v>
      </c>
      <c r="V140" t="s">
        <v>140</v>
      </c>
      <c r="W140" t="s">
        <v>57</v>
      </c>
      <c r="AA140" t="e">
        <f>VLOOKUP(C140,[1]base_traduzida!$C$1:$CN$437,8,FALSE)</f>
        <v>#N/A</v>
      </c>
      <c r="AB140" t="e">
        <f>VLOOKUP(C140,[1]base_traduzida!$C$1:$CN$437,9,FALSE)</f>
        <v>#N/A</v>
      </c>
      <c r="AC140" t="e">
        <f>VLOOKUP(C140,[1]base_traduzida!$C$1:$CN$437,16,FALSE)</f>
        <v>#N/A</v>
      </c>
      <c r="AD140" t="e">
        <f>VLOOKUP(C140,[1]base_traduzida!$C$1:$CN$437,68,FALSE)</f>
        <v>#N/A</v>
      </c>
      <c r="AE140" t="e">
        <f>VLOOKUP(C140,[1]base_traduzida!$C$1:$CN$437,67,FALSE)</f>
        <v>#N/A</v>
      </c>
      <c r="AF140" t="e">
        <f>VLOOKUP(C140,[1]base_traduzida!$C$1:$CN$437,71,FALSE)</f>
        <v>#N/A</v>
      </c>
      <c r="AG140" t="e">
        <f>VLOOKUP(C140,[1]base_traduzida!$C$1:$CN$437,72,FALSE)</f>
        <v>#N/A</v>
      </c>
      <c r="AH140" t="e">
        <f>VLOOKUP(C140,[1]base_traduzida!$C$1:$CN$437,73,FALSE)</f>
        <v>#N/A</v>
      </c>
      <c r="AI140" t="e">
        <f>VLOOKUP(C140,[1]base_traduzida!$C$1:$CN$437,74,FALSE)</f>
        <v>#N/A</v>
      </c>
      <c r="AJ140" t="e">
        <f>VLOOKUP(C140,[1]base_traduzida!$C$1:$CN$437,75,FALSE)</f>
        <v>#N/A</v>
      </c>
      <c r="AK140" t="e">
        <f>VLOOKUP(C140,[1]base_traduzida!$C$1:$CN$437,76,FALSE)</f>
        <v>#N/A</v>
      </c>
      <c r="AL140" t="e">
        <f>VLOOKUP(C140,[1]base_traduzida!$C$1:$CN$437,77,FALSE)</f>
        <v>#N/A</v>
      </c>
      <c r="AM140" t="e">
        <f>VLOOKUP(C140,[1]base_traduzida!$C$1:$CN$437,78,FALSE)</f>
        <v>#N/A</v>
      </c>
      <c r="AN140">
        <v>0</v>
      </c>
      <c r="AO140" t="e">
        <f>VLOOKUP(C140,[1]base_traduzida!$C$1:$CN$437,80,FALSE)</f>
        <v>#N/A</v>
      </c>
      <c r="AP140" t="e">
        <f>VLOOKUP(C140,[1]base_traduzida!$C$1:$CN$437,81,FALSE)</f>
        <v>#N/A</v>
      </c>
      <c r="AQ140">
        <v>0</v>
      </c>
      <c r="AR140" t="e">
        <f>VLOOKUP(C140,[1]base_traduzida!$C$1:$CN$437,85,FALSE)</f>
        <v>#N/A</v>
      </c>
      <c r="AS140" t="e">
        <f>VLOOKUP(C140,[1]base_traduzida!$C$1:$CN$437,83,FALSE)</f>
        <v>#N/A</v>
      </c>
      <c r="AT140" t="e">
        <f>VLOOKUP(C140,[1]base_traduzida!$C$1:$CN$437,84,FALSE)</f>
        <v>#N/A</v>
      </c>
      <c r="AU140" t="e">
        <f>VLOOKUP(C140,[1]base_traduzida!$C$1:$CN$437,82,FALSE)</f>
        <v>#N/A</v>
      </c>
      <c r="AV140" t="e">
        <f>VLOOKUP(C140,[1]base_traduzida!$C$1:$CN$437,90,FALSE)</f>
        <v>#N/A</v>
      </c>
      <c r="AW140" t="e">
        <f>VLOOKUP(C140,[1]base_traduzida!$C$1:$CN$437,66,FALSE)</f>
        <v>#N/A</v>
      </c>
      <c r="AX140" t="e">
        <f>VLOOKUP(C140,[1]base_traduzida!$C$1:$CN$437,64,FALSE)</f>
        <v>#N/A</v>
      </c>
      <c r="AY140" t="e">
        <f>VLOOKUP(C140,[1]base_traduzida!$C$1:$CN$437,65,FALSE)</f>
        <v>#N/A</v>
      </c>
      <c r="AZ140" t="e">
        <f>VLOOKUP(C140,[1]base_traduzida!$C$1:$CN$437,69,FALSE)</f>
        <v>#N/A</v>
      </c>
    </row>
    <row r="141" spans="1:52" x14ac:dyDescent="0.25">
      <c r="A141" t="s">
        <v>1114</v>
      </c>
      <c r="B141" t="s">
        <v>1115</v>
      </c>
      <c r="C141" t="s">
        <v>1116</v>
      </c>
      <c r="D141" t="s">
        <v>1117</v>
      </c>
      <c r="E141">
        <v>2018</v>
      </c>
      <c r="G141">
        <v>33</v>
      </c>
      <c r="H141" t="s">
        <v>1118</v>
      </c>
      <c r="I141" t="s">
        <v>1119</v>
      </c>
      <c r="J141" t="s">
        <v>61</v>
      </c>
      <c r="L141">
        <v>1</v>
      </c>
      <c r="M141" t="b">
        <v>0</v>
      </c>
      <c r="N141" t="s">
        <v>1120</v>
      </c>
      <c r="T141" t="s">
        <v>54</v>
      </c>
      <c r="U141" t="s">
        <v>55</v>
      </c>
      <c r="V141" t="s">
        <v>140</v>
      </c>
      <c r="W141" t="s">
        <v>57</v>
      </c>
      <c r="AA141">
        <f>VLOOKUP(C141,[1]base_traduzida!$C$1:$CN$437,8,FALSE)</f>
        <v>0</v>
      </c>
      <c r="AB141">
        <f>VLOOKUP(C141,[1]base_traduzida!$C$1:$CN$437,9,FALSE)</f>
        <v>0</v>
      </c>
      <c r="AC141">
        <f>VLOOKUP(C141,[1]base_traduzida!$C$1:$CN$437,16,FALSE)</f>
        <v>0</v>
      </c>
      <c r="AD141">
        <f>VLOOKUP(C141,[1]base_traduzida!$C$1:$CN$437,68,FALSE)</f>
        <v>1</v>
      </c>
      <c r="AE141">
        <f>VLOOKUP(C141,[1]base_traduzida!$C$1:$CN$437,67,FALSE)</f>
        <v>0</v>
      </c>
      <c r="AF141">
        <f>VLOOKUP(C141,[1]base_traduzida!$C$1:$CN$437,71,FALSE)</f>
        <v>0</v>
      </c>
      <c r="AG141">
        <f>VLOOKUP(C141,[1]base_traduzida!$C$1:$CN$437,72,FALSE)</f>
        <v>0</v>
      </c>
      <c r="AH141">
        <f>VLOOKUP(C141,[1]base_traduzida!$C$1:$CN$437,73,FALSE)</f>
        <v>0</v>
      </c>
      <c r="AI141">
        <f>VLOOKUP(C141,[1]base_traduzida!$C$1:$CN$437,74,FALSE)</f>
        <v>0</v>
      </c>
      <c r="AJ141">
        <f>VLOOKUP(C141,[1]base_traduzida!$C$1:$CN$437,75,FALSE)</f>
        <v>0</v>
      </c>
      <c r="AK141">
        <f>VLOOKUP(C141,[1]base_traduzida!$C$1:$CN$437,76,FALSE)</f>
        <v>0</v>
      </c>
      <c r="AL141">
        <f>VLOOKUP(C141,[1]base_traduzida!$C$1:$CN$437,77,FALSE)</f>
        <v>0</v>
      </c>
      <c r="AM141">
        <f>VLOOKUP(C141,[1]base_traduzida!$C$1:$CN$437,78,FALSE)</f>
        <v>0</v>
      </c>
      <c r="AN141">
        <v>0</v>
      </c>
      <c r="AO141">
        <f>VLOOKUP(C141,[1]base_traduzida!$C$1:$CN$437,80,FALSE)</f>
        <v>0</v>
      </c>
      <c r="AP141" t="str">
        <f>VLOOKUP(C141,[1]base_traduzida!$C$1:$CN$437,81,FALSE)</f>
        <v>Entra ou ñ para leitura: não</v>
      </c>
      <c r="AQ141">
        <v>0</v>
      </c>
      <c r="AR141">
        <f>VLOOKUP(C141,[1]base_traduzida!$C$1:$CN$437,85,FALSE)</f>
        <v>0</v>
      </c>
      <c r="AS141">
        <f>VLOOKUP(C141,[1]base_traduzida!$C$1:$CN$437,83,FALSE)</f>
        <v>44373</v>
      </c>
      <c r="AT141">
        <f>VLOOKUP(C141,[1]base_traduzida!$C$1:$CN$437,84,FALSE)</f>
        <v>0</v>
      </c>
      <c r="AU141" t="str">
        <f>VLOOKUP(C141,[1]base_traduzida!$C$1:$CN$437,82,FALSE)</f>
        <v>Ruim</v>
      </c>
      <c r="AV141">
        <f>VLOOKUP(C141,[1]base_traduzida!$C$1:$CN$437,90,FALSE)</f>
        <v>0</v>
      </c>
      <c r="AW141">
        <f>VLOOKUP(C141,[1]base_traduzida!$C$1:$CN$437,66,FALSE)</f>
        <v>0</v>
      </c>
      <c r="AX141">
        <f>VLOOKUP(C141,[1]base_traduzida!$C$1:$CN$437,64,FALSE)</f>
        <v>0</v>
      </c>
      <c r="AY141">
        <f>VLOOKUP(C141,[1]base_traduzida!$C$1:$CN$437,65,FALSE)</f>
        <v>0</v>
      </c>
      <c r="AZ141">
        <f>VLOOKUP(C141,[1]base_traduzida!$C$1:$CN$437,69,FALSE)</f>
        <v>0</v>
      </c>
    </row>
    <row r="142" spans="1:52" x14ac:dyDescent="0.25">
      <c r="A142" t="s">
        <v>1121</v>
      </c>
      <c r="B142" t="s">
        <v>1122</v>
      </c>
      <c r="C142" t="s">
        <v>1123</v>
      </c>
      <c r="D142" t="s">
        <v>1124</v>
      </c>
      <c r="E142">
        <v>2015</v>
      </c>
      <c r="F142" t="s">
        <v>61</v>
      </c>
      <c r="G142">
        <v>18</v>
      </c>
      <c r="H142" t="s">
        <v>1125</v>
      </c>
      <c r="I142" t="s">
        <v>1126</v>
      </c>
      <c r="J142" t="s">
        <v>61</v>
      </c>
      <c r="L142">
        <v>8</v>
      </c>
      <c r="M142" t="b">
        <v>1</v>
      </c>
      <c r="N142" t="s">
        <v>1127</v>
      </c>
      <c r="O142" t="s">
        <v>1100</v>
      </c>
      <c r="T142" t="s">
        <v>54</v>
      </c>
      <c r="U142" t="s">
        <v>55</v>
      </c>
      <c r="W142" t="s">
        <v>57</v>
      </c>
      <c r="AA142">
        <f>VLOOKUP(C142,[1]base_traduzida!$C$1:$CN$437,8,FALSE)</f>
        <v>0</v>
      </c>
      <c r="AB142">
        <f>VLOOKUP(C142,[1]base_traduzida!$C$1:$CN$437,9,FALSE)</f>
        <v>1</v>
      </c>
      <c r="AC142">
        <f>VLOOKUP(C142,[1]base_traduzida!$C$1:$CN$437,16,FALSE)</f>
        <v>0</v>
      </c>
      <c r="AD142">
        <f>VLOOKUP(C142,[1]base_traduzida!$C$1:$CN$437,68,FALSE)</f>
        <v>1</v>
      </c>
      <c r="AE142">
        <f>VLOOKUP(C142,[1]base_traduzida!$C$1:$CN$437,67,FALSE)</f>
        <v>0</v>
      </c>
      <c r="AF142">
        <f>VLOOKUP(C142,[1]base_traduzida!$C$1:$CN$437,71,FALSE)</f>
        <v>0</v>
      </c>
      <c r="AG142">
        <f>VLOOKUP(C142,[1]base_traduzida!$C$1:$CN$437,72,FALSE)</f>
        <v>0</v>
      </c>
      <c r="AH142">
        <f>VLOOKUP(C142,[1]base_traduzida!$C$1:$CN$437,73,FALSE)</f>
        <v>0</v>
      </c>
      <c r="AI142">
        <f>VLOOKUP(C142,[1]base_traduzida!$C$1:$CN$437,74,FALSE)</f>
        <v>0</v>
      </c>
      <c r="AJ142">
        <f>VLOOKUP(C142,[1]base_traduzida!$C$1:$CN$437,75,FALSE)</f>
        <v>0</v>
      </c>
      <c r="AK142">
        <f>VLOOKUP(C142,[1]base_traduzida!$C$1:$CN$437,76,FALSE)</f>
        <v>0</v>
      </c>
      <c r="AL142">
        <f>VLOOKUP(C142,[1]base_traduzida!$C$1:$CN$437,77,FALSE)</f>
        <v>0</v>
      </c>
      <c r="AM142">
        <f>VLOOKUP(C142,[1]base_traduzida!$C$1:$CN$437,78,FALSE)</f>
        <v>0</v>
      </c>
      <c r="AN142">
        <v>0</v>
      </c>
      <c r="AO142">
        <f>VLOOKUP(C142,[1]base_traduzida!$C$1:$CN$437,80,FALSE)</f>
        <v>0</v>
      </c>
      <c r="AP142" t="str">
        <f>VLOOKUP(C142,[1]base_traduzida!$C$1:$CN$437,81,FALSE)</f>
        <v>Entra ou ñ para leitura: não - comparar relatos de pacientes e de médicos em ADRs</v>
      </c>
      <c r="AQ142">
        <v>0</v>
      </c>
      <c r="AR142">
        <f>VLOOKUP(C142,[1]base_traduzida!$C$1:$CN$437,85,FALSE)</f>
        <v>0</v>
      </c>
      <c r="AS142">
        <f>VLOOKUP(C142,[1]base_traduzida!$C$1:$CN$437,83,FALSE)</f>
        <v>44368</v>
      </c>
      <c r="AT142">
        <f>VLOOKUP(C142,[1]base_traduzida!$C$1:$CN$437,84,FALSE)</f>
        <v>0</v>
      </c>
      <c r="AU142" t="str">
        <f>VLOOKUP(C142,[1]base_traduzida!$C$1:$CN$437,82,FALSE)</f>
        <v>Ruim</v>
      </c>
      <c r="AV142">
        <f>VLOOKUP(C142,[1]base_traduzida!$C$1:$CN$437,90,FALSE)</f>
        <v>0</v>
      </c>
      <c r="AW142">
        <f>VLOOKUP(C142,[1]base_traduzida!$C$1:$CN$437,66,FALSE)</f>
        <v>0</v>
      </c>
      <c r="AX142">
        <f>VLOOKUP(C142,[1]base_traduzida!$C$1:$CN$437,64,FALSE)</f>
        <v>0</v>
      </c>
      <c r="AY142">
        <f>VLOOKUP(C142,[1]base_traduzida!$C$1:$CN$437,65,FALSE)</f>
        <v>0</v>
      </c>
      <c r="AZ142">
        <f>VLOOKUP(C142,[1]base_traduzida!$C$1:$CN$437,69,FALSE)</f>
        <v>0</v>
      </c>
    </row>
    <row r="143" spans="1:52" x14ac:dyDescent="0.25">
      <c r="A143" t="s">
        <v>1128</v>
      </c>
      <c r="B143" t="s">
        <v>1129</v>
      </c>
      <c r="C143" t="s">
        <v>1130</v>
      </c>
      <c r="D143" t="s">
        <v>1131</v>
      </c>
      <c r="E143">
        <v>2021</v>
      </c>
      <c r="G143">
        <v>3</v>
      </c>
      <c r="H143" t="s">
        <v>1132</v>
      </c>
      <c r="I143" t="s">
        <v>1133</v>
      </c>
      <c r="J143" t="s">
        <v>61</v>
      </c>
      <c r="L143">
        <v>8</v>
      </c>
      <c r="M143" t="b">
        <v>1</v>
      </c>
      <c r="N143" t="s">
        <v>1134</v>
      </c>
      <c r="O143" t="s">
        <v>702</v>
      </c>
      <c r="T143" t="s">
        <v>54</v>
      </c>
      <c r="U143" t="s">
        <v>55</v>
      </c>
      <c r="V143" t="s">
        <v>149</v>
      </c>
      <c r="W143" t="s">
        <v>57</v>
      </c>
      <c r="AA143" t="e">
        <f>VLOOKUP(C143,[1]base_traduzida!$C$1:$CN$437,8,FALSE)</f>
        <v>#N/A</v>
      </c>
      <c r="AB143" t="e">
        <f>VLOOKUP(C143,[1]base_traduzida!$C$1:$CN$437,9,FALSE)</f>
        <v>#N/A</v>
      </c>
      <c r="AC143" t="e">
        <f>VLOOKUP(C143,[1]base_traduzida!$C$1:$CN$437,16,FALSE)</f>
        <v>#N/A</v>
      </c>
      <c r="AD143" t="e">
        <f>VLOOKUP(C143,[1]base_traduzida!$C$1:$CN$437,68,FALSE)</f>
        <v>#N/A</v>
      </c>
      <c r="AE143" t="e">
        <f>VLOOKUP(C143,[1]base_traduzida!$C$1:$CN$437,67,FALSE)</f>
        <v>#N/A</v>
      </c>
      <c r="AF143" t="e">
        <f>VLOOKUP(C143,[1]base_traduzida!$C$1:$CN$437,71,FALSE)</f>
        <v>#N/A</v>
      </c>
      <c r="AG143" t="e">
        <f>VLOOKUP(C143,[1]base_traduzida!$C$1:$CN$437,72,FALSE)</f>
        <v>#N/A</v>
      </c>
      <c r="AH143" t="e">
        <f>VLOOKUP(C143,[1]base_traduzida!$C$1:$CN$437,73,FALSE)</f>
        <v>#N/A</v>
      </c>
      <c r="AI143" t="e">
        <f>VLOOKUP(C143,[1]base_traduzida!$C$1:$CN$437,74,FALSE)</f>
        <v>#N/A</v>
      </c>
      <c r="AJ143" t="e">
        <f>VLOOKUP(C143,[1]base_traduzida!$C$1:$CN$437,75,FALSE)</f>
        <v>#N/A</v>
      </c>
      <c r="AK143" t="e">
        <f>VLOOKUP(C143,[1]base_traduzida!$C$1:$CN$437,76,FALSE)</f>
        <v>#N/A</v>
      </c>
      <c r="AL143" t="e">
        <f>VLOOKUP(C143,[1]base_traduzida!$C$1:$CN$437,77,FALSE)</f>
        <v>#N/A</v>
      </c>
      <c r="AM143" t="e">
        <f>VLOOKUP(C143,[1]base_traduzida!$C$1:$CN$437,78,FALSE)</f>
        <v>#N/A</v>
      </c>
      <c r="AN143">
        <v>0</v>
      </c>
      <c r="AO143" t="e">
        <f>VLOOKUP(C143,[1]base_traduzida!$C$1:$CN$437,80,FALSE)</f>
        <v>#N/A</v>
      </c>
      <c r="AP143" t="e">
        <f>VLOOKUP(C143,[1]base_traduzida!$C$1:$CN$437,81,FALSE)</f>
        <v>#N/A</v>
      </c>
      <c r="AQ143">
        <v>0</v>
      </c>
      <c r="AR143" t="e">
        <f>VLOOKUP(C143,[1]base_traduzida!$C$1:$CN$437,85,FALSE)</f>
        <v>#N/A</v>
      </c>
      <c r="AS143" t="e">
        <f>VLOOKUP(C143,[1]base_traduzida!$C$1:$CN$437,83,FALSE)</f>
        <v>#N/A</v>
      </c>
      <c r="AT143" t="e">
        <f>VLOOKUP(C143,[1]base_traduzida!$C$1:$CN$437,84,FALSE)</f>
        <v>#N/A</v>
      </c>
      <c r="AU143" t="e">
        <f>VLOOKUP(C143,[1]base_traduzida!$C$1:$CN$437,82,FALSE)</f>
        <v>#N/A</v>
      </c>
      <c r="AV143" t="e">
        <f>VLOOKUP(C143,[1]base_traduzida!$C$1:$CN$437,90,FALSE)</f>
        <v>#N/A</v>
      </c>
      <c r="AW143" t="e">
        <f>VLOOKUP(C143,[1]base_traduzida!$C$1:$CN$437,66,FALSE)</f>
        <v>#N/A</v>
      </c>
      <c r="AX143" t="e">
        <f>VLOOKUP(C143,[1]base_traduzida!$C$1:$CN$437,64,FALSE)</f>
        <v>#N/A</v>
      </c>
      <c r="AY143" t="e">
        <f>VLOOKUP(C143,[1]base_traduzida!$C$1:$CN$437,65,FALSE)</f>
        <v>#N/A</v>
      </c>
      <c r="AZ143" t="e">
        <f>VLOOKUP(C143,[1]base_traduzida!$C$1:$CN$437,69,FALSE)</f>
        <v>#N/A</v>
      </c>
    </row>
    <row r="144" spans="1:52" x14ac:dyDescent="0.25">
      <c r="A144" t="s">
        <v>1135</v>
      </c>
      <c r="C144" t="s">
        <v>1136</v>
      </c>
      <c r="D144" t="s">
        <v>1137</v>
      </c>
      <c r="E144">
        <v>2020</v>
      </c>
      <c r="H144" t="s">
        <v>1138</v>
      </c>
      <c r="I144" t="s">
        <v>1139</v>
      </c>
      <c r="J144" t="s">
        <v>61</v>
      </c>
      <c r="L144">
        <v>10</v>
      </c>
      <c r="M144" t="b">
        <v>1</v>
      </c>
      <c r="N144" t="s">
        <v>1140</v>
      </c>
      <c r="O144" t="s">
        <v>1017</v>
      </c>
      <c r="T144" t="s">
        <v>54</v>
      </c>
      <c r="U144" t="s">
        <v>55</v>
      </c>
      <c r="W144" t="s">
        <v>57</v>
      </c>
      <c r="AA144">
        <f>VLOOKUP(C144,[1]base_traduzida!$C$1:$CN$437,8,FALSE)</f>
        <v>0</v>
      </c>
      <c r="AB144">
        <f>VLOOKUP(C144,[1]base_traduzida!$C$1:$CN$437,9,FALSE)</f>
        <v>0</v>
      </c>
      <c r="AC144">
        <f>VLOOKUP(C144,[1]base_traduzida!$C$1:$CN$437,16,FALSE)</f>
        <v>1</v>
      </c>
      <c r="AD144">
        <f>VLOOKUP(C144,[1]base_traduzida!$C$1:$CN$437,68,FALSE)</f>
        <v>1</v>
      </c>
      <c r="AE144">
        <f>VLOOKUP(C144,[1]base_traduzida!$C$1:$CN$437,67,FALSE)</f>
        <v>0</v>
      </c>
      <c r="AF144">
        <f>VLOOKUP(C144,[1]base_traduzida!$C$1:$CN$437,71,FALSE)</f>
        <v>0</v>
      </c>
      <c r="AG144">
        <f>VLOOKUP(C144,[1]base_traduzida!$C$1:$CN$437,72,FALSE)</f>
        <v>0</v>
      </c>
      <c r="AH144">
        <f>VLOOKUP(C144,[1]base_traduzida!$C$1:$CN$437,73,FALSE)</f>
        <v>0</v>
      </c>
      <c r="AI144">
        <f>VLOOKUP(C144,[1]base_traduzida!$C$1:$CN$437,74,FALSE)</f>
        <v>0</v>
      </c>
      <c r="AJ144">
        <f>VLOOKUP(C144,[1]base_traduzida!$C$1:$CN$437,75,FALSE)</f>
        <v>0</v>
      </c>
      <c r="AK144">
        <f>VLOOKUP(C144,[1]base_traduzida!$C$1:$CN$437,76,FALSE)</f>
        <v>0</v>
      </c>
      <c r="AL144">
        <f>VLOOKUP(C144,[1]base_traduzida!$C$1:$CN$437,77,FALSE)</f>
        <v>0</v>
      </c>
      <c r="AM144">
        <f>VLOOKUP(C144,[1]base_traduzida!$C$1:$CN$437,78,FALSE)</f>
        <v>0</v>
      </c>
      <c r="AN144">
        <v>0</v>
      </c>
      <c r="AO144">
        <f>VLOOKUP(C144,[1]base_traduzida!$C$1:$CN$437,80,FALSE)</f>
        <v>1</v>
      </c>
      <c r="AP144" t="str">
        <f>VLOOKUP(C144,[1]base_traduzida!$C$1:$CN$437,81,FALSE)</f>
        <v>Entra ou ñ para leitura: sim - bom</v>
      </c>
      <c r="AQ144">
        <v>0</v>
      </c>
      <c r="AR144">
        <f>VLOOKUP(C144,[1]base_traduzida!$C$1:$CN$437,85,FALSE)</f>
        <v>0</v>
      </c>
      <c r="AS144">
        <f>VLOOKUP(C144,[1]base_traduzida!$C$1:$CN$437,83,FALSE)</f>
        <v>44374</v>
      </c>
      <c r="AT144">
        <f>VLOOKUP(C144,[1]base_traduzida!$C$1:$CN$437,84,FALSE)</f>
        <v>0</v>
      </c>
      <c r="AU144" t="str">
        <f>VLOOKUP(C144,[1]base_traduzida!$C$1:$CN$437,82,FALSE)</f>
        <v>Bom</v>
      </c>
      <c r="AV144">
        <f>VLOOKUP(C144,[1]base_traduzida!$C$1:$CN$437,90,FALSE)</f>
        <v>0</v>
      </c>
      <c r="AW144">
        <f>VLOOKUP(C144,[1]base_traduzida!$C$1:$CN$437,66,FALSE)</f>
        <v>1</v>
      </c>
      <c r="AX144">
        <f>VLOOKUP(C144,[1]base_traduzida!$C$1:$CN$437,64,FALSE)</f>
        <v>1</v>
      </c>
      <c r="AY144" t="str">
        <f>VLOOKUP(C144,[1]base_traduzida!$C$1:$CN$437,65,FALSE)</f>
        <v>Leitura completa: sim Metamap</v>
      </c>
      <c r="AZ144">
        <f>VLOOKUP(C144,[1]base_traduzida!$C$1:$CN$437,69,FALSE)</f>
        <v>0</v>
      </c>
    </row>
    <row r="145" spans="1:52" x14ac:dyDescent="0.25">
      <c r="A145" t="s">
        <v>1141</v>
      </c>
      <c r="B145" t="s">
        <v>1142</v>
      </c>
      <c r="C145" t="s">
        <v>1143</v>
      </c>
      <c r="D145" t="s">
        <v>1144</v>
      </c>
      <c r="E145">
        <v>2017</v>
      </c>
      <c r="G145">
        <v>43</v>
      </c>
      <c r="H145" t="s">
        <v>1145</v>
      </c>
      <c r="I145" t="s">
        <v>1146</v>
      </c>
      <c r="J145" t="s">
        <v>61</v>
      </c>
      <c r="L145">
        <v>1</v>
      </c>
      <c r="M145" t="b">
        <v>0</v>
      </c>
      <c r="N145" t="s">
        <v>1147</v>
      </c>
      <c r="O145" t="s">
        <v>1148</v>
      </c>
      <c r="T145" t="s">
        <v>54</v>
      </c>
      <c r="U145" t="s">
        <v>55</v>
      </c>
      <c r="V145" t="s">
        <v>140</v>
      </c>
      <c r="W145" t="s">
        <v>57</v>
      </c>
      <c r="AA145">
        <f>VLOOKUP(C145,[1]base_traduzida!$C$1:$CN$437,8,FALSE)</f>
        <v>0</v>
      </c>
      <c r="AB145">
        <f>VLOOKUP(C145,[1]base_traduzida!$C$1:$CN$437,9,FALSE)</f>
        <v>1</v>
      </c>
      <c r="AC145">
        <f>VLOOKUP(C145,[1]base_traduzida!$C$1:$CN$437,16,FALSE)</f>
        <v>0</v>
      </c>
      <c r="AD145">
        <f>VLOOKUP(C145,[1]base_traduzida!$C$1:$CN$437,68,FALSE)</f>
        <v>1</v>
      </c>
      <c r="AE145">
        <f>VLOOKUP(C145,[1]base_traduzida!$C$1:$CN$437,67,FALSE)</f>
        <v>0</v>
      </c>
      <c r="AF145">
        <f>VLOOKUP(C145,[1]base_traduzida!$C$1:$CN$437,71,FALSE)</f>
        <v>0</v>
      </c>
      <c r="AG145">
        <f>VLOOKUP(C145,[1]base_traduzida!$C$1:$CN$437,72,FALSE)</f>
        <v>0</v>
      </c>
      <c r="AH145">
        <f>VLOOKUP(C145,[1]base_traduzida!$C$1:$CN$437,73,FALSE)</f>
        <v>0</v>
      </c>
      <c r="AI145">
        <f>VLOOKUP(C145,[1]base_traduzida!$C$1:$CN$437,74,FALSE)</f>
        <v>0</v>
      </c>
      <c r="AJ145">
        <f>VLOOKUP(C145,[1]base_traduzida!$C$1:$CN$437,75,FALSE)</f>
        <v>0</v>
      </c>
      <c r="AK145">
        <f>VLOOKUP(C145,[1]base_traduzida!$C$1:$CN$437,76,FALSE)</f>
        <v>0</v>
      </c>
      <c r="AL145">
        <f>VLOOKUP(C145,[1]base_traduzida!$C$1:$CN$437,77,FALSE)</f>
        <v>0</v>
      </c>
      <c r="AM145">
        <f>VLOOKUP(C145,[1]base_traduzida!$C$1:$CN$437,78,FALSE)</f>
        <v>0</v>
      </c>
      <c r="AN145">
        <v>0</v>
      </c>
      <c r="AO145">
        <f>VLOOKUP(C145,[1]base_traduzida!$C$1:$CN$437,80,FALSE)</f>
        <v>0</v>
      </c>
      <c r="AP145" t="str">
        <f>VLOOKUP(C145,[1]base_traduzida!$C$1:$CN$437,81,FALSE)</f>
        <v>Entra ou ñ para leitura: não - extracao de ADR com redes neurais</v>
      </c>
      <c r="AQ145">
        <v>0</v>
      </c>
      <c r="AR145">
        <f>VLOOKUP(C145,[1]base_traduzida!$C$1:$CN$437,85,FALSE)</f>
        <v>0</v>
      </c>
      <c r="AS145">
        <f>VLOOKUP(C145,[1]base_traduzida!$C$1:$CN$437,83,FALSE)</f>
        <v>44369</v>
      </c>
      <c r="AT145">
        <f>VLOOKUP(C145,[1]base_traduzida!$C$1:$CN$437,84,FALSE)</f>
        <v>0</v>
      </c>
      <c r="AU145" t="str">
        <f>VLOOKUP(C145,[1]base_traduzida!$C$1:$CN$437,82,FALSE)</f>
        <v>Ruim</v>
      </c>
      <c r="AV145">
        <f>VLOOKUP(C145,[1]base_traduzida!$C$1:$CN$437,90,FALSE)</f>
        <v>0</v>
      </c>
      <c r="AW145">
        <f>VLOOKUP(C145,[1]base_traduzida!$C$1:$CN$437,66,FALSE)</f>
        <v>0</v>
      </c>
      <c r="AX145">
        <f>VLOOKUP(C145,[1]base_traduzida!$C$1:$CN$437,64,FALSE)</f>
        <v>0</v>
      </c>
      <c r="AY145">
        <f>VLOOKUP(C145,[1]base_traduzida!$C$1:$CN$437,65,FALSE)</f>
        <v>0</v>
      </c>
      <c r="AZ145">
        <f>VLOOKUP(C145,[1]base_traduzida!$C$1:$CN$437,69,FALSE)</f>
        <v>0</v>
      </c>
    </row>
    <row r="146" spans="1:52" x14ac:dyDescent="0.25">
      <c r="A146" t="s">
        <v>1149</v>
      </c>
      <c r="B146" t="s">
        <v>1150</v>
      </c>
      <c r="C146" t="s">
        <v>1151</v>
      </c>
      <c r="D146" t="s">
        <v>1152</v>
      </c>
      <c r="E146">
        <v>2013</v>
      </c>
      <c r="G146">
        <v>11</v>
      </c>
      <c r="H146" t="s">
        <v>1153</v>
      </c>
      <c r="I146" t="s">
        <v>1154</v>
      </c>
      <c r="J146" t="s">
        <v>61</v>
      </c>
      <c r="L146">
        <v>4</v>
      </c>
      <c r="M146" t="b">
        <v>1</v>
      </c>
      <c r="N146" t="s">
        <v>1155</v>
      </c>
      <c r="P146" t="s">
        <v>1156</v>
      </c>
      <c r="Q146" t="s">
        <v>1157</v>
      </c>
      <c r="R146" t="s">
        <v>1158</v>
      </c>
      <c r="S146">
        <v>101137</v>
      </c>
      <c r="T146" t="s">
        <v>54</v>
      </c>
      <c r="U146" t="s">
        <v>75</v>
      </c>
      <c r="W146" t="s">
        <v>57</v>
      </c>
      <c r="AA146" t="e">
        <f>VLOOKUP(C146,[1]base_traduzida!$C$1:$CN$437,8,FALSE)</f>
        <v>#N/A</v>
      </c>
      <c r="AB146" t="e">
        <f>VLOOKUP(C146,[1]base_traduzida!$C$1:$CN$437,9,FALSE)</f>
        <v>#N/A</v>
      </c>
      <c r="AC146" t="e">
        <f>VLOOKUP(C146,[1]base_traduzida!$C$1:$CN$437,16,FALSE)</f>
        <v>#N/A</v>
      </c>
      <c r="AD146" t="e">
        <f>VLOOKUP(C146,[1]base_traduzida!$C$1:$CN$437,68,FALSE)</f>
        <v>#N/A</v>
      </c>
      <c r="AE146" t="e">
        <f>VLOOKUP(C146,[1]base_traduzida!$C$1:$CN$437,67,FALSE)</f>
        <v>#N/A</v>
      </c>
      <c r="AF146" t="e">
        <f>VLOOKUP(C146,[1]base_traduzida!$C$1:$CN$437,71,FALSE)</f>
        <v>#N/A</v>
      </c>
      <c r="AG146" t="e">
        <f>VLOOKUP(C146,[1]base_traduzida!$C$1:$CN$437,72,FALSE)</f>
        <v>#N/A</v>
      </c>
      <c r="AH146" t="e">
        <f>VLOOKUP(C146,[1]base_traduzida!$C$1:$CN$437,73,FALSE)</f>
        <v>#N/A</v>
      </c>
      <c r="AI146" t="e">
        <f>VLOOKUP(C146,[1]base_traduzida!$C$1:$CN$437,74,FALSE)</f>
        <v>#N/A</v>
      </c>
      <c r="AJ146" t="e">
        <f>VLOOKUP(C146,[1]base_traduzida!$C$1:$CN$437,75,FALSE)</f>
        <v>#N/A</v>
      </c>
      <c r="AK146" t="e">
        <f>VLOOKUP(C146,[1]base_traduzida!$C$1:$CN$437,76,FALSE)</f>
        <v>#N/A</v>
      </c>
      <c r="AL146" t="e">
        <f>VLOOKUP(C146,[1]base_traduzida!$C$1:$CN$437,77,FALSE)</f>
        <v>#N/A</v>
      </c>
      <c r="AM146" t="e">
        <f>VLOOKUP(C146,[1]base_traduzida!$C$1:$CN$437,78,FALSE)</f>
        <v>#N/A</v>
      </c>
      <c r="AN146">
        <v>0</v>
      </c>
      <c r="AO146" t="e">
        <f>VLOOKUP(C146,[1]base_traduzida!$C$1:$CN$437,80,FALSE)</f>
        <v>#N/A</v>
      </c>
      <c r="AP146" t="e">
        <f>VLOOKUP(C146,[1]base_traduzida!$C$1:$CN$437,81,FALSE)</f>
        <v>#N/A</v>
      </c>
      <c r="AQ146">
        <v>0</v>
      </c>
      <c r="AR146" t="e">
        <f>VLOOKUP(C146,[1]base_traduzida!$C$1:$CN$437,85,FALSE)</f>
        <v>#N/A</v>
      </c>
      <c r="AS146" t="e">
        <f>VLOOKUP(C146,[1]base_traduzida!$C$1:$CN$437,83,FALSE)</f>
        <v>#N/A</v>
      </c>
      <c r="AT146" t="e">
        <f>VLOOKUP(C146,[1]base_traduzida!$C$1:$CN$437,84,FALSE)</f>
        <v>#N/A</v>
      </c>
      <c r="AU146" t="e">
        <f>VLOOKUP(C146,[1]base_traduzida!$C$1:$CN$437,82,FALSE)</f>
        <v>#N/A</v>
      </c>
      <c r="AV146" t="e">
        <f>VLOOKUP(C146,[1]base_traduzida!$C$1:$CN$437,90,FALSE)</f>
        <v>#N/A</v>
      </c>
      <c r="AW146" t="e">
        <f>VLOOKUP(C146,[1]base_traduzida!$C$1:$CN$437,66,FALSE)</f>
        <v>#N/A</v>
      </c>
      <c r="AX146" t="e">
        <f>VLOOKUP(C146,[1]base_traduzida!$C$1:$CN$437,64,FALSE)</f>
        <v>#N/A</v>
      </c>
      <c r="AY146" t="e">
        <f>VLOOKUP(C146,[1]base_traduzida!$C$1:$CN$437,65,FALSE)</f>
        <v>#N/A</v>
      </c>
      <c r="AZ146" t="e">
        <f>VLOOKUP(C146,[1]base_traduzida!$C$1:$CN$437,69,FALSE)</f>
        <v>#N/A</v>
      </c>
    </row>
    <row r="147" spans="1:52" x14ac:dyDescent="0.25">
      <c r="A147" t="s">
        <v>1159</v>
      </c>
      <c r="C147" t="s">
        <v>1160</v>
      </c>
      <c r="D147" t="s">
        <v>1161</v>
      </c>
      <c r="E147">
        <v>2006</v>
      </c>
      <c r="G147">
        <v>16</v>
      </c>
      <c r="H147" t="s">
        <v>1162</v>
      </c>
      <c r="I147" t="s">
        <v>1163</v>
      </c>
      <c r="J147" t="s">
        <v>61</v>
      </c>
      <c r="L147">
        <v>5</v>
      </c>
      <c r="M147" t="b">
        <v>1</v>
      </c>
      <c r="N147" t="s">
        <v>1164</v>
      </c>
      <c r="T147" t="s">
        <v>54</v>
      </c>
      <c r="U147" t="s">
        <v>55</v>
      </c>
      <c r="W147" t="s">
        <v>57</v>
      </c>
      <c r="AA147">
        <f>VLOOKUP(C147,[1]base_traduzida!$C$1:$CN$437,8,FALSE)</f>
        <v>0</v>
      </c>
      <c r="AB147">
        <f>VLOOKUP(C147,[1]base_traduzida!$C$1:$CN$437,9,FALSE)</f>
        <v>0</v>
      </c>
      <c r="AC147">
        <f>VLOOKUP(C147,[1]base_traduzida!$C$1:$CN$437,16,FALSE)</f>
        <v>0</v>
      </c>
      <c r="AD147">
        <f>VLOOKUP(C147,[1]base_traduzida!$C$1:$CN$437,68,FALSE)</f>
        <v>0</v>
      </c>
      <c r="AE147">
        <f>VLOOKUP(C147,[1]base_traduzida!$C$1:$CN$437,67,FALSE)</f>
        <v>0</v>
      </c>
      <c r="AF147">
        <f>VLOOKUP(C147,[1]base_traduzida!$C$1:$CN$437,71,FALSE)</f>
        <v>0</v>
      </c>
      <c r="AG147">
        <f>VLOOKUP(C147,[1]base_traduzida!$C$1:$CN$437,72,FALSE)</f>
        <v>0</v>
      </c>
      <c r="AH147">
        <f>VLOOKUP(C147,[1]base_traduzida!$C$1:$CN$437,73,FALSE)</f>
        <v>0</v>
      </c>
      <c r="AI147">
        <f>VLOOKUP(C147,[1]base_traduzida!$C$1:$CN$437,74,FALSE)</f>
        <v>0</v>
      </c>
      <c r="AJ147">
        <f>VLOOKUP(C147,[1]base_traduzida!$C$1:$CN$437,75,FALSE)</f>
        <v>0</v>
      </c>
      <c r="AK147">
        <f>VLOOKUP(C147,[1]base_traduzida!$C$1:$CN$437,76,FALSE)</f>
        <v>0</v>
      </c>
      <c r="AL147">
        <f>VLOOKUP(C147,[1]base_traduzida!$C$1:$CN$437,77,FALSE)</f>
        <v>0</v>
      </c>
      <c r="AM147">
        <f>VLOOKUP(C147,[1]base_traduzida!$C$1:$CN$437,78,FALSE)</f>
        <v>0</v>
      </c>
      <c r="AN147">
        <v>0</v>
      </c>
      <c r="AO147">
        <f>VLOOKUP(C147,[1]base_traduzida!$C$1:$CN$437,80,FALSE)</f>
        <v>0</v>
      </c>
      <c r="AP147">
        <f>VLOOKUP(C147,[1]base_traduzida!$C$1:$CN$437,81,FALSE)</f>
        <v>0</v>
      </c>
      <c r="AQ147">
        <v>0</v>
      </c>
      <c r="AR147">
        <f>VLOOKUP(C147,[1]base_traduzida!$C$1:$CN$437,85,FALSE)</f>
        <v>0</v>
      </c>
      <c r="AS147">
        <f>VLOOKUP(C147,[1]base_traduzida!$C$1:$CN$437,83,FALSE)</f>
        <v>0</v>
      </c>
      <c r="AT147">
        <f>VLOOKUP(C147,[1]base_traduzida!$C$1:$CN$437,84,FALSE)</f>
        <v>0</v>
      </c>
      <c r="AU147">
        <f>VLOOKUP(C147,[1]base_traduzida!$C$1:$CN$437,82,FALSE)</f>
        <v>0</v>
      </c>
      <c r="AV147">
        <f>VLOOKUP(C147,[1]base_traduzida!$C$1:$CN$437,90,FALSE)</f>
        <v>0</v>
      </c>
      <c r="AW147">
        <f>VLOOKUP(C147,[1]base_traduzida!$C$1:$CN$437,66,FALSE)</f>
        <v>0</v>
      </c>
      <c r="AX147">
        <f>VLOOKUP(C147,[1]base_traduzida!$C$1:$CN$437,64,FALSE)</f>
        <v>0</v>
      </c>
      <c r="AY147">
        <f>VLOOKUP(C147,[1]base_traduzida!$C$1:$CN$437,65,FALSE)</f>
        <v>0</v>
      </c>
      <c r="AZ147">
        <f>VLOOKUP(C147,[1]base_traduzida!$C$1:$CN$437,69,FALSE)</f>
        <v>0</v>
      </c>
    </row>
    <row r="148" spans="1:52" x14ac:dyDescent="0.25">
      <c r="A148" t="s">
        <v>1165</v>
      </c>
      <c r="C148" t="s">
        <v>1166</v>
      </c>
      <c r="D148" t="s">
        <v>1167</v>
      </c>
      <c r="E148">
        <v>2013</v>
      </c>
      <c r="F148" t="s">
        <v>61</v>
      </c>
      <c r="G148">
        <v>3</v>
      </c>
      <c r="H148" t="s">
        <v>1168</v>
      </c>
      <c r="I148" t="s">
        <v>1169</v>
      </c>
      <c r="J148" t="s">
        <v>61</v>
      </c>
      <c r="L148">
        <v>1</v>
      </c>
      <c r="M148" t="b">
        <v>0</v>
      </c>
      <c r="N148" t="s">
        <v>1170</v>
      </c>
      <c r="O148" t="s">
        <v>156</v>
      </c>
      <c r="P148" t="s">
        <v>1171</v>
      </c>
      <c r="Q148" t="s">
        <v>1172</v>
      </c>
      <c r="S148">
        <v>110354</v>
      </c>
      <c r="T148" t="s">
        <v>54</v>
      </c>
      <c r="U148" t="s">
        <v>75</v>
      </c>
      <c r="W148" t="s">
        <v>57</v>
      </c>
      <c r="AA148">
        <f>VLOOKUP(C148,[1]base_traduzida!$C$1:$CN$437,8,FALSE)</f>
        <v>0</v>
      </c>
      <c r="AB148">
        <f>VLOOKUP(C148,[1]base_traduzida!$C$1:$CN$437,9,FALSE)</f>
        <v>0</v>
      </c>
      <c r="AC148">
        <f>VLOOKUP(C148,[1]base_traduzida!$C$1:$CN$437,16,FALSE)</f>
        <v>0</v>
      </c>
      <c r="AD148">
        <f>VLOOKUP(C148,[1]base_traduzida!$C$1:$CN$437,68,FALSE)</f>
        <v>0</v>
      </c>
      <c r="AE148">
        <f>VLOOKUP(C148,[1]base_traduzida!$C$1:$CN$437,67,FALSE)</f>
        <v>0</v>
      </c>
      <c r="AF148">
        <f>VLOOKUP(C148,[1]base_traduzida!$C$1:$CN$437,71,FALSE)</f>
        <v>0</v>
      </c>
      <c r="AG148">
        <f>VLOOKUP(C148,[1]base_traduzida!$C$1:$CN$437,72,FALSE)</f>
        <v>0</v>
      </c>
      <c r="AH148">
        <f>VLOOKUP(C148,[1]base_traduzida!$C$1:$CN$437,73,FALSE)</f>
        <v>0</v>
      </c>
      <c r="AI148">
        <f>VLOOKUP(C148,[1]base_traduzida!$C$1:$CN$437,74,FALSE)</f>
        <v>0</v>
      </c>
      <c r="AJ148">
        <f>VLOOKUP(C148,[1]base_traduzida!$C$1:$CN$437,75,FALSE)</f>
        <v>0</v>
      </c>
      <c r="AK148">
        <f>VLOOKUP(C148,[1]base_traduzida!$C$1:$CN$437,76,FALSE)</f>
        <v>0</v>
      </c>
      <c r="AL148">
        <f>VLOOKUP(C148,[1]base_traduzida!$C$1:$CN$437,77,FALSE)</f>
        <v>0</v>
      </c>
      <c r="AM148">
        <f>VLOOKUP(C148,[1]base_traduzida!$C$1:$CN$437,78,FALSE)</f>
        <v>0</v>
      </c>
      <c r="AN148">
        <v>0</v>
      </c>
      <c r="AO148">
        <f>VLOOKUP(C148,[1]base_traduzida!$C$1:$CN$437,80,FALSE)</f>
        <v>0</v>
      </c>
      <c r="AP148">
        <f>VLOOKUP(C148,[1]base_traduzida!$C$1:$CN$437,81,FALSE)</f>
        <v>0</v>
      </c>
      <c r="AQ148">
        <v>0</v>
      </c>
      <c r="AR148">
        <f>VLOOKUP(C148,[1]base_traduzida!$C$1:$CN$437,85,FALSE)</f>
        <v>0</v>
      </c>
      <c r="AS148">
        <f>VLOOKUP(C148,[1]base_traduzida!$C$1:$CN$437,83,FALSE)</f>
        <v>0</v>
      </c>
      <c r="AT148">
        <f>VLOOKUP(C148,[1]base_traduzida!$C$1:$CN$437,84,FALSE)</f>
        <v>0</v>
      </c>
      <c r="AU148">
        <f>VLOOKUP(C148,[1]base_traduzida!$C$1:$CN$437,82,FALSE)</f>
        <v>0</v>
      </c>
      <c r="AV148">
        <f>VLOOKUP(C148,[1]base_traduzida!$C$1:$CN$437,90,FALSE)</f>
        <v>0</v>
      </c>
      <c r="AW148">
        <f>VLOOKUP(C148,[1]base_traduzida!$C$1:$CN$437,66,FALSE)</f>
        <v>0</v>
      </c>
      <c r="AX148">
        <f>VLOOKUP(C148,[1]base_traduzida!$C$1:$CN$437,64,FALSE)</f>
        <v>0</v>
      </c>
      <c r="AY148">
        <f>VLOOKUP(C148,[1]base_traduzida!$C$1:$CN$437,65,FALSE)</f>
        <v>0</v>
      </c>
      <c r="AZ148">
        <f>VLOOKUP(C148,[1]base_traduzida!$C$1:$CN$437,69,FALSE)</f>
        <v>0</v>
      </c>
    </row>
    <row r="149" spans="1:52" x14ac:dyDescent="0.25">
      <c r="A149" t="s">
        <v>1173</v>
      </c>
      <c r="B149" t="s">
        <v>1174</v>
      </c>
      <c r="C149" t="s">
        <v>1175</v>
      </c>
      <c r="D149" t="s">
        <v>1176</v>
      </c>
      <c r="E149">
        <v>2021</v>
      </c>
      <c r="H149" t="s">
        <v>1177</v>
      </c>
      <c r="I149" t="s">
        <v>1178</v>
      </c>
      <c r="J149" t="s">
        <v>61</v>
      </c>
      <c r="L149">
        <v>19</v>
      </c>
      <c r="M149" t="b">
        <v>1</v>
      </c>
      <c r="N149" t="s">
        <v>1179</v>
      </c>
      <c r="O149" t="s">
        <v>234</v>
      </c>
      <c r="T149" t="s">
        <v>54</v>
      </c>
      <c r="U149" t="s">
        <v>55</v>
      </c>
      <c r="V149" t="s">
        <v>246</v>
      </c>
      <c r="W149" t="s">
        <v>57</v>
      </c>
      <c r="AA149">
        <f>VLOOKUP(C149,[1]base_traduzida!$C$1:$CN$437,8,FALSE)</f>
        <v>0</v>
      </c>
      <c r="AB149">
        <f>VLOOKUP(C149,[1]base_traduzida!$C$1:$CN$437,9,FALSE)</f>
        <v>0</v>
      </c>
      <c r="AC149">
        <f>VLOOKUP(C149,[1]base_traduzida!$C$1:$CN$437,16,FALSE)</f>
        <v>1</v>
      </c>
      <c r="AD149">
        <f>VLOOKUP(C149,[1]base_traduzida!$C$1:$CN$437,68,FALSE)</f>
        <v>1</v>
      </c>
      <c r="AE149">
        <f>VLOOKUP(C149,[1]base_traduzida!$C$1:$CN$437,67,FALSE)</f>
        <v>0</v>
      </c>
      <c r="AF149">
        <f>VLOOKUP(C149,[1]base_traduzida!$C$1:$CN$437,71,FALSE)</f>
        <v>0</v>
      </c>
      <c r="AG149">
        <f>VLOOKUP(C149,[1]base_traduzida!$C$1:$CN$437,72,FALSE)</f>
        <v>0</v>
      </c>
      <c r="AH149">
        <f>VLOOKUP(C149,[1]base_traduzida!$C$1:$CN$437,73,FALSE)</f>
        <v>0</v>
      </c>
      <c r="AI149">
        <f>VLOOKUP(C149,[1]base_traduzida!$C$1:$CN$437,74,FALSE)</f>
        <v>0</v>
      </c>
      <c r="AJ149">
        <f>VLOOKUP(C149,[1]base_traduzida!$C$1:$CN$437,75,FALSE)</f>
        <v>0</v>
      </c>
      <c r="AK149">
        <f>VLOOKUP(C149,[1]base_traduzida!$C$1:$CN$437,76,FALSE)</f>
        <v>0</v>
      </c>
      <c r="AL149">
        <f>VLOOKUP(C149,[1]base_traduzida!$C$1:$CN$437,77,FALSE)</f>
        <v>0</v>
      </c>
      <c r="AM149">
        <f>VLOOKUP(C149,[1]base_traduzida!$C$1:$CN$437,78,FALSE)</f>
        <v>0</v>
      </c>
      <c r="AN149">
        <v>0</v>
      </c>
      <c r="AO149">
        <f>VLOOKUP(C149,[1]base_traduzida!$C$1:$CN$437,80,FALSE)</f>
        <v>1</v>
      </c>
      <c r="AP149" t="str">
        <f>VLOOKUP(C149,[1]base_traduzida!$C$1:$CN$437,81,FALSE)</f>
        <v>Entra ou ñ para leitura: sim</v>
      </c>
      <c r="AQ149">
        <v>0</v>
      </c>
      <c r="AR149">
        <f>VLOOKUP(C149,[1]base_traduzida!$C$1:$CN$437,85,FALSE)</f>
        <v>0</v>
      </c>
      <c r="AS149">
        <f>VLOOKUP(C149,[1]base_traduzida!$C$1:$CN$437,83,FALSE)</f>
        <v>44375</v>
      </c>
      <c r="AT149">
        <f>VLOOKUP(C149,[1]base_traduzida!$C$1:$CN$437,84,FALSE)</f>
        <v>0</v>
      </c>
      <c r="AU149" t="str">
        <f>VLOOKUP(C149,[1]base_traduzida!$C$1:$CN$437,82,FALSE)</f>
        <v>Excelente</v>
      </c>
      <c r="AV149">
        <f>VLOOKUP(C149,[1]base_traduzida!$C$1:$CN$437,90,FALSE)</f>
        <v>0</v>
      </c>
      <c r="AW149">
        <f>VLOOKUP(C149,[1]base_traduzida!$C$1:$CN$437,66,FALSE)</f>
        <v>1</v>
      </c>
      <c r="AX149">
        <f>VLOOKUP(C149,[1]base_traduzida!$C$1:$CN$437,64,FALSE)</f>
        <v>1</v>
      </c>
      <c r="AY149" t="str">
        <f>VLOOKUP(C149,[1]base_traduzida!$C$1:$CN$437,65,FALSE)</f>
        <v>Leitura completa: sim - oforte ~e ontologia, mas tem alguns conceitos e tratamentos q pode ser interessante</v>
      </c>
      <c r="AZ149">
        <f>VLOOKUP(C149,[1]base_traduzida!$C$1:$CN$437,69,FALSE)</f>
        <v>0</v>
      </c>
    </row>
    <row r="150" spans="1:52" x14ac:dyDescent="0.25">
      <c r="A150" t="s">
        <v>1180</v>
      </c>
      <c r="B150" t="s">
        <v>1181</v>
      </c>
      <c r="C150" t="s">
        <v>1182</v>
      </c>
      <c r="D150" t="s">
        <v>1183</v>
      </c>
      <c r="E150">
        <v>2011</v>
      </c>
      <c r="G150">
        <v>37</v>
      </c>
      <c r="H150" t="s">
        <v>1184</v>
      </c>
      <c r="I150" t="s">
        <v>1185</v>
      </c>
      <c r="J150" t="s">
        <v>61</v>
      </c>
      <c r="L150">
        <v>7</v>
      </c>
      <c r="M150" t="b">
        <v>1</v>
      </c>
      <c r="N150" t="s">
        <v>1186</v>
      </c>
      <c r="T150" t="s">
        <v>54</v>
      </c>
      <c r="U150" t="s">
        <v>55</v>
      </c>
      <c r="V150" t="s">
        <v>246</v>
      </c>
      <c r="W150" t="s">
        <v>57</v>
      </c>
      <c r="AA150">
        <f>VLOOKUP(C150,[1]base_traduzida!$C$1:$CN$437,8,FALSE)</f>
        <v>0</v>
      </c>
      <c r="AB150">
        <f>VLOOKUP(C150,[1]base_traduzida!$C$1:$CN$437,9,FALSE)</f>
        <v>0</v>
      </c>
      <c r="AC150">
        <f>VLOOKUP(C150,[1]base_traduzida!$C$1:$CN$437,16,FALSE)</f>
        <v>0</v>
      </c>
      <c r="AD150">
        <f>VLOOKUP(C150,[1]base_traduzida!$C$1:$CN$437,68,FALSE)</f>
        <v>0</v>
      </c>
      <c r="AE150">
        <f>VLOOKUP(C150,[1]base_traduzida!$C$1:$CN$437,67,FALSE)</f>
        <v>0</v>
      </c>
      <c r="AF150">
        <f>VLOOKUP(C150,[1]base_traduzida!$C$1:$CN$437,71,FALSE)</f>
        <v>0</v>
      </c>
      <c r="AG150">
        <f>VLOOKUP(C150,[1]base_traduzida!$C$1:$CN$437,72,FALSE)</f>
        <v>0</v>
      </c>
      <c r="AH150">
        <f>VLOOKUP(C150,[1]base_traduzida!$C$1:$CN$437,73,FALSE)</f>
        <v>0</v>
      </c>
      <c r="AI150">
        <f>VLOOKUP(C150,[1]base_traduzida!$C$1:$CN$437,74,FALSE)</f>
        <v>0</v>
      </c>
      <c r="AJ150">
        <f>VLOOKUP(C150,[1]base_traduzida!$C$1:$CN$437,75,FALSE)</f>
        <v>0</v>
      </c>
      <c r="AK150">
        <f>VLOOKUP(C150,[1]base_traduzida!$C$1:$CN$437,76,FALSE)</f>
        <v>0</v>
      </c>
      <c r="AL150">
        <f>VLOOKUP(C150,[1]base_traduzida!$C$1:$CN$437,77,FALSE)</f>
        <v>0</v>
      </c>
      <c r="AM150">
        <f>VLOOKUP(C150,[1]base_traduzida!$C$1:$CN$437,78,FALSE)</f>
        <v>0</v>
      </c>
      <c r="AN150">
        <v>0</v>
      </c>
      <c r="AO150">
        <f>VLOOKUP(C150,[1]base_traduzida!$C$1:$CN$437,80,FALSE)</f>
        <v>0</v>
      </c>
      <c r="AP150">
        <f>VLOOKUP(C150,[1]base_traduzida!$C$1:$CN$437,81,FALSE)</f>
        <v>0</v>
      </c>
      <c r="AQ150">
        <v>0</v>
      </c>
      <c r="AR150">
        <f>VLOOKUP(C150,[1]base_traduzida!$C$1:$CN$437,85,FALSE)</f>
        <v>0</v>
      </c>
      <c r="AS150">
        <f>VLOOKUP(C150,[1]base_traduzida!$C$1:$CN$437,83,FALSE)</f>
        <v>0</v>
      </c>
      <c r="AT150">
        <f>VLOOKUP(C150,[1]base_traduzida!$C$1:$CN$437,84,FALSE)</f>
        <v>0</v>
      </c>
      <c r="AU150">
        <f>VLOOKUP(C150,[1]base_traduzida!$C$1:$CN$437,82,FALSE)</f>
        <v>0</v>
      </c>
      <c r="AV150">
        <f>VLOOKUP(C150,[1]base_traduzida!$C$1:$CN$437,90,FALSE)</f>
        <v>0</v>
      </c>
      <c r="AW150">
        <f>VLOOKUP(C150,[1]base_traduzida!$C$1:$CN$437,66,FALSE)</f>
        <v>0</v>
      </c>
      <c r="AX150">
        <f>VLOOKUP(C150,[1]base_traduzida!$C$1:$CN$437,64,FALSE)</f>
        <v>0</v>
      </c>
      <c r="AY150">
        <f>VLOOKUP(C150,[1]base_traduzida!$C$1:$CN$437,65,FALSE)</f>
        <v>0</v>
      </c>
      <c r="AZ150">
        <f>VLOOKUP(C150,[1]base_traduzida!$C$1:$CN$437,69,FALSE)</f>
        <v>0</v>
      </c>
    </row>
    <row r="151" spans="1:52" x14ac:dyDescent="0.25">
      <c r="A151" t="s">
        <v>1187</v>
      </c>
      <c r="B151" t="s">
        <v>1188</v>
      </c>
      <c r="C151" t="s">
        <v>1189</v>
      </c>
      <c r="D151" t="s">
        <v>1190</v>
      </c>
      <c r="E151">
        <v>2020</v>
      </c>
      <c r="G151">
        <v>21</v>
      </c>
      <c r="H151" t="s">
        <v>1191</v>
      </c>
      <c r="I151" t="s">
        <v>1192</v>
      </c>
      <c r="J151" t="s">
        <v>61</v>
      </c>
      <c r="L151">
        <v>1</v>
      </c>
      <c r="M151" t="b">
        <v>0</v>
      </c>
      <c r="N151" t="s">
        <v>1193</v>
      </c>
      <c r="O151" t="s">
        <v>108</v>
      </c>
      <c r="T151" t="s">
        <v>54</v>
      </c>
      <c r="U151" t="s">
        <v>55</v>
      </c>
      <c r="V151" t="s">
        <v>83</v>
      </c>
      <c r="W151" t="s">
        <v>57</v>
      </c>
      <c r="AA151">
        <f>VLOOKUP(C151,[1]base_traduzida!$C$1:$CN$437,8,FALSE)</f>
        <v>0</v>
      </c>
      <c r="AB151">
        <f>VLOOKUP(C151,[1]base_traduzida!$C$1:$CN$437,9,FALSE)</f>
        <v>0</v>
      </c>
      <c r="AC151">
        <f>VLOOKUP(C151,[1]base_traduzida!$C$1:$CN$437,16,FALSE)</f>
        <v>0</v>
      </c>
      <c r="AD151">
        <f>VLOOKUP(C151,[1]base_traduzida!$C$1:$CN$437,68,FALSE)</f>
        <v>1</v>
      </c>
      <c r="AE151">
        <f>VLOOKUP(C151,[1]base_traduzida!$C$1:$CN$437,67,FALSE)</f>
        <v>0</v>
      </c>
      <c r="AF151">
        <f>VLOOKUP(C151,[1]base_traduzida!$C$1:$CN$437,71,FALSE)</f>
        <v>0</v>
      </c>
      <c r="AG151">
        <f>VLOOKUP(C151,[1]base_traduzida!$C$1:$CN$437,72,FALSE)</f>
        <v>0</v>
      </c>
      <c r="AH151">
        <f>VLOOKUP(C151,[1]base_traduzida!$C$1:$CN$437,73,FALSE)</f>
        <v>0</v>
      </c>
      <c r="AI151">
        <f>VLOOKUP(C151,[1]base_traduzida!$C$1:$CN$437,74,FALSE)</f>
        <v>0</v>
      </c>
      <c r="AJ151">
        <f>VLOOKUP(C151,[1]base_traduzida!$C$1:$CN$437,75,FALSE)</f>
        <v>0</v>
      </c>
      <c r="AK151">
        <f>VLOOKUP(C151,[1]base_traduzida!$C$1:$CN$437,76,FALSE)</f>
        <v>0</v>
      </c>
      <c r="AL151">
        <f>VLOOKUP(C151,[1]base_traduzida!$C$1:$CN$437,77,FALSE)</f>
        <v>0</v>
      </c>
      <c r="AM151">
        <f>VLOOKUP(C151,[1]base_traduzida!$C$1:$CN$437,78,FALSE)</f>
        <v>0</v>
      </c>
      <c r="AN151">
        <v>0</v>
      </c>
      <c r="AO151">
        <f>VLOOKUP(C151,[1]base_traduzida!$C$1:$CN$437,80,FALSE)</f>
        <v>0</v>
      </c>
      <c r="AP151" t="str">
        <f>VLOOKUP(C151,[1]base_traduzida!$C$1:$CN$437,81,FALSE)</f>
        <v>Entra ou ñ para leitura: não</v>
      </c>
      <c r="AQ151">
        <v>0</v>
      </c>
      <c r="AR151">
        <f>VLOOKUP(C151,[1]base_traduzida!$C$1:$CN$437,85,FALSE)</f>
        <v>0</v>
      </c>
      <c r="AS151">
        <f>VLOOKUP(C151,[1]base_traduzida!$C$1:$CN$437,83,FALSE)</f>
        <v>44374</v>
      </c>
      <c r="AT151">
        <f>VLOOKUP(C151,[1]base_traduzida!$C$1:$CN$437,84,FALSE)</f>
        <v>0</v>
      </c>
      <c r="AU151" t="str">
        <f>VLOOKUP(C151,[1]base_traduzida!$C$1:$CN$437,82,FALSE)</f>
        <v>Ruim</v>
      </c>
      <c r="AV151">
        <f>VLOOKUP(C151,[1]base_traduzida!$C$1:$CN$437,90,FALSE)</f>
        <v>0</v>
      </c>
      <c r="AW151">
        <f>VLOOKUP(C151,[1]base_traduzida!$C$1:$CN$437,66,FALSE)</f>
        <v>0</v>
      </c>
      <c r="AX151">
        <f>VLOOKUP(C151,[1]base_traduzida!$C$1:$CN$437,64,FALSE)</f>
        <v>0</v>
      </c>
      <c r="AY151">
        <f>VLOOKUP(C151,[1]base_traduzida!$C$1:$CN$437,65,FALSE)</f>
        <v>0</v>
      </c>
      <c r="AZ151">
        <f>VLOOKUP(C151,[1]base_traduzida!$C$1:$CN$437,69,FALSE)</f>
        <v>0</v>
      </c>
    </row>
    <row r="152" spans="1:52" x14ac:dyDescent="0.25">
      <c r="A152" t="s">
        <v>1194</v>
      </c>
      <c r="C152" t="s">
        <v>1195</v>
      </c>
      <c r="D152" t="s">
        <v>1196</v>
      </c>
      <c r="E152">
        <v>2012</v>
      </c>
      <c r="F152" t="s">
        <v>61</v>
      </c>
      <c r="G152">
        <v>9</v>
      </c>
      <c r="H152" t="s">
        <v>1197</v>
      </c>
      <c r="I152" t="s">
        <v>1198</v>
      </c>
      <c r="J152" t="s">
        <v>61</v>
      </c>
      <c r="L152">
        <v>15</v>
      </c>
      <c r="M152" t="b">
        <v>1</v>
      </c>
      <c r="N152" t="s">
        <v>1199</v>
      </c>
      <c r="P152" t="s">
        <v>1200</v>
      </c>
      <c r="Q152" t="s">
        <v>1201</v>
      </c>
      <c r="R152" t="s">
        <v>1202</v>
      </c>
      <c r="S152">
        <v>102187</v>
      </c>
      <c r="T152" t="s">
        <v>54</v>
      </c>
      <c r="U152" t="s">
        <v>75</v>
      </c>
      <c r="W152" t="s">
        <v>57</v>
      </c>
      <c r="AA152">
        <f>VLOOKUP(C152,[1]base_traduzida!$C$1:$CN$437,8,FALSE)</f>
        <v>0</v>
      </c>
      <c r="AB152">
        <f>VLOOKUP(C152,[1]base_traduzida!$C$1:$CN$437,9,FALSE)</f>
        <v>0</v>
      </c>
      <c r="AC152">
        <f>VLOOKUP(C152,[1]base_traduzida!$C$1:$CN$437,16,FALSE)</f>
        <v>0</v>
      </c>
      <c r="AD152">
        <f>VLOOKUP(C152,[1]base_traduzida!$C$1:$CN$437,68,FALSE)</f>
        <v>0</v>
      </c>
      <c r="AE152">
        <f>VLOOKUP(C152,[1]base_traduzida!$C$1:$CN$437,67,FALSE)</f>
        <v>0</v>
      </c>
      <c r="AF152">
        <f>VLOOKUP(C152,[1]base_traduzida!$C$1:$CN$437,71,FALSE)</f>
        <v>0</v>
      </c>
      <c r="AG152">
        <f>VLOOKUP(C152,[1]base_traduzida!$C$1:$CN$437,72,FALSE)</f>
        <v>0</v>
      </c>
      <c r="AH152">
        <f>VLOOKUP(C152,[1]base_traduzida!$C$1:$CN$437,73,FALSE)</f>
        <v>0</v>
      </c>
      <c r="AI152">
        <f>VLOOKUP(C152,[1]base_traduzida!$C$1:$CN$437,74,FALSE)</f>
        <v>0</v>
      </c>
      <c r="AJ152">
        <f>VLOOKUP(C152,[1]base_traduzida!$C$1:$CN$437,75,FALSE)</f>
        <v>0</v>
      </c>
      <c r="AK152">
        <f>VLOOKUP(C152,[1]base_traduzida!$C$1:$CN$437,76,FALSE)</f>
        <v>0</v>
      </c>
      <c r="AL152">
        <f>VLOOKUP(C152,[1]base_traduzida!$C$1:$CN$437,77,FALSE)</f>
        <v>0</v>
      </c>
      <c r="AM152">
        <f>VLOOKUP(C152,[1]base_traduzida!$C$1:$CN$437,78,FALSE)</f>
        <v>0</v>
      </c>
      <c r="AN152">
        <v>0</v>
      </c>
      <c r="AO152">
        <f>VLOOKUP(C152,[1]base_traduzida!$C$1:$CN$437,80,FALSE)</f>
        <v>0</v>
      </c>
      <c r="AP152">
        <f>VLOOKUP(C152,[1]base_traduzida!$C$1:$CN$437,81,FALSE)</f>
        <v>0</v>
      </c>
      <c r="AQ152">
        <v>0</v>
      </c>
      <c r="AR152">
        <f>VLOOKUP(C152,[1]base_traduzida!$C$1:$CN$437,85,FALSE)</f>
        <v>0</v>
      </c>
      <c r="AS152">
        <f>VLOOKUP(C152,[1]base_traduzida!$C$1:$CN$437,83,FALSE)</f>
        <v>0</v>
      </c>
      <c r="AT152">
        <f>VLOOKUP(C152,[1]base_traduzida!$C$1:$CN$437,84,FALSE)</f>
        <v>0</v>
      </c>
      <c r="AU152">
        <f>VLOOKUP(C152,[1]base_traduzida!$C$1:$CN$437,82,FALSE)</f>
        <v>0</v>
      </c>
      <c r="AV152">
        <f>VLOOKUP(C152,[1]base_traduzida!$C$1:$CN$437,90,FALSE)</f>
        <v>0</v>
      </c>
      <c r="AW152">
        <f>VLOOKUP(C152,[1]base_traduzida!$C$1:$CN$437,66,FALSE)</f>
        <v>0</v>
      </c>
      <c r="AX152">
        <f>VLOOKUP(C152,[1]base_traduzida!$C$1:$CN$437,64,FALSE)</f>
        <v>0</v>
      </c>
      <c r="AY152">
        <f>VLOOKUP(C152,[1]base_traduzida!$C$1:$CN$437,65,FALSE)</f>
        <v>0</v>
      </c>
      <c r="AZ152">
        <f>VLOOKUP(C152,[1]base_traduzida!$C$1:$CN$437,69,FALSE)</f>
        <v>0</v>
      </c>
    </row>
    <row r="153" spans="1:52" x14ac:dyDescent="0.25">
      <c r="A153" t="s">
        <v>1203</v>
      </c>
      <c r="C153" t="s">
        <v>1204</v>
      </c>
      <c r="D153" t="s">
        <v>1205</v>
      </c>
      <c r="E153">
        <v>2005</v>
      </c>
      <c r="F153" t="s">
        <v>61</v>
      </c>
      <c r="G153">
        <v>25</v>
      </c>
      <c r="H153" t="s">
        <v>1206</v>
      </c>
      <c r="I153" t="s">
        <v>1207</v>
      </c>
      <c r="J153" t="s">
        <v>61</v>
      </c>
      <c r="L153">
        <v>5</v>
      </c>
      <c r="M153" t="b">
        <v>1</v>
      </c>
      <c r="N153" t="s">
        <v>1208</v>
      </c>
      <c r="T153" t="s">
        <v>54</v>
      </c>
      <c r="U153" t="s">
        <v>55</v>
      </c>
      <c r="W153" t="s">
        <v>57</v>
      </c>
      <c r="AA153">
        <f>VLOOKUP(C153,[1]base_traduzida!$C$1:$CN$437,8,FALSE)</f>
        <v>0</v>
      </c>
      <c r="AB153">
        <f>VLOOKUP(C153,[1]base_traduzida!$C$1:$CN$437,9,FALSE)</f>
        <v>0</v>
      </c>
      <c r="AC153">
        <f>VLOOKUP(C153,[1]base_traduzida!$C$1:$CN$437,16,FALSE)</f>
        <v>0</v>
      </c>
      <c r="AD153">
        <f>VLOOKUP(C153,[1]base_traduzida!$C$1:$CN$437,68,FALSE)</f>
        <v>0</v>
      </c>
      <c r="AE153">
        <f>VLOOKUP(C153,[1]base_traduzida!$C$1:$CN$437,67,FALSE)</f>
        <v>0</v>
      </c>
      <c r="AF153">
        <f>VLOOKUP(C153,[1]base_traduzida!$C$1:$CN$437,71,FALSE)</f>
        <v>0</v>
      </c>
      <c r="AG153">
        <f>VLOOKUP(C153,[1]base_traduzida!$C$1:$CN$437,72,FALSE)</f>
        <v>0</v>
      </c>
      <c r="AH153">
        <f>VLOOKUP(C153,[1]base_traduzida!$C$1:$CN$437,73,FALSE)</f>
        <v>0</v>
      </c>
      <c r="AI153">
        <f>VLOOKUP(C153,[1]base_traduzida!$C$1:$CN$437,74,FALSE)</f>
        <v>0</v>
      </c>
      <c r="AJ153">
        <f>VLOOKUP(C153,[1]base_traduzida!$C$1:$CN$437,75,FALSE)</f>
        <v>0</v>
      </c>
      <c r="AK153">
        <f>VLOOKUP(C153,[1]base_traduzida!$C$1:$CN$437,76,FALSE)</f>
        <v>0</v>
      </c>
      <c r="AL153">
        <f>VLOOKUP(C153,[1]base_traduzida!$C$1:$CN$437,77,FALSE)</f>
        <v>0</v>
      </c>
      <c r="AM153">
        <f>VLOOKUP(C153,[1]base_traduzida!$C$1:$CN$437,78,FALSE)</f>
        <v>0</v>
      </c>
      <c r="AN153">
        <v>0</v>
      </c>
      <c r="AO153">
        <f>VLOOKUP(C153,[1]base_traduzida!$C$1:$CN$437,80,FALSE)</f>
        <v>0</v>
      </c>
      <c r="AP153">
        <f>VLOOKUP(C153,[1]base_traduzida!$C$1:$CN$437,81,FALSE)</f>
        <v>0</v>
      </c>
      <c r="AQ153">
        <v>0</v>
      </c>
      <c r="AR153">
        <f>VLOOKUP(C153,[1]base_traduzida!$C$1:$CN$437,85,FALSE)</f>
        <v>0</v>
      </c>
      <c r="AS153">
        <f>VLOOKUP(C153,[1]base_traduzida!$C$1:$CN$437,83,FALSE)</f>
        <v>0</v>
      </c>
      <c r="AT153">
        <f>VLOOKUP(C153,[1]base_traduzida!$C$1:$CN$437,84,FALSE)</f>
        <v>0</v>
      </c>
      <c r="AU153">
        <f>VLOOKUP(C153,[1]base_traduzida!$C$1:$CN$437,82,FALSE)</f>
        <v>0</v>
      </c>
      <c r="AV153">
        <f>VLOOKUP(C153,[1]base_traduzida!$C$1:$CN$437,90,FALSE)</f>
        <v>0</v>
      </c>
      <c r="AW153">
        <f>VLOOKUP(C153,[1]base_traduzida!$C$1:$CN$437,66,FALSE)</f>
        <v>0</v>
      </c>
      <c r="AX153">
        <f>VLOOKUP(C153,[1]base_traduzida!$C$1:$CN$437,64,FALSE)</f>
        <v>0</v>
      </c>
      <c r="AY153">
        <f>VLOOKUP(C153,[1]base_traduzida!$C$1:$CN$437,65,FALSE)</f>
        <v>0</v>
      </c>
      <c r="AZ153">
        <f>VLOOKUP(C153,[1]base_traduzida!$C$1:$CN$437,69,FALSE)</f>
        <v>0</v>
      </c>
    </row>
    <row r="154" spans="1:52" x14ac:dyDescent="0.25">
      <c r="A154" t="s">
        <v>1209</v>
      </c>
      <c r="B154" t="s">
        <v>1210</v>
      </c>
      <c r="C154" t="s">
        <v>1211</v>
      </c>
      <c r="D154" t="s">
        <v>1212</v>
      </c>
      <c r="E154">
        <v>2020</v>
      </c>
      <c r="G154">
        <v>3</v>
      </c>
      <c r="H154" t="s">
        <v>1213</v>
      </c>
      <c r="I154" t="s">
        <v>1214</v>
      </c>
      <c r="J154" t="s">
        <v>61</v>
      </c>
      <c r="L154">
        <v>11</v>
      </c>
      <c r="M154" t="b">
        <v>1</v>
      </c>
      <c r="N154" t="s">
        <v>1215</v>
      </c>
      <c r="O154" t="s">
        <v>182</v>
      </c>
      <c r="P154" t="s">
        <v>1216</v>
      </c>
      <c r="Q154" t="s">
        <v>1217</v>
      </c>
      <c r="S154">
        <v>249409</v>
      </c>
      <c r="T154" t="s">
        <v>54</v>
      </c>
      <c r="U154" t="s">
        <v>75</v>
      </c>
      <c r="W154" t="s">
        <v>57</v>
      </c>
      <c r="AA154">
        <f>VLOOKUP(C154,[1]base_traduzida!$C$1:$CN$437,8,FALSE)</f>
        <v>0</v>
      </c>
      <c r="AB154">
        <f>VLOOKUP(C154,[1]base_traduzida!$C$1:$CN$437,9,FALSE)</f>
        <v>0</v>
      </c>
      <c r="AC154">
        <f>VLOOKUP(C154,[1]base_traduzida!$C$1:$CN$437,16,FALSE)</f>
        <v>1</v>
      </c>
      <c r="AD154">
        <f>VLOOKUP(C154,[1]base_traduzida!$C$1:$CN$437,68,FALSE)</f>
        <v>1</v>
      </c>
      <c r="AE154">
        <f>VLOOKUP(C154,[1]base_traduzida!$C$1:$CN$437,67,FALSE)</f>
        <v>0</v>
      </c>
      <c r="AF154">
        <f>VLOOKUP(C154,[1]base_traduzida!$C$1:$CN$437,71,FALSE)</f>
        <v>0</v>
      </c>
      <c r="AG154">
        <f>VLOOKUP(C154,[1]base_traduzida!$C$1:$CN$437,72,FALSE)</f>
        <v>0</v>
      </c>
      <c r="AH154">
        <f>VLOOKUP(C154,[1]base_traduzida!$C$1:$CN$437,73,FALSE)</f>
        <v>0</v>
      </c>
      <c r="AI154">
        <f>VLOOKUP(C154,[1]base_traduzida!$C$1:$CN$437,74,FALSE)</f>
        <v>0</v>
      </c>
      <c r="AJ154">
        <f>VLOOKUP(C154,[1]base_traduzida!$C$1:$CN$437,75,FALSE)</f>
        <v>0</v>
      </c>
      <c r="AK154">
        <f>VLOOKUP(C154,[1]base_traduzida!$C$1:$CN$437,76,FALSE)</f>
        <v>0</v>
      </c>
      <c r="AL154">
        <f>VLOOKUP(C154,[1]base_traduzida!$C$1:$CN$437,77,FALSE)</f>
        <v>0</v>
      </c>
      <c r="AM154">
        <f>VLOOKUP(C154,[1]base_traduzida!$C$1:$CN$437,78,FALSE)</f>
        <v>0</v>
      </c>
      <c r="AN154">
        <v>0</v>
      </c>
      <c r="AO154">
        <f>VLOOKUP(C154,[1]base_traduzida!$C$1:$CN$437,80,FALSE)</f>
        <v>1</v>
      </c>
      <c r="AP154" t="str">
        <f>VLOOKUP(C154,[1]base_traduzida!$C$1:$CN$437,81,FALSE)</f>
        <v>Entra ou ñ para leitura: sim</v>
      </c>
      <c r="AQ154">
        <v>0</v>
      </c>
      <c r="AR154">
        <f>VLOOKUP(C154,[1]base_traduzida!$C$1:$CN$437,85,FALSE)</f>
        <v>0</v>
      </c>
      <c r="AS154">
        <f>VLOOKUP(C154,[1]base_traduzida!$C$1:$CN$437,83,FALSE)</f>
        <v>44374</v>
      </c>
      <c r="AT154">
        <f>VLOOKUP(C154,[1]base_traduzida!$C$1:$CN$437,84,FALSE)</f>
        <v>0</v>
      </c>
      <c r="AU154" t="str">
        <f>VLOOKUP(C154,[1]base_traduzida!$C$1:$CN$437,82,FALSE)</f>
        <v>Excelente</v>
      </c>
      <c r="AV154">
        <f>VLOOKUP(C154,[1]base_traduzida!$C$1:$CN$437,90,FALSE)</f>
        <v>0</v>
      </c>
      <c r="AW154">
        <f>VLOOKUP(C154,[1]base_traduzida!$C$1:$CN$437,66,FALSE)</f>
        <v>1</v>
      </c>
      <c r="AX154">
        <f>VLOOKUP(C154,[1]base_traduzida!$C$1:$CN$437,64,FALSE)</f>
        <v>1</v>
      </c>
      <c r="AY154" t="str">
        <f>VLOOKUP(C154,[1]base_traduzida!$C$1:$CN$437,65,FALSE)</f>
        <v>Leitura completa: sim - verifica varias ferramentas de PNL na área</v>
      </c>
      <c r="AZ154">
        <f>VLOOKUP(C154,[1]base_traduzida!$C$1:$CN$437,69,FALSE)</f>
        <v>0</v>
      </c>
    </row>
    <row r="155" spans="1:52" x14ac:dyDescent="0.25">
      <c r="A155" t="s">
        <v>1218</v>
      </c>
      <c r="B155" t="s">
        <v>1219</v>
      </c>
      <c r="C155" t="s">
        <v>1220</v>
      </c>
      <c r="D155" t="s">
        <v>1221</v>
      </c>
      <c r="E155">
        <v>2010</v>
      </c>
      <c r="G155">
        <v>3</v>
      </c>
      <c r="H155" t="s">
        <v>1222</v>
      </c>
      <c r="I155" t="s">
        <v>1223</v>
      </c>
      <c r="J155" t="s">
        <v>61</v>
      </c>
      <c r="L155">
        <v>11</v>
      </c>
      <c r="M155" t="b">
        <v>1</v>
      </c>
      <c r="N155" t="s">
        <v>1224</v>
      </c>
      <c r="T155" t="s">
        <v>54</v>
      </c>
      <c r="U155" t="s">
        <v>55</v>
      </c>
      <c r="V155" t="s">
        <v>56</v>
      </c>
      <c r="W155" t="s">
        <v>57</v>
      </c>
      <c r="AA155">
        <f>VLOOKUP(C155,[1]base_traduzida!$C$1:$CN$437,8,FALSE)</f>
        <v>0</v>
      </c>
      <c r="AB155">
        <f>VLOOKUP(C155,[1]base_traduzida!$C$1:$CN$437,9,FALSE)</f>
        <v>0</v>
      </c>
      <c r="AC155">
        <f>VLOOKUP(C155,[1]base_traduzida!$C$1:$CN$437,16,FALSE)</f>
        <v>0</v>
      </c>
      <c r="AD155">
        <f>VLOOKUP(C155,[1]base_traduzida!$C$1:$CN$437,68,FALSE)</f>
        <v>0</v>
      </c>
      <c r="AE155">
        <f>VLOOKUP(C155,[1]base_traduzida!$C$1:$CN$437,67,FALSE)</f>
        <v>0</v>
      </c>
      <c r="AF155">
        <f>VLOOKUP(C155,[1]base_traduzida!$C$1:$CN$437,71,FALSE)</f>
        <v>0</v>
      </c>
      <c r="AG155">
        <f>VLOOKUP(C155,[1]base_traduzida!$C$1:$CN$437,72,FALSE)</f>
        <v>0</v>
      </c>
      <c r="AH155">
        <f>VLOOKUP(C155,[1]base_traduzida!$C$1:$CN$437,73,FALSE)</f>
        <v>0</v>
      </c>
      <c r="AI155">
        <f>VLOOKUP(C155,[1]base_traduzida!$C$1:$CN$437,74,FALSE)</f>
        <v>0</v>
      </c>
      <c r="AJ155">
        <f>VLOOKUP(C155,[1]base_traduzida!$C$1:$CN$437,75,FALSE)</f>
        <v>0</v>
      </c>
      <c r="AK155">
        <f>VLOOKUP(C155,[1]base_traduzida!$C$1:$CN$437,76,FALSE)</f>
        <v>0</v>
      </c>
      <c r="AL155">
        <f>VLOOKUP(C155,[1]base_traduzida!$C$1:$CN$437,77,FALSE)</f>
        <v>0</v>
      </c>
      <c r="AM155">
        <f>VLOOKUP(C155,[1]base_traduzida!$C$1:$CN$437,78,FALSE)</f>
        <v>0</v>
      </c>
      <c r="AN155">
        <v>0</v>
      </c>
      <c r="AO155">
        <f>VLOOKUP(C155,[1]base_traduzida!$C$1:$CN$437,80,FALSE)</f>
        <v>0</v>
      </c>
      <c r="AP155">
        <f>VLOOKUP(C155,[1]base_traduzida!$C$1:$CN$437,81,FALSE)</f>
        <v>0</v>
      </c>
      <c r="AQ155">
        <v>0</v>
      </c>
      <c r="AR155">
        <f>VLOOKUP(C155,[1]base_traduzida!$C$1:$CN$437,85,FALSE)</f>
        <v>0</v>
      </c>
      <c r="AS155">
        <f>VLOOKUP(C155,[1]base_traduzida!$C$1:$CN$437,83,FALSE)</f>
        <v>0</v>
      </c>
      <c r="AT155">
        <f>VLOOKUP(C155,[1]base_traduzida!$C$1:$CN$437,84,FALSE)</f>
        <v>0</v>
      </c>
      <c r="AU155">
        <f>VLOOKUP(C155,[1]base_traduzida!$C$1:$CN$437,82,FALSE)</f>
        <v>0</v>
      </c>
      <c r="AV155">
        <f>VLOOKUP(C155,[1]base_traduzida!$C$1:$CN$437,90,FALSE)</f>
        <v>0</v>
      </c>
      <c r="AW155">
        <f>VLOOKUP(C155,[1]base_traduzida!$C$1:$CN$437,66,FALSE)</f>
        <v>0</v>
      </c>
      <c r="AX155">
        <f>VLOOKUP(C155,[1]base_traduzida!$C$1:$CN$437,64,FALSE)</f>
        <v>0</v>
      </c>
      <c r="AY155">
        <f>VLOOKUP(C155,[1]base_traduzida!$C$1:$CN$437,65,FALSE)</f>
        <v>0</v>
      </c>
      <c r="AZ155">
        <f>VLOOKUP(C155,[1]base_traduzida!$C$1:$CN$437,69,FALSE)</f>
        <v>0</v>
      </c>
    </row>
    <row r="156" spans="1:52" x14ac:dyDescent="0.25">
      <c r="A156" t="s">
        <v>1225</v>
      </c>
      <c r="B156" t="s">
        <v>1226</v>
      </c>
      <c r="C156" t="s">
        <v>1227</v>
      </c>
      <c r="D156" t="s">
        <v>1228</v>
      </c>
      <c r="E156">
        <v>2011</v>
      </c>
      <c r="G156">
        <v>12</v>
      </c>
      <c r="H156" t="s">
        <v>1229</v>
      </c>
      <c r="I156" t="s">
        <v>1230</v>
      </c>
      <c r="J156" t="s">
        <v>61</v>
      </c>
      <c r="L156">
        <v>5</v>
      </c>
      <c r="M156" t="b">
        <v>1</v>
      </c>
      <c r="N156" t="s">
        <v>1231</v>
      </c>
      <c r="T156" t="s">
        <v>54</v>
      </c>
      <c r="U156" t="s">
        <v>55</v>
      </c>
      <c r="V156" t="s">
        <v>149</v>
      </c>
      <c r="W156" t="s">
        <v>57</v>
      </c>
      <c r="AA156">
        <f>VLOOKUP(C156,[1]base_traduzida!$C$1:$CN$437,8,FALSE)</f>
        <v>0</v>
      </c>
      <c r="AB156">
        <f>VLOOKUP(C156,[1]base_traduzida!$C$1:$CN$437,9,FALSE)</f>
        <v>0</v>
      </c>
      <c r="AC156">
        <f>VLOOKUP(C156,[1]base_traduzida!$C$1:$CN$437,16,FALSE)</f>
        <v>0</v>
      </c>
      <c r="AD156">
        <f>VLOOKUP(C156,[1]base_traduzida!$C$1:$CN$437,68,FALSE)</f>
        <v>0</v>
      </c>
      <c r="AE156">
        <f>VLOOKUP(C156,[1]base_traduzida!$C$1:$CN$437,67,FALSE)</f>
        <v>0</v>
      </c>
      <c r="AF156">
        <f>VLOOKUP(C156,[1]base_traduzida!$C$1:$CN$437,71,FALSE)</f>
        <v>0</v>
      </c>
      <c r="AG156">
        <f>VLOOKUP(C156,[1]base_traduzida!$C$1:$CN$437,72,FALSE)</f>
        <v>0</v>
      </c>
      <c r="AH156">
        <f>VLOOKUP(C156,[1]base_traduzida!$C$1:$CN$437,73,FALSE)</f>
        <v>0</v>
      </c>
      <c r="AI156">
        <f>VLOOKUP(C156,[1]base_traduzida!$C$1:$CN$437,74,FALSE)</f>
        <v>0</v>
      </c>
      <c r="AJ156">
        <f>VLOOKUP(C156,[1]base_traduzida!$C$1:$CN$437,75,FALSE)</f>
        <v>0</v>
      </c>
      <c r="AK156">
        <f>VLOOKUP(C156,[1]base_traduzida!$C$1:$CN$437,76,FALSE)</f>
        <v>0</v>
      </c>
      <c r="AL156">
        <f>VLOOKUP(C156,[1]base_traduzida!$C$1:$CN$437,77,FALSE)</f>
        <v>0</v>
      </c>
      <c r="AM156">
        <f>VLOOKUP(C156,[1]base_traduzida!$C$1:$CN$437,78,FALSE)</f>
        <v>0</v>
      </c>
      <c r="AN156">
        <v>0</v>
      </c>
      <c r="AO156">
        <f>VLOOKUP(C156,[1]base_traduzida!$C$1:$CN$437,80,FALSE)</f>
        <v>0</v>
      </c>
      <c r="AP156">
        <f>VLOOKUP(C156,[1]base_traduzida!$C$1:$CN$437,81,FALSE)</f>
        <v>0</v>
      </c>
      <c r="AQ156">
        <v>0</v>
      </c>
      <c r="AR156">
        <f>VLOOKUP(C156,[1]base_traduzida!$C$1:$CN$437,85,FALSE)</f>
        <v>0</v>
      </c>
      <c r="AS156">
        <f>VLOOKUP(C156,[1]base_traduzida!$C$1:$CN$437,83,FALSE)</f>
        <v>0</v>
      </c>
      <c r="AT156">
        <f>VLOOKUP(C156,[1]base_traduzida!$C$1:$CN$437,84,FALSE)</f>
        <v>0</v>
      </c>
      <c r="AU156">
        <f>VLOOKUP(C156,[1]base_traduzida!$C$1:$CN$437,82,FALSE)</f>
        <v>0</v>
      </c>
      <c r="AV156">
        <f>VLOOKUP(C156,[1]base_traduzida!$C$1:$CN$437,90,FALSE)</f>
        <v>0</v>
      </c>
      <c r="AW156">
        <f>VLOOKUP(C156,[1]base_traduzida!$C$1:$CN$437,66,FALSE)</f>
        <v>0</v>
      </c>
      <c r="AX156">
        <f>VLOOKUP(C156,[1]base_traduzida!$C$1:$CN$437,64,FALSE)</f>
        <v>0</v>
      </c>
      <c r="AY156">
        <f>VLOOKUP(C156,[1]base_traduzida!$C$1:$CN$437,65,FALSE)</f>
        <v>0</v>
      </c>
      <c r="AZ156">
        <f>VLOOKUP(C156,[1]base_traduzida!$C$1:$CN$437,69,FALSE)</f>
        <v>0</v>
      </c>
    </row>
    <row r="157" spans="1:52" x14ac:dyDescent="0.25">
      <c r="A157" t="s">
        <v>1232</v>
      </c>
      <c r="B157" t="s">
        <v>1233</v>
      </c>
      <c r="C157" t="s">
        <v>1234</v>
      </c>
      <c r="D157" t="s">
        <v>1235</v>
      </c>
      <c r="E157">
        <v>2011</v>
      </c>
      <c r="G157">
        <v>28</v>
      </c>
      <c r="H157" t="s">
        <v>1236</v>
      </c>
      <c r="I157" t="s">
        <v>1237</v>
      </c>
      <c r="J157" t="s">
        <v>61</v>
      </c>
      <c r="L157">
        <v>7</v>
      </c>
      <c r="M157" t="b">
        <v>1</v>
      </c>
      <c r="N157" t="s">
        <v>1238</v>
      </c>
      <c r="T157" t="s">
        <v>54</v>
      </c>
      <c r="U157" t="s">
        <v>55</v>
      </c>
      <c r="V157" t="s">
        <v>83</v>
      </c>
      <c r="W157" t="s">
        <v>57</v>
      </c>
      <c r="AA157">
        <f>VLOOKUP(C157,[1]base_traduzida!$C$1:$CN$437,8,FALSE)</f>
        <v>0</v>
      </c>
      <c r="AB157">
        <f>VLOOKUP(C157,[1]base_traduzida!$C$1:$CN$437,9,FALSE)</f>
        <v>0</v>
      </c>
      <c r="AC157">
        <f>VLOOKUP(C157,[1]base_traduzida!$C$1:$CN$437,16,FALSE)</f>
        <v>0</v>
      </c>
      <c r="AD157">
        <f>VLOOKUP(C157,[1]base_traduzida!$C$1:$CN$437,68,FALSE)</f>
        <v>0</v>
      </c>
      <c r="AE157">
        <f>VLOOKUP(C157,[1]base_traduzida!$C$1:$CN$437,67,FALSE)</f>
        <v>0</v>
      </c>
      <c r="AF157">
        <f>VLOOKUP(C157,[1]base_traduzida!$C$1:$CN$437,71,FALSE)</f>
        <v>0</v>
      </c>
      <c r="AG157">
        <f>VLOOKUP(C157,[1]base_traduzida!$C$1:$CN$437,72,FALSE)</f>
        <v>0</v>
      </c>
      <c r="AH157">
        <f>VLOOKUP(C157,[1]base_traduzida!$C$1:$CN$437,73,FALSE)</f>
        <v>0</v>
      </c>
      <c r="AI157">
        <f>VLOOKUP(C157,[1]base_traduzida!$C$1:$CN$437,74,FALSE)</f>
        <v>0</v>
      </c>
      <c r="AJ157">
        <f>VLOOKUP(C157,[1]base_traduzida!$C$1:$CN$437,75,FALSE)</f>
        <v>0</v>
      </c>
      <c r="AK157">
        <f>VLOOKUP(C157,[1]base_traduzida!$C$1:$CN$437,76,FALSE)</f>
        <v>0</v>
      </c>
      <c r="AL157">
        <f>VLOOKUP(C157,[1]base_traduzida!$C$1:$CN$437,77,FALSE)</f>
        <v>0</v>
      </c>
      <c r="AM157">
        <f>VLOOKUP(C157,[1]base_traduzida!$C$1:$CN$437,78,FALSE)</f>
        <v>0</v>
      </c>
      <c r="AN157">
        <v>0</v>
      </c>
      <c r="AO157">
        <f>VLOOKUP(C157,[1]base_traduzida!$C$1:$CN$437,80,FALSE)</f>
        <v>0</v>
      </c>
      <c r="AP157">
        <f>VLOOKUP(C157,[1]base_traduzida!$C$1:$CN$437,81,FALSE)</f>
        <v>0</v>
      </c>
      <c r="AQ157">
        <v>0</v>
      </c>
      <c r="AR157">
        <f>VLOOKUP(C157,[1]base_traduzida!$C$1:$CN$437,85,FALSE)</f>
        <v>0</v>
      </c>
      <c r="AS157">
        <f>VLOOKUP(C157,[1]base_traduzida!$C$1:$CN$437,83,FALSE)</f>
        <v>0</v>
      </c>
      <c r="AT157">
        <f>VLOOKUP(C157,[1]base_traduzida!$C$1:$CN$437,84,FALSE)</f>
        <v>0</v>
      </c>
      <c r="AU157">
        <f>VLOOKUP(C157,[1]base_traduzida!$C$1:$CN$437,82,FALSE)</f>
        <v>0</v>
      </c>
      <c r="AV157">
        <f>VLOOKUP(C157,[1]base_traduzida!$C$1:$CN$437,90,FALSE)</f>
        <v>0</v>
      </c>
      <c r="AW157">
        <f>VLOOKUP(C157,[1]base_traduzida!$C$1:$CN$437,66,FALSE)</f>
        <v>0</v>
      </c>
      <c r="AX157">
        <f>VLOOKUP(C157,[1]base_traduzida!$C$1:$CN$437,64,FALSE)</f>
        <v>0</v>
      </c>
      <c r="AY157">
        <f>VLOOKUP(C157,[1]base_traduzida!$C$1:$CN$437,65,FALSE)</f>
        <v>0</v>
      </c>
      <c r="AZ157">
        <f>VLOOKUP(C157,[1]base_traduzida!$C$1:$CN$437,69,FALSE)</f>
        <v>0</v>
      </c>
    </row>
    <row r="158" spans="1:52" x14ac:dyDescent="0.25">
      <c r="A158" t="s">
        <v>1239</v>
      </c>
      <c r="B158" t="s">
        <v>1240</v>
      </c>
      <c r="C158" t="s">
        <v>1241</v>
      </c>
      <c r="D158" t="s">
        <v>1242</v>
      </c>
      <c r="E158">
        <v>2018</v>
      </c>
      <c r="F158" t="s">
        <v>61</v>
      </c>
      <c r="G158">
        <v>40</v>
      </c>
      <c r="H158" t="s">
        <v>1243</v>
      </c>
      <c r="I158" t="s">
        <v>1244</v>
      </c>
      <c r="J158" t="s">
        <v>61</v>
      </c>
      <c r="L158">
        <v>1</v>
      </c>
      <c r="M158" t="b">
        <v>0</v>
      </c>
      <c r="N158" t="s">
        <v>1245</v>
      </c>
      <c r="O158" t="s">
        <v>254</v>
      </c>
      <c r="T158" t="s">
        <v>54</v>
      </c>
      <c r="U158" t="s">
        <v>55</v>
      </c>
      <c r="V158" t="s">
        <v>140</v>
      </c>
      <c r="W158" t="s">
        <v>57</v>
      </c>
      <c r="AA158">
        <f>VLOOKUP(C158,[1]base_traduzida!$C$1:$CN$437,8,FALSE)</f>
        <v>0</v>
      </c>
      <c r="AB158">
        <f>VLOOKUP(C158,[1]base_traduzida!$C$1:$CN$437,9,FALSE)</f>
        <v>0</v>
      </c>
      <c r="AC158">
        <f>VLOOKUP(C158,[1]base_traduzida!$C$1:$CN$437,16,FALSE)</f>
        <v>1</v>
      </c>
      <c r="AD158">
        <f>VLOOKUP(C158,[1]base_traduzida!$C$1:$CN$437,68,FALSE)</f>
        <v>1</v>
      </c>
      <c r="AE158">
        <f>VLOOKUP(C158,[1]base_traduzida!$C$1:$CN$437,67,FALSE)</f>
        <v>0</v>
      </c>
      <c r="AF158">
        <f>VLOOKUP(C158,[1]base_traduzida!$C$1:$CN$437,71,FALSE)</f>
        <v>0</v>
      </c>
      <c r="AG158">
        <f>VLOOKUP(C158,[1]base_traduzida!$C$1:$CN$437,72,FALSE)</f>
        <v>0</v>
      </c>
      <c r="AH158">
        <f>VLOOKUP(C158,[1]base_traduzida!$C$1:$CN$437,73,FALSE)</f>
        <v>0</v>
      </c>
      <c r="AI158">
        <f>VLOOKUP(C158,[1]base_traduzida!$C$1:$CN$437,74,FALSE)</f>
        <v>0</v>
      </c>
      <c r="AJ158">
        <f>VLOOKUP(C158,[1]base_traduzida!$C$1:$CN$437,75,FALSE)</f>
        <v>0</v>
      </c>
      <c r="AK158">
        <f>VLOOKUP(C158,[1]base_traduzida!$C$1:$CN$437,76,FALSE)</f>
        <v>0</v>
      </c>
      <c r="AL158">
        <f>VLOOKUP(C158,[1]base_traduzida!$C$1:$CN$437,77,FALSE)</f>
        <v>0</v>
      </c>
      <c r="AM158">
        <f>VLOOKUP(C158,[1]base_traduzida!$C$1:$CN$437,78,FALSE)</f>
        <v>0</v>
      </c>
      <c r="AN158">
        <v>0</v>
      </c>
      <c r="AO158">
        <f>VLOOKUP(C158,[1]base_traduzida!$C$1:$CN$437,80,FALSE)</f>
        <v>0</v>
      </c>
      <c r="AP158" t="str">
        <f>VLOOKUP(C158,[1]base_traduzida!$C$1:$CN$437,81,FALSE)</f>
        <v>Entra ou ñ para leitura: sim - bom</v>
      </c>
      <c r="AQ158">
        <v>0</v>
      </c>
      <c r="AR158">
        <f>VLOOKUP(C158,[1]base_traduzida!$C$1:$CN$437,85,FALSE)</f>
        <v>0</v>
      </c>
      <c r="AS158">
        <f>VLOOKUP(C158,[1]base_traduzida!$C$1:$CN$437,83,FALSE)</f>
        <v>44373</v>
      </c>
      <c r="AT158">
        <f>VLOOKUP(C158,[1]base_traduzida!$C$1:$CN$437,84,FALSE)</f>
        <v>0</v>
      </c>
      <c r="AU158" t="str">
        <f>VLOOKUP(C158,[1]base_traduzida!$C$1:$CN$437,82,FALSE)</f>
        <v>Bom</v>
      </c>
      <c r="AV158">
        <f>VLOOKUP(C158,[1]base_traduzida!$C$1:$CN$437,90,FALSE)</f>
        <v>0</v>
      </c>
      <c r="AW158">
        <f>VLOOKUP(C158,[1]base_traduzida!$C$1:$CN$437,66,FALSE)</f>
        <v>1</v>
      </c>
      <c r="AX158">
        <f>VLOOKUP(C158,[1]base_traduzida!$C$1:$CN$437,64,FALSE)</f>
        <v>1</v>
      </c>
      <c r="AY158" t="str">
        <f>VLOOKUP(C158,[1]base_traduzida!$C$1:$CN$437,65,FALSE)</f>
        <v>Leitura completa: sim - indicado pela profa</v>
      </c>
      <c r="AZ158">
        <f>VLOOKUP(C158,[1]base_traduzida!$C$1:$CN$437,69,FALSE)</f>
        <v>0</v>
      </c>
    </row>
    <row r="159" spans="1:52" x14ac:dyDescent="0.25">
      <c r="A159" t="s">
        <v>1246</v>
      </c>
      <c r="B159" t="s">
        <v>1247</v>
      </c>
      <c r="C159" t="s">
        <v>1248</v>
      </c>
      <c r="D159" t="s">
        <v>1249</v>
      </c>
      <c r="E159">
        <v>2019</v>
      </c>
      <c r="F159" t="s">
        <v>61</v>
      </c>
      <c r="G159">
        <v>3</v>
      </c>
      <c r="H159" t="s">
        <v>1250</v>
      </c>
      <c r="I159" t="s">
        <v>1251</v>
      </c>
      <c r="J159" t="s">
        <v>61</v>
      </c>
      <c r="L159">
        <v>9</v>
      </c>
      <c r="M159" t="b">
        <v>1</v>
      </c>
      <c r="N159" t="s">
        <v>1252</v>
      </c>
      <c r="O159" t="s">
        <v>1253</v>
      </c>
      <c r="T159" t="s">
        <v>54</v>
      </c>
      <c r="U159" t="s">
        <v>55</v>
      </c>
      <c r="W159" t="s">
        <v>57</v>
      </c>
      <c r="AA159">
        <f>VLOOKUP(C159,[1]base_traduzida!$C$1:$CN$437,8,FALSE)</f>
        <v>0</v>
      </c>
      <c r="AB159">
        <f>VLOOKUP(C159,[1]base_traduzida!$C$1:$CN$437,9,FALSE)</f>
        <v>1</v>
      </c>
      <c r="AC159">
        <f>VLOOKUP(C159,[1]base_traduzida!$C$1:$CN$437,16,FALSE)</f>
        <v>0</v>
      </c>
      <c r="AD159">
        <f>VLOOKUP(C159,[1]base_traduzida!$C$1:$CN$437,68,FALSE)</f>
        <v>1</v>
      </c>
      <c r="AE159">
        <f>VLOOKUP(C159,[1]base_traduzida!$C$1:$CN$437,67,FALSE)</f>
        <v>0</v>
      </c>
      <c r="AF159">
        <f>VLOOKUP(C159,[1]base_traduzida!$C$1:$CN$437,71,FALSE)</f>
        <v>0</v>
      </c>
      <c r="AG159">
        <f>VLOOKUP(C159,[1]base_traduzida!$C$1:$CN$437,72,FALSE)</f>
        <v>0</v>
      </c>
      <c r="AH159">
        <f>VLOOKUP(C159,[1]base_traduzida!$C$1:$CN$437,73,FALSE)</f>
        <v>0</v>
      </c>
      <c r="AI159">
        <f>VLOOKUP(C159,[1]base_traduzida!$C$1:$CN$437,74,FALSE)</f>
        <v>0</v>
      </c>
      <c r="AJ159">
        <f>VLOOKUP(C159,[1]base_traduzida!$C$1:$CN$437,75,FALSE)</f>
        <v>0</v>
      </c>
      <c r="AK159">
        <f>VLOOKUP(C159,[1]base_traduzida!$C$1:$CN$437,76,FALSE)</f>
        <v>0</v>
      </c>
      <c r="AL159">
        <f>VLOOKUP(C159,[1]base_traduzida!$C$1:$CN$437,77,FALSE)</f>
        <v>0</v>
      </c>
      <c r="AM159">
        <f>VLOOKUP(C159,[1]base_traduzida!$C$1:$CN$437,78,FALSE)</f>
        <v>0</v>
      </c>
      <c r="AN159">
        <v>0</v>
      </c>
      <c r="AO159">
        <f>VLOOKUP(C159,[1]base_traduzida!$C$1:$CN$437,80,FALSE)</f>
        <v>0</v>
      </c>
      <c r="AP159" t="str">
        <f>VLOOKUP(C159,[1]base_traduzida!$C$1:$CN$437,81,FALSE)</f>
        <v>Entra ou ñ para leitura: não - análise da melhor forma de analisar texto</v>
      </c>
      <c r="AQ159">
        <v>0</v>
      </c>
      <c r="AR159">
        <f>VLOOKUP(C159,[1]base_traduzida!$C$1:$CN$437,85,FALSE)</f>
        <v>0</v>
      </c>
      <c r="AS159">
        <f>VLOOKUP(C159,[1]base_traduzida!$C$1:$CN$437,83,FALSE)</f>
        <v>44371</v>
      </c>
      <c r="AT159">
        <f>VLOOKUP(C159,[1]base_traduzida!$C$1:$CN$437,84,FALSE)</f>
        <v>0</v>
      </c>
      <c r="AU159" t="str">
        <f>VLOOKUP(C159,[1]base_traduzida!$C$1:$CN$437,82,FALSE)</f>
        <v>Ruim</v>
      </c>
      <c r="AV159">
        <f>VLOOKUP(C159,[1]base_traduzida!$C$1:$CN$437,90,FALSE)</f>
        <v>0</v>
      </c>
      <c r="AW159">
        <f>VLOOKUP(C159,[1]base_traduzida!$C$1:$CN$437,66,FALSE)</f>
        <v>0</v>
      </c>
      <c r="AX159">
        <f>VLOOKUP(C159,[1]base_traduzida!$C$1:$CN$437,64,FALSE)</f>
        <v>0</v>
      </c>
      <c r="AY159">
        <f>VLOOKUP(C159,[1]base_traduzida!$C$1:$CN$437,65,FALSE)</f>
        <v>0</v>
      </c>
      <c r="AZ159">
        <f>VLOOKUP(C159,[1]base_traduzida!$C$1:$CN$437,69,FALSE)</f>
        <v>0</v>
      </c>
    </row>
    <row r="160" spans="1:52" x14ac:dyDescent="0.25">
      <c r="A160" t="s">
        <v>1254</v>
      </c>
      <c r="B160" t="s">
        <v>1255</v>
      </c>
      <c r="C160" t="s">
        <v>1256</v>
      </c>
      <c r="D160" t="s">
        <v>1257</v>
      </c>
      <c r="E160">
        <v>2014</v>
      </c>
      <c r="G160">
        <v>19</v>
      </c>
      <c r="H160" t="s">
        <v>1258</v>
      </c>
      <c r="I160" t="s">
        <v>1259</v>
      </c>
      <c r="J160" t="s">
        <v>61</v>
      </c>
      <c r="L160">
        <v>8</v>
      </c>
      <c r="M160" t="b">
        <v>1</v>
      </c>
      <c r="N160" t="s">
        <v>1260</v>
      </c>
      <c r="O160" t="s">
        <v>108</v>
      </c>
      <c r="T160" t="s">
        <v>54</v>
      </c>
      <c r="U160" t="s">
        <v>55</v>
      </c>
      <c r="V160" t="s">
        <v>83</v>
      </c>
      <c r="W160" t="s">
        <v>57</v>
      </c>
      <c r="AA160">
        <f>VLOOKUP(C160,[1]base_traduzida!$C$1:$CN$437,8,FALSE)</f>
        <v>0</v>
      </c>
      <c r="AB160">
        <f>VLOOKUP(C160,[1]base_traduzida!$C$1:$CN$437,9,FALSE)</f>
        <v>0</v>
      </c>
      <c r="AC160">
        <f>VLOOKUP(C160,[1]base_traduzida!$C$1:$CN$437,16,FALSE)</f>
        <v>0</v>
      </c>
      <c r="AD160">
        <f>VLOOKUP(C160,[1]base_traduzida!$C$1:$CN$437,68,FALSE)</f>
        <v>0</v>
      </c>
      <c r="AE160">
        <f>VLOOKUP(C160,[1]base_traduzida!$C$1:$CN$437,67,FALSE)</f>
        <v>0</v>
      </c>
      <c r="AF160">
        <f>VLOOKUP(C160,[1]base_traduzida!$C$1:$CN$437,71,FALSE)</f>
        <v>0</v>
      </c>
      <c r="AG160">
        <f>VLOOKUP(C160,[1]base_traduzida!$C$1:$CN$437,72,FALSE)</f>
        <v>0</v>
      </c>
      <c r="AH160">
        <f>VLOOKUP(C160,[1]base_traduzida!$C$1:$CN$437,73,FALSE)</f>
        <v>0</v>
      </c>
      <c r="AI160">
        <f>VLOOKUP(C160,[1]base_traduzida!$C$1:$CN$437,74,FALSE)</f>
        <v>0</v>
      </c>
      <c r="AJ160">
        <f>VLOOKUP(C160,[1]base_traduzida!$C$1:$CN$437,75,FALSE)</f>
        <v>0</v>
      </c>
      <c r="AK160">
        <f>VLOOKUP(C160,[1]base_traduzida!$C$1:$CN$437,76,FALSE)</f>
        <v>0</v>
      </c>
      <c r="AL160">
        <f>VLOOKUP(C160,[1]base_traduzida!$C$1:$CN$437,77,FALSE)</f>
        <v>0</v>
      </c>
      <c r="AM160">
        <f>VLOOKUP(C160,[1]base_traduzida!$C$1:$CN$437,78,FALSE)</f>
        <v>0</v>
      </c>
      <c r="AN160">
        <v>0</v>
      </c>
      <c r="AO160">
        <f>VLOOKUP(C160,[1]base_traduzida!$C$1:$CN$437,80,FALSE)</f>
        <v>0</v>
      </c>
      <c r="AP160">
        <f>VLOOKUP(C160,[1]base_traduzida!$C$1:$CN$437,81,FALSE)</f>
        <v>0</v>
      </c>
      <c r="AQ160">
        <v>0</v>
      </c>
      <c r="AR160">
        <f>VLOOKUP(C160,[1]base_traduzida!$C$1:$CN$437,85,FALSE)</f>
        <v>0</v>
      </c>
      <c r="AS160">
        <f>VLOOKUP(C160,[1]base_traduzida!$C$1:$CN$437,83,FALSE)</f>
        <v>0</v>
      </c>
      <c r="AT160">
        <f>VLOOKUP(C160,[1]base_traduzida!$C$1:$CN$437,84,FALSE)</f>
        <v>0</v>
      </c>
      <c r="AU160">
        <f>VLOOKUP(C160,[1]base_traduzida!$C$1:$CN$437,82,FALSE)</f>
        <v>0</v>
      </c>
      <c r="AV160">
        <f>VLOOKUP(C160,[1]base_traduzida!$C$1:$CN$437,90,FALSE)</f>
        <v>0</v>
      </c>
      <c r="AW160">
        <f>VLOOKUP(C160,[1]base_traduzida!$C$1:$CN$437,66,FALSE)</f>
        <v>0</v>
      </c>
      <c r="AX160">
        <f>VLOOKUP(C160,[1]base_traduzida!$C$1:$CN$437,64,FALSE)</f>
        <v>0</v>
      </c>
      <c r="AY160">
        <f>VLOOKUP(C160,[1]base_traduzida!$C$1:$CN$437,65,FALSE)</f>
        <v>0</v>
      </c>
      <c r="AZ160">
        <f>VLOOKUP(C160,[1]base_traduzida!$C$1:$CN$437,69,FALSE)</f>
        <v>0</v>
      </c>
    </row>
    <row r="161" spans="1:52" x14ac:dyDescent="0.25">
      <c r="A161" t="s">
        <v>1261</v>
      </c>
      <c r="C161" t="s">
        <v>1262</v>
      </c>
      <c r="D161" t="s">
        <v>1263</v>
      </c>
      <c r="E161">
        <v>2008</v>
      </c>
      <c r="H161" t="s">
        <v>1264</v>
      </c>
      <c r="I161" t="s">
        <v>1265</v>
      </c>
      <c r="L161">
        <v>1</v>
      </c>
      <c r="M161" t="b">
        <v>0</v>
      </c>
      <c r="N161" t="s">
        <v>1266</v>
      </c>
      <c r="T161" t="s">
        <v>54</v>
      </c>
      <c r="U161" t="s">
        <v>55</v>
      </c>
      <c r="W161" t="s">
        <v>57</v>
      </c>
      <c r="AA161">
        <f>VLOOKUP(C161,[1]base_traduzida!$C$1:$CN$437,8,FALSE)</f>
        <v>0</v>
      </c>
      <c r="AB161">
        <f>VLOOKUP(C161,[1]base_traduzida!$C$1:$CN$437,9,FALSE)</f>
        <v>0</v>
      </c>
      <c r="AC161">
        <f>VLOOKUP(C161,[1]base_traduzida!$C$1:$CN$437,16,FALSE)</f>
        <v>0</v>
      </c>
      <c r="AD161">
        <f>VLOOKUP(C161,[1]base_traduzida!$C$1:$CN$437,68,FALSE)</f>
        <v>0</v>
      </c>
      <c r="AE161">
        <f>VLOOKUP(C161,[1]base_traduzida!$C$1:$CN$437,67,FALSE)</f>
        <v>0</v>
      </c>
      <c r="AF161">
        <f>VLOOKUP(C161,[1]base_traduzida!$C$1:$CN$437,71,FALSE)</f>
        <v>0</v>
      </c>
      <c r="AG161">
        <f>VLOOKUP(C161,[1]base_traduzida!$C$1:$CN$437,72,FALSE)</f>
        <v>0</v>
      </c>
      <c r="AH161">
        <f>VLOOKUP(C161,[1]base_traduzida!$C$1:$CN$437,73,FALSE)</f>
        <v>0</v>
      </c>
      <c r="AI161">
        <f>VLOOKUP(C161,[1]base_traduzida!$C$1:$CN$437,74,FALSE)</f>
        <v>0</v>
      </c>
      <c r="AJ161">
        <f>VLOOKUP(C161,[1]base_traduzida!$C$1:$CN$437,75,FALSE)</f>
        <v>0</v>
      </c>
      <c r="AK161">
        <f>VLOOKUP(C161,[1]base_traduzida!$C$1:$CN$437,76,FALSE)</f>
        <v>0</v>
      </c>
      <c r="AL161">
        <f>VLOOKUP(C161,[1]base_traduzida!$C$1:$CN$437,77,FALSE)</f>
        <v>0</v>
      </c>
      <c r="AM161">
        <f>VLOOKUP(C161,[1]base_traduzida!$C$1:$CN$437,78,FALSE)</f>
        <v>0</v>
      </c>
      <c r="AN161">
        <v>0</v>
      </c>
      <c r="AO161">
        <f>VLOOKUP(C161,[1]base_traduzida!$C$1:$CN$437,80,FALSE)</f>
        <v>0</v>
      </c>
      <c r="AP161">
        <f>VLOOKUP(C161,[1]base_traduzida!$C$1:$CN$437,81,FALSE)</f>
        <v>0</v>
      </c>
      <c r="AQ161">
        <v>0</v>
      </c>
      <c r="AR161">
        <f>VLOOKUP(C161,[1]base_traduzida!$C$1:$CN$437,85,FALSE)</f>
        <v>0</v>
      </c>
      <c r="AS161">
        <f>VLOOKUP(C161,[1]base_traduzida!$C$1:$CN$437,83,FALSE)</f>
        <v>0</v>
      </c>
      <c r="AT161">
        <f>VLOOKUP(C161,[1]base_traduzida!$C$1:$CN$437,84,FALSE)</f>
        <v>0</v>
      </c>
      <c r="AU161">
        <f>VLOOKUP(C161,[1]base_traduzida!$C$1:$CN$437,82,FALSE)</f>
        <v>0</v>
      </c>
      <c r="AV161">
        <f>VLOOKUP(C161,[1]base_traduzida!$C$1:$CN$437,90,FALSE)</f>
        <v>0</v>
      </c>
      <c r="AW161">
        <f>VLOOKUP(C161,[1]base_traduzida!$C$1:$CN$437,66,FALSE)</f>
        <v>0</v>
      </c>
      <c r="AX161">
        <f>VLOOKUP(C161,[1]base_traduzida!$C$1:$CN$437,64,FALSE)</f>
        <v>0</v>
      </c>
      <c r="AY161">
        <f>VLOOKUP(C161,[1]base_traduzida!$C$1:$CN$437,65,FALSE)</f>
        <v>0</v>
      </c>
      <c r="AZ161">
        <f>VLOOKUP(C161,[1]base_traduzida!$C$1:$CN$437,69,FALSE)</f>
        <v>0</v>
      </c>
    </row>
    <row r="162" spans="1:52" x14ac:dyDescent="0.25">
      <c r="A162" t="s">
        <v>1267</v>
      </c>
      <c r="B162" t="s">
        <v>1268</v>
      </c>
      <c r="C162" t="s">
        <v>1269</v>
      </c>
      <c r="D162" t="s">
        <v>1270</v>
      </c>
      <c r="E162">
        <v>2005</v>
      </c>
      <c r="G162">
        <v>9</v>
      </c>
      <c r="H162" t="s">
        <v>1271</v>
      </c>
      <c r="I162" t="s">
        <v>1272</v>
      </c>
      <c r="J162" t="s">
        <v>61</v>
      </c>
      <c r="L162">
        <v>8</v>
      </c>
      <c r="M162" t="b">
        <v>1</v>
      </c>
      <c r="N162" t="s">
        <v>1273</v>
      </c>
      <c r="T162" t="s">
        <v>54</v>
      </c>
      <c r="U162" t="s">
        <v>55</v>
      </c>
      <c r="V162" t="s">
        <v>56</v>
      </c>
      <c r="W162" t="s">
        <v>57</v>
      </c>
      <c r="AA162">
        <f>VLOOKUP(C162,[1]base_traduzida!$C$1:$CN$437,8,FALSE)</f>
        <v>0</v>
      </c>
      <c r="AB162">
        <f>VLOOKUP(C162,[1]base_traduzida!$C$1:$CN$437,9,FALSE)</f>
        <v>0</v>
      </c>
      <c r="AC162">
        <f>VLOOKUP(C162,[1]base_traduzida!$C$1:$CN$437,16,FALSE)</f>
        <v>0</v>
      </c>
      <c r="AD162">
        <f>VLOOKUP(C162,[1]base_traduzida!$C$1:$CN$437,68,FALSE)</f>
        <v>0</v>
      </c>
      <c r="AE162">
        <f>VLOOKUP(C162,[1]base_traduzida!$C$1:$CN$437,67,FALSE)</f>
        <v>0</v>
      </c>
      <c r="AF162">
        <f>VLOOKUP(C162,[1]base_traduzida!$C$1:$CN$437,71,FALSE)</f>
        <v>0</v>
      </c>
      <c r="AG162">
        <f>VLOOKUP(C162,[1]base_traduzida!$C$1:$CN$437,72,FALSE)</f>
        <v>0</v>
      </c>
      <c r="AH162">
        <f>VLOOKUP(C162,[1]base_traduzida!$C$1:$CN$437,73,FALSE)</f>
        <v>0</v>
      </c>
      <c r="AI162">
        <f>VLOOKUP(C162,[1]base_traduzida!$C$1:$CN$437,74,FALSE)</f>
        <v>0</v>
      </c>
      <c r="AJ162">
        <f>VLOOKUP(C162,[1]base_traduzida!$C$1:$CN$437,75,FALSE)</f>
        <v>0</v>
      </c>
      <c r="AK162">
        <f>VLOOKUP(C162,[1]base_traduzida!$C$1:$CN$437,76,FALSE)</f>
        <v>0</v>
      </c>
      <c r="AL162">
        <f>VLOOKUP(C162,[1]base_traduzida!$C$1:$CN$437,77,FALSE)</f>
        <v>0</v>
      </c>
      <c r="AM162">
        <f>VLOOKUP(C162,[1]base_traduzida!$C$1:$CN$437,78,FALSE)</f>
        <v>0</v>
      </c>
      <c r="AN162">
        <v>0</v>
      </c>
      <c r="AO162">
        <f>VLOOKUP(C162,[1]base_traduzida!$C$1:$CN$437,80,FALSE)</f>
        <v>0</v>
      </c>
      <c r="AP162">
        <f>VLOOKUP(C162,[1]base_traduzida!$C$1:$CN$437,81,FALSE)</f>
        <v>0</v>
      </c>
      <c r="AQ162">
        <v>0</v>
      </c>
      <c r="AR162">
        <f>VLOOKUP(C162,[1]base_traduzida!$C$1:$CN$437,85,FALSE)</f>
        <v>0</v>
      </c>
      <c r="AS162">
        <f>VLOOKUP(C162,[1]base_traduzida!$C$1:$CN$437,83,FALSE)</f>
        <v>0</v>
      </c>
      <c r="AT162">
        <f>VLOOKUP(C162,[1]base_traduzida!$C$1:$CN$437,84,FALSE)</f>
        <v>0</v>
      </c>
      <c r="AU162">
        <f>VLOOKUP(C162,[1]base_traduzida!$C$1:$CN$437,82,FALSE)</f>
        <v>0</v>
      </c>
      <c r="AV162">
        <f>VLOOKUP(C162,[1]base_traduzida!$C$1:$CN$437,90,FALSE)</f>
        <v>0</v>
      </c>
      <c r="AW162">
        <f>VLOOKUP(C162,[1]base_traduzida!$C$1:$CN$437,66,FALSE)</f>
        <v>0</v>
      </c>
      <c r="AX162">
        <f>VLOOKUP(C162,[1]base_traduzida!$C$1:$CN$437,64,FALSE)</f>
        <v>0</v>
      </c>
      <c r="AY162">
        <f>VLOOKUP(C162,[1]base_traduzida!$C$1:$CN$437,65,FALSE)</f>
        <v>0</v>
      </c>
      <c r="AZ162">
        <f>VLOOKUP(C162,[1]base_traduzida!$C$1:$CN$437,69,FALSE)</f>
        <v>0</v>
      </c>
    </row>
    <row r="163" spans="1:52" x14ac:dyDescent="0.25">
      <c r="A163" t="s">
        <v>1274</v>
      </c>
      <c r="B163" t="s">
        <v>1275</v>
      </c>
      <c r="C163" t="s">
        <v>1276</v>
      </c>
      <c r="D163" t="s">
        <v>1277</v>
      </c>
      <c r="E163">
        <v>2013</v>
      </c>
      <c r="G163">
        <v>26</v>
      </c>
      <c r="H163" t="s">
        <v>1278</v>
      </c>
      <c r="I163" t="s">
        <v>1279</v>
      </c>
      <c r="J163" t="s">
        <v>61</v>
      </c>
      <c r="L163">
        <v>8</v>
      </c>
      <c r="M163" t="b">
        <v>1</v>
      </c>
      <c r="N163" t="s">
        <v>1280</v>
      </c>
      <c r="T163" t="s">
        <v>54</v>
      </c>
      <c r="U163" t="s">
        <v>55</v>
      </c>
      <c r="W163" t="s">
        <v>57</v>
      </c>
      <c r="AA163">
        <f>VLOOKUP(C163,[1]base_traduzida!$C$1:$CN$437,8,FALSE)</f>
        <v>0</v>
      </c>
      <c r="AB163">
        <f>VLOOKUP(C163,[1]base_traduzida!$C$1:$CN$437,9,FALSE)</f>
        <v>0</v>
      </c>
      <c r="AC163">
        <f>VLOOKUP(C163,[1]base_traduzida!$C$1:$CN$437,16,FALSE)</f>
        <v>0</v>
      </c>
      <c r="AD163">
        <f>VLOOKUP(C163,[1]base_traduzida!$C$1:$CN$437,68,FALSE)</f>
        <v>0</v>
      </c>
      <c r="AE163">
        <f>VLOOKUP(C163,[1]base_traduzida!$C$1:$CN$437,67,FALSE)</f>
        <v>0</v>
      </c>
      <c r="AF163">
        <f>VLOOKUP(C163,[1]base_traduzida!$C$1:$CN$437,71,FALSE)</f>
        <v>0</v>
      </c>
      <c r="AG163">
        <f>VLOOKUP(C163,[1]base_traduzida!$C$1:$CN$437,72,FALSE)</f>
        <v>0</v>
      </c>
      <c r="AH163">
        <f>VLOOKUP(C163,[1]base_traduzida!$C$1:$CN$437,73,FALSE)</f>
        <v>0</v>
      </c>
      <c r="AI163">
        <f>VLOOKUP(C163,[1]base_traduzida!$C$1:$CN$437,74,FALSE)</f>
        <v>0</v>
      </c>
      <c r="AJ163">
        <f>VLOOKUP(C163,[1]base_traduzida!$C$1:$CN$437,75,FALSE)</f>
        <v>0</v>
      </c>
      <c r="AK163">
        <f>VLOOKUP(C163,[1]base_traduzida!$C$1:$CN$437,76,FALSE)</f>
        <v>0</v>
      </c>
      <c r="AL163">
        <f>VLOOKUP(C163,[1]base_traduzida!$C$1:$CN$437,77,FALSE)</f>
        <v>0</v>
      </c>
      <c r="AM163">
        <f>VLOOKUP(C163,[1]base_traduzida!$C$1:$CN$437,78,FALSE)</f>
        <v>0</v>
      </c>
      <c r="AN163">
        <v>0</v>
      </c>
      <c r="AO163">
        <f>VLOOKUP(C163,[1]base_traduzida!$C$1:$CN$437,80,FALSE)</f>
        <v>0</v>
      </c>
      <c r="AP163">
        <f>VLOOKUP(C163,[1]base_traduzida!$C$1:$CN$437,81,FALSE)</f>
        <v>0</v>
      </c>
      <c r="AQ163">
        <v>0</v>
      </c>
      <c r="AR163">
        <f>VLOOKUP(C163,[1]base_traduzida!$C$1:$CN$437,85,FALSE)</f>
        <v>0</v>
      </c>
      <c r="AS163">
        <f>VLOOKUP(C163,[1]base_traduzida!$C$1:$CN$437,83,FALSE)</f>
        <v>0</v>
      </c>
      <c r="AT163">
        <f>VLOOKUP(C163,[1]base_traduzida!$C$1:$CN$437,84,FALSE)</f>
        <v>0</v>
      </c>
      <c r="AU163">
        <f>VLOOKUP(C163,[1]base_traduzida!$C$1:$CN$437,82,FALSE)</f>
        <v>0</v>
      </c>
      <c r="AV163">
        <f>VLOOKUP(C163,[1]base_traduzida!$C$1:$CN$437,90,FALSE)</f>
        <v>0</v>
      </c>
      <c r="AW163">
        <f>VLOOKUP(C163,[1]base_traduzida!$C$1:$CN$437,66,FALSE)</f>
        <v>0</v>
      </c>
      <c r="AX163">
        <f>VLOOKUP(C163,[1]base_traduzida!$C$1:$CN$437,64,FALSE)</f>
        <v>0</v>
      </c>
      <c r="AY163">
        <f>VLOOKUP(C163,[1]base_traduzida!$C$1:$CN$437,65,FALSE)</f>
        <v>0</v>
      </c>
      <c r="AZ163">
        <f>VLOOKUP(C163,[1]base_traduzida!$C$1:$CN$437,69,FALSE)</f>
        <v>0</v>
      </c>
    </row>
    <row r="164" spans="1:52" x14ac:dyDescent="0.25">
      <c r="A164" t="s">
        <v>1281</v>
      </c>
      <c r="B164" t="s">
        <v>1282</v>
      </c>
      <c r="C164" t="s">
        <v>1283</v>
      </c>
      <c r="D164" t="s">
        <v>1284</v>
      </c>
      <c r="E164">
        <v>2017</v>
      </c>
      <c r="G164">
        <v>63</v>
      </c>
      <c r="H164" t="s">
        <v>1285</v>
      </c>
      <c r="I164" t="s">
        <v>1286</v>
      </c>
      <c r="L164">
        <v>7</v>
      </c>
      <c r="M164" t="b">
        <v>1</v>
      </c>
      <c r="N164" t="s">
        <v>1287</v>
      </c>
      <c r="O164" t="s">
        <v>1288</v>
      </c>
      <c r="T164" t="s">
        <v>54</v>
      </c>
      <c r="U164" t="s">
        <v>55</v>
      </c>
      <c r="W164" t="s">
        <v>57</v>
      </c>
      <c r="AA164">
        <f>VLOOKUP(C164,[1]base_traduzida!$C$1:$CN$437,8,FALSE)</f>
        <v>0</v>
      </c>
      <c r="AB164">
        <f>VLOOKUP(C164,[1]base_traduzida!$C$1:$CN$437,9,FALSE)</f>
        <v>0</v>
      </c>
      <c r="AC164">
        <f>VLOOKUP(C164,[1]base_traduzida!$C$1:$CN$437,16,FALSE)</f>
        <v>0</v>
      </c>
      <c r="AD164">
        <f>VLOOKUP(C164,[1]base_traduzida!$C$1:$CN$437,68,FALSE)</f>
        <v>1</v>
      </c>
      <c r="AE164">
        <f>VLOOKUP(C164,[1]base_traduzida!$C$1:$CN$437,67,FALSE)</f>
        <v>0</v>
      </c>
      <c r="AF164">
        <f>VLOOKUP(C164,[1]base_traduzida!$C$1:$CN$437,71,FALSE)</f>
        <v>0</v>
      </c>
      <c r="AG164">
        <f>VLOOKUP(C164,[1]base_traduzida!$C$1:$CN$437,72,FALSE)</f>
        <v>0</v>
      </c>
      <c r="AH164">
        <f>VLOOKUP(C164,[1]base_traduzida!$C$1:$CN$437,73,FALSE)</f>
        <v>0</v>
      </c>
      <c r="AI164">
        <f>VLOOKUP(C164,[1]base_traduzida!$C$1:$CN$437,74,FALSE)</f>
        <v>0</v>
      </c>
      <c r="AJ164">
        <f>VLOOKUP(C164,[1]base_traduzida!$C$1:$CN$437,75,FALSE)</f>
        <v>0</v>
      </c>
      <c r="AK164">
        <f>VLOOKUP(C164,[1]base_traduzida!$C$1:$CN$437,76,FALSE)</f>
        <v>0</v>
      </c>
      <c r="AL164">
        <f>VLOOKUP(C164,[1]base_traduzida!$C$1:$CN$437,77,FALSE)</f>
        <v>0</v>
      </c>
      <c r="AM164">
        <f>VLOOKUP(C164,[1]base_traduzida!$C$1:$CN$437,78,FALSE)</f>
        <v>0</v>
      </c>
      <c r="AN164">
        <v>0</v>
      </c>
      <c r="AO164">
        <f>VLOOKUP(C164,[1]base_traduzida!$C$1:$CN$437,80,FALSE)</f>
        <v>0</v>
      </c>
      <c r="AP164" t="str">
        <f>VLOOKUP(C164,[1]base_traduzida!$C$1:$CN$437,81,FALSE)</f>
        <v>Entra ou ñ para leitura: não</v>
      </c>
      <c r="AQ164">
        <v>0</v>
      </c>
      <c r="AR164">
        <f>VLOOKUP(C164,[1]base_traduzida!$C$1:$CN$437,85,FALSE)</f>
        <v>0</v>
      </c>
      <c r="AS164">
        <f>VLOOKUP(C164,[1]base_traduzida!$C$1:$CN$437,83,FALSE)</f>
        <v>44373</v>
      </c>
      <c r="AT164">
        <f>VLOOKUP(C164,[1]base_traduzida!$C$1:$CN$437,84,FALSE)</f>
        <v>0</v>
      </c>
      <c r="AU164" t="str">
        <f>VLOOKUP(C164,[1]base_traduzida!$C$1:$CN$437,82,FALSE)</f>
        <v>Ruim</v>
      </c>
      <c r="AV164">
        <f>VLOOKUP(C164,[1]base_traduzida!$C$1:$CN$437,90,FALSE)</f>
        <v>0</v>
      </c>
      <c r="AW164">
        <f>VLOOKUP(C164,[1]base_traduzida!$C$1:$CN$437,66,FALSE)</f>
        <v>0</v>
      </c>
      <c r="AX164">
        <f>VLOOKUP(C164,[1]base_traduzida!$C$1:$CN$437,64,FALSE)</f>
        <v>0</v>
      </c>
      <c r="AY164">
        <f>VLOOKUP(C164,[1]base_traduzida!$C$1:$CN$437,65,FALSE)</f>
        <v>0</v>
      </c>
      <c r="AZ164">
        <f>VLOOKUP(C164,[1]base_traduzida!$C$1:$CN$437,69,FALSE)</f>
        <v>0</v>
      </c>
    </row>
    <row r="165" spans="1:52" x14ac:dyDescent="0.25">
      <c r="A165" t="s">
        <v>1289</v>
      </c>
      <c r="B165" t="s">
        <v>1290</v>
      </c>
      <c r="C165" t="s">
        <v>1291</v>
      </c>
      <c r="D165" t="s">
        <v>1292</v>
      </c>
      <c r="E165">
        <v>2004</v>
      </c>
      <c r="G165">
        <v>5</v>
      </c>
      <c r="H165" t="s">
        <v>1293</v>
      </c>
      <c r="I165" t="s">
        <v>1294</v>
      </c>
      <c r="J165" t="s">
        <v>61</v>
      </c>
      <c r="L165">
        <v>5</v>
      </c>
      <c r="M165" t="b">
        <v>1</v>
      </c>
      <c r="N165" t="s">
        <v>1295</v>
      </c>
      <c r="O165" t="s">
        <v>223</v>
      </c>
      <c r="T165" t="s">
        <v>54</v>
      </c>
      <c r="U165" t="s">
        <v>55</v>
      </c>
      <c r="W165" t="s">
        <v>57</v>
      </c>
      <c r="AA165">
        <f>VLOOKUP(C165,[1]base_traduzida!$C$1:$CN$437,8,FALSE)</f>
        <v>0</v>
      </c>
      <c r="AB165">
        <f>VLOOKUP(C165,[1]base_traduzida!$C$1:$CN$437,9,FALSE)</f>
        <v>0</v>
      </c>
      <c r="AC165">
        <f>VLOOKUP(C165,[1]base_traduzida!$C$1:$CN$437,16,FALSE)</f>
        <v>0</v>
      </c>
      <c r="AD165">
        <f>VLOOKUP(C165,[1]base_traduzida!$C$1:$CN$437,68,FALSE)</f>
        <v>0</v>
      </c>
      <c r="AE165">
        <f>VLOOKUP(C165,[1]base_traduzida!$C$1:$CN$437,67,FALSE)</f>
        <v>0</v>
      </c>
      <c r="AF165">
        <f>VLOOKUP(C165,[1]base_traduzida!$C$1:$CN$437,71,FALSE)</f>
        <v>0</v>
      </c>
      <c r="AG165">
        <f>VLOOKUP(C165,[1]base_traduzida!$C$1:$CN$437,72,FALSE)</f>
        <v>0</v>
      </c>
      <c r="AH165">
        <f>VLOOKUP(C165,[1]base_traduzida!$C$1:$CN$437,73,FALSE)</f>
        <v>0</v>
      </c>
      <c r="AI165">
        <f>VLOOKUP(C165,[1]base_traduzida!$C$1:$CN$437,74,FALSE)</f>
        <v>0</v>
      </c>
      <c r="AJ165">
        <f>VLOOKUP(C165,[1]base_traduzida!$C$1:$CN$437,75,FALSE)</f>
        <v>0</v>
      </c>
      <c r="AK165">
        <f>VLOOKUP(C165,[1]base_traduzida!$C$1:$CN$437,76,FALSE)</f>
        <v>0</v>
      </c>
      <c r="AL165">
        <f>VLOOKUP(C165,[1]base_traduzida!$C$1:$CN$437,77,FALSE)</f>
        <v>0</v>
      </c>
      <c r="AM165">
        <f>VLOOKUP(C165,[1]base_traduzida!$C$1:$CN$437,78,FALSE)</f>
        <v>0</v>
      </c>
      <c r="AN165">
        <v>0</v>
      </c>
      <c r="AO165">
        <f>VLOOKUP(C165,[1]base_traduzida!$C$1:$CN$437,80,FALSE)</f>
        <v>0</v>
      </c>
      <c r="AP165">
        <f>VLOOKUP(C165,[1]base_traduzida!$C$1:$CN$437,81,FALSE)</f>
        <v>0</v>
      </c>
      <c r="AQ165">
        <v>0</v>
      </c>
      <c r="AR165">
        <f>VLOOKUP(C165,[1]base_traduzida!$C$1:$CN$437,85,FALSE)</f>
        <v>0</v>
      </c>
      <c r="AS165">
        <f>VLOOKUP(C165,[1]base_traduzida!$C$1:$CN$437,83,FALSE)</f>
        <v>0</v>
      </c>
      <c r="AT165">
        <f>VLOOKUP(C165,[1]base_traduzida!$C$1:$CN$437,84,FALSE)</f>
        <v>0</v>
      </c>
      <c r="AU165">
        <f>VLOOKUP(C165,[1]base_traduzida!$C$1:$CN$437,82,FALSE)</f>
        <v>0</v>
      </c>
      <c r="AV165">
        <f>VLOOKUP(C165,[1]base_traduzida!$C$1:$CN$437,90,FALSE)</f>
        <v>0</v>
      </c>
      <c r="AW165">
        <f>VLOOKUP(C165,[1]base_traduzida!$C$1:$CN$437,66,FALSE)</f>
        <v>0</v>
      </c>
      <c r="AX165">
        <f>VLOOKUP(C165,[1]base_traduzida!$C$1:$CN$437,64,FALSE)</f>
        <v>0</v>
      </c>
      <c r="AY165">
        <f>VLOOKUP(C165,[1]base_traduzida!$C$1:$CN$437,65,FALSE)</f>
        <v>0</v>
      </c>
      <c r="AZ165">
        <f>VLOOKUP(C165,[1]base_traduzida!$C$1:$CN$437,69,FALSE)</f>
        <v>0</v>
      </c>
    </row>
    <row r="166" spans="1:52" x14ac:dyDescent="0.25">
      <c r="A166" t="s">
        <v>1296</v>
      </c>
      <c r="B166" t="s">
        <v>1297</v>
      </c>
      <c r="C166" t="s">
        <v>1298</v>
      </c>
      <c r="D166" t="s">
        <v>1299</v>
      </c>
      <c r="E166">
        <v>2016</v>
      </c>
      <c r="G166">
        <v>4</v>
      </c>
      <c r="H166" t="s">
        <v>1300</v>
      </c>
      <c r="I166" t="s">
        <v>1301</v>
      </c>
      <c r="J166" t="s">
        <v>61</v>
      </c>
      <c r="L166">
        <v>4</v>
      </c>
      <c r="M166" t="b">
        <v>1</v>
      </c>
      <c r="N166" t="s">
        <v>1302</v>
      </c>
      <c r="O166" t="s">
        <v>1007</v>
      </c>
      <c r="P166" t="s">
        <v>1303</v>
      </c>
      <c r="Q166" t="s">
        <v>1304</v>
      </c>
      <c r="S166">
        <v>124251</v>
      </c>
      <c r="T166" t="s">
        <v>54</v>
      </c>
      <c r="U166" t="s">
        <v>75</v>
      </c>
      <c r="V166" t="s">
        <v>56</v>
      </c>
      <c r="W166" t="s">
        <v>57</v>
      </c>
      <c r="AA166" t="e">
        <f>VLOOKUP(C166,[1]base_traduzida!$C$1:$CN$437,8,FALSE)</f>
        <v>#N/A</v>
      </c>
      <c r="AB166" t="e">
        <f>VLOOKUP(C166,[1]base_traduzida!$C$1:$CN$437,9,FALSE)</f>
        <v>#N/A</v>
      </c>
      <c r="AC166" t="e">
        <f>VLOOKUP(C166,[1]base_traduzida!$C$1:$CN$437,16,FALSE)</f>
        <v>#N/A</v>
      </c>
      <c r="AD166" t="e">
        <f>VLOOKUP(C166,[1]base_traduzida!$C$1:$CN$437,68,FALSE)</f>
        <v>#N/A</v>
      </c>
      <c r="AE166" t="e">
        <f>VLOOKUP(C166,[1]base_traduzida!$C$1:$CN$437,67,FALSE)</f>
        <v>#N/A</v>
      </c>
      <c r="AF166" t="e">
        <f>VLOOKUP(C166,[1]base_traduzida!$C$1:$CN$437,71,FALSE)</f>
        <v>#N/A</v>
      </c>
      <c r="AG166" t="e">
        <f>VLOOKUP(C166,[1]base_traduzida!$C$1:$CN$437,72,FALSE)</f>
        <v>#N/A</v>
      </c>
      <c r="AH166" t="e">
        <f>VLOOKUP(C166,[1]base_traduzida!$C$1:$CN$437,73,FALSE)</f>
        <v>#N/A</v>
      </c>
      <c r="AI166" t="e">
        <f>VLOOKUP(C166,[1]base_traduzida!$C$1:$CN$437,74,FALSE)</f>
        <v>#N/A</v>
      </c>
      <c r="AJ166" t="e">
        <f>VLOOKUP(C166,[1]base_traduzida!$C$1:$CN$437,75,FALSE)</f>
        <v>#N/A</v>
      </c>
      <c r="AK166" t="e">
        <f>VLOOKUP(C166,[1]base_traduzida!$C$1:$CN$437,76,FALSE)</f>
        <v>#N/A</v>
      </c>
      <c r="AL166" t="e">
        <f>VLOOKUP(C166,[1]base_traduzida!$C$1:$CN$437,77,FALSE)</f>
        <v>#N/A</v>
      </c>
      <c r="AM166" t="e">
        <f>VLOOKUP(C166,[1]base_traduzida!$C$1:$CN$437,78,FALSE)</f>
        <v>#N/A</v>
      </c>
      <c r="AN166">
        <v>0</v>
      </c>
      <c r="AO166" t="e">
        <f>VLOOKUP(C166,[1]base_traduzida!$C$1:$CN$437,80,FALSE)</f>
        <v>#N/A</v>
      </c>
      <c r="AP166" t="e">
        <f>VLOOKUP(C166,[1]base_traduzida!$C$1:$CN$437,81,FALSE)</f>
        <v>#N/A</v>
      </c>
      <c r="AQ166">
        <v>0</v>
      </c>
      <c r="AR166" t="e">
        <f>VLOOKUP(C166,[1]base_traduzida!$C$1:$CN$437,85,FALSE)</f>
        <v>#N/A</v>
      </c>
      <c r="AS166" t="e">
        <f>VLOOKUP(C166,[1]base_traduzida!$C$1:$CN$437,83,FALSE)</f>
        <v>#N/A</v>
      </c>
      <c r="AT166" t="e">
        <f>VLOOKUP(C166,[1]base_traduzida!$C$1:$CN$437,84,FALSE)</f>
        <v>#N/A</v>
      </c>
      <c r="AU166" t="e">
        <f>VLOOKUP(C166,[1]base_traduzida!$C$1:$CN$437,82,FALSE)</f>
        <v>#N/A</v>
      </c>
      <c r="AV166" t="e">
        <f>VLOOKUP(C166,[1]base_traduzida!$C$1:$CN$437,90,FALSE)</f>
        <v>#N/A</v>
      </c>
      <c r="AW166" t="e">
        <f>VLOOKUP(C166,[1]base_traduzida!$C$1:$CN$437,66,FALSE)</f>
        <v>#N/A</v>
      </c>
      <c r="AX166" t="e">
        <f>VLOOKUP(C166,[1]base_traduzida!$C$1:$CN$437,64,FALSE)</f>
        <v>#N/A</v>
      </c>
      <c r="AY166" t="e">
        <f>VLOOKUP(C166,[1]base_traduzida!$C$1:$CN$437,65,FALSE)</f>
        <v>#N/A</v>
      </c>
      <c r="AZ166" t="e">
        <f>VLOOKUP(C166,[1]base_traduzida!$C$1:$CN$437,69,FALSE)</f>
        <v>#N/A</v>
      </c>
    </row>
    <row r="167" spans="1:52" x14ac:dyDescent="0.25">
      <c r="A167" t="s">
        <v>1305</v>
      </c>
      <c r="B167" t="s">
        <v>1306</v>
      </c>
      <c r="C167" t="s">
        <v>1307</v>
      </c>
      <c r="D167" t="s">
        <v>1308</v>
      </c>
      <c r="E167">
        <v>2015</v>
      </c>
      <c r="F167" t="s">
        <v>61</v>
      </c>
      <c r="G167">
        <v>46</v>
      </c>
      <c r="H167" t="s">
        <v>1309</v>
      </c>
      <c r="I167" t="s">
        <v>1310</v>
      </c>
      <c r="J167" t="s">
        <v>61</v>
      </c>
      <c r="L167">
        <v>8</v>
      </c>
      <c r="M167" t="b">
        <v>1</v>
      </c>
      <c r="N167" t="s">
        <v>1311</v>
      </c>
      <c r="O167" t="s">
        <v>108</v>
      </c>
      <c r="T167" t="s">
        <v>54</v>
      </c>
      <c r="U167" t="s">
        <v>55</v>
      </c>
      <c r="V167" t="s">
        <v>385</v>
      </c>
      <c r="W167" t="s">
        <v>57</v>
      </c>
      <c r="AA167">
        <f>VLOOKUP(C167,[1]base_traduzida!$C$1:$CN$437,8,FALSE)</f>
        <v>0</v>
      </c>
      <c r="AB167">
        <f>VLOOKUP(C167,[1]base_traduzida!$C$1:$CN$437,9,FALSE)</f>
        <v>1</v>
      </c>
      <c r="AC167">
        <f>VLOOKUP(C167,[1]base_traduzida!$C$1:$CN$437,16,FALSE)</f>
        <v>1</v>
      </c>
      <c r="AD167">
        <f>VLOOKUP(C167,[1]base_traduzida!$C$1:$CN$437,68,FALSE)</f>
        <v>1</v>
      </c>
      <c r="AE167">
        <f>VLOOKUP(C167,[1]base_traduzida!$C$1:$CN$437,67,FALSE)</f>
        <v>0</v>
      </c>
      <c r="AF167">
        <f>VLOOKUP(C167,[1]base_traduzida!$C$1:$CN$437,71,FALSE)</f>
        <v>0</v>
      </c>
      <c r="AG167">
        <f>VLOOKUP(C167,[1]base_traduzida!$C$1:$CN$437,72,FALSE)</f>
        <v>0</v>
      </c>
      <c r="AH167">
        <f>VLOOKUP(C167,[1]base_traduzida!$C$1:$CN$437,73,FALSE)</f>
        <v>0</v>
      </c>
      <c r="AI167">
        <f>VLOOKUP(C167,[1]base_traduzida!$C$1:$CN$437,74,FALSE)</f>
        <v>0</v>
      </c>
      <c r="AJ167">
        <f>VLOOKUP(C167,[1]base_traduzida!$C$1:$CN$437,75,FALSE)</f>
        <v>0</v>
      </c>
      <c r="AK167">
        <f>VLOOKUP(C167,[1]base_traduzida!$C$1:$CN$437,76,FALSE)</f>
        <v>0</v>
      </c>
      <c r="AL167">
        <f>VLOOKUP(C167,[1]base_traduzida!$C$1:$CN$437,77,FALSE)</f>
        <v>0</v>
      </c>
      <c r="AM167">
        <f>VLOOKUP(C167,[1]base_traduzida!$C$1:$CN$437,78,FALSE)</f>
        <v>0</v>
      </c>
      <c r="AN167">
        <v>0</v>
      </c>
      <c r="AO167">
        <f>VLOOKUP(C167,[1]base_traduzida!$C$1:$CN$437,80,FALSE)</f>
        <v>1</v>
      </c>
      <c r="AP167" t="str">
        <f>VLOOKUP(C167,[1]base_traduzida!$C$1:$CN$437,81,FALSE)</f>
        <v>Entra ou ñ para leitura: sim - bom</v>
      </c>
      <c r="AQ167">
        <v>0</v>
      </c>
      <c r="AR167">
        <f>VLOOKUP(C167,[1]base_traduzida!$C$1:$CN$437,85,FALSE)</f>
        <v>0</v>
      </c>
      <c r="AS167">
        <f>VLOOKUP(C167,[1]base_traduzida!$C$1:$CN$437,83,FALSE)</f>
        <v>44368</v>
      </c>
      <c r="AT167">
        <f>VLOOKUP(C167,[1]base_traduzida!$C$1:$CN$437,84,FALSE)</f>
        <v>0</v>
      </c>
      <c r="AU167" t="str">
        <f>VLOOKUP(C167,[1]base_traduzida!$C$1:$CN$437,82,FALSE)</f>
        <v>Bom</v>
      </c>
      <c r="AV167">
        <f>VLOOKUP(C167,[1]base_traduzida!$C$1:$CN$437,90,FALSE)</f>
        <v>0</v>
      </c>
      <c r="AW167">
        <f>VLOOKUP(C167,[1]base_traduzida!$C$1:$CN$437,66,FALSE)</f>
        <v>1</v>
      </c>
      <c r="AX167">
        <f>VLOOKUP(C167,[1]base_traduzida!$C$1:$CN$437,64,FALSE)</f>
        <v>1</v>
      </c>
      <c r="AY167" t="str">
        <f>VLOOKUP(C167,[1]base_traduzida!$C$1:$CN$437,65,FALSE)</f>
        <v>Leitura completa: sim - Fundamentar mortes por RAMs</v>
      </c>
      <c r="AZ167">
        <f>VLOOKUP(C167,[1]base_traduzida!$C$1:$CN$437,69,FALSE)</f>
        <v>0</v>
      </c>
    </row>
    <row r="168" spans="1:52" x14ac:dyDescent="0.25">
      <c r="A168" t="s">
        <v>1312</v>
      </c>
      <c r="B168" t="s">
        <v>1313</v>
      </c>
      <c r="C168" t="s">
        <v>1314</v>
      </c>
      <c r="D168" t="s">
        <v>1315</v>
      </c>
      <c r="E168">
        <v>2021</v>
      </c>
      <c r="F168" t="s">
        <v>61</v>
      </c>
      <c r="H168" t="s">
        <v>1316</v>
      </c>
      <c r="I168" t="s">
        <v>1317</v>
      </c>
      <c r="J168" t="s">
        <v>61</v>
      </c>
      <c r="L168">
        <v>9</v>
      </c>
      <c r="M168" t="b">
        <v>1</v>
      </c>
      <c r="N168" t="s">
        <v>1318</v>
      </c>
      <c r="O168" t="s">
        <v>1017</v>
      </c>
      <c r="T168" t="s">
        <v>54</v>
      </c>
      <c r="U168" t="s">
        <v>55</v>
      </c>
      <c r="V168" t="s">
        <v>385</v>
      </c>
      <c r="W168" t="s">
        <v>57</v>
      </c>
      <c r="AA168" t="e">
        <f>VLOOKUP(C168,[1]base_traduzida!$C$1:$CN$437,8,FALSE)</f>
        <v>#N/A</v>
      </c>
      <c r="AB168" t="e">
        <f>VLOOKUP(C168,[1]base_traduzida!$C$1:$CN$437,9,FALSE)</f>
        <v>#N/A</v>
      </c>
      <c r="AC168" t="e">
        <f>VLOOKUP(C168,[1]base_traduzida!$C$1:$CN$437,16,FALSE)</f>
        <v>#N/A</v>
      </c>
      <c r="AD168" t="e">
        <f>VLOOKUP(C168,[1]base_traduzida!$C$1:$CN$437,68,FALSE)</f>
        <v>#N/A</v>
      </c>
      <c r="AE168" t="e">
        <f>VLOOKUP(C168,[1]base_traduzida!$C$1:$CN$437,67,FALSE)</f>
        <v>#N/A</v>
      </c>
      <c r="AF168" t="e">
        <f>VLOOKUP(C168,[1]base_traduzida!$C$1:$CN$437,71,FALSE)</f>
        <v>#N/A</v>
      </c>
      <c r="AG168" t="e">
        <f>VLOOKUP(C168,[1]base_traduzida!$C$1:$CN$437,72,FALSE)</f>
        <v>#N/A</v>
      </c>
      <c r="AH168" t="e">
        <f>VLOOKUP(C168,[1]base_traduzida!$C$1:$CN$437,73,FALSE)</f>
        <v>#N/A</v>
      </c>
      <c r="AI168" t="e">
        <f>VLOOKUP(C168,[1]base_traduzida!$C$1:$CN$437,74,FALSE)</f>
        <v>#N/A</v>
      </c>
      <c r="AJ168" t="e">
        <f>VLOOKUP(C168,[1]base_traduzida!$C$1:$CN$437,75,FALSE)</f>
        <v>#N/A</v>
      </c>
      <c r="AK168" t="e">
        <f>VLOOKUP(C168,[1]base_traduzida!$C$1:$CN$437,76,FALSE)</f>
        <v>#N/A</v>
      </c>
      <c r="AL168" t="e">
        <f>VLOOKUP(C168,[1]base_traduzida!$C$1:$CN$437,77,FALSE)</f>
        <v>#N/A</v>
      </c>
      <c r="AM168" t="e">
        <f>VLOOKUP(C168,[1]base_traduzida!$C$1:$CN$437,78,FALSE)</f>
        <v>#N/A</v>
      </c>
      <c r="AN168">
        <v>0</v>
      </c>
      <c r="AO168" t="e">
        <f>VLOOKUP(C168,[1]base_traduzida!$C$1:$CN$437,80,FALSE)</f>
        <v>#N/A</v>
      </c>
      <c r="AP168" t="e">
        <f>VLOOKUP(C168,[1]base_traduzida!$C$1:$CN$437,81,FALSE)</f>
        <v>#N/A</v>
      </c>
      <c r="AQ168">
        <v>0</v>
      </c>
      <c r="AR168" t="e">
        <f>VLOOKUP(C168,[1]base_traduzida!$C$1:$CN$437,85,FALSE)</f>
        <v>#N/A</v>
      </c>
      <c r="AS168" t="e">
        <f>VLOOKUP(C168,[1]base_traduzida!$C$1:$CN$437,83,FALSE)</f>
        <v>#N/A</v>
      </c>
      <c r="AT168" t="e">
        <f>VLOOKUP(C168,[1]base_traduzida!$C$1:$CN$437,84,FALSE)</f>
        <v>#N/A</v>
      </c>
      <c r="AU168" t="e">
        <f>VLOOKUP(C168,[1]base_traduzida!$C$1:$CN$437,82,FALSE)</f>
        <v>#N/A</v>
      </c>
      <c r="AV168" t="e">
        <f>VLOOKUP(C168,[1]base_traduzida!$C$1:$CN$437,90,FALSE)</f>
        <v>#N/A</v>
      </c>
      <c r="AW168" t="e">
        <f>VLOOKUP(C168,[1]base_traduzida!$C$1:$CN$437,66,FALSE)</f>
        <v>#N/A</v>
      </c>
      <c r="AX168" t="e">
        <f>VLOOKUP(C168,[1]base_traduzida!$C$1:$CN$437,64,FALSE)</f>
        <v>#N/A</v>
      </c>
      <c r="AY168" t="e">
        <f>VLOOKUP(C168,[1]base_traduzida!$C$1:$CN$437,65,FALSE)</f>
        <v>#N/A</v>
      </c>
      <c r="AZ168" t="e">
        <f>VLOOKUP(C168,[1]base_traduzida!$C$1:$CN$437,69,FALSE)</f>
        <v>#N/A</v>
      </c>
    </row>
    <row r="169" spans="1:52" x14ac:dyDescent="0.25">
      <c r="A169" t="s">
        <v>1319</v>
      </c>
      <c r="B169" t="s">
        <v>1320</v>
      </c>
      <c r="C169" t="s">
        <v>1321</v>
      </c>
      <c r="D169" t="s">
        <v>1322</v>
      </c>
      <c r="E169">
        <v>2018</v>
      </c>
      <c r="F169" t="s">
        <v>61</v>
      </c>
      <c r="G169">
        <v>33</v>
      </c>
      <c r="H169" t="s">
        <v>1323</v>
      </c>
      <c r="I169" t="s">
        <v>1324</v>
      </c>
      <c r="J169" t="s">
        <v>61</v>
      </c>
      <c r="L169">
        <v>10</v>
      </c>
      <c r="M169" t="b">
        <v>1</v>
      </c>
      <c r="N169" t="s">
        <v>1325</v>
      </c>
      <c r="O169" t="s">
        <v>53</v>
      </c>
      <c r="T169" t="s">
        <v>54</v>
      </c>
      <c r="U169" t="s">
        <v>55</v>
      </c>
      <c r="V169" t="s">
        <v>149</v>
      </c>
      <c r="W169" t="s">
        <v>57</v>
      </c>
      <c r="AA169">
        <f>VLOOKUP(C169,[1]base_traduzida!$C$1:$CN$437,8,FALSE)</f>
        <v>0</v>
      </c>
      <c r="AB169">
        <f>VLOOKUP(C169,[1]base_traduzida!$C$1:$CN$437,9,FALSE)</f>
        <v>1</v>
      </c>
      <c r="AC169">
        <f>VLOOKUP(C169,[1]base_traduzida!$C$1:$CN$437,16,FALSE)</f>
        <v>0</v>
      </c>
      <c r="AD169">
        <f>VLOOKUP(C169,[1]base_traduzida!$C$1:$CN$437,68,FALSE)</f>
        <v>1</v>
      </c>
      <c r="AE169">
        <f>VLOOKUP(C169,[1]base_traduzida!$C$1:$CN$437,67,FALSE)</f>
        <v>0</v>
      </c>
      <c r="AF169">
        <f>VLOOKUP(C169,[1]base_traduzida!$C$1:$CN$437,71,FALSE)</f>
        <v>0</v>
      </c>
      <c r="AG169">
        <f>VLOOKUP(C169,[1]base_traduzida!$C$1:$CN$437,72,FALSE)</f>
        <v>0</v>
      </c>
      <c r="AH169">
        <f>VLOOKUP(C169,[1]base_traduzida!$C$1:$CN$437,73,FALSE)</f>
        <v>0</v>
      </c>
      <c r="AI169">
        <f>VLOOKUP(C169,[1]base_traduzida!$C$1:$CN$437,74,FALSE)</f>
        <v>0</v>
      </c>
      <c r="AJ169">
        <f>VLOOKUP(C169,[1]base_traduzida!$C$1:$CN$437,75,FALSE)</f>
        <v>0</v>
      </c>
      <c r="AK169">
        <f>VLOOKUP(C169,[1]base_traduzida!$C$1:$CN$437,76,FALSE)</f>
        <v>0</v>
      </c>
      <c r="AL169">
        <f>VLOOKUP(C169,[1]base_traduzida!$C$1:$CN$437,77,FALSE)</f>
        <v>0</v>
      </c>
      <c r="AM169">
        <f>VLOOKUP(C169,[1]base_traduzida!$C$1:$CN$437,78,FALSE)</f>
        <v>0</v>
      </c>
      <c r="AN169">
        <v>0</v>
      </c>
      <c r="AO169">
        <f>VLOOKUP(C169,[1]base_traduzida!$C$1:$CN$437,80,FALSE)</f>
        <v>0</v>
      </c>
      <c r="AP169" t="str">
        <f>VLOOKUP(C169,[1]base_traduzida!$C$1:$CN$437,81,FALSE)</f>
        <v>Entra ou ñ para leitura: não</v>
      </c>
      <c r="AQ169">
        <v>0</v>
      </c>
      <c r="AR169">
        <f>VLOOKUP(C169,[1]base_traduzida!$C$1:$CN$437,85,FALSE)</f>
        <v>0</v>
      </c>
      <c r="AS169">
        <f>VLOOKUP(C169,[1]base_traduzida!$C$1:$CN$437,83,FALSE)</f>
        <v>44371</v>
      </c>
      <c r="AT169">
        <f>VLOOKUP(C169,[1]base_traduzida!$C$1:$CN$437,84,FALSE)</f>
        <v>0</v>
      </c>
      <c r="AU169" t="str">
        <f>VLOOKUP(C169,[1]base_traduzida!$C$1:$CN$437,82,FALSE)</f>
        <v>Ruim</v>
      </c>
      <c r="AV169">
        <f>VLOOKUP(C169,[1]base_traduzida!$C$1:$CN$437,90,FALSE)</f>
        <v>0</v>
      </c>
      <c r="AW169">
        <f>VLOOKUP(C169,[1]base_traduzida!$C$1:$CN$437,66,FALSE)</f>
        <v>0</v>
      </c>
      <c r="AX169">
        <f>VLOOKUP(C169,[1]base_traduzida!$C$1:$CN$437,64,FALSE)</f>
        <v>0</v>
      </c>
      <c r="AY169">
        <f>VLOOKUP(C169,[1]base_traduzida!$C$1:$CN$437,65,FALSE)</f>
        <v>0</v>
      </c>
      <c r="AZ169">
        <f>VLOOKUP(C169,[1]base_traduzida!$C$1:$CN$437,69,FALSE)</f>
        <v>0</v>
      </c>
    </row>
    <row r="170" spans="1:52" x14ac:dyDescent="0.25">
      <c r="A170" t="s">
        <v>1326</v>
      </c>
      <c r="B170" t="s">
        <v>1327</v>
      </c>
      <c r="C170" t="s">
        <v>1328</v>
      </c>
      <c r="D170" t="s">
        <v>1329</v>
      </c>
      <c r="E170">
        <v>2014</v>
      </c>
      <c r="G170">
        <v>13</v>
      </c>
      <c r="H170" t="s">
        <v>1330</v>
      </c>
      <c r="I170" t="s">
        <v>1331</v>
      </c>
      <c r="L170">
        <v>7</v>
      </c>
      <c r="M170" t="b">
        <v>1</v>
      </c>
      <c r="N170" t="s">
        <v>1332</v>
      </c>
      <c r="O170" t="s">
        <v>1333</v>
      </c>
      <c r="T170" t="s">
        <v>54</v>
      </c>
      <c r="U170" t="s">
        <v>323</v>
      </c>
      <c r="W170" t="s">
        <v>57</v>
      </c>
      <c r="AA170">
        <f>VLOOKUP(C170,[1]base_traduzida!$C$1:$CN$437,8,FALSE)</f>
        <v>0</v>
      </c>
      <c r="AB170">
        <f>VLOOKUP(C170,[1]base_traduzida!$C$1:$CN$437,9,FALSE)</f>
        <v>0</v>
      </c>
      <c r="AC170">
        <f>VLOOKUP(C170,[1]base_traduzida!$C$1:$CN$437,16,FALSE)</f>
        <v>0</v>
      </c>
      <c r="AD170">
        <f>VLOOKUP(C170,[1]base_traduzida!$C$1:$CN$437,68,FALSE)</f>
        <v>0</v>
      </c>
      <c r="AE170">
        <f>VLOOKUP(C170,[1]base_traduzida!$C$1:$CN$437,67,FALSE)</f>
        <v>0</v>
      </c>
      <c r="AF170">
        <f>VLOOKUP(C170,[1]base_traduzida!$C$1:$CN$437,71,FALSE)</f>
        <v>0</v>
      </c>
      <c r="AG170">
        <f>VLOOKUP(C170,[1]base_traduzida!$C$1:$CN$437,72,FALSE)</f>
        <v>0</v>
      </c>
      <c r="AH170">
        <f>VLOOKUP(C170,[1]base_traduzida!$C$1:$CN$437,73,FALSE)</f>
        <v>0</v>
      </c>
      <c r="AI170">
        <f>VLOOKUP(C170,[1]base_traduzida!$C$1:$CN$437,74,FALSE)</f>
        <v>0</v>
      </c>
      <c r="AJ170">
        <f>VLOOKUP(C170,[1]base_traduzida!$C$1:$CN$437,75,FALSE)</f>
        <v>0</v>
      </c>
      <c r="AK170">
        <f>VLOOKUP(C170,[1]base_traduzida!$C$1:$CN$437,76,FALSE)</f>
        <v>0</v>
      </c>
      <c r="AL170">
        <f>VLOOKUP(C170,[1]base_traduzida!$C$1:$CN$437,77,FALSE)</f>
        <v>0</v>
      </c>
      <c r="AM170">
        <f>VLOOKUP(C170,[1]base_traduzida!$C$1:$CN$437,78,FALSE)</f>
        <v>0</v>
      </c>
      <c r="AN170">
        <v>0</v>
      </c>
      <c r="AO170">
        <f>VLOOKUP(C170,[1]base_traduzida!$C$1:$CN$437,80,FALSE)</f>
        <v>0</v>
      </c>
      <c r="AP170">
        <f>VLOOKUP(C170,[1]base_traduzida!$C$1:$CN$437,81,FALSE)</f>
        <v>0</v>
      </c>
      <c r="AQ170">
        <v>0</v>
      </c>
      <c r="AR170">
        <f>VLOOKUP(C170,[1]base_traduzida!$C$1:$CN$437,85,FALSE)</f>
        <v>0</v>
      </c>
      <c r="AS170">
        <f>VLOOKUP(C170,[1]base_traduzida!$C$1:$CN$437,83,FALSE)</f>
        <v>0</v>
      </c>
      <c r="AT170">
        <f>VLOOKUP(C170,[1]base_traduzida!$C$1:$CN$437,84,FALSE)</f>
        <v>0</v>
      </c>
      <c r="AU170">
        <f>VLOOKUP(C170,[1]base_traduzida!$C$1:$CN$437,82,FALSE)</f>
        <v>0</v>
      </c>
      <c r="AV170">
        <f>VLOOKUP(C170,[1]base_traduzida!$C$1:$CN$437,90,FALSE)</f>
        <v>0</v>
      </c>
      <c r="AW170">
        <f>VLOOKUP(C170,[1]base_traduzida!$C$1:$CN$437,66,FALSE)</f>
        <v>0</v>
      </c>
      <c r="AX170">
        <f>VLOOKUP(C170,[1]base_traduzida!$C$1:$CN$437,64,FALSE)</f>
        <v>0</v>
      </c>
      <c r="AY170">
        <f>VLOOKUP(C170,[1]base_traduzida!$C$1:$CN$437,65,FALSE)</f>
        <v>0</v>
      </c>
      <c r="AZ170">
        <f>VLOOKUP(C170,[1]base_traduzida!$C$1:$CN$437,69,FALSE)</f>
        <v>0</v>
      </c>
    </row>
    <row r="171" spans="1:52" x14ac:dyDescent="0.25">
      <c r="A171" t="s">
        <v>1334</v>
      </c>
      <c r="B171" t="s">
        <v>1335</v>
      </c>
      <c r="C171" t="s">
        <v>1336</v>
      </c>
      <c r="D171" t="s">
        <v>1337</v>
      </c>
      <c r="E171">
        <v>2016</v>
      </c>
      <c r="G171">
        <v>10</v>
      </c>
      <c r="H171" t="s">
        <v>1338</v>
      </c>
      <c r="I171" t="s">
        <v>1339</v>
      </c>
      <c r="L171">
        <v>9</v>
      </c>
      <c r="M171" t="b">
        <v>1</v>
      </c>
      <c r="N171" t="s">
        <v>1340</v>
      </c>
      <c r="O171" t="s">
        <v>108</v>
      </c>
      <c r="T171" t="s">
        <v>54</v>
      </c>
      <c r="U171" t="s">
        <v>55</v>
      </c>
      <c r="V171" t="s">
        <v>246</v>
      </c>
      <c r="W171" t="s">
        <v>57</v>
      </c>
      <c r="AA171">
        <f>VLOOKUP(C171,[1]base_traduzida!$C$1:$CN$437,8,FALSE)</f>
        <v>0</v>
      </c>
      <c r="AB171">
        <f>VLOOKUP(C171,[1]base_traduzida!$C$1:$CN$437,9,FALSE)</f>
        <v>0</v>
      </c>
      <c r="AC171">
        <f>VLOOKUP(C171,[1]base_traduzida!$C$1:$CN$437,16,FALSE)</f>
        <v>0</v>
      </c>
      <c r="AD171">
        <f>VLOOKUP(C171,[1]base_traduzida!$C$1:$CN$437,68,FALSE)</f>
        <v>0</v>
      </c>
      <c r="AE171">
        <f>VLOOKUP(C171,[1]base_traduzida!$C$1:$CN$437,67,FALSE)</f>
        <v>0</v>
      </c>
      <c r="AF171">
        <f>VLOOKUP(C171,[1]base_traduzida!$C$1:$CN$437,71,FALSE)</f>
        <v>0</v>
      </c>
      <c r="AG171">
        <f>VLOOKUP(C171,[1]base_traduzida!$C$1:$CN$437,72,FALSE)</f>
        <v>0</v>
      </c>
      <c r="AH171">
        <f>VLOOKUP(C171,[1]base_traduzida!$C$1:$CN$437,73,FALSE)</f>
        <v>0</v>
      </c>
      <c r="AI171">
        <f>VLOOKUP(C171,[1]base_traduzida!$C$1:$CN$437,74,FALSE)</f>
        <v>0</v>
      </c>
      <c r="AJ171">
        <f>VLOOKUP(C171,[1]base_traduzida!$C$1:$CN$437,75,FALSE)</f>
        <v>0</v>
      </c>
      <c r="AK171">
        <f>VLOOKUP(C171,[1]base_traduzida!$C$1:$CN$437,76,FALSE)</f>
        <v>0</v>
      </c>
      <c r="AL171">
        <f>VLOOKUP(C171,[1]base_traduzida!$C$1:$CN$437,77,FALSE)</f>
        <v>0</v>
      </c>
      <c r="AM171">
        <f>VLOOKUP(C171,[1]base_traduzida!$C$1:$CN$437,78,FALSE)</f>
        <v>0</v>
      </c>
      <c r="AN171">
        <v>0</v>
      </c>
      <c r="AO171">
        <f>VLOOKUP(C171,[1]base_traduzida!$C$1:$CN$437,80,FALSE)</f>
        <v>0</v>
      </c>
      <c r="AP171">
        <f>VLOOKUP(C171,[1]base_traduzida!$C$1:$CN$437,81,FALSE)</f>
        <v>0</v>
      </c>
      <c r="AQ171">
        <v>0</v>
      </c>
      <c r="AR171">
        <f>VLOOKUP(C171,[1]base_traduzida!$C$1:$CN$437,85,FALSE)</f>
        <v>0</v>
      </c>
      <c r="AS171">
        <f>VLOOKUP(C171,[1]base_traduzida!$C$1:$CN$437,83,FALSE)</f>
        <v>0</v>
      </c>
      <c r="AT171">
        <f>VLOOKUP(C171,[1]base_traduzida!$C$1:$CN$437,84,FALSE)</f>
        <v>0</v>
      </c>
      <c r="AU171">
        <f>VLOOKUP(C171,[1]base_traduzida!$C$1:$CN$437,82,FALSE)</f>
        <v>0</v>
      </c>
      <c r="AV171">
        <f>VLOOKUP(C171,[1]base_traduzida!$C$1:$CN$437,90,FALSE)</f>
        <v>0</v>
      </c>
      <c r="AW171">
        <f>VLOOKUP(C171,[1]base_traduzida!$C$1:$CN$437,66,FALSE)</f>
        <v>0</v>
      </c>
      <c r="AX171">
        <f>VLOOKUP(C171,[1]base_traduzida!$C$1:$CN$437,64,FALSE)</f>
        <v>0</v>
      </c>
      <c r="AY171">
        <f>VLOOKUP(C171,[1]base_traduzida!$C$1:$CN$437,65,FALSE)</f>
        <v>0</v>
      </c>
      <c r="AZ171">
        <f>VLOOKUP(C171,[1]base_traduzida!$C$1:$CN$437,69,FALSE)</f>
        <v>0</v>
      </c>
    </row>
    <row r="172" spans="1:52" x14ac:dyDescent="0.25">
      <c r="A172" t="s">
        <v>1341</v>
      </c>
      <c r="B172" t="s">
        <v>1342</v>
      </c>
      <c r="C172" t="s">
        <v>1343</v>
      </c>
      <c r="D172" t="s">
        <v>1344</v>
      </c>
      <c r="E172">
        <v>2017</v>
      </c>
      <c r="G172">
        <v>12</v>
      </c>
      <c r="H172" t="s">
        <v>1345</v>
      </c>
      <c r="I172" t="s">
        <v>1346</v>
      </c>
      <c r="J172" t="s">
        <v>61</v>
      </c>
      <c r="L172">
        <v>6</v>
      </c>
      <c r="M172" t="b">
        <v>1</v>
      </c>
      <c r="N172" t="s">
        <v>1347</v>
      </c>
      <c r="O172" t="s">
        <v>72</v>
      </c>
      <c r="P172" t="s">
        <v>1348</v>
      </c>
      <c r="Q172" t="s">
        <v>1349</v>
      </c>
      <c r="S172">
        <v>133962</v>
      </c>
      <c r="T172" t="s">
        <v>54</v>
      </c>
      <c r="U172" t="s">
        <v>75</v>
      </c>
      <c r="V172" t="s">
        <v>56</v>
      </c>
      <c r="W172" t="s">
        <v>57</v>
      </c>
      <c r="AA172">
        <f>VLOOKUP(C172,[1]base_traduzida!$C$1:$CN$437,8,FALSE)</f>
        <v>0</v>
      </c>
      <c r="AB172">
        <f>VLOOKUP(C172,[1]base_traduzida!$C$1:$CN$437,9,FALSE)</f>
        <v>1</v>
      </c>
      <c r="AC172">
        <f>VLOOKUP(C172,[1]base_traduzida!$C$1:$CN$437,16,FALSE)</f>
        <v>0</v>
      </c>
      <c r="AD172">
        <f>VLOOKUP(C172,[1]base_traduzida!$C$1:$CN$437,68,FALSE)</f>
        <v>1</v>
      </c>
      <c r="AE172">
        <f>VLOOKUP(C172,[1]base_traduzida!$C$1:$CN$437,67,FALSE)</f>
        <v>0</v>
      </c>
      <c r="AF172">
        <f>VLOOKUP(C172,[1]base_traduzida!$C$1:$CN$437,71,FALSE)</f>
        <v>0</v>
      </c>
      <c r="AG172">
        <f>VLOOKUP(C172,[1]base_traduzida!$C$1:$CN$437,72,FALSE)</f>
        <v>0</v>
      </c>
      <c r="AH172">
        <f>VLOOKUP(C172,[1]base_traduzida!$C$1:$CN$437,73,FALSE)</f>
        <v>0</v>
      </c>
      <c r="AI172">
        <f>VLOOKUP(C172,[1]base_traduzida!$C$1:$CN$437,74,FALSE)</f>
        <v>0</v>
      </c>
      <c r="AJ172">
        <f>VLOOKUP(C172,[1]base_traduzida!$C$1:$CN$437,75,FALSE)</f>
        <v>0</v>
      </c>
      <c r="AK172">
        <f>VLOOKUP(C172,[1]base_traduzida!$C$1:$CN$437,76,FALSE)</f>
        <v>0</v>
      </c>
      <c r="AL172">
        <f>VLOOKUP(C172,[1]base_traduzida!$C$1:$CN$437,77,FALSE)</f>
        <v>0</v>
      </c>
      <c r="AM172">
        <f>VLOOKUP(C172,[1]base_traduzida!$C$1:$CN$437,78,FALSE)</f>
        <v>0</v>
      </c>
      <c r="AN172">
        <v>0</v>
      </c>
      <c r="AO172">
        <f>VLOOKUP(C172,[1]base_traduzida!$C$1:$CN$437,80,FALSE)</f>
        <v>0</v>
      </c>
      <c r="AP172" t="str">
        <f>VLOOKUP(C172,[1]base_traduzida!$C$1:$CN$437,81,FALSE)</f>
        <v>Entra ou ñ para leitura: não - rede neural para interpretar tweets</v>
      </c>
      <c r="AQ172">
        <v>0</v>
      </c>
      <c r="AR172">
        <f>VLOOKUP(C172,[1]base_traduzida!$C$1:$CN$437,85,FALSE)</f>
        <v>0</v>
      </c>
      <c r="AS172">
        <f>VLOOKUP(C172,[1]base_traduzida!$C$1:$CN$437,83,FALSE)</f>
        <v>44369</v>
      </c>
      <c r="AT172">
        <f>VLOOKUP(C172,[1]base_traduzida!$C$1:$CN$437,84,FALSE)</f>
        <v>0</v>
      </c>
      <c r="AU172" t="str">
        <f>VLOOKUP(C172,[1]base_traduzida!$C$1:$CN$437,82,FALSE)</f>
        <v>Ruim</v>
      </c>
      <c r="AV172">
        <f>VLOOKUP(C172,[1]base_traduzida!$C$1:$CN$437,90,FALSE)</f>
        <v>0</v>
      </c>
      <c r="AW172">
        <f>VLOOKUP(C172,[1]base_traduzida!$C$1:$CN$437,66,FALSE)</f>
        <v>0</v>
      </c>
      <c r="AX172">
        <f>VLOOKUP(C172,[1]base_traduzida!$C$1:$CN$437,64,FALSE)</f>
        <v>0</v>
      </c>
      <c r="AY172">
        <f>VLOOKUP(C172,[1]base_traduzida!$C$1:$CN$437,65,FALSE)</f>
        <v>0</v>
      </c>
      <c r="AZ172">
        <f>VLOOKUP(C172,[1]base_traduzida!$C$1:$CN$437,69,FALSE)</f>
        <v>0</v>
      </c>
    </row>
    <row r="173" spans="1:52" x14ac:dyDescent="0.25">
      <c r="A173" t="s">
        <v>1350</v>
      </c>
      <c r="B173" t="s">
        <v>1351</v>
      </c>
      <c r="C173" t="s">
        <v>1352</v>
      </c>
      <c r="D173" t="s">
        <v>1353</v>
      </c>
      <c r="E173">
        <v>2021</v>
      </c>
      <c r="G173">
        <v>2</v>
      </c>
      <c r="H173" t="s">
        <v>1354</v>
      </c>
      <c r="I173" t="s">
        <v>1355</v>
      </c>
      <c r="L173">
        <v>9</v>
      </c>
      <c r="M173" t="b">
        <v>1</v>
      </c>
      <c r="N173" t="s">
        <v>1356</v>
      </c>
      <c r="O173" t="s">
        <v>53</v>
      </c>
      <c r="T173" t="s">
        <v>54</v>
      </c>
      <c r="U173" t="s">
        <v>55</v>
      </c>
      <c r="V173" t="s">
        <v>56</v>
      </c>
      <c r="W173" t="s">
        <v>57</v>
      </c>
      <c r="AA173" t="e">
        <f>VLOOKUP(C173,[1]base_traduzida!$C$1:$CN$437,8,FALSE)</f>
        <v>#N/A</v>
      </c>
      <c r="AB173" t="e">
        <f>VLOOKUP(C173,[1]base_traduzida!$C$1:$CN$437,9,FALSE)</f>
        <v>#N/A</v>
      </c>
      <c r="AC173" t="e">
        <f>VLOOKUP(C173,[1]base_traduzida!$C$1:$CN$437,16,FALSE)</f>
        <v>#N/A</v>
      </c>
      <c r="AD173" t="e">
        <f>VLOOKUP(C173,[1]base_traduzida!$C$1:$CN$437,68,FALSE)</f>
        <v>#N/A</v>
      </c>
      <c r="AE173" t="e">
        <f>VLOOKUP(C173,[1]base_traduzida!$C$1:$CN$437,67,FALSE)</f>
        <v>#N/A</v>
      </c>
      <c r="AF173" t="e">
        <f>VLOOKUP(C173,[1]base_traduzida!$C$1:$CN$437,71,FALSE)</f>
        <v>#N/A</v>
      </c>
      <c r="AG173" t="e">
        <f>VLOOKUP(C173,[1]base_traduzida!$C$1:$CN$437,72,FALSE)</f>
        <v>#N/A</v>
      </c>
      <c r="AH173" t="e">
        <f>VLOOKUP(C173,[1]base_traduzida!$C$1:$CN$437,73,FALSE)</f>
        <v>#N/A</v>
      </c>
      <c r="AI173" t="e">
        <f>VLOOKUP(C173,[1]base_traduzida!$C$1:$CN$437,74,FALSE)</f>
        <v>#N/A</v>
      </c>
      <c r="AJ173" t="e">
        <f>VLOOKUP(C173,[1]base_traduzida!$C$1:$CN$437,75,FALSE)</f>
        <v>#N/A</v>
      </c>
      <c r="AK173" t="e">
        <f>VLOOKUP(C173,[1]base_traduzida!$C$1:$CN$437,76,FALSE)</f>
        <v>#N/A</v>
      </c>
      <c r="AL173" t="e">
        <f>VLOOKUP(C173,[1]base_traduzida!$C$1:$CN$437,77,FALSE)</f>
        <v>#N/A</v>
      </c>
      <c r="AM173" t="e">
        <f>VLOOKUP(C173,[1]base_traduzida!$C$1:$CN$437,78,FALSE)</f>
        <v>#N/A</v>
      </c>
      <c r="AN173">
        <v>0</v>
      </c>
      <c r="AO173" t="e">
        <f>VLOOKUP(C173,[1]base_traduzida!$C$1:$CN$437,80,FALSE)</f>
        <v>#N/A</v>
      </c>
      <c r="AP173" t="e">
        <f>VLOOKUP(C173,[1]base_traduzida!$C$1:$CN$437,81,FALSE)</f>
        <v>#N/A</v>
      </c>
      <c r="AQ173">
        <v>0</v>
      </c>
      <c r="AR173" t="e">
        <f>VLOOKUP(C173,[1]base_traduzida!$C$1:$CN$437,85,FALSE)</f>
        <v>#N/A</v>
      </c>
      <c r="AS173" t="e">
        <f>VLOOKUP(C173,[1]base_traduzida!$C$1:$CN$437,83,FALSE)</f>
        <v>#N/A</v>
      </c>
      <c r="AT173" t="e">
        <f>VLOOKUP(C173,[1]base_traduzida!$C$1:$CN$437,84,FALSE)</f>
        <v>#N/A</v>
      </c>
      <c r="AU173" t="e">
        <f>VLOOKUP(C173,[1]base_traduzida!$C$1:$CN$437,82,FALSE)</f>
        <v>#N/A</v>
      </c>
      <c r="AV173" t="e">
        <f>VLOOKUP(C173,[1]base_traduzida!$C$1:$CN$437,90,FALSE)</f>
        <v>#N/A</v>
      </c>
      <c r="AW173" t="e">
        <f>VLOOKUP(C173,[1]base_traduzida!$C$1:$CN$437,66,FALSE)</f>
        <v>#N/A</v>
      </c>
      <c r="AX173" t="e">
        <f>VLOOKUP(C173,[1]base_traduzida!$C$1:$CN$437,64,FALSE)</f>
        <v>#N/A</v>
      </c>
      <c r="AY173" t="e">
        <f>VLOOKUP(C173,[1]base_traduzida!$C$1:$CN$437,65,FALSE)</f>
        <v>#N/A</v>
      </c>
      <c r="AZ173" t="e">
        <f>VLOOKUP(C173,[1]base_traduzida!$C$1:$CN$437,69,FALSE)</f>
        <v>#N/A</v>
      </c>
    </row>
    <row r="174" spans="1:52" x14ac:dyDescent="0.25">
      <c r="A174" t="s">
        <v>1357</v>
      </c>
      <c r="B174" t="s">
        <v>1358</v>
      </c>
      <c r="C174" t="s">
        <v>1359</v>
      </c>
      <c r="D174" t="s">
        <v>1360</v>
      </c>
      <c r="E174">
        <v>2018</v>
      </c>
      <c r="G174">
        <v>71</v>
      </c>
      <c r="H174" t="s">
        <v>1361</v>
      </c>
      <c r="I174" t="s">
        <v>1362</v>
      </c>
      <c r="J174" t="s">
        <v>61</v>
      </c>
      <c r="L174">
        <v>10</v>
      </c>
      <c r="M174" t="b">
        <v>1</v>
      </c>
      <c r="N174" t="s">
        <v>1363</v>
      </c>
      <c r="O174" t="s">
        <v>243</v>
      </c>
      <c r="T174" t="s">
        <v>54</v>
      </c>
      <c r="U174" t="s">
        <v>55</v>
      </c>
      <c r="W174" t="s">
        <v>57</v>
      </c>
      <c r="AA174">
        <f>VLOOKUP(C174,[1]base_traduzida!$C$1:$CN$437,8,FALSE)</f>
        <v>0</v>
      </c>
      <c r="AB174">
        <f>VLOOKUP(C174,[1]base_traduzida!$C$1:$CN$437,9,FALSE)</f>
        <v>1</v>
      </c>
      <c r="AC174">
        <f>VLOOKUP(C174,[1]base_traduzida!$C$1:$CN$437,16,FALSE)</f>
        <v>0</v>
      </c>
      <c r="AD174">
        <f>VLOOKUP(C174,[1]base_traduzida!$C$1:$CN$437,68,FALSE)</f>
        <v>1</v>
      </c>
      <c r="AE174">
        <f>VLOOKUP(C174,[1]base_traduzida!$C$1:$CN$437,67,FALSE)</f>
        <v>0</v>
      </c>
      <c r="AF174">
        <f>VLOOKUP(C174,[1]base_traduzida!$C$1:$CN$437,71,FALSE)</f>
        <v>0</v>
      </c>
      <c r="AG174">
        <f>VLOOKUP(C174,[1]base_traduzida!$C$1:$CN$437,72,FALSE)</f>
        <v>0</v>
      </c>
      <c r="AH174">
        <f>VLOOKUP(C174,[1]base_traduzida!$C$1:$CN$437,73,FALSE)</f>
        <v>0</v>
      </c>
      <c r="AI174">
        <f>VLOOKUP(C174,[1]base_traduzida!$C$1:$CN$437,74,FALSE)</f>
        <v>0</v>
      </c>
      <c r="AJ174">
        <f>VLOOKUP(C174,[1]base_traduzida!$C$1:$CN$437,75,FALSE)</f>
        <v>0</v>
      </c>
      <c r="AK174">
        <f>VLOOKUP(C174,[1]base_traduzida!$C$1:$CN$437,76,FALSE)</f>
        <v>0</v>
      </c>
      <c r="AL174">
        <f>VLOOKUP(C174,[1]base_traduzida!$C$1:$CN$437,77,FALSE)</f>
        <v>0</v>
      </c>
      <c r="AM174">
        <f>VLOOKUP(C174,[1]base_traduzida!$C$1:$CN$437,78,FALSE)</f>
        <v>0</v>
      </c>
      <c r="AN174">
        <v>0</v>
      </c>
      <c r="AO174">
        <f>VLOOKUP(C174,[1]base_traduzida!$C$1:$CN$437,80,FALSE)</f>
        <v>0</v>
      </c>
      <c r="AP174" t="str">
        <f>VLOOKUP(C174,[1]base_traduzida!$C$1:$CN$437,81,FALSE)</f>
        <v>Entra ou ñ para leitura: talvez - vários artigos de trabalho na língua árabe</v>
      </c>
      <c r="AQ174">
        <v>0</v>
      </c>
      <c r="AR174">
        <f>VLOOKUP(C174,[1]base_traduzida!$C$1:$CN$437,85,FALSE)</f>
        <v>0</v>
      </c>
      <c r="AS174">
        <f>VLOOKUP(C174,[1]base_traduzida!$C$1:$CN$437,83,FALSE)</f>
        <v>44371</v>
      </c>
      <c r="AT174">
        <f>VLOOKUP(C174,[1]base_traduzida!$C$1:$CN$437,84,FALSE)</f>
        <v>0</v>
      </c>
      <c r="AU174" t="str">
        <f>VLOOKUP(C174,[1]base_traduzida!$C$1:$CN$437,82,FALSE)</f>
        <v>Razoavel</v>
      </c>
      <c r="AV174">
        <f>VLOOKUP(C174,[1]base_traduzida!$C$1:$CN$437,90,FALSE)</f>
        <v>0</v>
      </c>
      <c r="AW174">
        <f>VLOOKUP(C174,[1]base_traduzida!$C$1:$CN$437,66,FALSE)</f>
        <v>0</v>
      </c>
      <c r="AX174">
        <f>VLOOKUP(C174,[1]base_traduzida!$C$1:$CN$437,64,FALSE)</f>
        <v>0</v>
      </c>
      <c r="AY174">
        <f>VLOOKUP(C174,[1]base_traduzida!$C$1:$CN$437,65,FALSE)</f>
        <v>0</v>
      </c>
      <c r="AZ174">
        <f>VLOOKUP(C174,[1]base_traduzida!$C$1:$CN$437,69,FALSE)</f>
        <v>0</v>
      </c>
    </row>
    <row r="175" spans="1:52" x14ac:dyDescent="0.25">
      <c r="A175" t="s">
        <v>1364</v>
      </c>
      <c r="B175" t="s">
        <v>1365</v>
      </c>
      <c r="C175" t="s">
        <v>1366</v>
      </c>
      <c r="D175" t="s">
        <v>1367</v>
      </c>
      <c r="E175">
        <v>2019</v>
      </c>
      <c r="G175">
        <v>4</v>
      </c>
      <c r="H175" t="s">
        <v>1368</v>
      </c>
      <c r="I175" t="s">
        <v>1369</v>
      </c>
      <c r="L175">
        <v>5</v>
      </c>
      <c r="M175" t="b">
        <v>1</v>
      </c>
      <c r="N175" t="s">
        <v>1370</v>
      </c>
      <c r="O175" t="s">
        <v>1007</v>
      </c>
      <c r="P175" t="s">
        <v>1371</v>
      </c>
      <c r="Q175" t="s">
        <v>1372</v>
      </c>
      <c r="S175">
        <v>155682</v>
      </c>
      <c r="T175" t="s">
        <v>54</v>
      </c>
      <c r="U175" t="s">
        <v>75</v>
      </c>
      <c r="W175" t="s">
        <v>57</v>
      </c>
      <c r="AA175">
        <f>VLOOKUP(C175,[1]base_traduzida!$C$1:$CN$437,8,FALSE)</f>
        <v>0</v>
      </c>
      <c r="AB175">
        <f>VLOOKUP(C175,[1]base_traduzida!$C$1:$CN$437,9,FALSE)</f>
        <v>0</v>
      </c>
      <c r="AC175">
        <f>VLOOKUP(C175,[1]base_traduzida!$C$1:$CN$437,16,FALSE)</f>
        <v>0</v>
      </c>
      <c r="AD175">
        <f>VLOOKUP(C175,[1]base_traduzida!$C$1:$CN$437,68,FALSE)</f>
        <v>1</v>
      </c>
      <c r="AE175">
        <f>VLOOKUP(C175,[1]base_traduzida!$C$1:$CN$437,67,FALSE)</f>
        <v>0</v>
      </c>
      <c r="AF175">
        <f>VLOOKUP(C175,[1]base_traduzida!$C$1:$CN$437,71,FALSE)</f>
        <v>0</v>
      </c>
      <c r="AG175">
        <f>VLOOKUP(C175,[1]base_traduzida!$C$1:$CN$437,72,FALSE)</f>
        <v>0</v>
      </c>
      <c r="AH175">
        <f>VLOOKUP(C175,[1]base_traduzida!$C$1:$CN$437,73,FALSE)</f>
        <v>0</v>
      </c>
      <c r="AI175">
        <f>VLOOKUP(C175,[1]base_traduzida!$C$1:$CN$437,74,FALSE)</f>
        <v>0</v>
      </c>
      <c r="AJ175">
        <f>VLOOKUP(C175,[1]base_traduzida!$C$1:$CN$437,75,FALSE)</f>
        <v>0</v>
      </c>
      <c r="AK175">
        <f>VLOOKUP(C175,[1]base_traduzida!$C$1:$CN$437,76,FALSE)</f>
        <v>0</v>
      </c>
      <c r="AL175">
        <f>VLOOKUP(C175,[1]base_traduzida!$C$1:$CN$437,77,FALSE)</f>
        <v>0</v>
      </c>
      <c r="AM175">
        <f>VLOOKUP(C175,[1]base_traduzida!$C$1:$CN$437,78,FALSE)</f>
        <v>0</v>
      </c>
      <c r="AN175">
        <v>0</v>
      </c>
      <c r="AO175">
        <f>VLOOKUP(C175,[1]base_traduzida!$C$1:$CN$437,80,FALSE)</f>
        <v>0</v>
      </c>
      <c r="AP175" t="str">
        <f>VLOOKUP(C175,[1]base_traduzida!$C$1:$CN$437,81,FALSE)</f>
        <v>Entra ou ñ para leitura: não</v>
      </c>
      <c r="AQ175">
        <v>0</v>
      </c>
      <c r="AR175">
        <f>VLOOKUP(C175,[1]base_traduzida!$C$1:$CN$437,85,FALSE)</f>
        <v>0</v>
      </c>
      <c r="AS175">
        <f>VLOOKUP(C175,[1]base_traduzida!$C$1:$CN$437,83,FALSE)</f>
        <v>44374</v>
      </c>
      <c r="AT175">
        <f>VLOOKUP(C175,[1]base_traduzida!$C$1:$CN$437,84,FALSE)</f>
        <v>0</v>
      </c>
      <c r="AU175" t="str">
        <f>VLOOKUP(C175,[1]base_traduzida!$C$1:$CN$437,82,FALSE)</f>
        <v>Ruim</v>
      </c>
      <c r="AV175">
        <f>VLOOKUP(C175,[1]base_traduzida!$C$1:$CN$437,90,FALSE)</f>
        <v>0</v>
      </c>
      <c r="AW175">
        <f>VLOOKUP(C175,[1]base_traduzida!$C$1:$CN$437,66,FALSE)</f>
        <v>0</v>
      </c>
      <c r="AX175">
        <f>VLOOKUP(C175,[1]base_traduzida!$C$1:$CN$437,64,FALSE)</f>
        <v>0</v>
      </c>
      <c r="AY175">
        <f>VLOOKUP(C175,[1]base_traduzida!$C$1:$CN$437,65,FALSE)</f>
        <v>0</v>
      </c>
      <c r="AZ175">
        <f>VLOOKUP(C175,[1]base_traduzida!$C$1:$CN$437,69,FALSE)</f>
        <v>0</v>
      </c>
    </row>
    <row r="176" spans="1:52" x14ac:dyDescent="0.25">
      <c r="A176" t="s">
        <v>1373</v>
      </c>
      <c r="B176" t="s">
        <v>1374</v>
      </c>
      <c r="C176" t="s">
        <v>1375</v>
      </c>
      <c r="D176" t="s">
        <v>1376</v>
      </c>
      <c r="E176">
        <v>2017</v>
      </c>
      <c r="F176" t="s">
        <v>61</v>
      </c>
      <c r="G176">
        <v>108</v>
      </c>
      <c r="H176" t="s">
        <v>1377</v>
      </c>
      <c r="I176" t="s">
        <v>1378</v>
      </c>
      <c r="J176" t="s">
        <v>61</v>
      </c>
      <c r="L176">
        <v>9</v>
      </c>
      <c r="M176" t="b">
        <v>1</v>
      </c>
      <c r="N176" t="s">
        <v>1379</v>
      </c>
      <c r="O176" t="s">
        <v>53</v>
      </c>
      <c r="T176" t="s">
        <v>54</v>
      </c>
      <c r="U176" t="s">
        <v>55</v>
      </c>
      <c r="V176" t="s">
        <v>56</v>
      </c>
      <c r="W176" t="s">
        <v>57</v>
      </c>
      <c r="AA176">
        <f>VLOOKUP(C176,[1]base_traduzida!$C$1:$CN$437,8,FALSE)</f>
        <v>0</v>
      </c>
      <c r="AB176">
        <f>VLOOKUP(C176,[1]base_traduzida!$C$1:$CN$437,9,FALSE)</f>
        <v>1</v>
      </c>
      <c r="AC176">
        <f>VLOOKUP(C176,[1]base_traduzida!$C$1:$CN$437,16,FALSE)</f>
        <v>1</v>
      </c>
      <c r="AD176">
        <f>VLOOKUP(C176,[1]base_traduzida!$C$1:$CN$437,68,FALSE)</f>
        <v>1</v>
      </c>
      <c r="AE176">
        <f>VLOOKUP(C176,[1]base_traduzida!$C$1:$CN$437,67,FALSE)</f>
        <v>0</v>
      </c>
      <c r="AF176">
        <f>VLOOKUP(C176,[1]base_traduzida!$C$1:$CN$437,71,FALSE)</f>
        <v>0</v>
      </c>
      <c r="AG176">
        <f>VLOOKUP(C176,[1]base_traduzida!$C$1:$CN$437,72,FALSE)</f>
        <v>0</v>
      </c>
      <c r="AH176">
        <f>VLOOKUP(C176,[1]base_traduzida!$C$1:$CN$437,73,FALSE)</f>
        <v>0</v>
      </c>
      <c r="AI176">
        <f>VLOOKUP(C176,[1]base_traduzida!$C$1:$CN$437,74,FALSE)</f>
        <v>0</v>
      </c>
      <c r="AJ176">
        <f>VLOOKUP(C176,[1]base_traduzida!$C$1:$CN$437,75,FALSE)</f>
        <v>0</v>
      </c>
      <c r="AK176">
        <f>VLOOKUP(C176,[1]base_traduzida!$C$1:$CN$437,76,FALSE)</f>
        <v>0</v>
      </c>
      <c r="AL176">
        <f>VLOOKUP(C176,[1]base_traduzida!$C$1:$CN$437,77,FALSE)</f>
        <v>0</v>
      </c>
      <c r="AM176">
        <f>VLOOKUP(C176,[1]base_traduzida!$C$1:$CN$437,78,FALSE)</f>
        <v>0</v>
      </c>
      <c r="AN176">
        <v>0</v>
      </c>
      <c r="AO176">
        <f>VLOOKUP(C176,[1]base_traduzida!$C$1:$CN$437,80,FALSE)</f>
        <v>0</v>
      </c>
      <c r="AP176" t="str">
        <f>VLOOKUP(C176,[1]base_traduzida!$C$1:$CN$437,81,FALSE)</f>
        <v>Entra ou ñ para leitura: sim - bom</v>
      </c>
      <c r="AQ176">
        <v>0</v>
      </c>
      <c r="AR176">
        <f>VLOOKUP(C176,[1]base_traduzida!$C$1:$CN$437,85,FALSE)</f>
        <v>0</v>
      </c>
      <c r="AS176">
        <f>VLOOKUP(C176,[1]base_traduzida!$C$1:$CN$437,83,FALSE)</f>
        <v>44369</v>
      </c>
      <c r="AT176">
        <f>VLOOKUP(C176,[1]base_traduzida!$C$1:$CN$437,84,FALSE)</f>
        <v>0</v>
      </c>
      <c r="AU176" t="str">
        <f>VLOOKUP(C176,[1]base_traduzida!$C$1:$CN$437,82,FALSE)</f>
        <v>Bom</v>
      </c>
      <c r="AV176">
        <f>VLOOKUP(C176,[1]base_traduzida!$C$1:$CN$437,90,FALSE)</f>
        <v>0</v>
      </c>
      <c r="AW176">
        <f>VLOOKUP(C176,[1]base_traduzida!$C$1:$CN$437,66,FALSE)</f>
        <v>1</v>
      </c>
      <c r="AX176">
        <f>VLOOKUP(C176,[1]base_traduzida!$C$1:$CN$437,64,FALSE)</f>
        <v>1</v>
      </c>
      <c r="AY176" t="str">
        <f>VLOOKUP(C176,[1]base_traduzida!$C$1:$CN$437,65,FALSE)</f>
        <v>Leitura completa: sim usa RNN e Twitter</v>
      </c>
      <c r="AZ176">
        <f>VLOOKUP(C176,[1]base_traduzida!$C$1:$CN$437,69,FALSE)</f>
        <v>0</v>
      </c>
    </row>
    <row r="177" spans="1:52" x14ac:dyDescent="0.25">
      <c r="B177" t="s">
        <v>1380</v>
      </c>
      <c r="C177" t="s">
        <v>1381</v>
      </c>
      <c r="D177" t="s">
        <v>1382</v>
      </c>
      <c r="F177" t="s">
        <v>61</v>
      </c>
      <c r="I177" t="s">
        <v>523</v>
      </c>
      <c r="W177" t="s">
        <v>524</v>
      </c>
      <c r="X177">
        <v>2021</v>
      </c>
      <c r="Y177" t="s">
        <v>1383</v>
      </c>
      <c r="Z177" t="s">
        <v>1380</v>
      </c>
      <c r="AA177" t="e">
        <f>VLOOKUP(C177,[1]base_traduzida!$C$1:$CN$437,8,FALSE)</f>
        <v>#N/A</v>
      </c>
      <c r="AB177" t="e">
        <f>VLOOKUP(C177,[1]base_traduzida!$C$1:$CN$437,9,FALSE)</f>
        <v>#N/A</v>
      </c>
      <c r="AC177" t="e">
        <f>VLOOKUP(C177,[1]base_traduzida!$C$1:$CN$437,16,FALSE)</f>
        <v>#N/A</v>
      </c>
      <c r="AD177" t="e">
        <f>VLOOKUP(C177,[1]base_traduzida!$C$1:$CN$437,68,FALSE)</f>
        <v>#N/A</v>
      </c>
      <c r="AE177" t="e">
        <f>VLOOKUP(C177,[1]base_traduzida!$C$1:$CN$437,67,FALSE)</f>
        <v>#N/A</v>
      </c>
      <c r="AF177" t="e">
        <f>VLOOKUP(C177,[1]base_traduzida!$C$1:$CN$437,71,FALSE)</f>
        <v>#N/A</v>
      </c>
      <c r="AG177" t="e">
        <f>VLOOKUP(C177,[1]base_traduzida!$C$1:$CN$437,72,FALSE)</f>
        <v>#N/A</v>
      </c>
      <c r="AH177" t="e">
        <f>VLOOKUP(C177,[1]base_traduzida!$C$1:$CN$437,73,FALSE)</f>
        <v>#N/A</v>
      </c>
      <c r="AI177" t="e">
        <f>VLOOKUP(C177,[1]base_traduzida!$C$1:$CN$437,74,FALSE)</f>
        <v>#N/A</v>
      </c>
      <c r="AJ177" t="e">
        <f>VLOOKUP(C177,[1]base_traduzida!$C$1:$CN$437,75,FALSE)</f>
        <v>#N/A</v>
      </c>
      <c r="AK177" t="e">
        <f>VLOOKUP(C177,[1]base_traduzida!$C$1:$CN$437,76,FALSE)</f>
        <v>#N/A</v>
      </c>
      <c r="AL177" t="e">
        <f>VLOOKUP(C177,[1]base_traduzida!$C$1:$CN$437,77,FALSE)</f>
        <v>#N/A</v>
      </c>
      <c r="AM177" t="e">
        <f>VLOOKUP(C177,[1]base_traduzida!$C$1:$CN$437,78,FALSE)</f>
        <v>#N/A</v>
      </c>
      <c r="AN177">
        <v>0</v>
      </c>
      <c r="AO177" t="e">
        <f>VLOOKUP(C177,[1]base_traduzida!$C$1:$CN$437,80,FALSE)</f>
        <v>#N/A</v>
      </c>
      <c r="AP177" t="e">
        <f>VLOOKUP(C177,[1]base_traduzida!$C$1:$CN$437,81,FALSE)</f>
        <v>#N/A</v>
      </c>
      <c r="AQ177">
        <v>0</v>
      </c>
      <c r="AR177" t="e">
        <f>VLOOKUP(C177,[1]base_traduzida!$C$1:$CN$437,85,FALSE)</f>
        <v>#N/A</v>
      </c>
      <c r="AS177" t="e">
        <f>VLOOKUP(C177,[1]base_traduzida!$C$1:$CN$437,83,FALSE)</f>
        <v>#N/A</v>
      </c>
      <c r="AT177" t="e">
        <f>VLOOKUP(C177,[1]base_traduzida!$C$1:$CN$437,84,FALSE)</f>
        <v>#N/A</v>
      </c>
      <c r="AU177" t="e">
        <f>VLOOKUP(C177,[1]base_traduzida!$C$1:$CN$437,82,FALSE)</f>
        <v>#N/A</v>
      </c>
      <c r="AV177" t="e">
        <f>VLOOKUP(C177,[1]base_traduzida!$C$1:$CN$437,90,FALSE)</f>
        <v>#N/A</v>
      </c>
      <c r="AW177" t="e">
        <f>VLOOKUP(C177,[1]base_traduzida!$C$1:$CN$437,66,FALSE)</f>
        <v>#N/A</v>
      </c>
      <c r="AX177" t="e">
        <f>VLOOKUP(C177,[1]base_traduzida!$C$1:$CN$437,64,FALSE)</f>
        <v>#N/A</v>
      </c>
      <c r="AY177" t="e">
        <f>VLOOKUP(C177,[1]base_traduzida!$C$1:$CN$437,65,FALSE)</f>
        <v>#N/A</v>
      </c>
      <c r="AZ177" t="e">
        <f>VLOOKUP(C177,[1]base_traduzida!$C$1:$CN$437,69,FALSE)</f>
        <v>#N/A</v>
      </c>
    </row>
    <row r="178" spans="1:52" x14ac:dyDescent="0.25">
      <c r="A178" t="s">
        <v>1384</v>
      </c>
      <c r="B178" t="s">
        <v>1385</v>
      </c>
      <c r="C178" t="s">
        <v>1386</v>
      </c>
      <c r="D178" t="s">
        <v>1387</v>
      </c>
      <c r="E178">
        <v>2019</v>
      </c>
      <c r="G178">
        <v>16</v>
      </c>
      <c r="H178" t="s">
        <v>1388</v>
      </c>
      <c r="I178" t="s">
        <v>1389</v>
      </c>
      <c r="J178" t="s">
        <v>61</v>
      </c>
      <c r="L178">
        <v>9</v>
      </c>
      <c r="M178" t="b">
        <v>1</v>
      </c>
      <c r="N178" t="s">
        <v>1390</v>
      </c>
      <c r="O178" t="s">
        <v>53</v>
      </c>
      <c r="T178" t="s">
        <v>54</v>
      </c>
      <c r="U178" t="s">
        <v>55</v>
      </c>
      <c r="V178" t="s">
        <v>149</v>
      </c>
      <c r="W178" t="s">
        <v>57</v>
      </c>
      <c r="AA178">
        <f>VLOOKUP(C178,[1]base_traduzida!$C$1:$CN$437,8,FALSE)</f>
        <v>0</v>
      </c>
      <c r="AB178">
        <f>VLOOKUP(C178,[1]base_traduzida!$C$1:$CN$437,9,FALSE)</f>
        <v>1</v>
      </c>
      <c r="AC178">
        <f>VLOOKUP(C178,[1]base_traduzida!$C$1:$CN$437,16,FALSE)</f>
        <v>1</v>
      </c>
      <c r="AD178">
        <f>VLOOKUP(C178,[1]base_traduzida!$C$1:$CN$437,68,FALSE)</f>
        <v>1</v>
      </c>
      <c r="AE178">
        <f>VLOOKUP(C178,[1]base_traduzida!$C$1:$CN$437,67,FALSE)</f>
        <v>0</v>
      </c>
      <c r="AF178">
        <f>VLOOKUP(C178,[1]base_traduzida!$C$1:$CN$437,71,FALSE)</f>
        <v>0</v>
      </c>
      <c r="AG178">
        <f>VLOOKUP(C178,[1]base_traduzida!$C$1:$CN$437,72,FALSE)</f>
        <v>0</v>
      </c>
      <c r="AH178">
        <f>VLOOKUP(C178,[1]base_traduzida!$C$1:$CN$437,73,FALSE)</f>
        <v>0</v>
      </c>
      <c r="AI178">
        <f>VLOOKUP(C178,[1]base_traduzida!$C$1:$CN$437,74,FALSE)</f>
        <v>0</v>
      </c>
      <c r="AJ178">
        <f>VLOOKUP(C178,[1]base_traduzida!$C$1:$CN$437,75,FALSE)</f>
        <v>0</v>
      </c>
      <c r="AK178">
        <f>VLOOKUP(C178,[1]base_traduzida!$C$1:$CN$437,76,FALSE)</f>
        <v>0</v>
      </c>
      <c r="AL178">
        <f>VLOOKUP(C178,[1]base_traduzida!$C$1:$CN$437,77,FALSE)</f>
        <v>0</v>
      </c>
      <c r="AM178">
        <f>VLOOKUP(C178,[1]base_traduzida!$C$1:$CN$437,78,FALSE)</f>
        <v>0</v>
      </c>
      <c r="AN178">
        <v>0</v>
      </c>
      <c r="AO178">
        <f>VLOOKUP(C178,[1]base_traduzida!$C$1:$CN$437,80,FALSE)</f>
        <v>0</v>
      </c>
      <c r="AP178" t="str">
        <f>VLOOKUP(C178,[1]base_traduzida!$C$1:$CN$437,81,FALSE)</f>
        <v>Entra ou ñ para leitura: sim - bom - tweets em japones</v>
      </c>
      <c r="AQ178">
        <v>0</v>
      </c>
      <c r="AR178">
        <f>VLOOKUP(C178,[1]base_traduzida!$C$1:$CN$437,85,FALSE)</f>
        <v>0</v>
      </c>
      <c r="AS178">
        <f>VLOOKUP(C178,[1]base_traduzida!$C$1:$CN$437,83,FALSE)</f>
        <v>44371</v>
      </c>
      <c r="AT178">
        <f>VLOOKUP(C178,[1]base_traduzida!$C$1:$CN$437,84,FALSE)</f>
        <v>0</v>
      </c>
      <c r="AU178" t="str">
        <f>VLOOKUP(C178,[1]base_traduzida!$C$1:$CN$437,82,FALSE)</f>
        <v>Bom</v>
      </c>
      <c r="AV178">
        <f>VLOOKUP(C178,[1]base_traduzida!$C$1:$CN$437,90,FALSE)</f>
        <v>0</v>
      </c>
      <c r="AW178">
        <f>VLOOKUP(C178,[1]base_traduzida!$C$1:$CN$437,66,FALSE)</f>
        <v>1</v>
      </c>
      <c r="AX178">
        <f>VLOOKUP(C178,[1]base_traduzida!$C$1:$CN$437,64,FALSE)</f>
        <v>1</v>
      </c>
      <c r="AY178" t="str">
        <f>VLOOKUP(C178,[1]base_traduzida!$C$1:$CN$437,65,FALSE)</f>
        <v>Leitura completa: sim usa tweet com ML</v>
      </c>
      <c r="AZ178">
        <f>VLOOKUP(C178,[1]base_traduzida!$C$1:$CN$437,69,FALSE)</f>
        <v>0</v>
      </c>
    </row>
    <row r="179" spans="1:52" x14ac:dyDescent="0.25">
      <c r="A179" t="s">
        <v>1391</v>
      </c>
      <c r="B179" t="s">
        <v>1392</v>
      </c>
      <c r="C179" t="s">
        <v>1393</v>
      </c>
      <c r="D179" t="s">
        <v>1394</v>
      </c>
      <c r="E179">
        <v>2021</v>
      </c>
      <c r="F179" t="s">
        <v>61</v>
      </c>
      <c r="G179">
        <v>1</v>
      </c>
      <c r="H179" t="s">
        <v>1395</v>
      </c>
      <c r="I179" t="s">
        <v>1396</v>
      </c>
      <c r="J179" t="s">
        <v>61</v>
      </c>
      <c r="L179">
        <v>9</v>
      </c>
      <c r="M179" t="b">
        <v>1</v>
      </c>
      <c r="N179" t="s">
        <v>1397</v>
      </c>
      <c r="O179" t="s">
        <v>1017</v>
      </c>
      <c r="T179" t="s">
        <v>54</v>
      </c>
      <c r="U179" t="s">
        <v>55</v>
      </c>
      <c r="V179" t="s">
        <v>149</v>
      </c>
      <c r="W179" t="s">
        <v>57</v>
      </c>
      <c r="AA179" t="e">
        <f>VLOOKUP(C179,[1]base_traduzida!$C$1:$CN$437,8,FALSE)</f>
        <v>#N/A</v>
      </c>
      <c r="AB179" t="e">
        <f>VLOOKUP(C179,[1]base_traduzida!$C$1:$CN$437,9,FALSE)</f>
        <v>#N/A</v>
      </c>
      <c r="AC179" t="e">
        <f>VLOOKUP(C179,[1]base_traduzida!$C$1:$CN$437,16,FALSE)</f>
        <v>#N/A</v>
      </c>
      <c r="AD179" t="e">
        <f>VLOOKUP(C179,[1]base_traduzida!$C$1:$CN$437,68,FALSE)</f>
        <v>#N/A</v>
      </c>
      <c r="AE179" t="e">
        <f>VLOOKUP(C179,[1]base_traduzida!$C$1:$CN$437,67,FALSE)</f>
        <v>#N/A</v>
      </c>
      <c r="AF179" t="e">
        <f>VLOOKUP(C179,[1]base_traduzida!$C$1:$CN$437,71,FALSE)</f>
        <v>#N/A</v>
      </c>
      <c r="AG179" t="e">
        <f>VLOOKUP(C179,[1]base_traduzida!$C$1:$CN$437,72,FALSE)</f>
        <v>#N/A</v>
      </c>
      <c r="AH179" t="e">
        <f>VLOOKUP(C179,[1]base_traduzida!$C$1:$CN$437,73,FALSE)</f>
        <v>#N/A</v>
      </c>
      <c r="AI179" t="e">
        <f>VLOOKUP(C179,[1]base_traduzida!$C$1:$CN$437,74,FALSE)</f>
        <v>#N/A</v>
      </c>
      <c r="AJ179" t="e">
        <f>VLOOKUP(C179,[1]base_traduzida!$C$1:$CN$437,75,FALSE)</f>
        <v>#N/A</v>
      </c>
      <c r="AK179" t="e">
        <f>VLOOKUP(C179,[1]base_traduzida!$C$1:$CN$437,76,FALSE)</f>
        <v>#N/A</v>
      </c>
      <c r="AL179" t="e">
        <f>VLOOKUP(C179,[1]base_traduzida!$C$1:$CN$437,77,FALSE)</f>
        <v>#N/A</v>
      </c>
      <c r="AM179" t="e">
        <f>VLOOKUP(C179,[1]base_traduzida!$C$1:$CN$437,78,FALSE)</f>
        <v>#N/A</v>
      </c>
      <c r="AN179">
        <v>0</v>
      </c>
      <c r="AO179" t="e">
        <f>VLOOKUP(C179,[1]base_traduzida!$C$1:$CN$437,80,FALSE)</f>
        <v>#N/A</v>
      </c>
      <c r="AP179" t="e">
        <f>VLOOKUP(C179,[1]base_traduzida!$C$1:$CN$437,81,FALSE)</f>
        <v>#N/A</v>
      </c>
      <c r="AQ179">
        <v>0</v>
      </c>
      <c r="AR179" t="e">
        <f>VLOOKUP(C179,[1]base_traduzida!$C$1:$CN$437,85,FALSE)</f>
        <v>#N/A</v>
      </c>
      <c r="AS179" t="e">
        <f>VLOOKUP(C179,[1]base_traduzida!$C$1:$CN$437,83,FALSE)</f>
        <v>#N/A</v>
      </c>
      <c r="AT179" t="e">
        <f>VLOOKUP(C179,[1]base_traduzida!$C$1:$CN$437,84,FALSE)</f>
        <v>#N/A</v>
      </c>
      <c r="AU179" t="e">
        <f>VLOOKUP(C179,[1]base_traduzida!$C$1:$CN$437,82,FALSE)</f>
        <v>#N/A</v>
      </c>
      <c r="AV179" t="e">
        <f>VLOOKUP(C179,[1]base_traduzida!$C$1:$CN$437,90,FALSE)</f>
        <v>#N/A</v>
      </c>
      <c r="AW179" t="e">
        <f>VLOOKUP(C179,[1]base_traduzida!$C$1:$CN$437,66,FALSE)</f>
        <v>#N/A</v>
      </c>
      <c r="AX179" t="e">
        <f>VLOOKUP(C179,[1]base_traduzida!$C$1:$CN$437,64,FALSE)</f>
        <v>#N/A</v>
      </c>
      <c r="AY179" t="e">
        <f>VLOOKUP(C179,[1]base_traduzida!$C$1:$CN$437,65,FALSE)</f>
        <v>#N/A</v>
      </c>
      <c r="AZ179" t="e">
        <f>VLOOKUP(C179,[1]base_traduzida!$C$1:$CN$437,69,FALSE)</f>
        <v>#N/A</v>
      </c>
    </row>
    <row r="180" spans="1:52" x14ac:dyDescent="0.25">
      <c r="A180" t="s">
        <v>1398</v>
      </c>
      <c r="B180" t="s">
        <v>1399</v>
      </c>
      <c r="C180" t="s">
        <v>1400</v>
      </c>
      <c r="D180" t="s">
        <v>1401</v>
      </c>
      <c r="E180">
        <v>2021</v>
      </c>
      <c r="G180">
        <v>3</v>
      </c>
      <c r="H180" t="s">
        <v>1402</v>
      </c>
      <c r="I180" t="s">
        <v>1403</v>
      </c>
      <c r="L180">
        <v>9</v>
      </c>
      <c r="M180" t="b">
        <v>1</v>
      </c>
      <c r="N180" t="s">
        <v>1404</v>
      </c>
      <c r="O180" t="s">
        <v>243</v>
      </c>
      <c r="T180" t="s">
        <v>54</v>
      </c>
      <c r="U180" t="s">
        <v>55</v>
      </c>
      <c r="W180" t="s">
        <v>57</v>
      </c>
      <c r="AA180">
        <f>VLOOKUP(C180,[1]base_traduzida!$C$1:$CN$437,8,FALSE)</f>
        <v>0</v>
      </c>
      <c r="AB180">
        <f>VLOOKUP(C180,[1]base_traduzida!$C$1:$CN$437,9,FALSE)</f>
        <v>0</v>
      </c>
      <c r="AC180">
        <f>VLOOKUP(C180,[1]base_traduzida!$C$1:$CN$437,16,FALSE)</f>
        <v>0</v>
      </c>
      <c r="AD180">
        <f>VLOOKUP(C180,[1]base_traduzida!$C$1:$CN$437,68,FALSE)</f>
        <v>1</v>
      </c>
      <c r="AE180">
        <f>VLOOKUP(C180,[1]base_traduzida!$C$1:$CN$437,67,FALSE)</f>
        <v>0</v>
      </c>
      <c r="AF180">
        <f>VLOOKUP(C180,[1]base_traduzida!$C$1:$CN$437,71,FALSE)</f>
        <v>0</v>
      </c>
      <c r="AG180">
        <f>VLOOKUP(C180,[1]base_traduzida!$C$1:$CN$437,72,FALSE)</f>
        <v>0</v>
      </c>
      <c r="AH180">
        <f>VLOOKUP(C180,[1]base_traduzida!$C$1:$CN$437,73,FALSE)</f>
        <v>0</v>
      </c>
      <c r="AI180">
        <f>VLOOKUP(C180,[1]base_traduzida!$C$1:$CN$437,74,FALSE)</f>
        <v>0</v>
      </c>
      <c r="AJ180">
        <f>VLOOKUP(C180,[1]base_traduzida!$C$1:$CN$437,75,FALSE)</f>
        <v>0</v>
      </c>
      <c r="AK180">
        <f>VLOOKUP(C180,[1]base_traduzida!$C$1:$CN$437,76,FALSE)</f>
        <v>0</v>
      </c>
      <c r="AL180">
        <f>VLOOKUP(C180,[1]base_traduzida!$C$1:$CN$437,77,FALSE)</f>
        <v>0</v>
      </c>
      <c r="AM180">
        <f>VLOOKUP(C180,[1]base_traduzida!$C$1:$CN$437,78,FALSE)</f>
        <v>0</v>
      </c>
      <c r="AN180">
        <v>0</v>
      </c>
      <c r="AO180">
        <f>VLOOKUP(C180,[1]base_traduzida!$C$1:$CN$437,80,FALSE)</f>
        <v>0</v>
      </c>
      <c r="AP180" t="str">
        <f>VLOOKUP(C180,[1]base_traduzida!$C$1:$CN$437,81,FALSE)</f>
        <v>Entra ou ñ para leitura: não</v>
      </c>
      <c r="AQ180">
        <v>0</v>
      </c>
      <c r="AR180">
        <f>VLOOKUP(C180,[1]base_traduzida!$C$1:$CN$437,85,FALSE)</f>
        <v>0</v>
      </c>
      <c r="AS180">
        <f>VLOOKUP(C180,[1]base_traduzida!$C$1:$CN$437,83,FALSE)</f>
        <v>44375</v>
      </c>
      <c r="AT180">
        <f>VLOOKUP(C180,[1]base_traduzida!$C$1:$CN$437,84,FALSE)</f>
        <v>0</v>
      </c>
      <c r="AU180" t="str">
        <f>VLOOKUP(C180,[1]base_traduzida!$C$1:$CN$437,82,FALSE)</f>
        <v>Ruim</v>
      </c>
      <c r="AV180">
        <f>VLOOKUP(C180,[1]base_traduzida!$C$1:$CN$437,90,FALSE)</f>
        <v>0</v>
      </c>
      <c r="AW180">
        <f>VLOOKUP(C180,[1]base_traduzida!$C$1:$CN$437,66,FALSE)</f>
        <v>0</v>
      </c>
      <c r="AX180">
        <f>VLOOKUP(C180,[1]base_traduzida!$C$1:$CN$437,64,FALSE)</f>
        <v>0</v>
      </c>
      <c r="AY180">
        <f>VLOOKUP(C180,[1]base_traduzida!$C$1:$CN$437,65,FALSE)</f>
        <v>0</v>
      </c>
      <c r="AZ180">
        <f>VLOOKUP(C180,[1]base_traduzida!$C$1:$CN$437,69,FALSE)</f>
        <v>0</v>
      </c>
    </row>
    <row r="181" spans="1:52" x14ac:dyDescent="0.25">
      <c r="A181" t="s">
        <v>1405</v>
      </c>
      <c r="C181" t="s">
        <v>1406</v>
      </c>
      <c r="D181" t="s">
        <v>1407</v>
      </c>
      <c r="E181">
        <v>2016</v>
      </c>
      <c r="F181" t="s">
        <v>61</v>
      </c>
      <c r="H181" t="s">
        <v>1408</v>
      </c>
      <c r="I181" t="s">
        <v>1409</v>
      </c>
      <c r="L181">
        <v>4</v>
      </c>
      <c r="M181" t="b">
        <v>1</v>
      </c>
      <c r="N181" t="s">
        <v>1410</v>
      </c>
      <c r="O181" t="s">
        <v>1411</v>
      </c>
      <c r="T181" t="s">
        <v>54</v>
      </c>
      <c r="U181" t="s">
        <v>55</v>
      </c>
      <c r="W181" t="s">
        <v>57</v>
      </c>
      <c r="AA181" t="e">
        <f>VLOOKUP(C181,[1]base_traduzida!$C$1:$CN$437,8,FALSE)</f>
        <v>#N/A</v>
      </c>
      <c r="AB181" t="e">
        <f>VLOOKUP(C181,[1]base_traduzida!$C$1:$CN$437,9,FALSE)</f>
        <v>#N/A</v>
      </c>
      <c r="AC181" t="e">
        <f>VLOOKUP(C181,[1]base_traduzida!$C$1:$CN$437,16,FALSE)</f>
        <v>#N/A</v>
      </c>
      <c r="AD181" t="e">
        <f>VLOOKUP(C181,[1]base_traduzida!$C$1:$CN$437,68,FALSE)</f>
        <v>#N/A</v>
      </c>
      <c r="AE181" t="e">
        <f>VLOOKUP(C181,[1]base_traduzida!$C$1:$CN$437,67,FALSE)</f>
        <v>#N/A</v>
      </c>
      <c r="AF181" t="e">
        <f>VLOOKUP(C181,[1]base_traduzida!$C$1:$CN$437,71,FALSE)</f>
        <v>#N/A</v>
      </c>
      <c r="AG181" t="e">
        <f>VLOOKUP(C181,[1]base_traduzida!$C$1:$CN$437,72,FALSE)</f>
        <v>#N/A</v>
      </c>
      <c r="AH181" t="e">
        <f>VLOOKUP(C181,[1]base_traduzida!$C$1:$CN$437,73,FALSE)</f>
        <v>#N/A</v>
      </c>
      <c r="AI181" t="e">
        <f>VLOOKUP(C181,[1]base_traduzida!$C$1:$CN$437,74,FALSE)</f>
        <v>#N/A</v>
      </c>
      <c r="AJ181" t="e">
        <f>VLOOKUP(C181,[1]base_traduzida!$C$1:$CN$437,75,FALSE)</f>
        <v>#N/A</v>
      </c>
      <c r="AK181" t="e">
        <f>VLOOKUP(C181,[1]base_traduzida!$C$1:$CN$437,76,FALSE)</f>
        <v>#N/A</v>
      </c>
      <c r="AL181" t="e">
        <f>VLOOKUP(C181,[1]base_traduzida!$C$1:$CN$437,77,FALSE)</f>
        <v>#N/A</v>
      </c>
      <c r="AM181" t="e">
        <f>VLOOKUP(C181,[1]base_traduzida!$C$1:$CN$437,78,FALSE)</f>
        <v>#N/A</v>
      </c>
      <c r="AN181">
        <v>0</v>
      </c>
      <c r="AO181" t="e">
        <f>VLOOKUP(C181,[1]base_traduzida!$C$1:$CN$437,80,FALSE)</f>
        <v>#N/A</v>
      </c>
      <c r="AP181" t="e">
        <f>VLOOKUP(C181,[1]base_traduzida!$C$1:$CN$437,81,FALSE)</f>
        <v>#N/A</v>
      </c>
      <c r="AQ181">
        <v>0</v>
      </c>
      <c r="AR181" t="e">
        <f>VLOOKUP(C181,[1]base_traduzida!$C$1:$CN$437,85,FALSE)</f>
        <v>#N/A</v>
      </c>
      <c r="AS181" t="e">
        <f>VLOOKUP(C181,[1]base_traduzida!$C$1:$CN$437,83,FALSE)</f>
        <v>#N/A</v>
      </c>
      <c r="AT181" t="e">
        <f>VLOOKUP(C181,[1]base_traduzida!$C$1:$CN$437,84,FALSE)</f>
        <v>#N/A</v>
      </c>
      <c r="AU181" t="e">
        <f>VLOOKUP(C181,[1]base_traduzida!$C$1:$CN$437,82,FALSE)</f>
        <v>#N/A</v>
      </c>
      <c r="AV181" t="e">
        <f>VLOOKUP(C181,[1]base_traduzida!$C$1:$CN$437,90,FALSE)</f>
        <v>#N/A</v>
      </c>
      <c r="AW181" t="e">
        <f>VLOOKUP(C181,[1]base_traduzida!$C$1:$CN$437,66,FALSE)</f>
        <v>#N/A</v>
      </c>
      <c r="AX181" t="e">
        <f>VLOOKUP(C181,[1]base_traduzida!$C$1:$CN$437,64,FALSE)</f>
        <v>#N/A</v>
      </c>
      <c r="AY181" t="e">
        <f>VLOOKUP(C181,[1]base_traduzida!$C$1:$CN$437,65,FALSE)</f>
        <v>#N/A</v>
      </c>
      <c r="AZ181" t="e">
        <f>VLOOKUP(C181,[1]base_traduzida!$C$1:$CN$437,69,FALSE)</f>
        <v>#N/A</v>
      </c>
    </row>
    <row r="182" spans="1:52" x14ac:dyDescent="0.25">
      <c r="A182" t="s">
        <v>1412</v>
      </c>
      <c r="B182" t="s">
        <v>1413</v>
      </c>
      <c r="C182" t="s">
        <v>1414</v>
      </c>
      <c r="D182" t="s">
        <v>1415</v>
      </c>
      <c r="E182">
        <v>2019</v>
      </c>
      <c r="G182">
        <v>20</v>
      </c>
      <c r="H182" t="s">
        <v>1416</v>
      </c>
      <c r="I182" t="s">
        <v>1417</v>
      </c>
      <c r="J182" t="s">
        <v>61</v>
      </c>
      <c r="L182">
        <v>10</v>
      </c>
      <c r="M182" t="b">
        <v>1</v>
      </c>
      <c r="N182" t="s">
        <v>1418</v>
      </c>
      <c r="O182" t="s">
        <v>1100</v>
      </c>
      <c r="T182" t="s">
        <v>54</v>
      </c>
      <c r="U182" t="s">
        <v>55</v>
      </c>
      <c r="V182" t="s">
        <v>149</v>
      </c>
      <c r="W182" t="s">
        <v>57</v>
      </c>
      <c r="AA182">
        <f>VLOOKUP(C182,[1]base_traduzida!$C$1:$CN$437,8,FALSE)</f>
        <v>0</v>
      </c>
      <c r="AB182">
        <f>VLOOKUP(C182,[1]base_traduzida!$C$1:$CN$437,9,FALSE)</f>
        <v>0</v>
      </c>
      <c r="AC182">
        <f>VLOOKUP(C182,[1]base_traduzida!$C$1:$CN$437,16,FALSE)</f>
        <v>0</v>
      </c>
      <c r="AD182">
        <f>VLOOKUP(C182,[1]base_traduzida!$C$1:$CN$437,68,FALSE)</f>
        <v>1</v>
      </c>
      <c r="AE182">
        <f>VLOOKUP(C182,[1]base_traduzida!$C$1:$CN$437,67,FALSE)</f>
        <v>0</v>
      </c>
      <c r="AF182">
        <f>VLOOKUP(C182,[1]base_traduzida!$C$1:$CN$437,71,FALSE)</f>
        <v>0</v>
      </c>
      <c r="AG182">
        <f>VLOOKUP(C182,[1]base_traduzida!$C$1:$CN$437,72,FALSE)</f>
        <v>0</v>
      </c>
      <c r="AH182">
        <f>VLOOKUP(C182,[1]base_traduzida!$C$1:$CN$437,73,FALSE)</f>
        <v>0</v>
      </c>
      <c r="AI182">
        <f>VLOOKUP(C182,[1]base_traduzida!$C$1:$CN$437,74,FALSE)</f>
        <v>0</v>
      </c>
      <c r="AJ182">
        <f>VLOOKUP(C182,[1]base_traduzida!$C$1:$CN$437,75,FALSE)</f>
        <v>0</v>
      </c>
      <c r="AK182">
        <f>VLOOKUP(C182,[1]base_traduzida!$C$1:$CN$437,76,FALSE)</f>
        <v>0</v>
      </c>
      <c r="AL182">
        <f>VLOOKUP(C182,[1]base_traduzida!$C$1:$CN$437,77,FALSE)</f>
        <v>0</v>
      </c>
      <c r="AM182">
        <f>VLOOKUP(C182,[1]base_traduzida!$C$1:$CN$437,78,FALSE)</f>
        <v>0</v>
      </c>
      <c r="AN182">
        <v>0</v>
      </c>
      <c r="AO182">
        <f>VLOOKUP(C182,[1]base_traduzida!$C$1:$CN$437,80,FALSE)</f>
        <v>0</v>
      </c>
      <c r="AP182" t="str">
        <f>VLOOKUP(C182,[1]base_traduzida!$C$1:$CN$437,81,FALSE)</f>
        <v>Entra ou ñ para leitura: não</v>
      </c>
      <c r="AQ182">
        <v>0</v>
      </c>
      <c r="AR182">
        <f>VLOOKUP(C182,[1]base_traduzida!$C$1:$CN$437,85,FALSE)</f>
        <v>0</v>
      </c>
      <c r="AS182">
        <f>VLOOKUP(C182,[1]base_traduzida!$C$1:$CN$437,83,FALSE)</f>
        <v>44374</v>
      </c>
      <c r="AT182">
        <f>VLOOKUP(C182,[1]base_traduzida!$C$1:$CN$437,84,FALSE)</f>
        <v>0</v>
      </c>
      <c r="AU182" t="str">
        <f>VLOOKUP(C182,[1]base_traduzida!$C$1:$CN$437,82,FALSE)</f>
        <v>Ruim</v>
      </c>
      <c r="AV182">
        <f>VLOOKUP(C182,[1]base_traduzida!$C$1:$CN$437,90,FALSE)</f>
        <v>0</v>
      </c>
      <c r="AW182">
        <f>VLOOKUP(C182,[1]base_traduzida!$C$1:$CN$437,66,FALSE)</f>
        <v>0</v>
      </c>
      <c r="AX182">
        <f>VLOOKUP(C182,[1]base_traduzida!$C$1:$CN$437,64,FALSE)</f>
        <v>0</v>
      </c>
      <c r="AY182">
        <f>VLOOKUP(C182,[1]base_traduzida!$C$1:$CN$437,65,FALSE)</f>
        <v>0</v>
      </c>
      <c r="AZ182">
        <f>VLOOKUP(C182,[1]base_traduzida!$C$1:$CN$437,69,FALSE)</f>
        <v>0</v>
      </c>
    </row>
    <row r="183" spans="1:52" x14ac:dyDescent="0.25">
      <c r="A183" t="s">
        <v>1419</v>
      </c>
      <c r="B183" t="s">
        <v>1420</v>
      </c>
      <c r="C183" t="s">
        <v>1421</v>
      </c>
      <c r="D183" t="s">
        <v>1422</v>
      </c>
      <c r="E183">
        <v>2019</v>
      </c>
      <c r="G183">
        <v>5</v>
      </c>
      <c r="H183" t="s">
        <v>1423</v>
      </c>
      <c r="I183" t="s">
        <v>1424</v>
      </c>
      <c r="J183" t="s">
        <v>61</v>
      </c>
      <c r="L183">
        <v>9</v>
      </c>
      <c r="M183" t="b">
        <v>1</v>
      </c>
      <c r="N183" t="s">
        <v>1425</v>
      </c>
      <c r="O183" t="s">
        <v>322</v>
      </c>
      <c r="T183" t="s">
        <v>54</v>
      </c>
      <c r="U183" t="s">
        <v>55</v>
      </c>
      <c r="W183" t="s">
        <v>57</v>
      </c>
      <c r="AA183">
        <f>VLOOKUP(C183,[1]base_traduzida!$C$1:$CN$437,8,FALSE)</f>
        <v>0</v>
      </c>
      <c r="AB183">
        <f>VLOOKUP(C183,[1]base_traduzida!$C$1:$CN$437,9,FALSE)</f>
        <v>0</v>
      </c>
      <c r="AC183">
        <f>VLOOKUP(C183,[1]base_traduzida!$C$1:$CN$437,16,FALSE)</f>
        <v>0</v>
      </c>
      <c r="AD183">
        <f>VLOOKUP(C183,[1]base_traduzida!$C$1:$CN$437,68,FALSE)</f>
        <v>1</v>
      </c>
      <c r="AE183">
        <f>VLOOKUP(C183,[1]base_traduzida!$C$1:$CN$437,67,FALSE)</f>
        <v>0</v>
      </c>
      <c r="AF183">
        <f>VLOOKUP(C183,[1]base_traduzida!$C$1:$CN$437,71,FALSE)</f>
        <v>0</v>
      </c>
      <c r="AG183">
        <f>VLOOKUP(C183,[1]base_traduzida!$C$1:$CN$437,72,FALSE)</f>
        <v>0</v>
      </c>
      <c r="AH183">
        <f>VLOOKUP(C183,[1]base_traduzida!$C$1:$CN$437,73,FALSE)</f>
        <v>0</v>
      </c>
      <c r="AI183">
        <f>VLOOKUP(C183,[1]base_traduzida!$C$1:$CN$437,74,FALSE)</f>
        <v>0</v>
      </c>
      <c r="AJ183">
        <f>VLOOKUP(C183,[1]base_traduzida!$C$1:$CN$437,75,FALSE)</f>
        <v>0</v>
      </c>
      <c r="AK183">
        <f>VLOOKUP(C183,[1]base_traduzida!$C$1:$CN$437,76,FALSE)</f>
        <v>0</v>
      </c>
      <c r="AL183">
        <f>VLOOKUP(C183,[1]base_traduzida!$C$1:$CN$437,77,FALSE)</f>
        <v>0</v>
      </c>
      <c r="AM183">
        <f>VLOOKUP(C183,[1]base_traduzida!$C$1:$CN$437,78,FALSE)</f>
        <v>0</v>
      </c>
      <c r="AN183">
        <v>0</v>
      </c>
      <c r="AO183">
        <f>VLOOKUP(C183,[1]base_traduzida!$C$1:$CN$437,80,FALSE)</f>
        <v>0</v>
      </c>
      <c r="AP183" t="str">
        <f>VLOOKUP(C183,[1]base_traduzida!$C$1:$CN$437,81,FALSE)</f>
        <v>Entra ou ñ para leitura: não</v>
      </c>
      <c r="AQ183">
        <v>0</v>
      </c>
      <c r="AR183">
        <f>VLOOKUP(C183,[1]base_traduzida!$C$1:$CN$437,85,FALSE)</f>
        <v>0</v>
      </c>
      <c r="AS183">
        <f>VLOOKUP(C183,[1]base_traduzida!$C$1:$CN$437,83,FALSE)</f>
        <v>44374</v>
      </c>
      <c r="AT183">
        <f>VLOOKUP(C183,[1]base_traduzida!$C$1:$CN$437,84,FALSE)</f>
        <v>0</v>
      </c>
      <c r="AU183" t="str">
        <f>VLOOKUP(C183,[1]base_traduzida!$C$1:$CN$437,82,FALSE)</f>
        <v>Ruim</v>
      </c>
      <c r="AV183">
        <f>VLOOKUP(C183,[1]base_traduzida!$C$1:$CN$437,90,FALSE)</f>
        <v>0</v>
      </c>
      <c r="AW183">
        <f>VLOOKUP(C183,[1]base_traduzida!$C$1:$CN$437,66,FALSE)</f>
        <v>0</v>
      </c>
      <c r="AX183">
        <f>VLOOKUP(C183,[1]base_traduzida!$C$1:$CN$437,64,FALSE)</f>
        <v>0</v>
      </c>
      <c r="AY183">
        <f>VLOOKUP(C183,[1]base_traduzida!$C$1:$CN$437,65,FALSE)</f>
        <v>0</v>
      </c>
      <c r="AZ183">
        <f>VLOOKUP(C183,[1]base_traduzida!$C$1:$CN$437,69,FALSE)</f>
        <v>0</v>
      </c>
    </row>
    <row r="184" spans="1:52" x14ac:dyDescent="0.25">
      <c r="A184" t="s">
        <v>1426</v>
      </c>
      <c r="B184" t="s">
        <v>1427</v>
      </c>
      <c r="C184" t="s">
        <v>1428</v>
      </c>
      <c r="D184" t="s">
        <v>1429</v>
      </c>
      <c r="E184">
        <v>2003</v>
      </c>
      <c r="G184">
        <v>321</v>
      </c>
      <c r="H184" t="s">
        <v>1430</v>
      </c>
      <c r="I184" t="s">
        <v>1431</v>
      </c>
      <c r="J184" t="s">
        <v>61</v>
      </c>
      <c r="L184">
        <v>14</v>
      </c>
      <c r="M184" t="b">
        <v>1</v>
      </c>
      <c r="N184" t="s">
        <v>1432</v>
      </c>
      <c r="T184" t="s">
        <v>54</v>
      </c>
      <c r="U184" t="s">
        <v>323</v>
      </c>
      <c r="V184" t="s">
        <v>83</v>
      </c>
      <c r="W184" t="s">
        <v>57</v>
      </c>
      <c r="AA184">
        <f>VLOOKUP(C184,[1]base_traduzida!$C$1:$CN$437,8,FALSE)</f>
        <v>0</v>
      </c>
      <c r="AB184">
        <f>VLOOKUP(C184,[1]base_traduzida!$C$1:$CN$437,9,FALSE)</f>
        <v>0</v>
      </c>
      <c r="AC184">
        <f>VLOOKUP(C184,[1]base_traduzida!$C$1:$CN$437,16,FALSE)</f>
        <v>0</v>
      </c>
      <c r="AD184">
        <f>VLOOKUP(C184,[1]base_traduzida!$C$1:$CN$437,68,FALSE)</f>
        <v>0</v>
      </c>
      <c r="AE184">
        <f>VLOOKUP(C184,[1]base_traduzida!$C$1:$CN$437,67,FALSE)</f>
        <v>0</v>
      </c>
      <c r="AF184">
        <f>VLOOKUP(C184,[1]base_traduzida!$C$1:$CN$437,71,FALSE)</f>
        <v>0</v>
      </c>
      <c r="AG184">
        <f>VLOOKUP(C184,[1]base_traduzida!$C$1:$CN$437,72,FALSE)</f>
        <v>0</v>
      </c>
      <c r="AH184">
        <f>VLOOKUP(C184,[1]base_traduzida!$C$1:$CN$437,73,FALSE)</f>
        <v>0</v>
      </c>
      <c r="AI184">
        <f>VLOOKUP(C184,[1]base_traduzida!$C$1:$CN$437,74,FALSE)</f>
        <v>0</v>
      </c>
      <c r="AJ184">
        <f>VLOOKUP(C184,[1]base_traduzida!$C$1:$CN$437,75,FALSE)</f>
        <v>0</v>
      </c>
      <c r="AK184">
        <f>VLOOKUP(C184,[1]base_traduzida!$C$1:$CN$437,76,FALSE)</f>
        <v>0</v>
      </c>
      <c r="AL184">
        <f>VLOOKUP(C184,[1]base_traduzida!$C$1:$CN$437,77,FALSE)</f>
        <v>0</v>
      </c>
      <c r="AM184">
        <f>VLOOKUP(C184,[1]base_traduzida!$C$1:$CN$437,78,FALSE)</f>
        <v>0</v>
      </c>
      <c r="AN184">
        <v>0</v>
      </c>
      <c r="AO184">
        <f>VLOOKUP(C184,[1]base_traduzida!$C$1:$CN$437,80,FALSE)</f>
        <v>0</v>
      </c>
      <c r="AP184">
        <f>VLOOKUP(C184,[1]base_traduzida!$C$1:$CN$437,81,FALSE)</f>
        <v>0</v>
      </c>
      <c r="AQ184">
        <v>0</v>
      </c>
      <c r="AR184">
        <f>VLOOKUP(C184,[1]base_traduzida!$C$1:$CN$437,85,FALSE)</f>
        <v>0</v>
      </c>
      <c r="AS184">
        <f>VLOOKUP(C184,[1]base_traduzida!$C$1:$CN$437,83,FALSE)</f>
        <v>0</v>
      </c>
      <c r="AT184">
        <f>VLOOKUP(C184,[1]base_traduzida!$C$1:$CN$437,84,FALSE)</f>
        <v>0</v>
      </c>
      <c r="AU184">
        <f>VLOOKUP(C184,[1]base_traduzida!$C$1:$CN$437,82,FALSE)</f>
        <v>0</v>
      </c>
      <c r="AV184">
        <f>VLOOKUP(C184,[1]base_traduzida!$C$1:$CN$437,90,FALSE)</f>
        <v>0</v>
      </c>
      <c r="AW184">
        <f>VLOOKUP(C184,[1]base_traduzida!$C$1:$CN$437,66,FALSE)</f>
        <v>0</v>
      </c>
      <c r="AX184">
        <f>VLOOKUP(C184,[1]base_traduzida!$C$1:$CN$437,64,FALSE)</f>
        <v>0</v>
      </c>
      <c r="AY184">
        <f>VLOOKUP(C184,[1]base_traduzida!$C$1:$CN$437,65,FALSE)</f>
        <v>0</v>
      </c>
      <c r="AZ184">
        <f>VLOOKUP(C184,[1]base_traduzida!$C$1:$CN$437,69,FALSE)</f>
        <v>0</v>
      </c>
    </row>
    <row r="185" spans="1:52" x14ac:dyDescent="0.25">
      <c r="A185" t="s">
        <v>1433</v>
      </c>
      <c r="B185" t="s">
        <v>1434</v>
      </c>
      <c r="C185" t="s">
        <v>1435</v>
      </c>
      <c r="D185" t="s">
        <v>1436</v>
      </c>
      <c r="E185">
        <v>2018</v>
      </c>
      <c r="G185">
        <v>8</v>
      </c>
      <c r="H185" t="s">
        <v>1437</v>
      </c>
      <c r="I185" t="s">
        <v>1438</v>
      </c>
      <c r="J185" t="s">
        <v>61</v>
      </c>
      <c r="L185">
        <v>1</v>
      </c>
      <c r="M185" t="b">
        <v>0</v>
      </c>
      <c r="N185" t="s">
        <v>1439</v>
      </c>
      <c r="O185" t="s">
        <v>718</v>
      </c>
      <c r="T185" t="s">
        <v>54</v>
      </c>
      <c r="U185" t="s">
        <v>55</v>
      </c>
      <c r="V185" t="s">
        <v>140</v>
      </c>
      <c r="W185" t="s">
        <v>57</v>
      </c>
      <c r="AA185">
        <f>VLOOKUP(C185,[1]base_traduzida!$C$1:$CN$437,8,FALSE)</f>
        <v>0</v>
      </c>
      <c r="AB185">
        <f>VLOOKUP(C185,[1]base_traduzida!$C$1:$CN$437,9,FALSE)</f>
        <v>0</v>
      </c>
      <c r="AC185">
        <f>VLOOKUP(C185,[1]base_traduzida!$C$1:$CN$437,16,FALSE)</f>
        <v>0</v>
      </c>
      <c r="AD185">
        <f>VLOOKUP(C185,[1]base_traduzida!$C$1:$CN$437,68,FALSE)</f>
        <v>1</v>
      </c>
      <c r="AE185">
        <f>VLOOKUP(C185,[1]base_traduzida!$C$1:$CN$437,67,FALSE)</f>
        <v>0</v>
      </c>
      <c r="AF185">
        <f>VLOOKUP(C185,[1]base_traduzida!$C$1:$CN$437,71,FALSE)</f>
        <v>0</v>
      </c>
      <c r="AG185">
        <f>VLOOKUP(C185,[1]base_traduzida!$C$1:$CN$437,72,FALSE)</f>
        <v>0</v>
      </c>
      <c r="AH185">
        <f>VLOOKUP(C185,[1]base_traduzida!$C$1:$CN$437,73,FALSE)</f>
        <v>0</v>
      </c>
      <c r="AI185">
        <f>VLOOKUP(C185,[1]base_traduzida!$C$1:$CN$437,74,FALSE)</f>
        <v>0</v>
      </c>
      <c r="AJ185">
        <f>VLOOKUP(C185,[1]base_traduzida!$C$1:$CN$437,75,FALSE)</f>
        <v>0</v>
      </c>
      <c r="AK185">
        <f>VLOOKUP(C185,[1]base_traduzida!$C$1:$CN$437,76,FALSE)</f>
        <v>0</v>
      </c>
      <c r="AL185">
        <f>VLOOKUP(C185,[1]base_traduzida!$C$1:$CN$437,77,FALSE)</f>
        <v>0</v>
      </c>
      <c r="AM185">
        <f>VLOOKUP(C185,[1]base_traduzida!$C$1:$CN$437,78,FALSE)</f>
        <v>0</v>
      </c>
      <c r="AN185">
        <v>0</v>
      </c>
      <c r="AO185">
        <f>VLOOKUP(C185,[1]base_traduzida!$C$1:$CN$437,80,FALSE)</f>
        <v>0</v>
      </c>
      <c r="AP185" t="str">
        <f>VLOOKUP(C185,[1]base_traduzida!$C$1:$CN$437,81,FALSE)</f>
        <v>Entra ou ñ para leitura: não</v>
      </c>
      <c r="AQ185">
        <v>0</v>
      </c>
      <c r="AR185">
        <f>VLOOKUP(C185,[1]base_traduzida!$C$1:$CN$437,85,FALSE)</f>
        <v>0</v>
      </c>
      <c r="AS185">
        <f>VLOOKUP(C185,[1]base_traduzida!$C$1:$CN$437,83,FALSE)</f>
        <v>44373</v>
      </c>
      <c r="AT185">
        <f>VLOOKUP(C185,[1]base_traduzida!$C$1:$CN$437,84,FALSE)</f>
        <v>0</v>
      </c>
      <c r="AU185" t="str">
        <f>VLOOKUP(C185,[1]base_traduzida!$C$1:$CN$437,82,FALSE)</f>
        <v>Ruim</v>
      </c>
      <c r="AV185">
        <f>VLOOKUP(C185,[1]base_traduzida!$C$1:$CN$437,90,FALSE)</f>
        <v>0</v>
      </c>
      <c r="AW185">
        <f>VLOOKUP(C185,[1]base_traduzida!$C$1:$CN$437,66,FALSE)</f>
        <v>0</v>
      </c>
      <c r="AX185">
        <f>VLOOKUP(C185,[1]base_traduzida!$C$1:$CN$437,64,FALSE)</f>
        <v>0</v>
      </c>
      <c r="AY185">
        <f>VLOOKUP(C185,[1]base_traduzida!$C$1:$CN$437,65,FALSE)</f>
        <v>0</v>
      </c>
      <c r="AZ185">
        <f>VLOOKUP(C185,[1]base_traduzida!$C$1:$CN$437,69,FALSE)</f>
        <v>0</v>
      </c>
    </row>
    <row r="186" spans="1:52" x14ac:dyDescent="0.25">
      <c r="A186" t="s">
        <v>1440</v>
      </c>
      <c r="C186" t="s">
        <v>1441</v>
      </c>
      <c r="D186" t="s">
        <v>1442</v>
      </c>
      <c r="E186">
        <v>2005</v>
      </c>
      <c r="G186">
        <v>14</v>
      </c>
      <c r="H186" t="s">
        <v>1443</v>
      </c>
      <c r="I186" t="s">
        <v>1444</v>
      </c>
      <c r="J186" t="s">
        <v>61</v>
      </c>
      <c r="L186">
        <v>5</v>
      </c>
      <c r="M186" t="b">
        <v>1</v>
      </c>
      <c r="N186" t="s">
        <v>1445</v>
      </c>
      <c r="T186" t="s">
        <v>54</v>
      </c>
      <c r="U186" t="s">
        <v>55</v>
      </c>
      <c r="W186" t="s">
        <v>57</v>
      </c>
      <c r="AA186">
        <f>VLOOKUP(C186,[1]base_traduzida!$C$1:$CN$437,8,FALSE)</f>
        <v>0</v>
      </c>
      <c r="AB186">
        <f>VLOOKUP(C186,[1]base_traduzida!$C$1:$CN$437,9,FALSE)</f>
        <v>0</v>
      </c>
      <c r="AC186">
        <f>VLOOKUP(C186,[1]base_traduzida!$C$1:$CN$437,16,FALSE)</f>
        <v>0</v>
      </c>
      <c r="AD186">
        <f>VLOOKUP(C186,[1]base_traduzida!$C$1:$CN$437,68,FALSE)</f>
        <v>0</v>
      </c>
      <c r="AE186">
        <f>VLOOKUP(C186,[1]base_traduzida!$C$1:$CN$437,67,FALSE)</f>
        <v>0</v>
      </c>
      <c r="AF186">
        <f>VLOOKUP(C186,[1]base_traduzida!$C$1:$CN$437,71,FALSE)</f>
        <v>0</v>
      </c>
      <c r="AG186">
        <f>VLOOKUP(C186,[1]base_traduzida!$C$1:$CN$437,72,FALSE)</f>
        <v>0</v>
      </c>
      <c r="AH186">
        <f>VLOOKUP(C186,[1]base_traduzida!$C$1:$CN$437,73,FALSE)</f>
        <v>0</v>
      </c>
      <c r="AI186">
        <f>VLOOKUP(C186,[1]base_traduzida!$C$1:$CN$437,74,FALSE)</f>
        <v>0</v>
      </c>
      <c r="AJ186">
        <f>VLOOKUP(C186,[1]base_traduzida!$C$1:$CN$437,75,FALSE)</f>
        <v>0</v>
      </c>
      <c r="AK186">
        <f>VLOOKUP(C186,[1]base_traduzida!$C$1:$CN$437,76,FALSE)</f>
        <v>0</v>
      </c>
      <c r="AL186">
        <f>VLOOKUP(C186,[1]base_traduzida!$C$1:$CN$437,77,FALSE)</f>
        <v>0</v>
      </c>
      <c r="AM186">
        <f>VLOOKUP(C186,[1]base_traduzida!$C$1:$CN$437,78,FALSE)</f>
        <v>0</v>
      </c>
      <c r="AN186">
        <v>0</v>
      </c>
      <c r="AO186">
        <f>VLOOKUP(C186,[1]base_traduzida!$C$1:$CN$437,80,FALSE)</f>
        <v>0</v>
      </c>
      <c r="AP186">
        <f>VLOOKUP(C186,[1]base_traduzida!$C$1:$CN$437,81,FALSE)</f>
        <v>0</v>
      </c>
      <c r="AQ186">
        <v>0</v>
      </c>
      <c r="AR186">
        <f>VLOOKUP(C186,[1]base_traduzida!$C$1:$CN$437,85,FALSE)</f>
        <v>0</v>
      </c>
      <c r="AS186">
        <f>VLOOKUP(C186,[1]base_traduzida!$C$1:$CN$437,83,FALSE)</f>
        <v>0</v>
      </c>
      <c r="AT186">
        <f>VLOOKUP(C186,[1]base_traduzida!$C$1:$CN$437,84,FALSE)</f>
        <v>0</v>
      </c>
      <c r="AU186">
        <f>VLOOKUP(C186,[1]base_traduzida!$C$1:$CN$437,82,FALSE)</f>
        <v>0</v>
      </c>
      <c r="AV186">
        <f>VLOOKUP(C186,[1]base_traduzida!$C$1:$CN$437,90,FALSE)</f>
        <v>0</v>
      </c>
      <c r="AW186">
        <f>VLOOKUP(C186,[1]base_traduzida!$C$1:$CN$437,66,FALSE)</f>
        <v>0</v>
      </c>
      <c r="AX186">
        <f>VLOOKUP(C186,[1]base_traduzida!$C$1:$CN$437,64,FALSE)</f>
        <v>0</v>
      </c>
      <c r="AY186">
        <f>VLOOKUP(C186,[1]base_traduzida!$C$1:$CN$437,65,FALSE)</f>
        <v>0</v>
      </c>
      <c r="AZ186">
        <f>VLOOKUP(C186,[1]base_traduzida!$C$1:$CN$437,69,FALSE)</f>
        <v>0</v>
      </c>
    </row>
    <row r="187" spans="1:52" x14ac:dyDescent="0.25">
      <c r="A187" t="s">
        <v>1446</v>
      </c>
      <c r="B187" t="s">
        <v>1447</v>
      </c>
      <c r="C187" t="s">
        <v>1448</v>
      </c>
      <c r="D187" t="s">
        <v>1449</v>
      </c>
      <c r="E187">
        <v>2009</v>
      </c>
      <c r="G187">
        <v>31</v>
      </c>
      <c r="H187" t="s">
        <v>1450</v>
      </c>
      <c r="I187" t="s">
        <v>1451</v>
      </c>
      <c r="J187" t="s">
        <v>61</v>
      </c>
      <c r="L187">
        <v>7</v>
      </c>
      <c r="M187" t="b">
        <v>1</v>
      </c>
      <c r="N187" t="s">
        <v>1452</v>
      </c>
      <c r="T187" t="s">
        <v>54</v>
      </c>
      <c r="U187" t="s">
        <v>55</v>
      </c>
      <c r="W187" t="s">
        <v>57</v>
      </c>
      <c r="AA187">
        <f>VLOOKUP(C187,[1]base_traduzida!$C$1:$CN$437,8,FALSE)</f>
        <v>0</v>
      </c>
      <c r="AB187">
        <f>VLOOKUP(C187,[1]base_traduzida!$C$1:$CN$437,9,FALSE)</f>
        <v>0</v>
      </c>
      <c r="AC187">
        <f>VLOOKUP(C187,[1]base_traduzida!$C$1:$CN$437,16,FALSE)</f>
        <v>0</v>
      </c>
      <c r="AD187">
        <f>VLOOKUP(C187,[1]base_traduzida!$C$1:$CN$437,68,FALSE)</f>
        <v>0</v>
      </c>
      <c r="AE187">
        <f>VLOOKUP(C187,[1]base_traduzida!$C$1:$CN$437,67,FALSE)</f>
        <v>0</v>
      </c>
      <c r="AF187">
        <f>VLOOKUP(C187,[1]base_traduzida!$C$1:$CN$437,71,FALSE)</f>
        <v>0</v>
      </c>
      <c r="AG187">
        <f>VLOOKUP(C187,[1]base_traduzida!$C$1:$CN$437,72,FALSE)</f>
        <v>0</v>
      </c>
      <c r="AH187">
        <f>VLOOKUP(C187,[1]base_traduzida!$C$1:$CN$437,73,FALSE)</f>
        <v>0</v>
      </c>
      <c r="AI187">
        <f>VLOOKUP(C187,[1]base_traduzida!$C$1:$CN$437,74,FALSE)</f>
        <v>0</v>
      </c>
      <c r="AJ187">
        <f>VLOOKUP(C187,[1]base_traduzida!$C$1:$CN$437,75,FALSE)</f>
        <v>0</v>
      </c>
      <c r="AK187">
        <f>VLOOKUP(C187,[1]base_traduzida!$C$1:$CN$437,76,FALSE)</f>
        <v>0</v>
      </c>
      <c r="AL187">
        <f>VLOOKUP(C187,[1]base_traduzida!$C$1:$CN$437,77,FALSE)</f>
        <v>0</v>
      </c>
      <c r="AM187">
        <f>VLOOKUP(C187,[1]base_traduzida!$C$1:$CN$437,78,FALSE)</f>
        <v>0</v>
      </c>
      <c r="AN187">
        <v>0</v>
      </c>
      <c r="AO187">
        <f>VLOOKUP(C187,[1]base_traduzida!$C$1:$CN$437,80,FALSE)</f>
        <v>0</v>
      </c>
      <c r="AP187">
        <f>VLOOKUP(C187,[1]base_traduzida!$C$1:$CN$437,81,FALSE)</f>
        <v>0</v>
      </c>
      <c r="AQ187">
        <v>0</v>
      </c>
      <c r="AR187">
        <f>VLOOKUP(C187,[1]base_traduzida!$C$1:$CN$437,85,FALSE)</f>
        <v>0</v>
      </c>
      <c r="AS187">
        <f>VLOOKUP(C187,[1]base_traduzida!$C$1:$CN$437,83,FALSE)</f>
        <v>0</v>
      </c>
      <c r="AT187">
        <f>VLOOKUP(C187,[1]base_traduzida!$C$1:$CN$437,84,FALSE)</f>
        <v>0</v>
      </c>
      <c r="AU187">
        <f>VLOOKUP(C187,[1]base_traduzida!$C$1:$CN$437,82,FALSE)</f>
        <v>0</v>
      </c>
      <c r="AV187">
        <f>VLOOKUP(C187,[1]base_traduzida!$C$1:$CN$437,90,FALSE)</f>
        <v>0</v>
      </c>
      <c r="AW187">
        <f>VLOOKUP(C187,[1]base_traduzida!$C$1:$CN$437,66,FALSE)</f>
        <v>0</v>
      </c>
      <c r="AX187">
        <f>VLOOKUP(C187,[1]base_traduzida!$C$1:$CN$437,64,FALSE)</f>
        <v>0</v>
      </c>
      <c r="AY187">
        <f>VLOOKUP(C187,[1]base_traduzida!$C$1:$CN$437,65,FALSE)</f>
        <v>0</v>
      </c>
      <c r="AZ187">
        <f>VLOOKUP(C187,[1]base_traduzida!$C$1:$CN$437,69,FALSE)</f>
        <v>0</v>
      </c>
    </row>
    <row r="188" spans="1:52" x14ac:dyDescent="0.25">
      <c r="A188" t="s">
        <v>1453</v>
      </c>
      <c r="B188" t="s">
        <v>1454</v>
      </c>
      <c r="C188" t="s">
        <v>1455</v>
      </c>
      <c r="D188" t="s">
        <v>1456</v>
      </c>
      <c r="E188">
        <v>2016</v>
      </c>
      <c r="F188" t="s">
        <v>61</v>
      </c>
      <c r="G188">
        <v>2</v>
      </c>
      <c r="H188" t="s">
        <v>1457</v>
      </c>
      <c r="I188" t="s">
        <v>1458</v>
      </c>
      <c r="J188" t="s">
        <v>61</v>
      </c>
      <c r="L188">
        <v>8</v>
      </c>
      <c r="M188" t="b">
        <v>1</v>
      </c>
      <c r="N188" t="s">
        <v>1459</v>
      </c>
      <c r="O188" t="s">
        <v>116</v>
      </c>
      <c r="T188" t="s">
        <v>54</v>
      </c>
      <c r="U188" t="s">
        <v>792</v>
      </c>
      <c r="W188" t="s">
        <v>57</v>
      </c>
      <c r="AA188">
        <f>VLOOKUP(C188,[1]base_traduzida!$C$1:$CN$437,8,FALSE)</f>
        <v>0</v>
      </c>
      <c r="AB188">
        <f>VLOOKUP(C188,[1]base_traduzida!$C$1:$CN$437,9,FALSE)</f>
        <v>1</v>
      </c>
      <c r="AC188">
        <f>VLOOKUP(C188,[1]base_traduzida!$C$1:$CN$437,16,FALSE)</f>
        <v>1</v>
      </c>
      <c r="AD188">
        <f>VLOOKUP(C188,[1]base_traduzida!$C$1:$CN$437,68,FALSE)</f>
        <v>1</v>
      </c>
      <c r="AE188">
        <f>VLOOKUP(C188,[1]base_traduzida!$C$1:$CN$437,67,FALSE)</f>
        <v>0</v>
      </c>
      <c r="AF188">
        <f>VLOOKUP(C188,[1]base_traduzida!$C$1:$CN$437,71,FALSE)</f>
        <v>0</v>
      </c>
      <c r="AG188">
        <f>VLOOKUP(C188,[1]base_traduzida!$C$1:$CN$437,72,FALSE)</f>
        <v>0</v>
      </c>
      <c r="AH188">
        <f>VLOOKUP(C188,[1]base_traduzida!$C$1:$CN$437,73,FALSE)</f>
        <v>0</v>
      </c>
      <c r="AI188">
        <f>VLOOKUP(C188,[1]base_traduzida!$C$1:$CN$437,74,FALSE)</f>
        <v>0</v>
      </c>
      <c r="AJ188">
        <f>VLOOKUP(C188,[1]base_traduzida!$C$1:$CN$437,75,FALSE)</f>
        <v>0</v>
      </c>
      <c r="AK188">
        <f>VLOOKUP(C188,[1]base_traduzida!$C$1:$CN$437,76,FALSE)</f>
        <v>0</v>
      </c>
      <c r="AL188">
        <f>VLOOKUP(C188,[1]base_traduzida!$C$1:$CN$437,77,FALSE)</f>
        <v>0</v>
      </c>
      <c r="AM188">
        <f>VLOOKUP(C188,[1]base_traduzida!$C$1:$CN$437,78,FALSE)</f>
        <v>0</v>
      </c>
      <c r="AN188">
        <v>0</v>
      </c>
      <c r="AO188">
        <f>VLOOKUP(C188,[1]base_traduzida!$C$1:$CN$437,80,FALSE)</f>
        <v>1</v>
      </c>
      <c r="AP188" t="str">
        <f>VLOOKUP(C188,[1]base_traduzida!$C$1:$CN$437,81,FALSE)</f>
        <v>Entra ou ñ para leitura: sim - bom</v>
      </c>
      <c r="AQ188">
        <v>0</v>
      </c>
      <c r="AR188">
        <f>VLOOKUP(C188,[1]base_traduzida!$C$1:$CN$437,85,FALSE)</f>
        <v>0</v>
      </c>
      <c r="AS188">
        <f>VLOOKUP(C188,[1]base_traduzida!$C$1:$CN$437,83,FALSE)</f>
        <v>44368</v>
      </c>
      <c r="AT188">
        <f>VLOOKUP(C188,[1]base_traduzida!$C$1:$CN$437,84,FALSE)</f>
        <v>0</v>
      </c>
      <c r="AU188" t="str">
        <f>VLOOKUP(C188,[1]base_traduzida!$C$1:$CN$437,82,FALSE)</f>
        <v>Bom</v>
      </c>
      <c r="AV188">
        <f>VLOOKUP(C188,[1]base_traduzida!$C$1:$CN$437,90,FALSE)</f>
        <v>0</v>
      </c>
      <c r="AW188">
        <f>VLOOKUP(C188,[1]base_traduzida!$C$1:$CN$437,66,FALSE)</f>
        <v>1</v>
      </c>
      <c r="AX188">
        <f>VLOOKUP(C188,[1]base_traduzida!$C$1:$CN$437,64,FALSE)</f>
        <v>1</v>
      </c>
      <c r="AY188" t="str">
        <f>VLOOKUP(C188,[1]base_traduzida!$C$1:$CN$437,65,FALSE)</f>
        <v>Leitura completa: sim bom para fundamentar introducao</v>
      </c>
      <c r="AZ188">
        <f>VLOOKUP(C188,[1]base_traduzida!$C$1:$CN$437,69,FALSE)</f>
        <v>0</v>
      </c>
    </row>
    <row r="189" spans="1:52" x14ac:dyDescent="0.25">
      <c r="A189" t="s">
        <v>1460</v>
      </c>
      <c r="B189" t="s">
        <v>1461</v>
      </c>
      <c r="C189" t="s">
        <v>1462</v>
      </c>
      <c r="D189" t="s">
        <v>1463</v>
      </c>
      <c r="E189">
        <v>2019</v>
      </c>
      <c r="G189">
        <v>15</v>
      </c>
      <c r="H189" t="s">
        <v>1464</v>
      </c>
      <c r="I189" t="s">
        <v>1465</v>
      </c>
      <c r="J189" t="s">
        <v>61</v>
      </c>
      <c r="L189">
        <v>1</v>
      </c>
      <c r="M189" t="b">
        <v>0</v>
      </c>
      <c r="N189" t="s">
        <v>1466</v>
      </c>
      <c r="O189" t="s">
        <v>451</v>
      </c>
      <c r="T189" t="s">
        <v>54</v>
      </c>
      <c r="U189" t="s">
        <v>55</v>
      </c>
      <c r="V189" t="s">
        <v>140</v>
      </c>
      <c r="W189" t="s">
        <v>57</v>
      </c>
      <c r="AA189">
        <f>VLOOKUP(C189,[1]base_traduzida!$C$1:$CN$437,8,FALSE)</f>
        <v>0</v>
      </c>
      <c r="AB189">
        <f>VLOOKUP(C189,[1]base_traduzida!$C$1:$CN$437,9,FALSE)</f>
        <v>0</v>
      </c>
      <c r="AC189">
        <f>VLOOKUP(C189,[1]base_traduzida!$C$1:$CN$437,16,FALSE)</f>
        <v>0</v>
      </c>
      <c r="AD189">
        <f>VLOOKUP(C189,[1]base_traduzida!$C$1:$CN$437,68,FALSE)</f>
        <v>1</v>
      </c>
      <c r="AE189">
        <f>VLOOKUP(C189,[1]base_traduzida!$C$1:$CN$437,67,FALSE)</f>
        <v>0</v>
      </c>
      <c r="AF189">
        <f>VLOOKUP(C189,[1]base_traduzida!$C$1:$CN$437,71,FALSE)</f>
        <v>0</v>
      </c>
      <c r="AG189">
        <f>VLOOKUP(C189,[1]base_traduzida!$C$1:$CN$437,72,FALSE)</f>
        <v>0</v>
      </c>
      <c r="AH189">
        <f>VLOOKUP(C189,[1]base_traduzida!$C$1:$CN$437,73,FALSE)</f>
        <v>0</v>
      </c>
      <c r="AI189">
        <f>VLOOKUP(C189,[1]base_traduzida!$C$1:$CN$437,74,FALSE)</f>
        <v>0</v>
      </c>
      <c r="AJ189">
        <f>VLOOKUP(C189,[1]base_traduzida!$C$1:$CN$437,75,FALSE)</f>
        <v>0</v>
      </c>
      <c r="AK189">
        <f>VLOOKUP(C189,[1]base_traduzida!$C$1:$CN$437,76,FALSE)</f>
        <v>0</v>
      </c>
      <c r="AL189">
        <f>VLOOKUP(C189,[1]base_traduzida!$C$1:$CN$437,77,FALSE)</f>
        <v>0</v>
      </c>
      <c r="AM189">
        <f>VLOOKUP(C189,[1]base_traduzida!$C$1:$CN$437,78,FALSE)</f>
        <v>0</v>
      </c>
      <c r="AN189">
        <v>0</v>
      </c>
      <c r="AO189">
        <f>VLOOKUP(C189,[1]base_traduzida!$C$1:$CN$437,80,FALSE)</f>
        <v>0</v>
      </c>
      <c r="AP189" t="str">
        <f>VLOOKUP(C189,[1]base_traduzida!$C$1:$CN$437,81,FALSE)</f>
        <v>Entra ou ñ para leitura: não</v>
      </c>
      <c r="AQ189">
        <v>0</v>
      </c>
      <c r="AR189">
        <f>VLOOKUP(C189,[1]base_traduzida!$C$1:$CN$437,85,FALSE)</f>
        <v>0</v>
      </c>
      <c r="AS189">
        <f>VLOOKUP(C189,[1]base_traduzida!$C$1:$CN$437,83,FALSE)</f>
        <v>44374</v>
      </c>
      <c r="AT189">
        <f>VLOOKUP(C189,[1]base_traduzida!$C$1:$CN$437,84,FALSE)</f>
        <v>0</v>
      </c>
      <c r="AU189" t="str">
        <f>VLOOKUP(C189,[1]base_traduzida!$C$1:$CN$437,82,FALSE)</f>
        <v>Ruim</v>
      </c>
      <c r="AV189">
        <f>VLOOKUP(C189,[1]base_traduzida!$C$1:$CN$437,90,FALSE)</f>
        <v>0</v>
      </c>
      <c r="AW189">
        <f>VLOOKUP(C189,[1]base_traduzida!$C$1:$CN$437,66,FALSE)</f>
        <v>0</v>
      </c>
      <c r="AX189">
        <f>VLOOKUP(C189,[1]base_traduzida!$C$1:$CN$437,64,FALSE)</f>
        <v>0</v>
      </c>
      <c r="AY189">
        <f>VLOOKUP(C189,[1]base_traduzida!$C$1:$CN$437,65,FALSE)</f>
        <v>0</v>
      </c>
      <c r="AZ189">
        <f>VLOOKUP(C189,[1]base_traduzida!$C$1:$CN$437,69,FALSE)</f>
        <v>0</v>
      </c>
    </row>
    <row r="190" spans="1:52" x14ac:dyDescent="0.25">
      <c r="A190" t="s">
        <v>1467</v>
      </c>
      <c r="B190" t="s">
        <v>1468</v>
      </c>
      <c r="C190" t="s">
        <v>1469</v>
      </c>
      <c r="D190" t="s">
        <v>1470</v>
      </c>
      <c r="E190">
        <v>2012</v>
      </c>
      <c r="G190">
        <v>74</v>
      </c>
      <c r="H190" t="s">
        <v>1471</v>
      </c>
      <c r="I190" t="s">
        <v>1472</v>
      </c>
      <c r="L190">
        <v>7</v>
      </c>
      <c r="M190" t="b">
        <v>1</v>
      </c>
      <c r="N190" t="s">
        <v>1473</v>
      </c>
      <c r="T190" t="s">
        <v>54</v>
      </c>
      <c r="U190" t="s">
        <v>55</v>
      </c>
      <c r="V190" t="s">
        <v>56</v>
      </c>
      <c r="W190" t="s">
        <v>57</v>
      </c>
      <c r="AA190">
        <f>VLOOKUP(C190,[1]base_traduzida!$C$1:$CN$437,8,FALSE)</f>
        <v>0</v>
      </c>
      <c r="AB190">
        <f>VLOOKUP(C190,[1]base_traduzida!$C$1:$CN$437,9,FALSE)</f>
        <v>0</v>
      </c>
      <c r="AC190">
        <f>VLOOKUP(C190,[1]base_traduzida!$C$1:$CN$437,16,FALSE)</f>
        <v>0</v>
      </c>
      <c r="AD190">
        <f>VLOOKUP(C190,[1]base_traduzida!$C$1:$CN$437,68,FALSE)</f>
        <v>0</v>
      </c>
      <c r="AE190">
        <f>VLOOKUP(C190,[1]base_traduzida!$C$1:$CN$437,67,FALSE)</f>
        <v>0</v>
      </c>
      <c r="AF190">
        <f>VLOOKUP(C190,[1]base_traduzida!$C$1:$CN$437,71,FALSE)</f>
        <v>0</v>
      </c>
      <c r="AG190">
        <f>VLOOKUP(C190,[1]base_traduzida!$C$1:$CN$437,72,FALSE)</f>
        <v>0</v>
      </c>
      <c r="AH190">
        <f>VLOOKUP(C190,[1]base_traduzida!$C$1:$CN$437,73,FALSE)</f>
        <v>0</v>
      </c>
      <c r="AI190">
        <f>VLOOKUP(C190,[1]base_traduzida!$C$1:$CN$437,74,FALSE)</f>
        <v>0</v>
      </c>
      <c r="AJ190">
        <f>VLOOKUP(C190,[1]base_traduzida!$C$1:$CN$437,75,FALSE)</f>
        <v>0</v>
      </c>
      <c r="AK190">
        <f>VLOOKUP(C190,[1]base_traduzida!$C$1:$CN$437,76,FALSE)</f>
        <v>0</v>
      </c>
      <c r="AL190">
        <f>VLOOKUP(C190,[1]base_traduzida!$C$1:$CN$437,77,FALSE)</f>
        <v>0</v>
      </c>
      <c r="AM190">
        <f>VLOOKUP(C190,[1]base_traduzida!$C$1:$CN$437,78,FALSE)</f>
        <v>0</v>
      </c>
      <c r="AN190">
        <v>0</v>
      </c>
      <c r="AO190">
        <f>VLOOKUP(C190,[1]base_traduzida!$C$1:$CN$437,80,FALSE)</f>
        <v>0</v>
      </c>
      <c r="AP190">
        <f>VLOOKUP(C190,[1]base_traduzida!$C$1:$CN$437,81,FALSE)</f>
        <v>0</v>
      </c>
      <c r="AQ190">
        <v>0</v>
      </c>
      <c r="AR190">
        <f>VLOOKUP(C190,[1]base_traduzida!$C$1:$CN$437,85,FALSE)</f>
        <v>0</v>
      </c>
      <c r="AS190">
        <f>VLOOKUP(C190,[1]base_traduzida!$C$1:$CN$437,83,FALSE)</f>
        <v>0</v>
      </c>
      <c r="AT190">
        <f>VLOOKUP(C190,[1]base_traduzida!$C$1:$CN$437,84,FALSE)</f>
        <v>0</v>
      </c>
      <c r="AU190">
        <f>VLOOKUP(C190,[1]base_traduzida!$C$1:$CN$437,82,FALSE)</f>
        <v>0</v>
      </c>
      <c r="AV190">
        <f>VLOOKUP(C190,[1]base_traduzida!$C$1:$CN$437,90,FALSE)</f>
        <v>0</v>
      </c>
      <c r="AW190">
        <f>VLOOKUP(C190,[1]base_traduzida!$C$1:$CN$437,66,FALSE)</f>
        <v>0</v>
      </c>
      <c r="AX190">
        <f>VLOOKUP(C190,[1]base_traduzida!$C$1:$CN$437,64,FALSE)</f>
        <v>0</v>
      </c>
      <c r="AY190">
        <f>VLOOKUP(C190,[1]base_traduzida!$C$1:$CN$437,65,FALSE)</f>
        <v>0</v>
      </c>
      <c r="AZ190">
        <f>VLOOKUP(C190,[1]base_traduzida!$C$1:$CN$437,69,FALSE)</f>
        <v>0</v>
      </c>
    </row>
    <row r="191" spans="1:52" x14ac:dyDescent="0.25">
      <c r="A191" t="s">
        <v>1474</v>
      </c>
      <c r="B191" t="s">
        <v>1475</v>
      </c>
      <c r="C191" t="s">
        <v>1476</v>
      </c>
      <c r="D191" t="s">
        <v>1477</v>
      </c>
      <c r="E191">
        <v>2017</v>
      </c>
      <c r="G191">
        <v>22</v>
      </c>
      <c r="H191" t="s">
        <v>1478</v>
      </c>
      <c r="I191" t="s">
        <v>1479</v>
      </c>
      <c r="J191" t="s">
        <v>61</v>
      </c>
      <c r="L191">
        <v>10</v>
      </c>
      <c r="M191" t="b">
        <v>1</v>
      </c>
      <c r="N191" t="s">
        <v>1480</v>
      </c>
      <c r="O191" t="s">
        <v>108</v>
      </c>
      <c r="T191" t="s">
        <v>54</v>
      </c>
      <c r="U191" t="s">
        <v>55</v>
      </c>
      <c r="V191" t="s">
        <v>83</v>
      </c>
      <c r="W191" t="s">
        <v>57</v>
      </c>
      <c r="AA191">
        <f>VLOOKUP(C191,[1]base_traduzida!$C$1:$CN$437,8,FALSE)</f>
        <v>0</v>
      </c>
      <c r="AB191">
        <f>VLOOKUP(C191,[1]base_traduzida!$C$1:$CN$437,9,FALSE)</f>
        <v>0</v>
      </c>
      <c r="AC191">
        <f>VLOOKUP(C191,[1]base_traduzida!$C$1:$CN$437,16,FALSE)</f>
        <v>0</v>
      </c>
      <c r="AD191">
        <f>VLOOKUP(C191,[1]base_traduzida!$C$1:$CN$437,68,FALSE)</f>
        <v>1</v>
      </c>
      <c r="AE191">
        <f>VLOOKUP(C191,[1]base_traduzida!$C$1:$CN$437,67,FALSE)</f>
        <v>0</v>
      </c>
      <c r="AF191">
        <f>VLOOKUP(C191,[1]base_traduzida!$C$1:$CN$437,71,FALSE)</f>
        <v>0</v>
      </c>
      <c r="AG191">
        <f>VLOOKUP(C191,[1]base_traduzida!$C$1:$CN$437,72,FALSE)</f>
        <v>0</v>
      </c>
      <c r="AH191">
        <f>VLOOKUP(C191,[1]base_traduzida!$C$1:$CN$437,73,FALSE)</f>
        <v>0</v>
      </c>
      <c r="AI191">
        <f>VLOOKUP(C191,[1]base_traduzida!$C$1:$CN$437,74,FALSE)</f>
        <v>0</v>
      </c>
      <c r="AJ191">
        <f>VLOOKUP(C191,[1]base_traduzida!$C$1:$CN$437,75,FALSE)</f>
        <v>0</v>
      </c>
      <c r="AK191">
        <f>VLOOKUP(C191,[1]base_traduzida!$C$1:$CN$437,76,FALSE)</f>
        <v>0</v>
      </c>
      <c r="AL191">
        <f>VLOOKUP(C191,[1]base_traduzida!$C$1:$CN$437,77,FALSE)</f>
        <v>0</v>
      </c>
      <c r="AM191">
        <f>VLOOKUP(C191,[1]base_traduzida!$C$1:$CN$437,78,FALSE)</f>
        <v>0</v>
      </c>
      <c r="AN191">
        <v>0</v>
      </c>
      <c r="AO191">
        <f>VLOOKUP(C191,[1]base_traduzida!$C$1:$CN$437,80,FALSE)</f>
        <v>0</v>
      </c>
      <c r="AP191" t="str">
        <f>VLOOKUP(C191,[1]base_traduzida!$C$1:$CN$437,81,FALSE)</f>
        <v>Entra ou ñ para leitura: talvez - usa o Metamap para aprofundar consulta de um cliente, mas nao tem nada a ver com ADE</v>
      </c>
      <c r="AQ191">
        <v>0</v>
      </c>
      <c r="AR191">
        <f>VLOOKUP(C191,[1]base_traduzida!$C$1:$CN$437,85,FALSE)</f>
        <v>0</v>
      </c>
      <c r="AS191">
        <f>VLOOKUP(C191,[1]base_traduzida!$C$1:$CN$437,83,FALSE)</f>
        <v>44373</v>
      </c>
      <c r="AT191">
        <f>VLOOKUP(C191,[1]base_traduzida!$C$1:$CN$437,84,FALSE)</f>
        <v>0</v>
      </c>
      <c r="AU191" t="str">
        <f>VLOOKUP(C191,[1]base_traduzida!$C$1:$CN$437,82,FALSE)</f>
        <v>Razoavel</v>
      </c>
      <c r="AV191">
        <f>VLOOKUP(C191,[1]base_traduzida!$C$1:$CN$437,90,FALSE)</f>
        <v>0</v>
      </c>
      <c r="AW191">
        <f>VLOOKUP(C191,[1]base_traduzida!$C$1:$CN$437,66,FALSE)</f>
        <v>0</v>
      </c>
      <c r="AX191">
        <f>VLOOKUP(C191,[1]base_traduzida!$C$1:$CN$437,64,FALSE)</f>
        <v>0</v>
      </c>
      <c r="AY191">
        <f>VLOOKUP(C191,[1]base_traduzida!$C$1:$CN$437,65,FALSE)</f>
        <v>0</v>
      </c>
      <c r="AZ191">
        <f>VLOOKUP(C191,[1]base_traduzida!$C$1:$CN$437,69,FALSE)</f>
        <v>0</v>
      </c>
    </row>
    <row r="192" spans="1:52" x14ac:dyDescent="0.25">
      <c r="A192" t="s">
        <v>1481</v>
      </c>
      <c r="B192" t="s">
        <v>1482</v>
      </c>
      <c r="C192" t="s">
        <v>1483</v>
      </c>
      <c r="D192" t="s">
        <v>1484</v>
      </c>
      <c r="E192">
        <v>2013</v>
      </c>
      <c r="G192">
        <v>56</v>
      </c>
      <c r="H192" t="s">
        <v>1485</v>
      </c>
      <c r="I192" t="s">
        <v>1486</v>
      </c>
      <c r="J192" t="s">
        <v>61</v>
      </c>
      <c r="L192">
        <v>8</v>
      </c>
      <c r="M192" t="b">
        <v>1</v>
      </c>
      <c r="N192" t="s">
        <v>1487</v>
      </c>
      <c r="T192" t="s">
        <v>54</v>
      </c>
      <c r="U192" t="s">
        <v>55</v>
      </c>
      <c r="V192" t="s">
        <v>83</v>
      </c>
      <c r="W192" t="s">
        <v>57</v>
      </c>
      <c r="AA192">
        <f>VLOOKUP(C192,[1]base_traduzida!$C$1:$CN$437,8,FALSE)</f>
        <v>0</v>
      </c>
      <c r="AB192">
        <f>VLOOKUP(C192,[1]base_traduzida!$C$1:$CN$437,9,FALSE)</f>
        <v>0</v>
      </c>
      <c r="AC192">
        <f>VLOOKUP(C192,[1]base_traduzida!$C$1:$CN$437,16,FALSE)</f>
        <v>0</v>
      </c>
      <c r="AD192">
        <f>VLOOKUP(C192,[1]base_traduzida!$C$1:$CN$437,68,FALSE)</f>
        <v>0</v>
      </c>
      <c r="AE192">
        <f>VLOOKUP(C192,[1]base_traduzida!$C$1:$CN$437,67,FALSE)</f>
        <v>0</v>
      </c>
      <c r="AF192">
        <f>VLOOKUP(C192,[1]base_traduzida!$C$1:$CN$437,71,FALSE)</f>
        <v>0</v>
      </c>
      <c r="AG192">
        <f>VLOOKUP(C192,[1]base_traduzida!$C$1:$CN$437,72,FALSE)</f>
        <v>0</v>
      </c>
      <c r="AH192">
        <f>VLOOKUP(C192,[1]base_traduzida!$C$1:$CN$437,73,FALSE)</f>
        <v>0</v>
      </c>
      <c r="AI192">
        <f>VLOOKUP(C192,[1]base_traduzida!$C$1:$CN$437,74,FALSE)</f>
        <v>0</v>
      </c>
      <c r="AJ192">
        <f>VLOOKUP(C192,[1]base_traduzida!$C$1:$CN$437,75,FALSE)</f>
        <v>0</v>
      </c>
      <c r="AK192">
        <f>VLOOKUP(C192,[1]base_traduzida!$C$1:$CN$437,76,FALSE)</f>
        <v>0</v>
      </c>
      <c r="AL192">
        <f>VLOOKUP(C192,[1]base_traduzida!$C$1:$CN$437,77,FALSE)</f>
        <v>0</v>
      </c>
      <c r="AM192">
        <f>VLOOKUP(C192,[1]base_traduzida!$C$1:$CN$437,78,FALSE)</f>
        <v>0</v>
      </c>
      <c r="AN192">
        <v>0</v>
      </c>
      <c r="AO192">
        <f>VLOOKUP(C192,[1]base_traduzida!$C$1:$CN$437,80,FALSE)</f>
        <v>0</v>
      </c>
      <c r="AP192">
        <f>VLOOKUP(C192,[1]base_traduzida!$C$1:$CN$437,81,FALSE)</f>
        <v>0</v>
      </c>
      <c r="AQ192">
        <v>0</v>
      </c>
      <c r="AR192">
        <f>VLOOKUP(C192,[1]base_traduzida!$C$1:$CN$437,85,FALSE)</f>
        <v>0</v>
      </c>
      <c r="AS192">
        <f>VLOOKUP(C192,[1]base_traduzida!$C$1:$CN$437,83,FALSE)</f>
        <v>0</v>
      </c>
      <c r="AT192">
        <f>VLOOKUP(C192,[1]base_traduzida!$C$1:$CN$437,84,FALSE)</f>
        <v>0</v>
      </c>
      <c r="AU192">
        <f>VLOOKUP(C192,[1]base_traduzida!$C$1:$CN$437,82,FALSE)</f>
        <v>0</v>
      </c>
      <c r="AV192">
        <f>VLOOKUP(C192,[1]base_traduzida!$C$1:$CN$437,90,FALSE)</f>
        <v>0</v>
      </c>
      <c r="AW192">
        <f>VLOOKUP(C192,[1]base_traduzida!$C$1:$CN$437,66,FALSE)</f>
        <v>0</v>
      </c>
      <c r="AX192">
        <f>VLOOKUP(C192,[1]base_traduzida!$C$1:$CN$437,64,FALSE)</f>
        <v>0</v>
      </c>
      <c r="AY192">
        <f>VLOOKUP(C192,[1]base_traduzida!$C$1:$CN$437,65,FALSE)</f>
        <v>0</v>
      </c>
      <c r="AZ192">
        <f>VLOOKUP(C192,[1]base_traduzida!$C$1:$CN$437,69,FALSE)</f>
        <v>0</v>
      </c>
    </row>
    <row r="193" spans="1:52" x14ac:dyDescent="0.25">
      <c r="A193" t="s">
        <v>1488</v>
      </c>
      <c r="B193" t="s">
        <v>1489</v>
      </c>
      <c r="C193" t="s">
        <v>1490</v>
      </c>
      <c r="D193" t="s">
        <v>1491</v>
      </c>
      <c r="E193">
        <v>2021</v>
      </c>
      <c r="F193" t="s">
        <v>61</v>
      </c>
      <c r="H193" t="s">
        <v>1492</v>
      </c>
      <c r="I193" t="s">
        <v>1493</v>
      </c>
      <c r="J193" t="s">
        <v>61</v>
      </c>
      <c r="L193">
        <v>1</v>
      </c>
      <c r="M193" t="b">
        <v>0</v>
      </c>
      <c r="N193" t="s">
        <v>1494</v>
      </c>
      <c r="O193" t="s">
        <v>108</v>
      </c>
      <c r="T193" t="s">
        <v>54</v>
      </c>
      <c r="U193" t="s">
        <v>55</v>
      </c>
      <c r="W193" t="s">
        <v>57</v>
      </c>
      <c r="AA193" t="e">
        <f>VLOOKUP(C193,[1]base_traduzida!$C$1:$CN$437,8,FALSE)</f>
        <v>#N/A</v>
      </c>
      <c r="AB193" t="e">
        <f>VLOOKUP(C193,[1]base_traduzida!$C$1:$CN$437,9,FALSE)</f>
        <v>#N/A</v>
      </c>
      <c r="AC193" t="e">
        <f>VLOOKUP(C193,[1]base_traduzida!$C$1:$CN$437,16,FALSE)</f>
        <v>#N/A</v>
      </c>
      <c r="AD193" t="e">
        <f>VLOOKUP(C193,[1]base_traduzida!$C$1:$CN$437,68,FALSE)</f>
        <v>#N/A</v>
      </c>
      <c r="AE193" t="e">
        <f>VLOOKUP(C193,[1]base_traduzida!$C$1:$CN$437,67,FALSE)</f>
        <v>#N/A</v>
      </c>
      <c r="AF193" t="e">
        <f>VLOOKUP(C193,[1]base_traduzida!$C$1:$CN$437,71,FALSE)</f>
        <v>#N/A</v>
      </c>
      <c r="AG193" t="e">
        <f>VLOOKUP(C193,[1]base_traduzida!$C$1:$CN$437,72,FALSE)</f>
        <v>#N/A</v>
      </c>
      <c r="AH193" t="e">
        <f>VLOOKUP(C193,[1]base_traduzida!$C$1:$CN$437,73,FALSE)</f>
        <v>#N/A</v>
      </c>
      <c r="AI193" t="e">
        <f>VLOOKUP(C193,[1]base_traduzida!$C$1:$CN$437,74,FALSE)</f>
        <v>#N/A</v>
      </c>
      <c r="AJ193" t="e">
        <f>VLOOKUP(C193,[1]base_traduzida!$C$1:$CN$437,75,FALSE)</f>
        <v>#N/A</v>
      </c>
      <c r="AK193" t="e">
        <f>VLOOKUP(C193,[1]base_traduzida!$C$1:$CN$437,76,FALSE)</f>
        <v>#N/A</v>
      </c>
      <c r="AL193" t="e">
        <f>VLOOKUP(C193,[1]base_traduzida!$C$1:$CN$437,77,FALSE)</f>
        <v>#N/A</v>
      </c>
      <c r="AM193" t="e">
        <f>VLOOKUP(C193,[1]base_traduzida!$C$1:$CN$437,78,FALSE)</f>
        <v>#N/A</v>
      </c>
      <c r="AN193">
        <v>0</v>
      </c>
      <c r="AO193" t="e">
        <f>VLOOKUP(C193,[1]base_traduzida!$C$1:$CN$437,80,FALSE)</f>
        <v>#N/A</v>
      </c>
      <c r="AP193" t="e">
        <f>VLOOKUP(C193,[1]base_traduzida!$C$1:$CN$437,81,FALSE)</f>
        <v>#N/A</v>
      </c>
      <c r="AQ193">
        <v>0</v>
      </c>
      <c r="AR193" t="e">
        <f>VLOOKUP(C193,[1]base_traduzida!$C$1:$CN$437,85,FALSE)</f>
        <v>#N/A</v>
      </c>
      <c r="AS193" t="e">
        <f>VLOOKUP(C193,[1]base_traduzida!$C$1:$CN$437,83,FALSE)</f>
        <v>#N/A</v>
      </c>
      <c r="AT193" t="e">
        <f>VLOOKUP(C193,[1]base_traduzida!$C$1:$CN$437,84,FALSE)</f>
        <v>#N/A</v>
      </c>
      <c r="AU193" t="e">
        <f>VLOOKUP(C193,[1]base_traduzida!$C$1:$CN$437,82,FALSE)</f>
        <v>#N/A</v>
      </c>
      <c r="AV193" t="e">
        <f>VLOOKUP(C193,[1]base_traduzida!$C$1:$CN$437,90,FALSE)</f>
        <v>#N/A</v>
      </c>
      <c r="AW193" t="e">
        <f>VLOOKUP(C193,[1]base_traduzida!$C$1:$CN$437,66,FALSE)</f>
        <v>#N/A</v>
      </c>
      <c r="AX193" t="e">
        <f>VLOOKUP(C193,[1]base_traduzida!$C$1:$CN$437,64,FALSE)</f>
        <v>#N/A</v>
      </c>
      <c r="AY193" t="e">
        <f>VLOOKUP(C193,[1]base_traduzida!$C$1:$CN$437,65,FALSE)</f>
        <v>#N/A</v>
      </c>
      <c r="AZ193" t="e">
        <f>VLOOKUP(C193,[1]base_traduzida!$C$1:$CN$437,69,FALSE)</f>
        <v>#N/A</v>
      </c>
    </row>
    <row r="194" spans="1:52" x14ac:dyDescent="0.25">
      <c r="A194" t="s">
        <v>1495</v>
      </c>
      <c r="C194" t="s">
        <v>1496</v>
      </c>
      <c r="D194" t="s">
        <v>1497</v>
      </c>
      <c r="E194">
        <v>2014</v>
      </c>
      <c r="H194" t="s">
        <v>1498</v>
      </c>
      <c r="I194" t="s">
        <v>1499</v>
      </c>
      <c r="J194" t="s">
        <v>61</v>
      </c>
      <c r="L194">
        <v>10</v>
      </c>
      <c r="M194" t="b">
        <v>1</v>
      </c>
      <c r="N194" t="s">
        <v>1500</v>
      </c>
      <c r="O194" t="s">
        <v>156</v>
      </c>
      <c r="P194" t="s">
        <v>1501</v>
      </c>
      <c r="Q194" t="s">
        <v>1502</v>
      </c>
      <c r="S194">
        <v>109307</v>
      </c>
      <c r="T194" t="s">
        <v>54</v>
      </c>
      <c r="U194" t="s">
        <v>75</v>
      </c>
      <c r="W194" t="s">
        <v>57</v>
      </c>
      <c r="AA194">
        <f>VLOOKUP(C194,[1]base_traduzida!$C$1:$CN$437,8,FALSE)</f>
        <v>0</v>
      </c>
      <c r="AB194">
        <f>VLOOKUP(C194,[1]base_traduzida!$C$1:$CN$437,9,FALSE)</f>
        <v>0</v>
      </c>
      <c r="AC194">
        <f>VLOOKUP(C194,[1]base_traduzida!$C$1:$CN$437,16,FALSE)</f>
        <v>0</v>
      </c>
      <c r="AD194">
        <f>VLOOKUP(C194,[1]base_traduzida!$C$1:$CN$437,68,FALSE)</f>
        <v>0</v>
      </c>
      <c r="AE194">
        <f>VLOOKUP(C194,[1]base_traduzida!$C$1:$CN$437,67,FALSE)</f>
        <v>0</v>
      </c>
      <c r="AF194">
        <f>VLOOKUP(C194,[1]base_traduzida!$C$1:$CN$437,71,FALSE)</f>
        <v>0</v>
      </c>
      <c r="AG194">
        <f>VLOOKUP(C194,[1]base_traduzida!$C$1:$CN$437,72,FALSE)</f>
        <v>0</v>
      </c>
      <c r="AH194">
        <f>VLOOKUP(C194,[1]base_traduzida!$C$1:$CN$437,73,FALSE)</f>
        <v>0</v>
      </c>
      <c r="AI194">
        <f>VLOOKUP(C194,[1]base_traduzida!$C$1:$CN$437,74,FALSE)</f>
        <v>0</v>
      </c>
      <c r="AJ194">
        <f>VLOOKUP(C194,[1]base_traduzida!$C$1:$CN$437,75,FALSE)</f>
        <v>0</v>
      </c>
      <c r="AK194">
        <f>VLOOKUP(C194,[1]base_traduzida!$C$1:$CN$437,76,FALSE)</f>
        <v>0</v>
      </c>
      <c r="AL194">
        <f>VLOOKUP(C194,[1]base_traduzida!$C$1:$CN$437,77,FALSE)</f>
        <v>0</v>
      </c>
      <c r="AM194">
        <f>VLOOKUP(C194,[1]base_traduzida!$C$1:$CN$437,78,FALSE)</f>
        <v>0</v>
      </c>
      <c r="AN194">
        <v>0</v>
      </c>
      <c r="AO194">
        <f>VLOOKUP(C194,[1]base_traduzida!$C$1:$CN$437,80,FALSE)</f>
        <v>0</v>
      </c>
      <c r="AP194">
        <f>VLOOKUP(C194,[1]base_traduzida!$C$1:$CN$437,81,FALSE)</f>
        <v>0</v>
      </c>
      <c r="AQ194">
        <v>0</v>
      </c>
      <c r="AR194">
        <f>VLOOKUP(C194,[1]base_traduzida!$C$1:$CN$437,85,FALSE)</f>
        <v>0</v>
      </c>
      <c r="AS194">
        <f>VLOOKUP(C194,[1]base_traduzida!$C$1:$CN$437,83,FALSE)</f>
        <v>0</v>
      </c>
      <c r="AT194">
        <f>VLOOKUP(C194,[1]base_traduzida!$C$1:$CN$437,84,FALSE)</f>
        <v>0</v>
      </c>
      <c r="AU194">
        <f>VLOOKUP(C194,[1]base_traduzida!$C$1:$CN$437,82,FALSE)</f>
        <v>0</v>
      </c>
      <c r="AV194">
        <f>VLOOKUP(C194,[1]base_traduzida!$C$1:$CN$437,90,FALSE)</f>
        <v>0</v>
      </c>
      <c r="AW194">
        <f>VLOOKUP(C194,[1]base_traduzida!$C$1:$CN$437,66,FALSE)</f>
        <v>0</v>
      </c>
      <c r="AX194">
        <f>VLOOKUP(C194,[1]base_traduzida!$C$1:$CN$437,64,FALSE)</f>
        <v>0</v>
      </c>
      <c r="AY194">
        <f>VLOOKUP(C194,[1]base_traduzida!$C$1:$CN$437,65,FALSE)</f>
        <v>0</v>
      </c>
      <c r="AZ194">
        <f>VLOOKUP(C194,[1]base_traduzida!$C$1:$CN$437,69,FALSE)</f>
        <v>0</v>
      </c>
    </row>
    <row r="195" spans="1:52" x14ac:dyDescent="0.25">
      <c r="A195" t="s">
        <v>1503</v>
      </c>
      <c r="B195" t="s">
        <v>1504</v>
      </c>
      <c r="C195" t="s">
        <v>1505</v>
      </c>
      <c r="D195" t="s">
        <v>1506</v>
      </c>
      <c r="E195">
        <v>1992</v>
      </c>
      <c r="G195">
        <v>30</v>
      </c>
      <c r="H195" t="s">
        <v>1507</v>
      </c>
      <c r="I195" t="s">
        <v>1508</v>
      </c>
      <c r="J195" t="s">
        <v>61</v>
      </c>
      <c r="L195">
        <v>7</v>
      </c>
      <c r="M195" t="b">
        <v>1</v>
      </c>
      <c r="N195" t="s">
        <v>1509</v>
      </c>
      <c r="T195" t="s">
        <v>54</v>
      </c>
      <c r="U195" t="s">
        <v>55</v>
      </c>
      <c r="W195" t="s">
        <v>57</v>
      </c>
      <c r="AA195">
        <f>VLOOKUP(C195,[1]base_traduzida!$C$1:$CN$437,8,FALSE)</f>
        <v>0</v>
      </c>
      <c r="AB195">
        <f>VLOOKUP(C195,[1]base_traduzida!$C$1:$CN$437,9,FALSE)</f>
        <v>0</v>
      </c>
      <c r="AC195">
        <f>VLOOKUP(C195,[1]base_traduzida!$C$1:$CN$437,16,FALSE)</f>
        <v>0</v>
      </c>
      <c r="AD195">
        <f>VLOOKUP(C195,[1]base_traduzida!$C$1:$CN$437,68,FALSE)</f>
        <v>0</v>
      </c>
      <c r="AE195">
        <f>VLOOKUP(C195,[1]base_traduzida!$C$1:$CN$437,67,FALSE)</f>
        <v>0</v>
      </c>
      <c r="AF195">
        <f>VLOOKUP(C195,[1]base_traduzida!$C$1:$CN$437,71,FALSE)</f>
        <v>0</v>
      </c>
      <c r="AG195">
        <f>VLOOKUP(C195,[1]base_traduzida!$C$1:$CN$437,72,FALSE)</f>
        <v>0</v>
      </c>
      <c r="AH195">
        <f>VLOOKUP(C195,[1]base_traduzida!$C$1:$CN$437,73,FALSE)</f>
        <v>0</v>
      </c>
      <c r="AI195">
        <f>VLOOKUP(C195,[1]base_traduzida!$C$1:$CN$437,74,FALSE)</f>
        <v>0</v>
      </c>
      <c r="AJ195">
        <f>VLOOKUP(C195,[1]base_traduzida!$C$1:$CN$437,75,FALSE)</f>
        <v>0</v>
      </c>
      <c r="AK195">
        <f>VLOOKUP(C195,[1]base_traduzida!$C$1:$CN$437,76,FALSE)</f>
        <v>0</v>
      </c>
      <c r="AL195">
        <f>VLOOKUP(C195,[1]base_traduzida!$C$1:$CN$437,77,FALSE)</f>
        <v>0</v>
      </c>
      <c r="AM195">
        <f>VLOOKUP(C195,[1]base_traduzida!$C$1:$CN$437,78,FALSE)</f>
        <v>0</v>
      </c>
      <c r="AN195">
        <v>0</v>
      </c>
      <c r="AO195">
        <f>VLOOKUP(C195,[1]base_traduzida!$C$1:$CN$437,80,FALSE)</f>
        <v>0</v>
      </c>
      <c r="AP195">
        <f>VLOOKUP(C195,[1]base_traduzida!$C$1:$CN$437,81,FALSE)</f>
        <v>0</v>
      </c>
      <c r="AQ195">
        <v>0</v>
      </c>
      <c r="AR195">
        <f>VLOOKUP(C195,[1]base_traduzida!$C$1:$CN$437,85,FALSE)</f>
        <v>0</v>
      </c>
      <c r="AS195">
        <f>VLOOKUP(C195,[1]base_traduzida!$C$1:$CN$437,83,FALSE)</f>
        <v>0</v>
      </c>
      <c r="AT195">
        <f>VLOOKUP(C195,[1]base_traduzida!$C$1:$CN$437,84,FALSE)</f>
        <v>0</v>
      </c>
      <c r="AU195">
        <f>VLOOKUP(C195,[1]base_traduzida!$C$1:$CN$437,82,FALSE)</f>
        <v>0</v>
      </c>
      <c r="AV195">
        <f>VLOOKUP(C195,[1]base_traduzida!$C$1:$CN$437,90,FALSE)</f>
        <v>0</v>
      </c>
      <c r="AW195">
        <f>VLOOKUP(C195,[1]base_traduzida!$C$1:$CN$437,66,FALSE)</f>
        <v>0</v>
      </c>
      <c r="AX195">
        <f>VLOOKUP(C195,[1]base_traduzida!$C$1:$CN$437,64,FALSE)</f>
        <v>0</v>
      </c>
      <c r="AY195">
        <f>VLOOKUP(C195,[1]base_traduzida!$C$1:$CN$437,65,FALSE)</f>
        <v>0</v>
      </c>
      <c r="AZ195">
        <f>VLOOKUP(C195,[1]base_traduzida!$C$1:$CN$437,69,FALSE)</f>
        <v>0</v>
      </c>
    </row>
    <row r="196" spans="1:52" x14ac:dyDescent="0.25">
      <c r="A196" t="s">
        <v>1510</v>
      </c>
      <c r="B196" t="s">
        <v>1511</v>
      </c>
      <c r="C196" t="s">
        <v>1512</v>
      </c>
      <c r="D196" t="s">
        <v>1513</v>
      </c>
      <c r="E196">
        <v>2013</v>
      </c>
      <c r="G196">
        <v>4</v>
      </c>
      <c r="H196" t="s">
        <v>1514</v>
      </c>
      <c r="I196" t="s">
        <v>1515</v>
      </c>
      <c r="L196">
        <v>1</v>
      </c>
      <c r="M196" t="b">
        <v>0</v>
      </c>
      <c r="N196" t="s">
        <v>1516</v>
      </c>
      <c r="O196" t="s">
        <v>223</v>
      </c>
      <c r="P196" t="s">
        <v>1032</v>
      </c>
      <c r="Q196" t="s">
        <v>1033</v>
      </c>
      <c r="R196" t="s">
        <v>1034</v>
      </c>
      <c r="T196" t="s">
        <v>54</v>
      </c>
      <c r="U196" t="s">
        <v>75</v>
      </c>
      <c r="W196" t="s">
        <v>57</v>
      </c>
      <c r="AA196">
        <f>VLOOKUP(C196,[1]base_traduzida!$C$1:$CN$437,8,FALSE)</f>
        <v>0</v>
      </c>
      <c r="AB196">
        <f>VLOOKUP(C196,[1]base_traduzida!$C$1:$CN$437,9,FALSE)</f>
        <v>0</v>
      </c>
      <c r="AC196">
        <f>VLOOKUP(C196,[1]base_traduzida!$C$1:$CN$437,16,FALSE)</f>
        <v>0</v>
      </c>
      <c r="AD196">
        <f>VLOOKUP(C196,[1]base_traduzida!$C$1:$CN$437,68,FALSE)</f>
        <v>0</v>
      </c>
      <c r="AE196">
        <f>VLOOKUP(C196,[1]base_traduzida!$C$1:$CN$437,67,FALSE)</f>
        <v>0</v>
      </c>
      <c r="AF196">
        <f>VLOOKUP(C196,[1]base_traduzida!$C$1:$CN$437,71,FALSE)</f>
        <v>0</v>
      </c>
      <c r="AG196">
        <f>VLOOKUP(C196,[1]base_traduzida!$C$1:$CN$437,72,FALSE)</f>
        <v>0</v>
      </c>
      <c r="AH196">
        <f>VLOOKUP(C196,[1]base_traduzida!$C$1:$CN$437,73,FALSE)</f>
        <v>0</v>
      </c>
      <c r="AI196">
        <f>VLOOKUP(C196,[1]base_traduzida!$C$1:$CN$437,74,FALSE)</f>
        <v>0</v>
      </c>
      <c r="AJ196">
        <f>VLOOKUP(C196,[1]base_traduzida!$C$1:$CN$437,75,FALSE)</f>
        <v>0</v>
      </c>
      <c r="AK196">
        <f>VLOOKUP(C196,[1]base_traduzida!$C$1:$CN$437,76,FALSE)</f>
        <v>0</v>
      </c>
      <c r="AL196">
        <f>VLOOKUP(C196,[1]base_traduzida!$C$1:$CN$437,77,FALSE)</f>
        <v>0</v>
      </c>
      <c r="AM196">
        <f>VLOOKUP(C196,[1]base_traduzida!$C$1:$CN$437,78,FALSE)</f>
        <v>0</v>
      </c>
      <c r="AN196">
        <v>0</v>
      </c>
      <c r="AO196">
        <f>VLOOKUP(C196,[1]base_traduzida!$C$1:$CN$437,80,FALSE)</f>
        <v>0</v>
      </c>
      <c r="AP196">
        <f>VLOOKUP(C196,[1]base_traduzida!$C$1:$CN$437,81,FALSE)</f>
        <v>0</v>
      </c>
      <c r="AQ196">
        <v>0</v>
      </c>
      <c r="AR196">
        <f>VLOOKUP(C196,[1]base_traduzida!$C$1:$CN$437,85,FALSE)</f>
        <v>0</v>
      </c>
      <c r="AS196">
        <f>VLOOKUP(C196,[1]base_traduzida!$C$1:$CN$437,83,FALSE)</f>
        <v>0</v>
      </c>
      <c r="AT196">
        <f>VLOOKUP(C196,[1]base_traduzida!$C$1:$CN$437,84,FALSE)</f>
        <v>0</v>
      </c>
      <c r="AU196">
        <f>VLOOKUP(C196,[1]base_traduzida!$C$1:$CN$437,82,FALSE)</f>
        <v>0</v>
      </c>
      <c r="AV196">
        <f>VLOOKUP(C196,[1]base_traduzida!$C$1:$CN$437,90,FALSE)</f>
        <v>0</v>
      </c>
      <c r="AW196">
        <f>VLOOKUP(C196,[1]base_traduzida!$C$1:$CN$437,66,FALSE)</f>
        <v>0</v>
      </c>
      <c r="AX196">
        <f>VLOOKUP(C196,[1]base_traduzida!$C$1:$CN$437,64,FALSE)</f>
        <v>0</v>
      </c>
      <c r="AY196">
        <f>VLOOKUP(C196,[1]base_traduzida!$C$1:$CN$437,65,FALSE)</f>
        <v>0</v>
      </c>
      <c r="AZ196">
        <f>VLOOKUP(C196,[1]base_traduzida!$C$1:$CN$437,69,FALSE)</f>
        <v>0</v>
      </c>
    </row>
    <row r="197" spans="1:52" x14ac:dyDescent="0.25">
      <c r="A197" t="s">
        <v>1517</v>
      </c>
      <c r="B197" t="s">
        <v>1518</v>
      </c>
      <c r="C197" t="s">
        <v>1519</v>
      </c>
      <c r="D197" t="s">
        <v>1520</v>
      </c>
      <c r="E197">
        <v>2017</v>
      </c>
      <c r="G197">
        <v>14</v>
      </c>
      <c r="H197" t="s">
        <v>1521</v>
      </c>
      <c r="I197" t="s">
        <v>1522</v>
      </c>
      <c r="L197">
        <v>8</v>
      </c>
      <c r="M197" t="b">
        <v>1</v>
      </c>
      <c r="N197" t="s">
        <v>1523</v>
      </c>
      <c r="O197" t="s">
        <v>53</v>
      </c>
      <c r="T197" t="s">
        <v>54</v>
      </c>
      <c r="U197" t="s">
        <v>55</v>
      </c>
      <c r="V197" t="s">
        <v>56</v>
      </c>
      <c r="W197" t="s">
        <v>57</v>
      </c>
      <c r="AA197">
        <f>VLOOKUP(C197,[1]base_traduzida!$C$1:$CN$437,8,FALSE)</f>
        <v>0</v>
      </c>
      <c r="AB197">
        <f>VLOOKUP(C197,[1]base_traduzida!$C$1:$CN$437,9,FALSE)</f>
        <v>0</v>
      </c>
      <c r="AC197">
        <f>VLOOKUP(C197,[1]base_traduzida!$C$1:$CN$437,16,FALSE)</f>
        <v>0</v>
      </c>
      <c r="AD197">
        <f>VLOOKUP(C197,[1]base_traduzida!$C$1:$CN$437,68,FALSE)</f>
        <v>1</v>
      </c>
      <c r="AE197">
        <f>VLOOKUP(C197,[1]base_traduzida!$C$1:$CN$437,67,FALSE)</f>
        <v>0</v>
      </c>
      <c r="AF197">
        <f>VLOOKUP(C197,[1]base_traduzida!$C$1:$CN$437,71,FALSE)</f>
        <v>0</v>
      </c>
      <c r="AG197">
        <f>VLOOKUP(C197,[1]base_traduzida!$C$1:$CN$437,72,FALSE)</f>
        <v>0</v>
      </c>
      <c r="AH197">
        <f>VLOOKUP(C197,[1]base_traduzida!$C$1:$CN$437,73,FALSE)</f>
        <v>0</v>
      </c>
      <c r="AI197">
        <f>VLOOKUP(C197,[1]base_traduzida!$C$1:$CN$437,74,FALSE)</f>
        <v>0</v>
      </c>
      <c r="AJ197">
        <f>VLOOKUP(C197,[1]base_traduzida!$C$1:$CN$437,75,FALSE)</f>
        <v>0</v>
      </c>
      <c r="AK197">
        <f>VLOOKUP(C197,[1]base_traduzida!$C$1:$CN$437,76,FALSE)</f>
        <v>0</v>
      </c>
      <c r="AL197">
        <f>VLOOKUP(C197,[1]base_traduzida!$C$1:$CN$437,77,FALSE)</f>
        <v>0</v>
      </c>
      <c r="AM197">
        <f>VLOOKUP(C197,[1]base_traduzida!$C$1:$CN$437,78,FALSE)</f>
        <v>0</v>
      </c>
      <c r="AN197">
        <v>0</v>
      </c>
      <c r="AO197">
        <f>VLOOKUP(C197,[1]base_traduzida!$C$1:$CN$437,80,FALSE)</f>
        <v>0</v>
      </c>
      <c r="AP197" t="str">
        <f>VLOOKUP(C197,[1]base_traduzida!$C$1:$CN$437,81,FALSE)</f>
        <v>Entra ou ñ para leitura: não</v>
      </c>
      <c r="AQ197">
        <v>0</v>
      </c>
      <c r="AR197">
        <f>VLOOKUP(C197,[1]base_traduzida!$C$1:$CN$437,85,FALSE)</f>
        <v>0</v>
      </c>
      <c r="AS197">
        <f>VLOOKUP(C197,[1]base_traduzida!$C$1:$CN$437,83,FALSE)</f>
        <v>44373</v>
      </c>
      <c r="AT197">
        <f>VLOOKUP(C197,[1]base_traduzida!$C$1:$CN$437,84,FALSE)</f>
        <v>0</v>
      </c>
      <c r="AU197" t="str">
        <f>VLOOKUP(C197,[1]base_traduzida!$C$1:$CN$437,82,FALSE)</f>
        <v>Ruim</v>
      </c>
      <c r="AV197">
        <f>VLOOKUP(C197,[1]base_traduzida!$C$1:$CN$437,90,FALSE)</f>
        <v>0</v>
      </c>
      <c r="AW197">
        <f>VLOOKUP(C197,[1]base_traduzida!$C$1:$CN$437,66,FALSE)</f>
        <v>0</v>
      </c>
      <c r="AX197">
        <f>VLOOKUP(C197,[1]base_traduzida!$C$1:$CN$437,64,FALSE)</f>
        <v>0</v>
      </c>
      <c r="AY197">
        <f>VLOOKUP(C197,[1]base_traduzida!$C$1:$CN$437,65,FALSE)</f>
        <v>0</v>
      </c>
      <c r="AZ197">
        <f>VLOOKUP(C197,[1]base_traduzida!$C$1:$CN$437,69,FALSE)</f>
        <v>0</v>
      </c>
    </row>
    <row r="198" spans="1:52" x14ac:dyDescent="0.25">
      <c r="A198" t="s">
        <v>1524</v>
      </c>
      <c r="B198" t="s">
        <v>1525</v>
      </c>
      <c r="C198" t="s">
        <v>1526</v>
      </c>
      <c r="D198" t="s">
        <v>1527</v>
      </c>
      <c r="E198">
        <v>2013</v>
      </c>
      <c r="G198">
        <v>7</v>
      </c>
      <c r="H198" t="s">
        <v>1528</v>
      </c>
      <c r="I198" t="s">
        <v>1529</v>
      </c>
      <c r="L198">
        <v>5</v>
      </c>
      <c r="M198" t="b">
        <v>1</v>
      </c>
      <c r="N198" t="s">
        <v>1530</v>
      </c>
      <c r="O198" t="s">
        <v>223</v>
      </c>
      <c r="P198" t="s">
        <v>1032</v>
      </c>
      <c r="Q198" t="s">
        <v>1033</v>
      </c>
      <c r="R198" t="s">
        <v>1034</v>
      </c>
      <c r="T198" t="s">
        <v>54</v>
      </c>
      <c r="U198" t="s">
        <v>75</v>
      </c>
      <c r="W198" t="s">
        <v>57</v>
      </c>
      <c r="AA198">
        <f>VLOOKUP(C198,[1]base_traduzida!$C$1:$CN$437,8,FALSE)</f>
        <v>0</v>
      </c>
      <c r="AB198">
        <f>VLOOKUP(C198,[1]base_traduzida!$C$1:$CN$437,9,FALSE)</f>
        <v>0</v>
      </c>
      <c r="AC198">
        <f>VLOOKUP(C198,[1]base_traduzida!$C$1:$CN$437,16,FALSE)</f>
        <v>0</v>
      </c>
      <c r="AD198">
        <f>VLOOKUP(C198,[1]base_traduzida!$C$1:$CN$437,68,FALSE)</f>
        <v>0</v>
      </c>
      <c r="AE198">
        <f>VLOOKUP(C198,[1]base_traduzida!$C$1:$CN$437,67,FALSE)</f>
        <v>0</v>
      </c>
      <c r="AF198">
        <f>VLOOKUP(C198,[1]base_traduzida!$C$1:$CN$437,71,FALSE)</f>
        <v>0</v>
      </c>
      <c r="AG198">
        <f>VLOOKUP(C198,[1]base_traduzida!$C$1:$CN$437,72,FALSE)</f>
        <v>0</v>
      </c>
      <c r="AH198">
        <f>VLOOKUP(C198,[1]base_traduzida!$C$1:$CN$437,73,FALSE)</f>
        <v>0</v>
      </c>
      <c r="AI198">
        <f>VLOOKUP(C198,[1]base_traduzida!$C$1:$CN$437,74,FALSE)</f>
        <v>0</v>
      </c>
      <c r="AJ198">
        <f>VLOOKUP(C198,[1]base_traduzida!$C$1:$CN$437,75,FALSE)</f>
        <v>0</v>
      </c>
      <c r="AK198">
        <f>VLOOKUP(C198,[1]base_traduzida!$C$1:$CN$437,76,FALSE)</f>
        <v>0</v>
      </c>
      <c r="AL198">
        <f>VLOOKUP(C198,[1]base_traduzida!$C$1:$CN$437,77,FALSE)</f>
        <v>0</v>
      </c>
      <c r="AM198">
        <f>VLOOKUP(C198,[1]base_traduzida!$C$1:$CN$437,78,FALSE)</f>
        <v>0</v>
      </c>
      <c r="AN198">
        <v>0</v>
      </c>
      <c r="AO198">
        <f>VLOOKUP(C198,[1]base_traduzida!$C$1:$CN$437,80,FALSE)</f>
        <v>0</v>
      </c>
      <c r="AP198">
        <f>VLOOKUP(C198,[1]base_traduzida!$C$1:$CN$437,81,FALSE)</f>
        <v>0</v>
      </c>
      <c r="AQ198">
        <v>0</v>
      </c>
      <c r="AR198">
        <f>VLOOKUP(C198,[1]base_traduzida!$C$1:$CN$437,85,FALSE)</f>
        <v>0</v>
      </c>
      <c r="AS198">
        <f>VLOOKUP(C198,[1]base_traduzida!$C$1:$CN$437,83,FALSE)</f>
        <v>0</v>
      </c>
      <c r="AT198">
        <f>VLOOKUP(C198,[1]base_traduzida!$C$1:$CN$437,84,FALSE)</f>
        <v>0</v>
      </c>
      <c r="AU198">
        <f>VLOOKUP(C198,[1]base_traduzida!$C$1:$CN$437,82,FALSE)</f>
        <v>0</v>
      </c>
      <c r="AV198">
        <f>VLOOKUP(C198,[1]base_traduzida!$C$1:$CN$437,90,FALSE)</f>
        <v>0</v>
      </c>
      <c r="AW198">
        <f>VLOOKUP(C198,[1]base_traduzida!$C$1:$CN$437,66,FALSE)</f>
        <v>0</v>
      </c>
      <c r="AX198">
        <f>VLOOKUP(C198,[1]base_traduzida!$C$1:$CN$437,64,FALSE)</f>
        <v>0</v>
      </c>
      <c r="AY198">
        <f>VLOOKUP(C198,[1]base_traduzida!$C$1:$CN$437,65,FALSE)</f>
        <v>0</v>
      </c>
      <c r="AZ198">
        <f>VLOOKUP(C198,[1]base_traduzida!$C$1:$CN$437,69,FALSE)</f>
        <v>0</v>
      </c>
    </row>
    <row r="199" spans="1:52" x14ac:dyDescent="0.25">
      <c r="A199" t="s">
        <v>1531</v>
      </c>
      <c r="B199" t="s">
        <v>1532</v>
      </c>
      <c r="C199" t="s">
        <v>1533</v>
      </c>
      <c r="D199" t="s">
        <v>1534</v>
      </c>
      <c r="E199">
        <v>2021</v>
      </c>
      <c r="G199">
        <v>1</v>
      </c>
      <c r="H199" t="s">
        <v>1535</v>
      </c>
      <c r="I199" t="s">
        <v>1536</v>
      </c>
      <c r="L199">
        <v>1</v>
      </c>
      <c r="M199" t="b">
        <v>0</v>
      </c>
      <c r="N199" t="s">
        <v>1537</v>
      </c>
      <c r="O199" t="s">
        <v>322</v>
      </c>
      <c r="T199" t="s">
        <v>54</v>
      </c>
      <c r="U199" t="s">
        <v>55</v>
      </c>
      <c r="V199" t="s">
        <v>385</v>
      </c>
      <c r="W199" t="s">
        <v>57</v>
      </c>
      <c r="AA199" t="e">
        <f>VLOOKUP(C199,[1]base_traduzida!$C$1:$CN$437,8,FALSE)</f>
        <v>#N/A</v>
      </c>
      <c r="AB199" t="e">
        <f>VLOOKUP(C199,[1]base_traduzida!$C$1:$CN$437,9,FALSE)</f>
        <v>#N/A</v>
      </c>
      <c r="AC199" t="e">
        <f>VLOOKUP(C199,[1]base_traduzida!$C$1:$CN$437,16,FALSE)</f>
        <v>#N/A</v>
      </c>
      <c r="AD199" t="e">
        <f>VLOOKUP(C199,[1]base_traduzida!$C$1:$CN$437,68,FALSE)</f>
        <v>#N/A</v>
      </c>
      <c r="AE199" t="e">
        <f>VLOOKUP(C199,[1]base_traduzida!$C$1:$CN$437,67,FALSE)</f>
        <v>#N/A</v>
      </c>
      <c r="AF199" t="e">
        <f>VLOOKUP(C199,[1]base_traduzida!$C$1:$CN$437,71,FALSE)</f>
        <v>#N/A</v>
      </c>
      <c r="AG199" t="e">
        <f>VLOOKUP(C199,[1]base_traduzida!$C$1:$CN$437,72,FALSE)</f>
        <v>#N/A</v>
      </c>
      <c r="AH199" t="e">
        <f>VLOOKUP(C199,[1]base_traduzida!$C$1:$CN$437,73,FALSE)</f>
        <v>#N/A</v>
      </c>
      <c r="AI199" t="e">
        <f>VLOOKUP(C199,[1]base_traduzida!$C$1:$CN$437,74,FALSE)</f>
        <v>#N/A</v>
      </c>
      <c r="AJ199" t="e">
        <f>VLOOKUP(C199,[1]base_traduzida!$C$1:$CN$437,75,FALSE)</f>
        <v>#N/A</v>
      </c>
      <c r="AK199" t="e">
        <f>VLOOKUP(C199,[1]base_traduzida!$C$1:$CN$437,76,FALSE)</f>
        <v>#N/A</v>
      </c>
      <c r="AL199" t="e">
        <f>VLOOKUP(C199,[1]base_traduzida!$C$1:$CN$437,77,FALSE)</f>
        <v>#N/A</v>
      </c>
      <c r="AM199" t="e">
        <f>VLOOKUP(C199,[1]base_traduzida!$C$1:$CN$437,78,FALSE)</f>
        <v>#N/A</v>
      </c>
      <c r="AN199">
        <v>0</v>
      </c>
      <c r="AO199" t="e">
        <f>VLOOKUP(C199,[1]base_traduzida!$C$1:$CN$437,80,FALSE)</f>
        <v>#N/A</v>
      </c>
      <c r="AP199" t="e">
        <f>VLOOKUP(C199,[1]base_traduzida!$C$1:$CN$437,81,FALSE)</f>
        <v>#N/A</v>
      </c>
      <c r="AQ199">
        <v>0</v>
      </c>
      <c r="AR199" t="e">
        <f>VLOOKUP(C199,[1]base_traduzida!$C$1:$CN$437,85,FALSE)</f>
        <v>#N/A</v>
      </c>
      <c r="AS199" t="e">
        <f>VLOOKUP(C199,[1]base_traduzida!$C$1:$CN$437,83,FALSE)</f>
        <v>#N/A</v>
      </c>
      <c r="AT199" t="e">
        <f>VLOOKUP(C199,[1]base_traduzida!$C$1:$CN$437,84,FALSE)</f>
        <v>#N/A</v>
      </c>
      <c r="AU199" t="e">
        <f>VLOOKUP(C199,[1]base_traduzida!$C$1:$CN$437,82,FALSE)</f>
        <v>#N/A</v>
      </c>
      <c r="AV199" t="e">
        <f>VLOOKUP(C199,[1]base_traduzida!$C$1:$CN$437,90,FALSE)</f>
        <v>#N/A</v>
      </c>
      <c r="AW199" t="e">
        <f>VLOOKUP(C199,[1]base_traduzida!$C$1:$CN$437,66,FALSE)</f>
        <v>#N/A</v>
      </c>
      <c r="AX199" t="e">
        <f>VLOOKUP(C199,[1]base_traduzida!$C$1:$CN$437,64,FALSE)</f>
        <v>#N/A</v>
      </c>
      <c r="AY199" t="e">
        <f>VLOOKUP(C199,[1]base_traduzida!$C$1:$CN$437,65,FALSE)</f>
        <v>#N/A</v>
      </c>
      <c r="AZ199" t="e">
        <f>VLOOKUP(C199,[1]base_traduzida!$C$1:$CN$437,69,FALSE)</f>
        <v>#N/A</v>
      </c>
    </row>
    <row r="200" spans="1:52" x14ac:dyDescent="0.25">
      <c r="A200" t="s">
        <v>1538</v>
      </c>
      <c r="B200" t="s">
        <v>1539</v>
      </c>
      <c r="C200" t="s">
        <v>1540</v>
      </c>
      <c r="D200" t="s">
        <v>1541</v>
      </c>
      <c r="E200">
        <v>2014</v>
      </c>
      <c r="F200" t="s">
        <v>61</v>
      </c>
      <c r="G200">
        <v>196</v>
      </c>
      <c r="H200" t="s">
        <v>1542</v>
      </c>
      <c r="I200" t="s">
        <v>1543</v>
      </c>
      <c r="J200" t="s">
        <v>61</v>
      </c>
      <c r="L200">
        <v>8</v>
      </c>
      <c r="M200" t="b">
        <v>1</v>
      </c>
      <c r="N200" t="s">
        <v>1544</v>
      </c>
      <c r="O200" t="s">
        <v>1100</v>
      </c>
      <c r="T200" t="s">
        <v>54</v>
      </c>
      <c r="U200" t="s">
        <v>55</v>
      </c>
      <c r="V200" t="s">
        <v>149</v>
      </c>
      <c r="W200" t="s">
        <v>57</v>
      </c>
      <c r="AA200">
        <f>VLOOKUP(C200,[1]base_traduzida!$C$1:$CN$437,8,FALSE)</f>
        <v>0</v>
      </c>
      <c r="AB200">
        <f>VLOOKUP(C200,[1]base_traduzida!$C$1:$CN$437,9,FALSE)</f>
        <v>1</v>
      </c>
      <c r="AC200">
        <f>VLOOKUP(C200,[1]base_traduzida!$C$1:$CN$437,16,FALSE)</f>
        <v>1</v>
      </c>
      <c r="AD200">
        <f>VLOOKUP(C200,[1]base_traduzida!$C$1:$CN$437,68,FALSE)</f>
        <v>1</v>
      </c>
      <c r="AE200">
        <f>VLOOKUP(C200,[1]base_traduzida!$C$1:$CN$437,67,FALSE)</f>
        <v>0</v>
      </c>
      <c r="AF200">
        <f>VLOOKUP(C200,[1]base_traduzida!$C$1:$CN$437,71,FALSE)</f>
        <v>0</v>
      </c>
      <c r="AG200">
        <f>VLOOKUP(C200,[1]base_traduzida!$C$1:$CN$437,72,FALSE)</f>
        <v>0</v>
      </c>
      <c r="AH200">
        <f>VLOOKUP(C200,[1]base_traduzida!$C$1:$CN$437,73,FALSE)</f>
        <v>0</v>
      </c>
      <c r="AI200">
        <f>VLOOKUP(C200,[1]base_traduzida!$C$1:$CN$437,74,FALSE)</f>
        <v>0</v>
      </c>
      <c r="AJ200">
        <f>VLOOKUP(C200,[1]base_traduzida!$C$1:$CN$437,75,FALSE)</f>
        <v>0</v>
      </c>
      <c r="AK200">
        <f>VLOOKUP(C200,[1]base_traduzida!$C$1:$CN$437,76,FALSE)</f>
        <v>0</v>
      </c>
      <c r="AL200">
        <f>VLOOKUP(C200,[1]base_traduzida!$C$1:$CN$437,77,FALSE)</f>
        <v>0</v>
      </c>
      <c r="AM200">
        <f>VLOOKUP(C200,[1]base_traduzida!$C$1:$CN$437,78,FALSE)</f>
        <v>0</v>
      </c>
      <c r="AN200">
        <v>0</v>
      </c>
      <c r="AO200">
        <f>VLOOKUP(C200,[1]base_traduzida!$C$1:$CN$437,80,FALSE)</f>
        <v>0</v>
      </c>
      <c r="AP200" t="str">
        <f>VLOOKUP(C200,[1]base_traduzida!$C$1:$CN$437,81,FALSE)</f>
        <v>Entra ou ñ para leitura: sim - com ontologia</v>
      </c>
      <c r="AQ200">
        <v>0</v>
      </c>
      <c r="AR200">
        <f>VLOOKUP(C200,[1]base_traduzida!$C$1:$CN$437,85,FALSE)</f>
        <v>0</v>
      </c>
      <c r="AS200">
        <f>VLOOKUP(C200,[1]base_traduzida!$C$1:$CN$437,83,FALSE)</f>
        <v>0</v>
      </c>
      <c r="AT200">
        <f>VLOOKUP(C200,[1]base_traduzida!$C$1:$CN$437,84,FALSE)</f>
        <v>0</v>
      </c>
      <c r="AU200" t="str">
        <f>VLOOKUP(C200,[1]base_traduzida!$C$1:$CN$437,82,FALSE)</f>
        <v>Excelente</v>
      </c>
      <c r="AV200">
        <f>VLOOKUP(C200,[1]base_traduzida!$C$1:$CN$437,90,FALSE)</f>
        <v>0</v>
      </c>
      <c r="AW200">
        <f>VLOOKUP(C200,[1]base_traduzida!$C$1:$CN$437,66,FALSE)</f>
        <v>1</v>
      </c>
      <c r="AX200">
        <f>VLOOKUP(C200,[1]base_traduzida!$C$1:$CN$437,64,FALSE)</f>
        <v>1</v>
      </c>
      <c r="AY200" t="str">
        <f>VLOOKUP(C200,[1]base_traduzida!$C$1:$CN$437,65,FALSE)</f>
        <v>Leitura completa: sim - pega dados Twiiter</v>
      </c>
      <c r="AZ200">
        <f>VLOOKUP(C200,[1]base_traduzida!$C$1:$CN$437,69,FALSE)</f>
        <v>0</v>
      </c>
    </row>
    <row r="201" spans="1:52" x14ac:dyDescent="0.25">
      <c r="A201" t="s">
        <v>1545</v>
      </c>
      <c r="C201" t="s">
        <v>1546</v>
      </c>
      <c r="D201" t="s">
        <v>1547</v>
      </c>
      <c r="E201">
        <v>2016</v>
      </c>
      <c r="G201">
        <v>5</v>
      </c>
      <c r="H201" t="s">
        <v>1548</v>
      </c>
      <c r="I201" t="s">
        <v>1549</v>
      </c>
      <c r="J201" t="s">
        <v>61</v>
      </c>
      <c r="L201">
        <v>5</v>
      </c>
      <c r="M201" t="b">
        <v>1</v>
      </c>
      <c r="N201" t="s">
        <v>1550</v>
      </c>
      <c r="O201" t="s">
        <v>198</v>
      </c>
      <c r="P201" t="s">
        <v>1551</v>
      </c>
      <c r="Q201" t="s">
        <v>1552</v>
      </c>
      <c r="S201">
        <v>173533</v>
      </c>
      <c r="T201" t="s">
        <v>54</v>
      </c>
      <c r="U201" t="s">
        <v>75</v>
      </c>
      <c r="W201" t="s">
        <v>57</v>
      </c>
      <c r="AA201" t="e">
        <f>VLOOKUP(C201,[1]base_traduzida!$C$1:$CN$437,8,FALSE)</f>
        <v>#N/A</v>
      </c>
      <c r="AB201" t="e">
        <f>VLOOKUP(C201,[1]base_traduzida!$C$1:$CN$437,9,FALSE)</f>
        <v>#N/A</v>
      </c>
      <c r="AC201" t="e">
        <f>VLOOKUP(C201,[1]base_traduzida!$C$1:$CN$437,16,FALSE)</f>
        <v>#N/A</v>
      </c>
      <c r="AD201" t="e">
        <f>VLOOKUP(C201,[1]base_traduzida!$C$1:$CN$437,68,FALSE)</f>
        <v>#N/A</v>
      </c>
      <c r="AE201" t="e">
        <f>VLOOKUP(C201,[1]base_traduzida!$C$1:$CN$437,67,FALSE)</f>
        <v>#N/A</v>
      </c>
      <c r="AF201" t="e">
        <f>VLOOKUP(C201,[1]base_traduzida!$C$1:$CN$437,71,FALSE)</f>
        <v>#N/A</v>
      </c>
      <c r="AG201" t="e">
        <f>VLOOKUP(C201,[1]base_traduzida!$C$1:$CN$437,72,FALSE)</f>
        <v>#N/A</v>
      </c>
      <c r="AH201" t="e">
        <f>VLOOKUP(C201,[1]base_traduzida!$C$1:$CN$437,73,FALSE)</f>
        <v>#N/A</v>
      </c>
      <c r="AI201" t="e">
        <f>VLOOKUP(C201,[1]base_traduzida!$C$1:$CN$437,74,FALSE)</f>
        <v>#N/A</v>
      </c>
      <c r="AJ201" t="e">
        <f>VLOOKUP(C201,[1]base_traduzida!$C$1:$CN$437,75,FALSE)</f>
        <v>#N/A</v>
      </c>
      <c r="AK201" t="e">
        <f>VLOOKUP(C201,[1]base_traduzida!$C$1:$CN$437,76,FALSE)</f>
        <v>#N/A</v>
      </c>
      <c r="AL201" t="e">
        <f>VLOOKUP(C201,[1]base_traduzida!$C$1:$CN$437,77,FALSE)</f>
        <v>#N/A</v>
      </c>
      <c r="AM201" t="e">
        <f>VLOOKUP(C201,[1]base_traduzida!$C$1:$CN$437,78,FALSE)</f>
        <v>#N/A</v>
      </c>
      <c r="AN201">
        <v>0</v>
      </c>
      <c r="AO201" t="e">
        <f>VLOOKUP(C201,[1]base_traduzida!$C$1:$CN$437,80,FALSE)</f>
        <v>#N/A</v>
      </c>
      <c r="AP201" t="e">
        <f>VLOOKUP(C201,[1]base_traduzida!$C$1:$CN$437,81,FALSE)</f>
        <v>#N/A</v>
      </c>
      <c r="AQ201">
        <v>0</v>
      </c>
      <c r="AR201" t="e">
        <f>VLOOKUP(C201,[1]base_traduzida!$C$1:$CN$437,85,FALSE)</f>
        <v>#N/A</v>
      </c>
      <c r="AS201" t="e">
        <f>VLOOKUP(C201,[1]base_traduzida!$C$1:$CN$437,83,FALSE)</f>
        <v>#N/A</v>
      </c>
      <c r="AT201" t="e">
        <f>VLOOKUP(C201,[1]base_traduzida!$C$1:$CN$437,84,FALSE)</f>
        <v>#N/A</v>
      </c>
      <c r="AU201" t="e">
        <f>VLOOKUP(C201,[1]base_traduzida!$C$1:$CN$437,82,FALSE)</f>
        <v>#N/A</v>
      </c>
      <c r="AV201" t="e">
        <f>VLOOKUP(C201,[1]base_traduzida!$C$1:$CN$437,90,FALSE)</f>
        <v>#N/A</v>
      </c>
      <c r="AW201" t="e">
        <f>VLOOKUP(C201,[1]base_traduzida!$C$1:$CN$437,66,FALSE)</f>
        <v>#N/A</v>
      </c>
      <c r="AX201" t="e">
        <f>VLOOKUP(C201,[1]base_traduzida!$C$1:$CN$437,64,FALSE)</f>
        <v>#N/A</v>
      </c>
      <c r="AY201" t="e">
        <f>VLOOKUP(C201,[1]base_traduzida!$C$1:$CN$437,65,FALSE)</f>
        <v>#N/A</v>
      </c>
      <c r="AZ201" t="e">
        <f>VLOOKUP(C201,[1]base_traduzida!$C$1:$CN$437,69,FALSE)</f>
        <v>#N/A</v>
      </c>
    </row>
    <row r="202" spans="1:52" x14ac:dyDescent="0.25">
      <c r="A202" t="s">
        <v>1553</v>
      </c>
      <c r="B202" t="s">
        <v>1554</v>
      </c>
      <c r="C202" t="s">
        <v>1555</v>
      </c>
      <c r="D202" t="s">
        <v>1556</v>
      </c>
      <c r="E202">
        <v>2009</v>
      </c>
      <c r="F202" t="s">
        <v>61</v>
      </c>
      <c r="G202">
        <v>39</v>
      </c>
      <c r="H202" t="s">
        <v>1557</v>
      </c>
      <c r="I202" t="s">
        <v>1558</v>
      </c>
      <c r="J202" t="s">
        <v>61</v>
      </c>
      <c r="L202">
        <v>5</v>
      </c>
      <c r="M202" t="b">
        <v>1</v>
      </c>
      <c r="N202" t="s">
        <v>1559</v>
      </c>
      <c r="P202" t="s">
        <v>1560</v>
      </c>
      <c r="Q202" t="s">
        <v>1561</v>
      </c>
      <c r="R202" t="s">
        <v>1562</v>
      </c>
      <c r="S202">
        <v>77761</v>
      </c>
      <c r="T202" t="s">
        <v>54</v>
      </c>
      <c r="U202" t="s">
        <v>75</v>
      </c>
      <c r="W202" t="s">
        <v>57</v>
      </c>
      <c r="AA202">
        <f>VLOOKUP(C202,[1]base_traduzida!$C$1:$CN$437,8,FALSE)</f>
        <v>0</v>
      </c>
      <c r="AB202">
        <f>VLOOKUP(C202,[1]base_traduzida!$C$1:$CN$437,9,FALSE)</f>
        <v>0</v>
      </c>
      <c r="AC202">
        <f>VLOOKUP(C202,[1]base_traduzida!$C$1:$CN$437,16,FALSE)</f>
        <v>0</v>
      </c>
      <c r="AD202">
        <f>VLOOKUP(C202,[1]base_traduzida!$C$1:$CN$437,68,FALSE)</f>
        <v>0</v>
      </c>
      <c r="AE202">
        <f>VLOOKUP(C202,[1]base_traduzida!$C$1:$CN$437,67,FALSE)</f>
        <v>0</v>
      </c>
      <c r="AF202">
        <f>VLOOKUP(C202,[1]base_traduzida!$C$1:$CN$437,71,FALSE)</f>
        <v>0</v>
      </c>
      <c r="AG202">
        <f>VLOOKUP(C202,[1]base_traduzida!$C$1:$CN$437,72,FALSE)</f>
        <v>0</v>
      </c>
      <c r="AH202">
        <f>VLOOKUP(C202,[1]base_traduzida!$C$1:$CN$437,73,FALSE)</f>
        <v>0</v>
      </c>
      <c r="AI202">
        <f>VLOOKUP(C202,[1]base_traduzida!$C$1:$CN$437,74,FALSE)</f>
        <v>0</v>
      </c>
      <c r="AJ202">
        <f>VLOOKUP(C202,[1]base_traduzida!$C$1:$CN$437,75,FALSE)</f>
        <v>0</v>
      </c>
      <c r="AK202">
        <f>VLOOKUP(C202,[1]base_traduzida!$C$1:$CN$437,76,FALSE)</f>
        <v>0</v>
      </c>
      <c r="AL202">
        <f>VLOOKUP(C202,[1]base_traduzida!$C$1:$CN$437,77,FALSE)</f>
        <v>0</v>
      </c>
      <c r="AM202">
        <f>VLOOKUP(C202,[1]base_traduzida!$C$1:$CN$437,78,FALSE)</f>
        <v>0</v>
      </c>
      <c r="AN202">
        <v>0</v>
      </c>
      <c r="AO202">
        <f>VLOOKUP(C202,[1]base_traduzida!$C$1:$CN$437,80,FALSE)</f>
        <v>0</v>
      </c>
      <c r="AP202">
        <f>VLOOKUP(C202,[1]base_traduzida!$C$1:$CN$437,81,FALSE)</f>
        <v>0</v>
      </c>
      <c r="AQ202">
        <v>0</v>
      </c>
      <c r="AR202">
        <f>VLOOKUP(C202,[1]base_traduzida!$C$1:$CN$437,85,FALSE)</f>
        <v>0</v>
      </c>
      <c r="AS202">
        <f>VLOOKUP(C202,[1]base_traduzida!$C$1:$CN$437,83,FALSE)</f>
        <v>0</v>
      </c>
      <c r="AT202">
        <f>VLOOKUP(C202,[1]base_traduzida!$C$1:$CN$437,84,FALSE)</f>
        <v>0</v>
      </c>
      <c r="AU202">
        <f>VLOOKUP(C202,[1]base_traduzida!$C$1:$CN$437,82,FALSE)</f>
        <v>0</v>
      </c>
      <c r="AV202">
        <f>VLOOKUP(C202,[1]base_traduzida!$C$1:$CN$437,90,FALSE)</f>
        <v>0</v>
      </c>
      <c r="AW202">
        <f>VLOOKUP(C202,[1]base_traduzida!$C$1:$CN$437,66,FALSE)</f>
        <v>0</v>
      </c>
      <c r="AX202">
        <f>VLOOKUP(C202,[1]base_traduzida!$C$1:$CN$437,64,FALSE)</f>
        <v>0</v>
      </c>
      <c r="AY202">
        <f>VLOOKUP(C202,[1]base_traduzida!$C$1:$CN$437,65,FALSE)</f>
        <v>0</v>
      </c>
      <c r="AZ202">
        <f>VLOOKUP(C202,[1]base_traduzida!$C$1:$CN$437,69,FALSE)</f>
        <v>0</v>
      </c>
    </row>
    <row r="203" spans="1:52" x14ac:dyDescent="0.25">
      <c r="A203" t="s">
        <v>1563</v>
      </c>
      <c r="B203" t="s">
        <v>1564</v>
      </c>
      <c r="C203" t="s">
        <v>1565</v>
      </c>
      <c r="D203" t="s">
        <v>1566</v>
      </c>
      <c r="E203">
        <v>2021</v>
      </c>
      <c r="G203">
        <v>3</v>
      </c>
      <c r="H203" t="s">
        <v>1567</v>
      </c>
      <c r="I203" t="s">
        <v>1568</v>
      </c>
      <c r="L203">
        <v>6</v>
      </c>
      <c r="M203" t="b">
        <v>1</v>
      </c>
      <c r="N203" t="s">
        <v>1569</v>
      </c>
      <c r="O203" t="s">
        <v>414</v>
      </c>
      <c r="T203" t="s">
        <v>54</v>
      </c>
      <c r="U203" t="s">
        <v>55</v>
      </c>
      <c r="W203" t="s">
        <v>57</v>
      </c>
      <c r="AA203" t="e">
        <f>VLOOKUP(C203,[1]base_traduzida!$C$1:$CN$437,8,FALSE)</f>
        <v>#N/A</v>
      </c>
      <c r="AB203" t="e">
        <f>VLOOKUP(C203,[1]base_traduzida!$C$1:$CN$437,9,FALSE)</f>
        <v>#N/A</v>
      </c>
      <c r="AC203" t="e">
        <f>VLOOKUP(C203,[1]base_traduzida!$C$1:$CN$437,16,FALSE)</f>
        <v>#N/A</v>
      </c>
      <c r="AD203" t="e">
        <f>VLOOKUP(C203,[1]base_traduzida!$C$1:$CN$437,68,FALSE)</f>
        <v>#N/A</v>
      </c>
      <c r="AE203" t="e">
        <f>VLOOKUP(C203,[1]base_traduzida!$C$1:$CN$437,67,FALSE)</f>
        <v>#N/A</v>
      </c>
      <c r="AF203" t="e">
        <f>VLOOKUP(C203,[1]base_traduzida!$C$1:$CN$437,71,FALSE)</f>
        <v>#N/A</v>
      </c>
      <c r="AG203" t="e">
        <f>VLOOKUP(C203,[1]base_traduzida!$C$1:$CN$437,72,FALSE)</f>
        <v>#N/A</v>
      </c>
      <c r="AH203" t="e">
        <f>VLOOKUP(C203,[1]base_traduzida!$C$1:$CN$437,73,FALSE)</f>
        <v>#N/A</v>
      </c>
      <c r="AI203" t="e">
        <f>VLOOKUP(C203,[1]base_traduzida!$C$1:$CN$437,74,FALSE)</f>
        <v>#N/A</v>
      </c>
      <c r="AJ203" t="e">
        <f>VLOOKUP(C203,[1]base_traduzida!$C$1:$CN$437,75,FALSE)</f>
        <v>#N/A</v>
      </c>
      <c r="AK203" t="e">
        <f>VLOOKUP(C203,[1]base_traduzida!$C$1:$CN$437,76,FALSE)</f>
        <v>#N/A</v>
      </c>
      <c r="AL203" t="e">
        <f>VLOOKUP(C203,[1]base_traduzida!$C$1:$CN$437,77,FALSE)</f>
        <v>#N/A</v>
      </c>
      <c r="AM203" t="e">
        <f>VLOOKUP(C203,[1]base_traduzida!$C$1:$CN$437,78,FALSE)</f>
        <v>#N/A</v>
      </c>
      <c r="AN203">
        <v>0</v>
      </c>
      <c r="AO203" t="e">
        <f>VLOOKUP(C203,[1]base_traduzida!$C$1:$CN$437,80,FALSE)</f>
        <v>#N/A</v>
      </c>
      <c r="AP203" t="e">
        <f>VLOOKUP(C203,[1]base_traduzida!$C$1:$CN$437,81,FALSE)</f>
        <v>#N/A</v>
      </c>
      <c r="AQ203">
        <v>0</v>
      </c>
      <c r="AR203" t="e">
        <f>VLOOKUP(C203,[1]base_traduzida!$C$1:$CN$437,85,FALSE)</f>
        <v>#N/A</v>
      </c>
      <c r="AS203" t="e">
        <f>VLOOKUP(C203,[1]base_traduzida!$C$1:$CN$437,83,FALSE)</f>
        <v>#N/A</v>
      </c>
      <c r="AT203" t="e">
        <f>VLOOKUP(C203,[1]base_traduzida!$C$1:$CN$437,84,FALSE)</f>
        <v>#N/A</v>
      </c>
      <c r="AU203" t="e">
        <f>VLOOKUP(C203,[1]base_traduzida!$C$1:$CN$437,82,FALSE)</f>
        <v>#N/A</v>
      </c>
      <c r="AV203" t="e">
        <f>VLOOKUP(C203,[1]base_traduzida!$C$1:$CN$437,90,FALSE)</f>
        <v>#N/A</v>
      </c>
      <c r="AW203" t="e">
        <f>VLOOKUP(C203,[1]base_traduzida!$C$1:$CN$437,66,FALSE)</f>
        <v>#N/A</v>
      </c>
      <c r="AX203" t="e">
        <f>VLOOKUP(C203,[1]base_traduzida!$C$1:$CN$437,64,FALSE)</f>
        <v>#N/A</v>
      </c>
      <c r="AY203" t="e">
        <f>VLOOKUP(C203,[1]base_traduzida!$C$1:$CN$437,65,FALSE)</f>
        <v>#N/A</v>
      </c>
      <c r="AZ203" t="e">
        <f>VLOOKUP(C203,[1]base_traduzida!$C$1:$CN$437,69,FALSE)</f>
        <v>#N/A</v>
      </c>
    </row>
    <row r="204" spans="1:52" x14ac:dyDescent="0.25">
      <c r="A204" t="s">
        <v>1570</v>
      </c>
      <c r="B204" t="s">
        <v>1571</v>
      </c>
      <c r="C204" t="s">
        <v>1572</v>
      </c>
      <c r="D204" t="s">
        <v>1573</v>
      </c>
      <c r="E204">
        <v>2017</v>
      </c>
      <c r="G204">
        <v>6</v>
      </c>
      <c r="H204" t="s">
        <v>1574</v>
      </c>
      <c r="I204" t="s">
        <v>1575</v>
      </c>
      <c r="J204" t="s">
        <v>61</v>
      </c>
      <c r="L204">
        <v>4</v>
      </c>
      <c r="M204" t="b">
        <v>1</v>
      </c>
      <c r="N204" t="s">
        <v>1576</v>
      </c>
      <c r="O204" t="s">
        <v>72</v>
      </c>
      <c r="P204" t="s">
        <v>1348</v>
      </c>
      <c r="Q204" t="s">
        <v>1349</v>
      </c>
      <c r="S204">
        <v>133962</v>
      </c>
      <c r="T204" t="s">
        <v>54</v>
      </c>
      <c r="U204" t="s">
        <v>75</v>
      </c>
      <c r="W204" t="s">
        <v>57</v>
      </c>
      <c r="AA204" t="e">
        <f>VLOOKUP(C204,[1]base_traduzida!$C$1:$CN$437,8,FALSE)</f>
        <v>#N/A</v>
      </c>
      <c r="AB204" t="e">
        <f>VLOOKUP(C204,[1]base_traduzida!$C$1:$CN$437,9,FALSE)</f>
        <v>#N/A</v>
      </c>
      <c r="AC204" t="e">
        <f>VLOOKUP(C204,[1]base_traduzida!$C$1:$CN$437,16,FALSE)</f>
        <v>#N/A</v>
      </c>
      <c r="AD204" t="e">
        <f>VLOOKUP(C204,[1]base_traduzida!$C$1:$CN$437,68,FALSE)</f>
        <v>#N/A</v>
      </c>
      <c r="AE204" t="e">
        <f>VLOOKUP(C204,[1]base_traduzida!$C$1:$CN$437,67,FALSE)</f>
        <v>#N/A</v>
      </c>
      <c r="AF204" t="e">
        <f>VLOOKUP(C204,[1]base_traduzida!$C$1:$CN$437,71,FALSE)</f>
        <v>#N/A</v>
      </c>
      <c r="AG204" t="e">
        <f>VLOOKUP(C204,[1]base_traduzida!$C$1:$CN$437,72,FALSE)</f>
        <v>#N/A</v>
      </c>
      <c r="AH204" t="e">
        <f>VLOOKUP(C204,[1]base_traduzida!$C$1:$CN$437,73,FALSE)</f>
        <v>#N/A</v>
      </c>
      <c r="AI204" t="e">
        <f>VLOOKUP(C204,[1]base_traduzida!$C$1:$CN$437,74,FALSE)</f>
        <v>#N/A</v>
      </c>
      <c r="AJ204" t="e">
        <f>VLOOKUP(C204,[1]base_traduzida!$C$1:$CN$437,75,FALSE)</f>
        <v>#N/A</v>
      </c>
      <c r="AK204" t="e">
        <f>VLOOKUP(C204,[1]base_traduzida!$C$1:$CN$437,76,FALSE)</f>
        <v>#N/A</v>
      </c>
      <c r="AL204" t="e">
        <f>VLOOKUP(C204,[1]base_traduzida!$C$1:$CN$437,77,FALSE)</f>
        <v>#N/A</v>
      </c>
      <c r="AM204" t="e">
        <f>VLOOKUP(C204,[1]base_traduzida!$C$1:$CN$437,78,FALSE)</f>
        <v>#N/A</v>
      </c>
      <c r="AN204">
        <v>0</v>
      </c>
      <c r="AO204" t="e">
        <f>VLOOKUP(C204,[1]base_traduzida!$C$1:$CN$437,80,FALSE)</f>
        <v>#N/A</v>
      </c>
      <c r="AP204" t="e">
        <f>VLOOKUP(C204,[1]base_traduzida!$C$1:$CN$437,81,FALSE)</f>
        <v>#N/A</v>
      </c>
      <c r="AQ204">
        <v>0</v>
      </c>
      <c r="AR204" t="e">
        <f>VLOOKUP(C204,[1]base_traduzida!$C$1:$CN$437,85,FALSE)</f>
        <v>#N/A</v>
      </c>
      <c r="AS204" t="e">
        <f>VLOOKUP(C204,[1]base_traduzida!$C$1:$CN$437,83,FALSE)</f>
        <v>#N/A</v>
      </c>
      <c r="AT204" t="e">
        <f>VLOOKUP(C204,[1]base_traduzida!$C$1:$CN$437,84,FALSE)</f>
        <v>#N/A</v>
      </c>
      <c r="AU204" t="e">
        <f>VLOOKUP(C204,[1]base_traduzida!$C$1:$CN$437,82,FALSE)</f>
        <v>#N/A</v>
      </c>
      <c r="AV204" t="e">
        <f>VLOOKUP(C204,[1]base_traduzida!$C$1:$CN$437,90,FALSE)</f>
        <v>#N/A</v>
      </c>
      <c r="AW204" t="e">
        <f>VLOOKUP(C204,[1]base_traduzida!$C$1:$CN$437,66,FALSE)</f>
        <v>#N/A</v>
      </c>
      <c r="AX204" t="e">
        <f>VLOOKUP(C204,[1]base_traduzida!$C$1:$CN$437,64,FALSE)</f>
        <v>#N/A</v>
      </c>
      <c r="AY204" t="e">
        <f>VLOOKUP(C204,[1]base_traduzida!$C$1:$CN$437,65,FALSE)</f>
        <v>#N/A</v>
      </c>
      <c r="AZ204" t="e">
        <f>VLOOKUP(C204,[1]base_traduzida!$C$1:$CN$437,69,FALSE)</f>
        <v>#N/A</v>
      </c>
    </row>
    <row r="205" spans="1:52" x14ac:dyDescent="0.25">
      <c r="A205" t="s">
        <v>1577</v>
      </c>
      <c r="B205" t="s">
        <v>1578</v>
      </c>
      <c r="C205" t="s">
        <v>1579</v>
      </c>
      <c r="D205" t="s">
        <v>1580</v>
      </c>
      <c r="E205">
        <v>2018</v>
      </c>
      <c r="G205">
        <v>45</v>
      </c>
      <c r="H205" t="s">
        <v>1581</v>
      </c>
      <c r="I205" t="s">
        <v>1582</v>
      </c>
      <c r="L205">
        <v>1</v>
      </c>
      <c r="M205" t="b">
        <v>0</v>
      </c>
      <c r="N205" t="s">
        <v>1583</v>
      </c>
      <c r="O205" t="s">
        <v>393</v>
      </c>
      <c r="T205" t="s">
        <v>54</v>
      </c>
      <c r="U205" t="s">
        <v>55</v>
      </c>
      <c r="V205" t="s">
        <v>140</v>
      </c>
      <c r="W205" t="s">
        <v>57</v>
      </c>
      <c r="AA205">
        <f>VLOOKUP(C205,[1]base_traduzida!$C$1:$CN$437,8,FALSE)</f>
        <v>0</v>
      </c>
      <c r="AB205">
        <f>VLOOKUP(C205,[1]base_traduzida!$C$1:$CN$437,9,FALSE)</f>
        <v>0</v>
      </c>
      <c r="AC205">
        <f>VLOOKUP(C205,[1]base_traduzida!$C$1:$CN$437,16,FALSE)</f>
        <v>0</v>
      </c>
      <c r="AD205">
        <f>VLOOKUP(C205,[1]base_traduzida!$C$1:$CN$437,68,FALSE)</f>
        <v>1</v>
      </c>
      <c r="AE205">
        <f>VLOOKUP(C205,[1]base_traduzida!$C$1:$CN$437,67,FALSE)</f>
        <v>0</v>
      </c>
      <c r="AF205">
        <f>VLOOKUP(C205,[1]base_traduzida!$C$1:$CN$437,71,FALSE)</f>
        <v>0</v>
      </c>
      <c r="AG205">
        <f>VLOOKUP(C205,[1]base_traduzida!$C$1:$CN$437,72,FALSE)</f>
        <v>0</v>
      </c>
      <c r="AH205">
        <f>VLOOKUP(C205,[1]base_traduzida!$C$1:$CN$437,73,FALSE)</f>
        <v>0</v>
      </c>
      <c r="AI205">
        <f>VLOOKUP(C205,[1]base_traduzida!$C$1:$CN$437,74,FALSE)</f>
        <v>0</v>
      </c>
      <c r="AJ205">
        <f>VLOOKUP(C205,[1]base_traduzida!$C$1:$CN$437,75,FALSE)</f>
        <v>0</v>
      </c>
      <c r="AK205">
        <f>VLOOKUP(C205,[1]base_traduzida!$C$1:$CN$437,76,FALSE)</f>
        <v>0</v>
      </c>
      <c r="AL205">
        <f>VLOOKUP(C205,[1]base_traduzida!$C$1:$CN$437,77,FALSE)</f>
        <v>0</v>
      </c>
      <c r="AM205">
        <f>VLOOKUP(C205,[1]base_traduzida!$C$1:$CN$437,78,FALSE)</f>
        <v>0</v>
      </c>
      <c r="AN205">
        <v>0</v>
      </c>
      <c r="AO205">
        <f>VLOOKUP(C205,[1]base_traduzida!$C$1:$CN$437,80,FALSE)</f>
        <v>0</v>
      </c>
      <c r="AP205" t="str">
        <f>VLOOKUP(C205,[1]base_traduzida!$C$1:$CN$437,81,FALSE)</f>
        <v>Entra ou ñ para leitura: não</v>
      </c>
      <c r="AQ205">
        <v>0</v>
      </c>
      <c r="AR205">
        <f>VLOOKUP(C205,[1]base_traduzida!$C$1:$CN$437,85,FALSE)</f>
        <v>0</v>
      </c>
      <c r="AS205">
        <f>VLOOKUP(C205,[1]base_traduzida!$C$1:$CN$437,83,FALSE)</f>
        <v>44373</v>
      </c>
      <c r="AT205">
        <f>VLOOKUP(C205,[1]base_traduzida!$C$1:$CN$437,84,FALSE)</f>
        <v>0</v>
      </c>
      <c r="AU205" t="str">
        <f>VLOOKUP(C205,[1]base_traduzida!$C$1:$CN$437,82,FALSE)</f>
        <v>Ruim</v>
      </c>
      <c r="AV205">
        <f>VLOOKUP(C205,[1]base_traduzida!$C$1:$CN$437,90,FALSE)</f>
        <v>0</v>
      </c>
      <c r="AW205">
        <f>VLOOKUP(C205,[1]base_traduzida!$C$1:$CN$437,66,FALSE)</f>
        <v>0</v>
      </c>
      <c r="AX205">
        <f>VLOOKUP(C205,[1]base_traduzida!$C$1:$CN$437,64,FALSE)</f>
        <v>0</v>
      </c>
      <c r="AY205">
        <f>VLOOKUP(C205,[1]base_traduzida!$C$1:$CN$437,65,FALSE)</f>
        <v>0</v>
      </c>
      <c r="AZ205">
        <f>VLOOKUP(C205,[1]base_traduzida!$C$1:$CN$437,69,FALSE)</f>
        <v>0</v>
      </c>
    </row>
    <row r="206" spans="1:52" x14ac:dyDescent="0.25">
      <c r="A206" t="s">
        <v>1584</v>
      </c>
      <c r="B206" t="s">
        <v>1585</v>
      </c>
      <c r="C206" t="s">
        <v>1586</v>
      </c>
      <c r="D206" t="s">
        <v>1587</v>
      </c>
      <c r="E206">
        <v>2021</v>
      </c>
      <c r="G206">
        <v>3</v>
      </c>
      <c r="H206" t="s">
        <v>1588</v>
      </c>
      <c r="I206" t="s">
        <v>1589</v>
      </c>
      <c r="L206">
        <v>1</v>
      </c>
      <c r="M206" t="b">
        <v>0</v>
      </c>
      <c r="N206" t="s">
        <v>1590</v>
      </c>
      <c r="O206" t="s">
        <v>108</v>
      </c>
      <c r="T206" t="s">
        <v>54</v>
      </c>
      <c r="U206" t="s">
        <v>55</v>
      </c>
      <c r="V206" t="s">
        <v>246</v>
      </c>
      <c r="W206" t="s">
        <v>57</v>
      </c>
      <c r="AA206" t="e">
        <f>VLOOKUP(C206,[1]base_traduzida!$C$1:$CN$437,8,FALSE)</f>
        <v>#N/A</v>
      </c>
      <c r="AB206" t="e">
        <f>VLOOKUP(C206,[1]base_traduzida!$C$1:$CN$437,9,FALSE)</f>
        <v>#N/A</v>
      </c>
      <c r="AC206" t="e">
        <f>VLOOKUP(C206,[1]base_traduzida!$C$1:$CN$437,16,FALSE)</f>
        <v>#N/A</v>
      </c>
      <c r="AD206" t="e">
        <f>VLOOKUP(C206,[1]base_traduzida!$C$1:$CN$437,68,FALSE)</f>
        <v>#N/A</v>
      </c>
      <c r="AE206" t="e">
        <f>VLOOKUP(C206,[1]base_traduzida!$C$1:$CN$437,67,FALSE)</f>
        <v>#N/A</v>
      </c>
      <c r="AF206" t="e">
        <f>VLOOKUP(C206,[1]base_traduzida!$C$1:$CN$437,71,FALSE)</f>
        <v>#N/A</v>
      </c>
      <c r="AG206" t="e">
        <f>VLOOKUP(C206,[1]base_traduzida!$C$1:$CN$437,72,FALSE)</f>
        <v>#N/A</v>
      </c>
      <c r="AH206" t="e">
        <f>VLOOKUP(C206,[1]base_traduzida!$C$1:$CN$437,73,FALSE)</f>
        <v>#N/A</v>
      </c>
      <c r="AI206" t="e">
        <f>VLOOKUP(C206,[1]base_traduzida!$C$1:$CN$437,74,FALSE)</f>
        <v>#N/A</v>
      </c>
      <c r="AJ206" t="e">
        <f>VLOOKUP(C206,[1]base_traduzida!$C$1:$CN$437,75,FALSE)</f>
        <v>#N/A</v>
      </c>
      <c r="AK206" t="e">
        <f>VLOOKUP(C206,[1]base_traduzida!$C$1:$CN$437,76,FALSE)</f>
        <v>#N/A</v>
      </c>
      <c r="AL206" t="e">
        <f>VLOOKUP(C206,[1]base_traduzida!$C$1:$CN$437,77,FALSE)</f>
        <v>#N/A</v>
      </c>
      <c r="AM206" t="e">
        <f>VLOOKUP(C206,[1]base_traduzida!$C$1:$CN$437,78,FALSE)</f>
        <v>#N/A</v>
      </c>
      <c r="AN206">
        <v>0</v>
      </c>
      <c r="AO206" t="e">
        <f>VLOOKUP(C206,[1]base_traduzida!$C$1:$CN$437,80,FALSE)</f>
        <v>#N/A</v>
      </c>
      <c r="AP206" t="e">
        <f>VLOOKUP(C206,[1]base_traduzida!$C$1:$CN$437,81,FALSE)</f>
        <v>#N/A</v>
      </c>
      <c r="AQ206">
        <v>0</v>
      </c>
      <c r="AR206" t="e">
        <f>VLOOKUP(C206,[1]base_traduzida!$C$1:$CN$437,85,FALSE)</f>
        <v>#N/A</v>
      </c>
      <c r="AS206" t="e">
        <f>VLOOKUP(C206,[1]base_traduzida!$C$1:$CN$437,83,FALSE)</f>
        <v>#N/A</v>
      </c>
      <c r="AT206" t="e">
        <f>VLOOKUP(C206,[1]base_traduzida!$C$1:$CN$437,84,FALSE)</f>
        <v>#N/A</v>
      </c>
      <c r="AU206" t="e">
        <f>VLOOKUP(C206,[1]base_traduzida!$C$1:$CN$437,82,FALSE)</f>
        <v>#N/A</v>
      </c>
      <c r="AV206" t="e">
        <f>VLOOKUP(C206,[1]base_traduzida!$C$1:$CN$437,90,FALSE)</f>
        <v>#N/A</v>
      </c>
      <c r="AW206" t="e">
        <f>VLOOKUP(C206,[1]base_traduzida!$C$1:$CN$437,66,FALSE)</f>
        <v>#N/A</v>
      </c>
      <c r="AX206" t="e">
        <f>VLOOKUP(C206,[1]base_traduzida!$C$1:$CN$437,64,FALSE)</f>
        <v>#N/A</v>
      </c>
      <c r="AY206" t="e">
        <f>VLOOKUP(C206,[1]base_traduzida!$C$1:$CN$437,65,FALSE)</f>
        <v>#N/A</v>
      </c>
      <c r="AZ206" t="e">
        <f>VLOOKUP(C206,[1]base_traduzida!$C$1:$CN$437,69,FALSE)</f>
        <v>#N/A</v>
      </c>
    </row>
    <row r="207" spans="1:52" x14ac:dyDescent="0.25">
      <c r="A207" t="s">
        <v>1591</v>
      </c>
      <c r="C207" t="s">
        <v>1592</v>
      </c>
      <c r="D207" t="s">
        <v>1593</v>
      </c>
      <c r="E207">
        <v>2011</v>
      </c>
      <c r="G207">
        <v>1</v>
      </c>
      <c r="H207" t="s">
        <v>1594</v>
      </c>
      <c r="I207" t="s">
        <v>1595</v>
      </c>
      <c r="L207">
        <v>8</v>
      </c>
      <c r="M207" t="b">
        <v>1</v>
      </c>
      <c r="N207" t="s">
        <v>1596</v>
      </c>
      <c r="P207" t="s">
        <v>1597</v>
      </c>
      <c r="Q207" t="s">
        <v>1598</v>
      </c>
      <c r="R207" t="s">
        <v>1599</v>
      </c>
      <c r="S207">
        <v>101647</v>
      </c>
      <c r="T207" t="s">
        <v>54</v>
      </c>
      <c r="U207" t="s">
        <v>75</v>
      </c>
      <c r="W207" t="s">
        <v>57</v>
      </c>
      <c r="AA207">
        <f>VLOOKUP(C207,[1]base_traduzida!$C$1:$CN$437,8,FALSE)</f>
        <v>0</v>
      </c>
      <c r="AB207">
        <f>VLOOKUP(C207,[1]base_traduzida!$C$1:$CN$437,9,FALSE)</f>
        <v>0</v>
      </c>
      <c r="AC207">
        <f>VLOOKUP(C207,[1]base_traduzida!$C$1:$CN$437,16,FALSE)</f>
        <v>0</v>
      </c>
      <c r="AD207">
        <f>VLOOKUP(C207,[1]base_traduzida!$C$1:$CN$437,68,FALSE)</f>
        <v>0</v>
      </c>
      <c r="AE207">
        <f>VLOOKUP(C207,[1]base_traduzida!$C$1:$CN$437,67,FALSE)</f>
        <v>0</v>
      </c>
      <c r="AF207">
        <f>VLOOKUP(C207,[1]base_traduzida!$C$1:$CN$437,71,FALSE)</f>
        <v>0</v>
      </c>
      <c r="AG207">
        <f>VLOOKUP(C207,[1]base_traduzida!$C$1:$CN$437,72,FALSE)</f>
        <v>0</v>
      </c>
      <c r="AH207">
        <f>VLOOKUP(C207,[1]base_traduzida!$C$1:$CN$437,73,FALSE)</f>
        <v>0</v>
      </c>
      <c r="AI207">
        <f>VLOOKUP(C207,[1]base_traduzida!$C$1:$CN$437,74,FALSE)</f>
        <v>0</v>
      </c>
      <c r="AJ207">
        <f>VLOOKUP(C207,[1]base_traduzida!$C$1:$CN$437,75,FALSE)</f>
        <v>0</v>
      </c>
      <c r="AK207">
        <f>VLOOKUP(C207,[1]base_traduzida!$C$1:$CN$437,76,FALSE)</f>
        <v>0</v>
      </c>
      <c r="AL207">
        <f>VLOOKUP(C207,[1]base_traduzida!$C$1:$CN$437,77,FALSE)</f>
        <v>0</v>
      </c>
      <c r="AM207">
        <f>VLOOKUP(C207,[1]base_traduzida!$C$1:$CN$437,78,FALSE)</f>
        <v>0</v>
      </c>
      <c r="AN207">
        <v>0</v>
      </c>
      <c r="AO207">
        <f>VLOOKUP(C207,[1]base_traduzida!$C$1:$CN$437,80,FALSE)</f>
        <v>0</v>
      </c>
      <c r="AP207">
        <f>VLOOKUP(C207,[1]base_traduzida!$C$1:$CN$437,81,FALSE)</f>
        <v>0</v>
      </c>
      <c r="AQ207">
        <v>0</v>
      </c>
      <c r="AR207">
        <f>VLOOKUP(C207,[1]base_traduzida!$C$1:$CN$437,85,FALSE)</f>
        <v>0</v>
      </c>
      <c r="AS207">
        <f>VLOOKUP(C207,[1]base_traduzida!$C$1:$CN$437,83,FALSE)</f>
        <v>0</v>
      </c>
      <c r="AT207">
        <f>VLOOKUP(C207,[1]base_traduzida!$C$1:$CN$437,84,FALSE)</f>
        <v>0</v>
      </c>
      <c r="AU207">
        <f>VLOOKUP(C207,[1]base_traduzida!$C$1:$CN$437,82,FALSE)</f>
        <v>0</v>
      </c>
      <c r="AV207">
        <f>VLOOKUP(C207,[1]base_traduzida!$C$1:$CN$437,90,FALSE)</f>
        <v>0</v>
      </c>
      <c r="AW207">
        <f>VLOOKUP(C207,[1]base_traduzida!$C$1:$CN$437,66,FALSE)</f>
        <v>0</v>
      </c>
      <c r="AX207">
        <f>VLOOKUP(C207,[1]base_traduzida!$C$1:$CN$437,64,FALSE)</f>
        <v>0</v>
      </c>
      <c r="AY207">
        <f>VLOOKUP(C207,[1]base_traduzida!$C$1:$CN$437,65,FALSE)</f>
        <v>0</v>
      </c>
      <c r="AZ207">
        <f>VLOOKUP(C207,[1]base_traduzida!$C$1:$CN$437,69,FALSE)</f>
        <v>0</v>
      </c>
    </row>
    <row r="208" spans="1:52" x14ac:dyDescent="0.25">
      <c r="A208" t="s">
        <v>1600</v>
      </c>
      <c r="B208" t="s">
        <v>1601</v>
      </c>
      <c r="C208" t="s">
        <v>1602</v>
      </c>
      <c r="D208" t="s">
        <v>1603</v>
      </c>
      <c r="E208">
        <v>2013</v>
      </c>
      <c r="G208">
        <v>1</v>
      </c>
      <c r="H208" t="s">
        <v>1604</v>
      </c>
      <c r="I208" t="s">
        <v>1605</v>
      </c>
      <c r="J208" t="s">
        <v>61</v>
      </c>
      <c r="L208">
        <v>11</v>
      </c>
      <c r="M208" t="b">
        <v>1</v>
      </c>
      <c r="N208" t="s">
        <v>1606</v>
      </c>
      <c r="O208" t="s">
        <v>1607</v>
      </c>
      <c r="T208" t="s">
        <v>54</v>
      </c>
      <c r="U208" t="s">
        <v>792</v>
      </c>
      <c r="W208" t="s">
        <v>57</v>
      </c>
      <c r="AA208">
        <f>VLOOKUP(C208,[1]base_traduzida!$C$1:$CN$437,8,FALSE)</f>
        <v>0</v>
      </c>
      <c r="AB208">
        <f>VLOOKUP(C208,[1]base_traduzida!$C$1:$CN$437,9,FALSE)</f>
        <v>0</v>
      </c>
      <c r="AC208">
        <f>VLOOKUP(C208,[1]base_traduzida!$C$1:$CN$437,16,FALSE)</f>
        <v>0</v>
      </c>
      <c r="AD208">
        <f>VLOOKUP(C208,[1]base_traduzida!$C$1:$CN$437,68,FALSE)</f>
        <v>0</v>
      </c>
      <c r="AE208">
        <f>VLOOKUP(C208,[1]base_traduzida!$C$1:$CN$437,67,FALSE)</f>
        <v>0</v>
      </c>
      <c r="AF208">
        <f>VLOOKUP(C208,[1]base_traduzida!$C$1:$CN$437,71,FALSE)</f>
        <v>0</v>
      </c>
      <c r="AG208">
        <f>VLOOKUP(C208,[1]base_traduzida!$C$1:$CN$437,72,FALSE)</f>
        <v>0</v>
      </c>
      <c r="AH208">
        <f>VLOOKUP(C208,[1]base_traduzida!$C$1:$CN$437,73,FALSE)</f>
        <v>0</v>
      </c>
      <c r="AI208">
        <f>VLOOKUP(C208,[1]base_traduzida!$C$1:$CN$437,74,FALSE)</f>
        <v>0</v>
      </c>
      <c r="AJ208">
        <f>VLOOKUP(C208,[1]base_traduzida!$C$1:$CN$437,75,FALSE)</f>
        <v>0</v>
      </c>
      <c r="AK208">
        <f>VLOOKUP(C208,[1]base_traduzida!$C$1:$CN$437,76,FALSE)</f>
        <v>0</v>
      </c>
      <c r="AL208">
        <f>VLOOKUP(C208,[1]base_traduzida!$C$1:$CN$437,77,FALSE)</f>
        <v>0</v>
      </c>
      <c r="AM208">
        <f>VLOOKUP(C208,[1]base_traduzida!$C$1:$CN$437,78,FALSE)</f>
        <v>0</v>
      </c>
      <c r="AN208">
        <v>0</v>
      </c>
      <c r="AO208">
        <f>VLOOKUP(C208,[1]base_traduzida!$C$1:$CN$437,80,FALSE)</f>
        <v>0</v>
      </c>
      <c r="AP208">
        <f>VLOOKUP(C208,[1]base_traduzida!$C$1:$CN$437,81,FALSE)</f>
        <v>0</v>
      </c>
      <c r="AQ208">
        <v>0</v>
      </c>
      <c r="AR208">
        <f>VLOOKUP(C208,[1]base_traduzida!$C$1:$CN$437,85,FALSE)</f>
        <v>0</v>
      </c>
      <c r="AS208">
        <f>VLOOKUP(C208,[1]base_traduzida!$C$1:$CN$437,83,FALSE)</f>
        <v>0</v>
      </c>
      <c r="AT208">
        <f>VLOOKUP(C208,[1]base_traduzida!$C$1:$CN$437,84,FALSE)</f>
        <v>0</v>
      </c>
      <c r="AU208">
        <f>VLOOKUP(C208,[1]base_traduzida!$C$1:$CN$437,82,FALSE)</f>
        <v>0</v>
      </c>
      <c r="AV208">
        <f>VLOOKUP(C208,[1]base_traduzida!$C$1:$CN$437,90,FALSE)</f>
        <v>0</v>
      </c>
      <c r="AW208">
        <f>VLOOKUP(C208,[1]base_traduzida!$C$1:$CN$437,66,FALSE)</f>
        <v>0</v>
      </c>
      <c r="AX208">
        <f>VLOOKUP(C208,[1]base_traduzida!$C$1:$CN$437,64,FALSE)</f>
        <v>0</v>
      </c>
      <c r="AY208">
        <f>VLOOKUP(C208,[1]base_traduzida!$C$1:$CN$437,65,FALSE)</f>
        <v>0</v>
      </c>
      <c r="AZ208">
        <f>VLOOKUP(C208,[1]base_traduzida!$C$1:$CN$437,69,FALSE)</f>
        <v>0</v>
      </c>
    </row>
    <row r="209" spans="1:52" x14ac:dyDescent="0.25">
      <c r="A209" t="s">
        <v>1608</v>
      </c>
      <c r="B209" t="s">
        <v>1609</v>
      </c>
      <c r="C209" t="s">
        <v>1610</v>
      </c>
      <c r="D209" t="s">
        <v>1611</v>
      </c>
      <c r="E209">
        <v>2021</v>
      </c>
      <c r="H209" t="s">
        <v>1612</v>
      </c>
      <c r="I209" t="s">
        <v>1613</v>
      </c>
      <c r="L209">
        <v>6</v>
      </c>
      <c r="M209" t="b">
        <v>1</v>
      </c>
      <c r="N209" t="s">
        <v>1614</v>
      </c>
      <c r="O209" t="s">
        <v>72</v>
      </c>
      <c r="P209" t="s">
        <v>1615</v>
      </c>
      <c r="Q209" t="s">
        <v>1616</v>
      </c>
      <c r="S209">
        <v>167930</v>
      </c>
      <c r="T209" t="s">
        <v>54</v>
      </c>
      <c r="U209" t="s">
        <v>75</v>
      </c>
      <c r="W209" t="s">
        <v>57</v>
      </c>
      <c r="AA209">
        <f>VLOOKUP(C209,[1]base_traduzida!$C$1:$CN$437,8,FALSE)</f>
        <v>0</v>
      </c>
      <c r="AB209">
        <f>VLOOKUP(C209,[1]base_traduzida!$C$1:$CN$437,9,FALSE)</f>
        <v>0</v>
      </c>
      <c r="AC209">
        <f>VLOOKUP(C209,[1]base_traduzida!$C$1:$CN$437,16,FALSE)</f>
        <v>0</v>
      </c>
      <c r="AD209">
        <f>VLOOKUP(C209,[1]base_traduzida!$C$1:$CN$437,68,FALSE)</f>
        <v>1</v>
      </c>
      <c r="AE209">
        <f>VLOOKUP(C209,[1]base_traduzida!$C$1:$CN$437,67,FALSE)</f>
        <v>0</v>
      </c>
      <c r="AF209">
        <f>VLOOKUP(C209,[1]base_traduzida!$C$1:$CN$437,71,FALSE)</f>
        <v>0</v>
      </c>
      <c r="AG209">
        <f>VLOOKUP(C209,[1]base_traduzida!$C$1:$CN$437,72,FALSE)</f>
        <v>0</v>
      </c>
      <c r="AH209">
        <f>VLOOKUP(C209,[1]base_traduzida!$C$1:$CN$437,73,FALSE)</f>
        <v>0</v>
      </c>
      <c r="AI209">
        <f>VLOOKUP(C209,[1]base_traduzida!$C$1:$CN$437,74,FALSE)</f>
        <v>0</v>
      </c>
      <c r="AJ209">
        <f>VLOOKUP(C209,[1]base_traduzida!$C$1:$CN$437,75,FALSE)</f>
        <v>0</v>
      </c>
      <c r="AK209">
        <f>VLOOKUP(C209,[1]base_traduzida!$C$1:$CN$437,76,FALSE)</f>
        <v>0</v>
      </c>
      <c r="AL209">
        <f>VLOOKUP(C209,[1]base_traduzida!$C$1:$CN$437,77,FALSE)</f>
        <v>0</v>
      </c>
      <c r="AM209">
        <f>VLOOKUP(C209,[1]base_traduzida!$C$1:$CN$437,78,FALSE)</f>
        <v>0</v>
      </c>
      <c r="AN209">
        <v>0</v>
      </c>
      <c r="AO209">
        <f>VLOOKUP(C209,[1]base_traduzida!$C$1:$CN$437,80,FALSE)</f>
        <v>0</v>
      </c>
      <c r="AP209" t="str">
        <f>VLOOKUP(C209,[1]base_traduzida!$C$1:$CN$437,81,FALSE)</f>
        <v>Entra ou ñ para leitura: não</v>
      </c>
      <c r="AQ209">
        <v>0</v>
      </c>
      <c r="AR209">
        <f>VLOOKUP(C209,[1]base_traduzida!$C$1:$CN$437,85,FALSE)</f>
        <v>0</v>
      </c>
      <c r="AS209">
        <f>VLOOKUP(C209,[1]base_traduzida!$C$1:$CN$437,83,FALSE)</f>
        <v>44375</v>
      </c>
      <c r="AT209">
        <f>VLOOKUP(C209,[1]base_traduzida!$C$1:$CN$437,84,FALSE)</f>
        <v>0</v>
      </c>
      <c r="AU209" t="str">
        <f>VLOOKUP(C209,[1]base_traduzida!$C$1:$CN$437,82,FALSE)</f>
        <v>Ruim</v>
      </c>
      <c r="AV209">
        <f>VLOOKUP(C209,[1]base_traduzida!$C$1:$CN$437,90,FALSE)</f>
        <v>0</v>
      </c>
      <c r="AW209">
        <f>VLOOKUP(C209,[1]base_traduzida!$C$1:$CN$437,66,FALSE)</f>
        <v>0</v>
      </c>
      <c r="AX209">
        <f>VLOOKUP(C209,[1]base_traduzida!$C$1:$CN$437,64,FALSE)</f>
        <v>0</v>
      </c>
      <c r="AY209">
        <f>VLOOKUP(C209,[1]base_traduzida!$C$1:$CN$437,65,FALSE)</f>
        <v>0</v>
      </c>
      <c r="AZ209">
        <f>VLOOKUP(C209,[1]base_traduzida!$C$1:$CN$437,69,FALSE)</f>
        <v>0</v>
      </c>
    </row>
    <row r="210" spans="1:52" x14ac:dyDescent="0.25">
      <c r="A210" t="s">
        <v>1617</v>
      </c>
      <c r="B210" t="s">
        <v>1618</v>
      </c>
      <c r="C210" t="s">
        <v>1619</v>
      </c>
      <c r="D210" t="s">
        <v>1620</v>
      </c>
      <c r="E210">
        <v>2010</v>
      </c>
      <c r="G210">
        <v>33</v>
      </c>
      <c r="H210" t="s">
        <v>1621</v>
      </c>
      <c r="I210" t="s">
        <v>1622</v>
      </c>
      <c r="L210">
        <v>4</v>
      </c>
      <c r="M210" t="b">
        <v>1</v>
      </c>
      <c r="N210" t="s">
        <v>1623</v>
      </c>
      <c r="T210" t="s">
        <v>54</v>
      </c>
      <c r="U210" t="s">
        <v>55</v>
      </c>
      <c r="V210" t="s">
        <v>83</v>
      </c>
      <c r="W210" t="s">
        <v>57</v>
      </c>
      <c r="AA210" t="e">
        <f>VLOOKUP(C210,[1]base_traduzida!$C$1:$CN$437,8,FALSE)</f>
        <v>#N/A</v>
      </c>
      <c r="AB210" t="e">
        <f>VLOOKUP(C210,[1]base_traduzida!$C$1:$CN$437,9,FALSE)</f>
        <v>#N/A</v>
      </c>
      <c r="AC210" t="e">
        <f>VLOOKUP(C210,[1]base_traduzida!$C$1:$CN$437,16,FALSE)</f>
        <v>#N/A</v>
      </c>
      <c r="AD210" t="e">
        <f>VLOOKUP(C210,[1]base_traduzida!$C$1:$CN$437,68,FALSE)</f>
        <v>#N/A</v>
      </c>
      <c r="AE210" t="e">
        <f>VLOOKUP(C210,[1]base_traduzida!$C$1:$CN$437,67,FALSE)</f>
        <v>#N/A</v>
      </c>
      <c r="AF210" t="e">
        <f>VLOOKUP(C210,[1]base_traduzida!$C$1:$CN$437,71,FALSE)</f>
        <v>#N/A</v>
      </c>
      <c r="AG210" t="e">
        <f>VLOOKUP(C210,[1]base_traduzida!$C$1:$CN$437,72,FALSE)</f>
        <v>#N/A</v>
      </c>
      <c r="AH210" t="e">
        <f>VLOOKUP(C210,[1]base_traduzida!$C$1:$CN$437,73,FALSE)</f>
        <v>#N/A</v>
      </c>
      <c r="AI210" t="e">
        <f>VLOOKUP(C210,[1]base_traduzida!$C$1:$CN$437,74,FALSE)</f>
        <v>#N/A</v>
      </c>
      <c r="AJ210" t="e">
        <f>VLOOKUP(C210,[1]base_traduzida!$C$1:$CN$437,75,FALSE)</f>
        <v>#N/A</v>
      </c>
      <c r="AK210" t="e">
        <f>VLOOKUP(C210,[1]base_traduzida!$C$1:$CN$437,76,FALSE)</f>
        <v>#N/A</v>
      </c>
      <c r="AL210" t="e">
        <f>VLOOKUP(C210,[1]base_traduzida!$C$1:$CN$437,77,FALSE)</f>
        <v>#N/A</v>
      </c>
      <c r="AM210" t="e">
        <f>VLOOKUP(C210,[1]base_traduzida!$C$1:$CN$437,78,FALSE)</f>
        <v>#N/A</v>
      </c>
      <c r="AN210">
        <v>0</v>
      </c>
      <c r="AO210" t="e">
        <f>VLOOKUP(C210,[1]base_traduzida!$C$1:$CN$437,80,FALSE)</f>
        <v>#N/A</v>
      </c>
      <c r="AP210" t="e">
        <f>VLOOKUP(C210,[1]base_traduzida!$C$1:$CN$437,81,FALSE)</f>
        <v>#N/A</v>
      </c>
      <c r="AQ210">
        <v>0</v>
      </c>
      <c r="AR210" t="e">
        <f>VLOOKUP(C210,[1]base_traduzida!$C$1:$CN$437,85,FALSE)</f>
        <v>#N/A</v>
      </c>
      <c r="AS210" t="e">
        <f>VLOOKUP(C210,[1]base_traduzida!$C$1:$CN$437,83,FALSE)</f>
        <v>#N/A</v>
      </c>
      <c r="AT210" t="e">
        <f>VLOOKUP(C210,[1]base_traduzida!$C$1:$CN$437,84,FALSE)</f>
        <v>#N/A</v>
      </c>
      <c r="AU210" t="e">
        <f>VLOOKUP(C210,[1]base_traduzida!$C$1:$CN$437,82,FALSE)</f>
        <v>#N/A</v>
      </c>
      <c r="AV210" t="e">
        <f>VLOOKUP(C210,[1]base_traduzida!$C$1:$CN$437,90,FALSE)</f>
        <v>#N/A</v>
      </c>
      <c r="AW210" t="e">
        <f>VLOOKUP(C210,[1]base_traduzida!$C$1:$CN$437,66,FALSE)</f>
        <v>#N/A</v>
      </c>
      <c r="AX210" t="e">
        <f>VLOOKUP(C210,[1]base_traduzida!$C$1:$CN$437,64,FALSE)</f>
        <v>#N/A</v>
      </c>
      <c r="AY210" t="e">
        <f>VLOOKUP(C210,[1]base_traduzida!$C$1:$CN$437,65,FALSE)</f>
        <v>#N/A</v>
      </c>
      <c r="AZ210" t="e">
        <f>VLOOKUP(C210,[1]base_traduzida!$C$1:$CN$437,69,FALSE)</f>
        <v>#N/A</v>
      </c>
    </row>
    <row r="211" spans="1:52" x14ac:dyDescent="0.25">
      <c r="A211" t="s">
        <v>1624</v>
      </c>
      <c r="B211" t="s">
        <v>1625</v>
      </c>
      <c r="C211" t="s">
        <v>1626</v>
      </c>
      <c r="D211" t="s">
        <v>1627</v>
      </c>
      <c r="E211">
        <v>2019</v>
      </c>
      <c r="F211" t="s">
        <v>61</v>
      </c>
      <c r="G211">
        <v>15</v>
      </c>
      <c r="H211" t="s">
        <v>1628</v>
      </c>
      <c r="I211" t="s">
        <v>1629</v>
      </c>
      <c r="J211" t="s">
        <v>61</v>
      </c>
      <c r="L211">
        <v>1</v>
      </c>
      <c r="M211" t="b">
        <v>0</v>
      </c>
      <c r="N211" t="s">
        <v>1630</v>
      </c>
      <c r="O211" t="s">
        <v>451</v>
      </c>
      <c r="T211" t="s">
        <v>54</v>
      </c>
      <c r="U211" t="s">
        <v>55</v>
      </c>
      <c r="V211" t="s">
        <v>140</v>
      </c>
      <c r="W211" t="s">
        <v>57</v>
      </c>
      <c r="AA211">
        <f>VLOOKUP(C211,[1]base_traduzida!$C$1:$CN$437,8,FALSE)</f>
        <v>0</v>
      </c>
      <c r="AB211">
        <f>VLOOKUP(C211,[1]base_traduzida!$C$1:$CN$437,9,FALSE)</f>
        <v>1</v>
      </c>
      <c r="AC211">
        <f>VLOOKUP(C211,[1]base_traduzida!$C$1:$CN$437,16,FALSE)</f>
        <v>0</v>
      </c>
      <c r="AD211">
        <f>VLOOKUP(C211,[1]base_traduzida!$C$1:$CN$437,68,FALSE)</f>
        <v>1</v>
      </c>
      <c r="AE211">
        <f>VLOOKUP(C211,[1]base_traduzida!$C$1:$CN$437,67,FALSE)</f>
        <v>0</v>
      </c>
      <c r="AF211">
        <f>VLOOKUP(C211,[1]base_traduzida!$C$1:$CN$437,71,FALSE)</f>
        <v>0</v>
      </c>
      <c r="AG211">
        <f>VLOOKUP(C211,[1]base_traduzida!$C$1:$CN$437,72,FALSE)</f>
        <v>0</v>
      </c>
      <c r="AH211">
        <f>VLOOKUP(C211,[1]base_traduzida!$C$1:$CN$437,73,FALSE)</f>
        <v>0</v>
      </c>
      <c r="AI211">
        <f>VLOOKUP(C211,[1]base_traduzida!$C$1:$CN$437,74,FALSE)</f>
        <v>0</v>
      </c>
      <c r="AJ211">
        <f>VLOOKUP(C211,[1]base_traduzida!$C$1:$CN$437,75,FALSE)</f>
        <v>0</v>
      </c>
      <c r="AK211">
        <f>VLOOKUP(C211,[1]base_traduzida!$C$1:$CN$437,76,FALSE)</f>
        <v>0</v>
      </c>
      <c r="AL211">
        <f>VLOOKUP(C211,[1]base_traduzida!$C$1:$CN$437,77,FALSE)</f>
        <v>0</v>
      </c>
      <c r="AM211">
        <f>VLOOKUP(C211,[1]base_traduzida!$C$1:$CN$437,78,FALSE)</f>
        <v>0</v>
      </c>
      <c r="AN211">
        <v>0</v>
      </c>
      <c r="AO211">
        <f>VLOOKUP(C211,[1]base_traduzida!$C$1:$CN$437,80,FALSE)</f>
        <v>0</v>
      </c>
      <c r="AP211" t="str">
        <f>VLOOKUP(C211,[1]base_traduzida!$C$1:$CN$437,81,FALSE)</f>
        <v>Entra ou ñ para leitura: não - RAM em quimioterapia</v>
      </c>
      <c r="AQ211">
        <v>0</v>
      </c>
      <c r="AR211">
        <f>VLOOKUP(C211,[1]base_traduzida!$C$1:$CN$437,85,FALSE)</f>
        <v>1</v>
      </c>
      <c r="AS211">
        <f>VLOOKUP(C211,[1]base_traduzida!$C$1:$CN$437,83,FALSE)</f>
        <v>44371</v>
      </c>
      <c r="AT211">
        <f>VLOOKUP(C211,[1]base_traduzida!$C$1:$CN$437,84,FALSE)</f>
        <v>0</v>
      </c>
      <c r="AU211" t="str">
        <f>VLOOKUP(C211,[1]base_traduzida!$C$1:$CN$437,82,FALSE)</f>
        <v>Ruim</v>
      </c>
      <c r="AV211">
        <f>VLOOKUP(C211,[1]base_traduzida!$C$1:$CN$437,90,FALSE)</f>
        <v>0</v>
      </c>
      <c r="AW211">
        <f>VLOOKUP(C211,[1]base_traduzida!$C$1:$CN$437,66,FALSE)</f>
        <v>0</v>
      </c>
      <c r="AX211">
        <f>VLOOKUP(C211,[1]base_traduzida!$C$1:$CN$437,64,FALSE)</f>
        <v>0</v>
      </c>
      <c r="AY211">
        <f>VLOOKUP(C211,[1]base_traduzida!$C$1:$CN$437,65,FALSE)</f>
        <v>0</v>
      </c>
      <c r="AZ211">
        <f>VLOOKUP(C211,[1]base_traduzida!$C$1:$CN$437,69,FALSE)</f>
        <v>0</v>
      </c>
    </row>
    <row r="212" spans="1:52" x14ac:dyDescent="0.25">
      <c r="A212" t="s">
        <v>1631</v>
      </c>
      <c r="B212" t="s">
        <v>1632</v>
      </c>
      <c r="C212" t="s">
        <v>1633</v>
      </c>
      <c r="D212" t="s">
        <v>1634</v>
      </c>
      <c r="E212">
        <v>2022</v>
      </c>
      <c r="H212" t="s">
        <v>1635</v>
      </c>
      <c r="I212" t="s">
        <v>1636</v>
      </c>
      <c r="J212" t="s">
        <v>61</v>
      </c>
      <c r="L212">
        <v>1</v>
      </c>
      <c r="M212" t="b">
        <v>0</v>
      </c>
      <c r="N212" t="s">
        <v>1637</v>
      </c>
      <c r="O212" t="s">
        <v>451</v>
      </c>
      <c r="T212" t="s">
        <v>54</v>
      </c>
      <c r="U212" t="s">
        <v>55</v>
      </c>
      <c r="V212" t="s">
        <v>140</v>
      </c>
      <c r="W212" t="s">
        <v>57</v>
      </c>
      <c r="AA212" t="e">
        <f>VLOOKUP(C212,[1]base_traduzida!$C$1:$CN$437,8,FALSE)</f>
        <v>#N/A</v>
      </c>
      <c r="AB212" t="e">
        <f>VLOOKUP(C212,[1]base_traduzida!$C$1:$CN$437,9,FALSE)</f>
        <v>#N/A</v>
      </c>
      <c r="AC212" t="e">
        <f>VLOOKUP(C212,[1]base_traduzida!$C$1:$CN$437,16,FALSE)</f>
        <v>#N/A</v>
      </c>
      <c r="AD212" t="e">
        <f>VLOOKUP(C212,[1]base_traduzida!$C$1:$CN$437,68,FALSE)</f>
        <v>#N/A</v>
      </c>
      <c r="AE212" t="e">
        <f>VLOOKUP(C212,[1]base_traduzida!$C$1:$CN$437,67,FALSE)</f>
        <v>#N/A</v>
      </c>
      <c r="AF212" t="e">
        <f>VLOOKUP(C212,[1]base_traduzida!$C$1:$CN$437,71,FALSE)</f>
        <v>#N/A</v>
      </c>
      <c r="AG212" t="e">
        <f>VLOOKUP(C212,[1]base_traduzida!$C$1:$CN$437,72,FALSE)</f>
        <v>#N/A</v>
      </c>
      <c r="AH212" t="e">
        <f>VLOOKUP(C212,[1]base_traduzida!$C$1:$CN$437,73,FALSE)</f>
        <v>#N/A</v>
      </c>
      <c r="AI212" t="e">
        <f>VLOOKUP(C212,[1]base_traduzida!$C$1:$CN$437,74,FALSE)</f>
        <v>#N/A</v>
      </c>
      <c r="AJ212" t="e">
        <f>VLOOKUP(C212,[1]base_traduzida!$C$1:$CN$437,75,FALSE)</f>
        <v>#N/A</v>
      </c>
      <c r="AK212" t="e">
        <f>VLOOKUP(C212,[1]base_traduzida!$C$1:$CN$437,76,FALSE)</f>
        <v>#N/A</v>
      </c>
      <c r="AL212" t="e">
        <f>VLOOKUP(C212,[1]base_traduzida!$C$1:$CN$437,77,FALSE)</f>
        <v>#N/A</v>
      </c>
      <c r="AM212" t="e">
        <f>VLOOKUP(C212,[1]base_traduzida!$C$1:$CN$437,78,FALSE)</f>
        <v>#N/A</v>
      </c>
      <c r="AN212">
        <v>0</v>
      </c>
      <c r="AO212" t="e">
        <f>VLOOKUP(C212,[1]base_traduzida!$C$1:$CN$437,80,FALSE)</f>
        <v>#N/A</v>
      </c>
      <c r="AP212" t="e">
        <f>VLOOKUP(C212,[1]base_traduzida!$C$1:$CN$437,81,FALSE)</f>
        <v>#N/A</v>
      </c>
      <c r="AQ212">
        <v>0</v>
      </c>
      <c r="AR212" t="e">
        <f>VLOOKUP(C212,[1]base_traduzida!$C$1:$CN$437,85,FALSE)</f>
        <v>#N/A</v>
      </c>
      <c r="AS212" t="e">
        <f>VLOOKUP(C212,[1]base_traduzida!$C$1:$CN$437,83,FALSE)</f>
        <v>#N/A</v>
      </c>
      <c r="AT212" t="e">
        <f>VLOOKUP(C212,[1]base_traduzida!$C$1:$CN$437,84,FALSE)</f>
        <v>#N/A</v>
      </c>
      <c r="AU212" t="e">
        <f>VLOOKUP(C212,[1]base_traduzida!$C$1:$CN$437,82,FALSE)</f>
        <v>#N/A</v>
      </c>
      <c r="AV212" t="e">
        <f>VLOOKUP(C212,[1]base_traduzida!$C$1:$CN$437,90,FALSE)</f>
        <v>#N/A</v>
      </c>
      <c r="AW212" t="e">
        <f>VLOOKUP(C212,[1]base_traduzida!$C$1:$CN$437,66,FALSE)</f>
        <v>#N/A</v>
      </c>
      <c r="AX212" t="e">
        <f>VLOOKUP(C212,[1]base_traduzida!$C$1:$CN$437,64,FALSE)</f>
        <v>#N/A</v>
      </c>
      <c r="AY212" t="e">
        <f>VLOOKUP(C212,[1]base_traduzida!$C$1:$CN$437,65,FALSE)</f>
        <v>#N/A</v>
      </c>
      <c r="AZ212" t="e">
        <f>VLOOKUP(C212,[1]base_traduzida!$C$1:$CN$437,69,FALSE)</f>
        <v>#N/A</v>
      </c>
    </row>
    <row r="213" spans="1:52" x14ac:dyDescent="0.25">
      <c r="A213" t="s">
        <v>1638</v>
      </c>
      <c r="C213" t="s">
        <v>1639</v>
      </c>
      <c r="D213" t="s">
        <v>1640</v>
      </c>
      <c r="E213">
        <v>2001</v>
      </c>
      <c r="F213" t="s">
        <v>61</v>
      </c>
      <c r="G213">
        <v>1339</v>
      </c>
      <c r="H213" t="s">
        <v>1641</v>
      </c>
      <c r="I213" t="s">
        <v>1642</v>
      </c>
      <c r="J213" t="s">
        <v>61</v>
      </c>
      <c r="L213">
        <v>5</v>
      </c>
      <c r="M213" t="b">
        <v>1</v>
      </c>
      <c r="N213" t="s">
        <v>1643</v>
      </c>
      <c r="T213" t="s">
        <v>54</v>
      </c>
      <c r="U213" t="s">
        <v>55</v>
      </c>
      <c r="W213" t="s">
        <v>57</v>
      </c>
      <c r="AA213">
        <f>VLOOKUP(C213,[1]base_traduzida!$C$1:$CN$437,8,FALSE)</f>
        <v>0</v>
      </c>
      <c r="AB213">
        <f>VLOOKUP(C213,[1]base_traduzida!$C$1:$CN$437,9,FALSE)</f>
        <v>0</v>
      </c>
      <c r="AC213">
        <f>VLOOKUP(C213,[1]base_traduzida!$C$1:$CN$437,16,FALSE)</f>
        <v>0</v>
      </c>
      <c r="AD213">
        <f>VLOOKUP(C213,[1]base_traduzida!$C$1:$CN$437,68,FALSE)</f>
        <v>0</v>
      </c>
      <c r="AE213">
        <f>VLOOKUP(C213,[1]base_traduzida!$C$1:$CN$437,67,FALSE)</f>
        <v>0</v>
      </c>
      <c r="AF213">
        <f>VLOOKUP(C213,[1]base_traduzida!$C$1:$CN$437,71,FALSE)</f>
        <v>0</v>
      </c>
      <c r="AG213">
        <f>VLOOKUP(C213,[1]base_traduzida!$C$1:$CN$437,72,FALSE)</f>
        <v>0</v>
      </c>
      <c r="AH213">
        <f>VLOOKUP(C213,[1]base_traduzida!$C$1:$CN$437,73,FALSE)</f>
        <v>0</v>
      </c>
      <c r="AI213">
        <f>VLOOKUP(C213,[1]base_traduzida!$C$1:$CN$437,74,FALSE)</f>
        <v>0</v>
      </c>
      <c r="AJ213">
        <f>VLOOKUP(C213,[1]base_traduzida!$C$1:$CN$437,75,FALSE)</f>
        <v>0</v>
      </c>
      <c r="AK213">
        <f>VLOOKUP(C213,[1]base_traduzida!$C$1:$CN$437,76,FALSE)</f>
        <v>0</v>
      </c>
      <c r="AL213">
        <f>VLOOKUP(C213,[1]base_traduzida!$C$1:$CN$437,77,FALSE)</f>
        <v>0</v>
      </c>
      <c r="AM213">
        <f>VLOOKUP(C213,[1]base_traduzida!$C$1:$CN$437,78,FALSE)</f>
        <v>0</v>
      </c>
      <c r="AN213">
        <v>0</v>
      </c>
      <c r="AO213">
        <f>VLOOKUP(C213,[1]base_traduzida!$C$1:$CN$437,80,FALSE)</f>
        <v>0</v>
      </c>
      <c r="AP213">
        <f>VLOOKUP(C213,[1]base_traduzida!$C$1:$CN$437,81,FALSE)</f>
        <v>0</v>
      </c>
      <c r="AQ213">
        <v>0</v>
      </c>
      <c r="AR213">
        <f>VLOOKUP(C213,[1]base_traduzida!$C$1:$CN$437,85,FALSE)</f>
        <v>0</v>
      </c>
      <c r="AS213">
        <f>VLOOKUP(C213,[1]base_traduzida!$C$1:$CN$437,83,FALSE)</f>
        <v>0</v>
      </c>
      <c r="AT213">
        <f>VLOOKUP(C213,[1]base_traduzida!$C$1:$CN$437,84,FALSE)</f>
        <v>0</v>
      </c>
      <c r="AU213">
        <f>VLOOKUP(C213,[1]base_traduzida!$C$1:$CN$437,82,FALSE)</f>
        <v>0</v>
      </c>
      <c r="AV213">
        <f>VLOOKUP(C213,[1]base_traduzida!$C$1:$CN$437,90,FALSE)</f>
        <v>0</v>
      </c>
      <c r="AW213">
        <f>VLOOKUP(C213,[1]base_traduzida!$C$1:$CN$437,66,FALSE)</f>
        <v>0</v>
      </c>
      <c r="AX213">
        <f>VLOOKUP(C213,[1]base_traduzida!$C$1:$CN$437,64,FALSE)</f>
        <v>0</v>
      </c>
      <c r="AY213">
        <f>VLOOKUP(C213,[1]base_traduzida!$C$1:$CN$437,65,FALSE)</f>
        <v>0</v>
      </c>
      <c r="AZ213">
        <f>VLOOKUP(C213,[1]base_traduzida!$C$1:$CN$437,69,FALSE)</f>
        <v>0</v>
      </c>
    </row>
    <row r="214" spans="1:52" x14ac:dyDescent="0.25">
      <c r="A214" t="s">
        <v>1644</v>
      </c>
      <c r="B214" t="s">
        <v>1645</v>
      </c>
      <c r="C214" t="s">
        <v>1646</v>
      </c>
      <c r="D214" t="s">
        <v>1647</v>
      </c>
      <c r="E214">
        <v>2014</v>
      </c>
      <c r="G214">
        <v>7</v>
      </c>
      <c r="H214" t="s">
        <v>1648</v>
      </c>
      <c r="I214" t="s">
        <v>1649</v>
      </c>
      <c r="J214" t="s">
        <v>61</v>
      </c>
      <c r="L214">
        <v>1</v>
      </c>
      <c r="M214" t="b">
        <v>0</v>
      </c>
      <c r="N214" t="s">
        <v>1650</v>
      </c>
      <c r="O214" t="s">
        <v>216</v>
      </c>
      <c r="T214" t="s">
        <v>54</v>
      </c>
      <c r="U214" t="s">
        <v>55</v>
      </c>
      <c r="V214" t="s">
        <v>140</v>
      </c>
      <c r="W214" t="s">
        <v>57</v>
      </c>
      <c r="AA214">
        <f>VLOOKUP(C214,[1]base_traduzida!$C$1:$CN$437,8,FALSE)</f>
        <v>0</v>
      </c>
      <c r="AB214">
        <f>VLOOKUP(C214,[1]base_traduzida!$C$1:$CN$437,9,FALSE)</f>
        <v>0</v>
      </c>
      <c r="AC214">
        <f>VLOOKUP(C214,[1]base_traduzida!$C$1:$CN$437,16,FALSE)</f>
        <v>0</v>
      </c>
      <c r="AD214">
        <f>VLOOKUP(C214,[1]base_traduzida!$C$1:$CN$437,68,FALSE)</f>
        <v>0</v>
      </c>
      <c r="AE214">
        <f>VLOOKUP(C214,[1]base_traduzida!$C$1:$CN$437,67,FALSE)</f>
        <v>0</v>
      </c>
      <c r="AF214">
        <f>VLOOKUP(C214,[1]base_traduzida!$C$1:$CN$437,71,FALSE)</f>
        <v>0</v>
      </c>
      <c r="AG214">
        <f>VLOOKUP(C214,[1]base_traduzida!$C$1:$CN$437,72,FALSE)</f>
        <v>0</v>
      </c>
      <c r="AH214">
        <f>VLOOKUP(C214,[1]base_traduzida!$C$1:$CN$437,73,FALSE)</f>
        <v>0</v>
      </c>
      <c r="AI214">
        <f>VLOOKUP(C214,[1]base_traduzida!$C$1:$CN$437,74,FALSE)</f>
        <v>0</v>
      </c>
      <c r="AJ214">
        <f>VLOOKUP(C214,[1]base_traduzida!$C$1:$CN$437,75,FALSE)</f>
        <v>0</v>
      </c>
      <c r="AK214">
        <f>VLOOKUP(C214,[1]base_traduzida!$C$1:$CN$437,76,FALSE)</f>
        <v>0</v>
      </c>
      <c r="AL214">
        <f>VLOOKUP(C214,[1]base_traduzida!$C$1:$CN$437,77,FALSE)</f>
        <v>0</v>
      </c>
      <c r="AM214">
        <f>VLOOKUP(C214,[1]base_traduzida!$C$1:$CN$437,78,FALSE)</f>
        <v>0</v>
      </c>
      <c r="AN214">
        <v>0</v>
      </c>
      <c r="AO214">
        <f>VLOOKUP(C214,[1]base_traduzida!$C$1:$CN$437,80,FALSE)</f>
        <v>0</v>
      </c>
      <c r="AP214">
        <f>VLOOKUP(C214,[1]base_traduzida!$C$1:$CN$437,81,FALSE)</f>
        <v>0</v>
      </c>
      <c r="AQ214">
        <v>0</v>
      </c>
      <c r="AR214">
        <f>VLOOKUP(C214,[1]base_traduzida!$C$1:$CN$437,85,FALSE)</f>
        <v>0</v>
      </c>
      <c r="AS214">
        <f>VLOOKUP(C214,[1]base_traduzida!$C$1:$CN$437,83,FALSE)</f>
        <v>0</v>
      </c>
      <c r="AT214">
        <f>VLOOKUP(C214,[1]base_traduzida!$C$1:$CN$437,84,FALSE)</f>
        <v>0</v>
      </c>
      <c r="AU214">
        <f>VLOOKUP(C214,[1]base_traduzida!$C$1:$CN$437,82,FALSE)</f>
        <v>0</v>
      </c>
      <c r="AV214">
        <f>VLOOKUP(C214,[1]base_traduzida!$C$1:$CN$437,90,FALSE)</f>
        <v>0</v>
      </c>
      <c r="AW214">
        <f>VLOOKUP(C214,[1]base_traduzida!$C$1:$CN$437,66,FALSE)</f>
        <v>0</v>
      </c>
      <c r="AX214">
        <f>VLOOKUP(C214,[1]base_traduzida!$C$1:$CN$437,64,FALSE)</f>
        <v>0</v>
      </c>
      <c r="AY214">
        <f>VLOOKUP(C214,[1]base_traduzida!$C$1:$CN$437,65,FALSE)</f>
        <v>0</v>
      </c>
      <c r="AZ214">
        <f>VLOOKUP(C214,[1]base_traduzida!$C$1:$CN$437,69,FALSE)</f>
        <v>0</v>
      </c>
    </row>
    <row r="215" spans="1:52" x14ac:dyDescent="0.25">
      <c r="A215" t="s">
        <v>1651</v>
      </c>
      <c r="B215" t="s">
        <v>1652</v>
      </c>
      <c r="C215" t="s">
        <v>1653</v>
      </c>
      <c r="D215" t="s">
        <v>1654</v>
      </c>
      <c r="E215">
        <v>2017</v>
      </c>
      <c r="G215">
        <v>10</v>
      </c>
      <c r="H215" t="s">
        <v>1655</v>
      </c>
      <c r="I215" t="s">
        <v>1656</v>
      </c>
      <c r="J215" t="s">
        <v>61</v>
      </c>
      <c r="L215">
        <v>9</v>
      </c>
      <c r="M215" t="b">
        <v>1</v>
      </c>
      <c r="N215" t="s">
        <v>1657</v>
      </c>
      <c r="O215" t="s">
        <v>1658</v>
      </c>
      <c r="T215" t="s">
        <v>54</v>
      </c>
      <c r="U215" t="s">
        <v>55</v>
      </c>
      <c r="V215" t="s">
        <v>246</v>
      </c>
      <c r="W215" t="s">
        <v>57</v>
      </c>
      <c r="AA215">
        <f>VLOOKUP(C215,[1]base_traduzida!$C$1:$CN$437,8,FALSE)</f>
        <v>0</v>
      </c>
      <c r="AB215">
        <f>VLOOKUP(C215,[1]base_traduzida!$C$1:$CN$437,9,FALSE)</f>
        <v>0</v>
      </c>
      <c r="AC215">
        <f>VLOOKUP(C215,[1]base_traduzida!$C$1:$CN$437,16,FALSE)</f>
        <v>0</v>
      </c>
      <c r="AD215">
        <f>VLOOKUP(C215,[1]base_traduzida!$C$1:$CN$437,68,FALSE)</f>
        <v>1</v>
      </c>
      <c r="AE215">
        <f>VLOOKUP(C215,[1]base_traduzida!$C$1:$CN$437,67,FALSE)</f>
        <v>0</v>
      </c>
      <c r="AF215">
        <f>VLOOKUP(C215,[1]base_traduzida!$C$1:$CN$437,71,FALSE)</f>
        <v>0</v>
      </c>
      <c r="AG215">
        <f>VLOOKUP(C215,[1]base_traduzida!$C$1:$CN$437,72,FALSE)</f>
        <v>0</v>
      </c>
      <c r="AH215">
        <f>VLOOKUP(C215,[1]base_traduzida!$C$1:$CN$437,73,FALSE)</f>
        <v>0</v>
      </c>
      <c r="AI215">
        <f>VLOOKUP(C215,[1]base_traduzida!$C$1:$CN$437,74,FALSE)</f>
        <v>0</v>
      </c>
      <c r="AJ215">
        <f>VLOOKUP(C215,[1]base_traduzida!$C$1:$CN$437,75,FALSE)</f>
        <v>0</v>
      </c>
      <c r="AK215">
        <f>VLOOKUP(C215,[1]base_traduzida!$C$1:$CN$437,76,FALSE)</f>
        <v>0</v>
      </c>
      <c r="AL215">
        <f>VLOOKUP(C215,[1]base_traduzida!$C$1:$CN$437,77,FALSE)</f>
        <v>0</v>
      </c>
      <c r="AM215">
        <f>VLOOKUP(C215,[1]base_traduzida!$C$1:$CN$437,78,FALSE)</f>
        <v>0</v>
      </c>
      <c r="AN215">
        <v>0</v>
      </c>
      <c r="AO215">
        <f>VLOOKUP(C215,[1]base_traduzida!$C$1:$CN$437,80,FALSE)</f>
        <v>0</v>
      </c>
      <c r="AP215" t="str">
        <f>VLOOKUP(C215,[1]base_traduzida!$C$1:$CN$437,81,FALSE)</f>
        <v>Entra ou ñ para leitura: não</v>
      </c>
      <c r="AQ215">
        <v>0</v>
      </c>
      <c r="AR215">
        <f>VLOOKUP(C215,[1]base_traduzida!$C$1:$CN$437,85,FALSE)</f>
        <v>0</v>
      </c>
      <c r="AS215">
        <f>VLOOKUP(C215,[1]base_traduzida!$C$1:$CN$437,83,FALSE)</f>
        <v>44373</v>
      </c>
      <c r="AT215">
        <f>VLOOKUP(C215,[1]base_traduzida!$C$1:$CN$437,84,FALSE)</f>
        <v>0</v>
      </c>
      <c r="AU215" t="str">
        <f>VLOOKUP(C215,[1]base_traduzida!$C$1:$CN$437,82,FALSE)</f>
        <v>Ruim</v>
      </c>
      <c r="AV215">
        <f>VLOOKUP(C215,[1]base_traduzida!$C$1:$CN$437,90,FALSE)</f>
        <v>0</v>
      </c>
      <c r="AW215">
        <f>VLOOKUP(C215,[1]base_traduzida!$C$1:$CN$437,66,FALSE)</f>
        <v>0</v>
      </c>
      <c r="AX215">
        <f>VLOOKUP(C215,[1]base_traduzida!$C$1:$CN$437,64,FALSE)</f>
        <v>0</v>
      </c>
      <c r="AY215">
        <f>VLOOKUP(C215,[1]base_traduzida!$C$1:$CN$437,65,FALSE)</f>
        <v>0</v>
      </c>
      <c r="AZ215">
        <f>VLOOKUP(C215,[1]base_traduzida!$C$1:$CN$437,69,FALSE)</f>
        <v>0</v>
      </c>
    </row>
    <row r="216" spans="1:52" x14ac:dyDescent="0.25">
      <c r="A216" t="s">
        <v>1659</v>
      </c>
      <c r="B216" t="s">
        <v>1660</v>
      </c>
      <c r="C216" t="s">
        <v>1661</v>
      </c>
      <c r="D216" t="s">
        <v>1662</v>
      </c>
      <c r="E216">
        <v>2020</v>
      </c>
      <c r="F216" t="s">
        <v>61</v>
      </c>
      <c r="G216">
        <v>2</v>
      </c>
      <c r="H216" t="s">
        <v>1663</v>
      </c>
      <c r="I216" t="s">
        <v>1664</v>
      </c>
      <c r="J216" t="s">
        <v>61</v>
      </c>
      <c r="L216">
        <v>9</v>
      </c>
      <c r="M216" t="b">
        <v>1</v>
      </c>
      <c r="N216" t="s">
        <v>1665</v>
      </c>
      <c r="O216" t="s">
        <v>1666</v>
      </c>
      <c r="T216" t="s">
        <v>54</v>
      </c>
      <c r="U216" t="s">
        <v>55</v>
      </c>
      <c r="V216" t="s">
        <v>149</v>
      </c>
      <c r="W216" t="s">
        <v>57</v>
      </c>
      <c r="AA216">
        <f>VLOOKUP(C216,[1]base_traduzida!$C$1:$CN$437,8,FALSE)</f>
        <v>0</v>
      </c>
      <c r="AB216">
        <f>VLOOKUP(C216,[1]base_traduzida!$C$1:$CN$437,9,FALSE)</f>
        <v>0</v>
      </c>
      <c r="AC216">
        <f>VLOOKUP(C216,[1]base_traduzida!$C$1:$CN$437,16,FALSE)</f>
        <v>0</v>
      </c>
      <c r="AD216">
        <f>VLOOKUP(C216,[1]base_traduzida!$C$1:$CN$437,68,FALSE)</f>
        <v>1</v>
      </c>
      <c r="AE216">
        <f>VLOOKUP(C216,[1]base_traduzida!$C$1:$CN$437,67,FALSE)</f>
        <v>0</v>
      </c>
      <c r="AF216">
        <f>VLOOKUP(C216,[1]base_traduzida!$C$1:$CN$437,71,FALSE)</f>
        <v>0</v>
      </c>
      <c r="AG216">
        <f>VLOOKUP(C216,[1]base_traduzida!$C$1:$CN$437,72,FALSE)</f>
        <v>0</v>
      </c>
      <c r="AH216">
        <f>VLOOKUP(C216,[1]base_traduzida!$C$1:$CN$437,73,FALSE)</f>
        <v>0</v>
      </c>
      <c r="AI216">
        <f>VLOOKUP(C216,[1]base_traduzida!$C$1:$CN$437,74,FALSE)</f>
        <v>0</v>
      </c>
      <c r="AJ216">
        <f>VLOOKUP(C216,[1]base_traduzida!$C$1:$CN$437,75,FALSE)</f>
        <v>0</v>
      </c>
      <c r="AK216">
        <f>VLOOKUP(C216,[1]base_traduzida!$C$1:$CN$437,76,FALSE)</f>
        <v>0</v>
      </c>
      <c r="AL216">
        <f>VLOOKUP(C216,[1]base_traduzida!$C$1:$CN$437,77,FALSE)</f>
        <v>0</v>
      </c>
      <c r="AM216">
        <f>VLOOKUP(C216,[1]base_traduzida!$C$1:$CN$437,78,FALSE)</f>
        <v>0</v>
      </c>
      <c r="AN216">
        <v>0</v>
      </c>
      <c r="AO216">
        <f>VLOOKUP(C216,[1]base_traduzida!$C$1:$CN$437,80,FALSE)</f>
        <v>0</v>
      </c>
      <c r="AP216" t="str">
        <f>VLOOKUP(C216,[1]base_traduzida!$C$1:$CN$437,81,FALSE)</f>
        <v>Entra ou ñ para leitura: não</v>
      </c>
      <c r="AQ216">
        <v>0</v>
      </c>
      <c r="AR216">
        <f>VLOOKUP(C216,[1]base_traduzida!$C$1:$CN$437,85,FALSE)</f>
        <v>0</v>
      </c>
      <c r="AS216">
        <f>VLOOKUP(C216,[1]base_traduzida!$C$1:$CN$437,83,FALSE)</f>
        <v>44374</v>
      </c>
      <c r="AT216">
        <f>VLOOKUP(C216,[1]base_traduzida!$C$1:$CN$437,84,FALSE)</f>
        <v>0</v>
      </c>
      <c r="AU216" t="str">
        <f>VLOOKUP(C216,[1]base_traduzida!$C$1:$CN$437,82,FALSE)</f>
        <v>Ruim</v>
      </c>
      <c r="AV216">
        <f>VLOOKUP(C216,[1]base_traduzida!$C$1:$CN$437,90,FALSE)</f>
        <v>0</v>
      </c>
      <c r="AW216">
        <f>VLOOKUP(C216,[1]base_traduzida!$C$1:$CN$437,66,FALSE)</f>
        <v>0</v>
      </c>
      <c r="AX216">
        <f>VLOOKUP(C216,[1]base_traduzida!$C$1:$CN$437,64,FALSE)</f>
        <v>0</v>
      </c>
      <c r="AY216">
        <f>VLOOKUP(C216,[1]base_traduzida!$C$1:$CN$437,65,FALSE)</f>
        <v>0</v>
      </c>
      <c r="AZ216">
        <f>VLOOKUP(C216,[1]base_traduzida!$C$1:$CN$437,69,FALSE)</f>
        <v>0</v>
      </c>
    </row>
    <row r="217" spans="1:52" x14ac:dyDescent="0.25">
      <c r="A217" t="s">
        <v>1667</v>
      </c>
      <c r="B217" t="s">
        <v>1668</v>
      </c>
      <c r="C217" t="s">
        <v>1669</v>
      </c>
      <c r="D217" t="s">
        <v>1670</v>
      </c>
      <c r="E217">
        <v>2016</v>
      </c>
      <c r="F217" t="s">
        <v>61</v>
      </c>
      <c r="G217">
        <v>38</v>
      </c>
      <c r="H217" t="s">
        <v>1671</v>
      </c>
      <c r="I217" t="s">
        <v>1672</v>
      </c>
      <c r="J217" t="s">
        <v>61</v>
      </c>
      <c r="L217">
        <v>8</v>
      </c>
      <c r="M217" t="b">
        <v>1</v>
      </c>
      <c r="N217" t="s">
        <v>1673</v>
      </c>
      <c r="O217" t="s">
        <v>53</v>
      </c>
      <c r="T217" t="s">
        <v>54</v>
      </c>
      <c r="U217" t="s">
        <v>55</v>
      </c>
      <c r="V217" t="s">
        <v>83</v>
      </c>
      <c r="W217" t="s">
        <v>57</v>
      </c>
      <c r="AA217">
        <f>VLOOKUP(C217,[1]base_traduzida!$C$1:$CN$437,8,FALSE)</f>
        <v>0</v>
      </c>
      <c r="AB217">
        <f>VLOOKUP(C217,[1]base_traduzida!$C$1:$CN$437,9,FALSE)</f>
        <v>0</v>
      </c>
      <c r="AC217">
        <f>VLOOKUP(C217,[1]base_traduzida!$C$1:$CN$437,16,FALSE)</f>
        <v>0</v>
      </c>
      <c r="AD217">
        <f>VLOOKUP(C217,[1]base_traduzida!$C$1:$CN$437,68,FALSE)</f>
        <v>0</v>
      </c>
      <c r="AE217">
        <f>VLOOKUP(C217,[1]base_traduzida!$C$1:$CN$437,67,FALSE)</f>
        <v>0</v>
      </c>
      <c r="AF217">
        <f>VLOOKUP(C217,[1]base_traduzida!$C$1:$CN$437,71,FALSE)</f>
        <v>0</v>
      </c>
      <c r="AG217">
        <f>VLOOKUP(C217,[1]base_traduzida!$C$1:$CN$437,72,FALSE)</f>
        <v>0</v>
      </c>
      <c r="AH217">
        <f>VLOOKUP(C217,[1]base_traduzida!$C$1:$CN$437,73,FALSE)</f>
        <v>0</v>
      </c>
      <c r="AI217">
        <f>VLOOKUP(C217,[1]base_traduzida!$C$1:$CN$437,74,FALSE)</f>
        <v>0</v>
      </c>
      <c r="AJ217">
        <f>VLOOKUP(C217,[1]base_traduzida!$C$1:$CN$437,75,FALSE)</f>
        <v>0</v>
      </c>
      <c r="AK217">
        <f>VLOOKUP(C217,[1]base_traduzida!$C$1:$CN$437,76,FALSE)</f>
        <v>0</v>
      </c>
      <c r="AL217">
        <f>VLOOKUP(C217,[1]base_traduzida!$C$1:$CN$437,77,FALSE)</f>
        <v>0</v>
      </c>
      <c r="AM217">
        <f>VLOOKUP(C217,[1]base_traduzida!$C$1:$CN$437,78,FALSE)</f>
        <v>0</v>
      </c>
      <c r="AN217">
        <v>0</v>
      </c>
      <c r="AO217">
        <f>VLOOKUP(C217,[1]base_traduzida!$C$1:$CN$437,80,FALSE)</f>
        <v>0</v>
      </c>
      <c r="AP217">
        <f>VLOOKUP(C217,[1]base_traduzida!$C$1:$CN$437,81,FALSE)</f>
        <v>0</v>
      </c>
      <c r="AQ217">
        <v>0</v>
      </c>
      <c r="AR217">
        <f>VLOOKUP(C217,[1]base_traduzida!$C$1:$CN$437,85,FALSE)</f>
        <v>0</v>
      </c>
      <c r="AS217">
        <f>VLOOKUP(C217,[1]base_traduzida!$C$1:$CN$437,83,FALSE)</f>
        <v>0</v>
      </c>
      <c r="AT217">
        <f>VLOOKUP(C217,[1]base_traduzida!$C$1:$CN$437,84,FALSE)</f>
        <v>0</v>
      </c>
      <c r="AU217">
        <f>VLOOKUP(C217,[1]base_traduzida!$C$1:$CN$437,82,FALSE)</f>
        <v>0</v>
      </c>
      <c r="AV217">
        <f>VLOOKUP(C217,[1]base_traduzida!$C$1:$CN$437,90,FALSE)</f>
        <v>0</v>
      </c>
      <c r="AW217">
        <f>VLOOKUP(C217,[1]base_traduzida!$C$1:$CN$437,66,FALSE)</f>
        <v>0</v>
      </c>
      <c r="AX217">
        <f>VLOOKUP(C217,[1]base_traduzida!$C$1:$CN$437,64,FALSE)</f>
        <v>0</v>
      </c>
      <c r="AY217">
        <f>VLOOKUP(C217,[1]base_traduzida!$C$1:$CN$437,65,FALSE)</f>
        <v>0</v>
      </c>
      <c r="AZ217">
        <f>VLOOKUP(C217,[1]base_traduzida!$C$1:$CN$437,69,FALSE)</f>
        <v>0</v>
      </c>
    </row>
    <row r="218" spans="1:52" x14ac:dyDescent="0.25">
      <c r="A218" t="s">
        <v>1674</v>
      </c>
      <c r="B218" t="s">
        <v>1675</v>
      </c>
      <c r="C218" t="s">
        <v>1676</v>
      </c>
      <c r="D218" t="s">
        <v>1677</v>
      </c>
      <c r="E218">
        <v>2020</v>
      </c>
      <c r="G218">
        <v>8</v>
      </c>
      <c r="H218" t="s">
        <v>1678</v>
      </c>
      <c r="I218" t="s">
        <v>1679</v>
      </c>
      <c r="J218" t="s">
        <v>61</v>
      </c>
      <c r="L218">
        <v>10</v>
      </c>
      <c r="M218" t="b">
        <v>1</v>
      </c>
      <c r="N218" t="s">
        <v>1680</v>
      </c>
      <c r="O218" t="s">
        <v>1666</v>
      </c>
      <c r="T218" t="s">
        <v>54</v>
      </c>
      <c r="U218" t="s">
        <v>323</v>
      </c>
      <c r="V218" t="s">
        <v>149</v>
      </c>
      <c r="W218" t="s">
        <v>57</v>
      </c>
      <c r="AA218">
        <f>VLOOKUP(C218,[1]base_traduzida!$C$1:$CN$437,8,FALSE)</f>
        <v>0</v>
      </c>
      <c r="AB218">
        <f>VLOOKUP(C218,[1]base_traduzida!$C$1:$CN$437,9,FALSE)</f>
        <v>0</v>
      </c>
      <c r="AC218">
        <f>VLOOKUP(C218,[1]base_traduzida!$C$1:$CN$437,16,FALSE)</f>
        <v>1</v>
      </c>
      <c r="AD218">
        <f>VLOOKUP(C218,[1]base_traduzida!$C$1:$CN$437,68,FALSE)</f>
        <v>1</v>
      </c>
      <c r="AE218">
        <f>VLOOKUP(C218,[1]base_traduzida!$C$1:$CN$437,67,FALSE)</f>
        <v>0</v>
      </c>
      <c r="AF218">
        <f>VLOOKUP(C218,[1]base_traduzida!$C$1:$CN$437,71,FALSE)</f>
        <v>0</v>
      </c>
      <c r="AG218">
        <f>VLOOKUP(C218,[1]base_traduzida!$C$1:$CN$437,72,FALSE)</f>
        <v>0</v>
      </c>
      <c r="AH218">
        <f>VLOOKUP(C218,[1]base_traduzida!$C$1:$CN$437,73,FALSE)</f>
        <v>0</v>
      </c>
      <c r="AI218">
        <f>VLOOKUP(C218,[1]base_traduzida!$C$1:$CN$437,74,FALSE)</f>
        <v>0</v>
      </c>
      <c r="AJ218">
        <f>VLOOKUP(C218,[1]base_traduzida!$C$1:$CN$437,75,FALSE)</f>
        <v>0</v>
      </c>
      <c r="AK218">
        <f>VLOOKUP(C218,[1]base_traduzida!$C$1:$CN$437,76,FALSE)</f>
        <v>0</v>
      </c>
      <c r="AL218">
        <f>VLOOKUP(C218,[1]base_traduzida!$C$1:$CN$437,77,FALSE)</f>
        <v>0</v>
      </c>
      <c r="AM218">
        <f>VLOOKUP(C218,[1]base_traduzida!$C$1:$CN$437,78,FALSE)</f>
        <v>0</v>
      </c>
      <c r="AN218">
        <v>0</v>
      </c>
      <c r="AO218">
        <f>VLOOKUP(C218,[1]base_traduzida!$C$1:$CN$437,80,FALSE)</f>
        <v>0</v>
      </c>
      <c r="AP218" t="str">
        <f>VLOOKUP(C218,[1]base_traduzida!$C$1:$CN$437,81,FALSE)</f>
        <v>Entra ou ñ para leitura: sim - bom</v>
      </c>
      <c r="AQ218">
        <v>0</v>
      </c>
      <c r="AR218">
        <f>VLOOKUP(C218,[1]base_traduzida!$C$1:$CN$437,85,FALSE)</f>
        <v>0</v>
      </c>
      <c r="AS218">
        <f>VLOOKUP(C218,[1]base_traduzida!$C$1:$CN$437,83,FALSE)</f>
        <v>44374</v>
      </c>
      <c r="AT218">
        <f>VLOOKUP(C218,[1]base_traduzida!$C$1:$CN$437,84,FALSE)</f>
        <v>0</v>
      </c>
      <c r="AU218" t="str">
        <f>VLOOKUP(C218,[1]base_traduzida!$C$1:$CN$437,82,FALSE)</f>
        <v>Bom</v>
      </c>
      <c r="AV218">
        <f>VLOOKUP(C218,[1]base_traduzida!$C$1:$CN$437,90,FALSE)</f>
        <v>0</v>
      </c>
      <c r="AW218">
        <f>VLOOKUP(C218,[1]base_traduzida!$C$1:$CN$437,66,FALSE)</f>
        <v>1</v>
      </c>
      <c r="AX218">
        <f>VLOOKUP(C218,[1]base_traduzida!$C$1:$CN$437,64,FALSE)</f>
        <v>0</v>
      </c>
      <c r="AY218" t="str">
        <f>VLOOKUP(C218,[1]base_traduzida!$C$1:$CN$437,65,FALSE)</f>
        <v>Leitura completa: não</v>
      </c>
      <c r="AZ218">
        <f>VLOOKUP(C218,[1]base_traduzida!$C$1:$CN$437,69,FALSE)</f>
        <v>0</v>
      </c>
    </row>
    <row r="219" spans="1:52" x14ac:dyDescent="0.25">
      <c r="A219" t="s">
        <v>1681</v>
      </c>
      <c r="B219" t="s">
        <v>1682</v>
      </c>
      <c r="C219" t="s">
        <v>1683</v>
      </c>
      <c r="D219" t="s">
        <v>1684</v>
      </c>
      <c r="E219">
        <v>2017</v>
      </c>
      <c r="G219">
        <v>18</v>
      </c>
      <c r="H219" t="s">
        <v>1685</v>
      </c>
      <c r="I219" t="s">
        <v>1686</v>
      </c>
      <c r="L219">
        <v>17</v>
      </c>
      <c r="M219" t="b">
        <v>1</v>
      </c>
      <c r="N219" t="s">
        <v>1687</v>
      </c>
      <c r="O219" t="s">
        <v>108</v>
      </c>
      <c r="T219" t="s">
        <v>54</v>
      </c>
      <c r="U219" t="s">
        <v>55</v>
      </c>
      <c r="V219" t="s">
        <v>83</v>
      </c>
      <c r="W219" t="s">
        <v>57</v>
      </c>
      <c r="AA219">
        <f>VLOOKUP(C219,[1]base_traduzida!$C$1:$CN$437,8,FALSE)</f>
        <v>0</v>
      </c>
      <c r="AB219">
        <f>VLOOKUP(C219,[1]base_traduzida!$C$1:$CN$437,9,FALSE)</f>
        <v>0</v>
      </c>
      <c r="AC219">
        <f>VLOOKUP(C219,[1]base_traduzida!$C$1:$CN$437,16,FALSE)</f>
        <v>0</v>
      </c>
      <c r="AD219">
        <f>VLOOKUP(C219,[1]base_traduzida!$C$1:$CN$437,68,FALSE)</f>
        <v>1</v>
      </c>
      <c r="AE219">
        <f>VLOOKUP(C219,[1]base_traduzida!$C$1:$CN$437,67,FALSE)</f>
        <v>0</v>
      </c>
      <c r="AF219">
        <f>VLOOKUP(C219,[1]base_traduzida!$C$1:$CN$437,71,FALSE)</f>
        <v>0</v>
      </c>
      <c r="AG219">
        <f>VLOOKUP(C219,[1]base_traduzida!$C$1:$CN$437,72,FALSE)</f>
        <v>0</v>
      </c>
      <c r="AH219">
        <f>VLOOKUP(C219,[1]base_traduzida!$C$1:$CN$437,73,FALSE)</f>
        <v>0</v>
      </c>
      <c r="AI219">
        <f>VLOOKUP(C219,[1]base_traduzida!$C$1:$CN$437,74,FALSE)</f>
        <v>0</v>
      </c>
      <c r="AJ219">
        <f>VLOOKUP(C219,[1]base_traduzida!$C$1:$CN$437,75,FALSE)</f>
        <v>0</v>
      </c>
      <c r="AK219">
        <f>VLOOKUP(C219,[1]base_traduzida!$C$1:$CN$437,76,FALSE)</f>
        <v>0</v>
      </c>
      <c r="AL219">
        <f>VLOOKUP(C219,[1]base_traduzida!$C$1:$CN$437,77,FALSE)</f>
        <v>0</v>
      </c>
      <c r="AM219">
        <f>VLOOKUP(C219,[1]base_traduzida!$C$1:$CN$437,78,FALSE)</f>
        <v>0</v>
      </c>
      <c r="AN219">
        <v>0</v>
      </c>
      <c r="AO219">
        <f>VLOOKUP(C219,[1]base_traduzida!$C$1:$CN$437,80,FALSE)</f>
        <v>0</v>
      </c>
      <c r="AP219" t="str">
        <f>VLOOKUP(C219,[1]base_traduzida!$C$1:$CN$437,81,FALSE)</f>
        <v>Entra ou ñ para leitura: não</v>
      </c>
      <c r="AQ219">
        <v>0</v>
      </c>
      <c r="AR219">
        <f>VLOOKUP(C219,[1]base_traduzida!$C$1:$CN$437,85,FALSE)</f>
        <v>0</v>
      </c>
      <c r="AS219">
        <f>VLOOKUP(C219,[1]base_traduzida!$C$1:$CN$437,83,FALSE)</f>
        <v>44373</v>
      </c>
      <c r="AT219">
        <f>VLOOKUP(C219,[1]base_traduzida!$C$1:$CN$437,84,FALSE)</f>
        <v>0</v>
      </c>
      <c r="AU219" t="str">
        <f>VLOOKUP(C219,[1]base_traduzida!$C$1:$CN$437,82,FALSE)</f>
        <v>Ruim</v>
      </c>
      <c r="AV219">
        <f>VLOOKUP(C219,[1]base_traduzida!$C$1:$CN$437,90,FALSE)</f>
        <v>0</v>
      </c>
      <c r="AW219">
        <f>VLOOKUP(C219,[1]base_traduzida!$C$1:$CN$437,66,FALSE)</f>
        <v>0</v>
      </c>
      <c r="AX219">
        <f>VLOOKUP(C219,[1]base_traduzida!$C$1:$CN$437,64,FALSE)</f>
        <v>0</v>
      </c>
      <c r="AY219">
        <f>VLOOKUP(C219,[1]base_traduzida!$C$1:$CN$437,65,FALSE)</f>
        <v>0</v>
      </c>
      <c r="AZ219">
        <f>VLOOKUP(C219,[1]base_traduzida!$C$1:$CN$437,69,FALSE)</f>
        <v>0</v>
      </c>
    </row>
    <row r="220" spans="1:52" x14ac:dyDescent="0.25">
      <c r="A220" t="s">
        <v>1688</v>
      </c>
      <c r="B220" t="s">
        <v>1689</v>
      </c>
      <c r="C220" t="s">
        <v>1690</v>
      </c>
      <c r="D220" t="s">
        <v>1691</v>
      </c>
      <c r="E220">
        <v>2020</v>
      </c>
      <c r="G220">
        <v>1</v>
      </c>
      <c r="H220" t="s">
        <v>1692</v>
      </c>
      <c r="I220" t="s">
        <v>1693</v>
      </c>
      <c r="J220" t="s">
        <v>61</v>
      </c>
      <c r="L220">
        <v>5</v>
      </c>
      <c r="M220" t="b">
        <v>1</v>
      </c>
      <c r="N220" t="s">
        <v>1694</v>
      </c>
      <c r="O220" t="s">
        <v>223</v>
      </c>
      <c r="P220" t="s">
        <v>1695</v>
      </c>
      <c r="Q220" t="s">
        <v>1696</v>
      </c>
      <c r="S220">
        <v>161256</v>
      </c>
      <c r="T220" t="s">
        <v>54</v>
      </c>
      <c r="U220" t="s">
        <v>75</v>
      </c>
      <c r="W220" t="s">
        <v>57</v>
      </c>
      <c r="AA220">
        <f>VLOOKUP(C220,[1]base_traduzida!$C$1:$CN$437,8,FALSE)</f>
        <v>0</v>
      </c>
      <c r="AB220">
        <f>VLOOKUP(C220,[1]base_traduzida!$C$1:$CN$437,9,FALSE)</f>
        <v>0</v>
      </c>
      <c r="AC220">
        <f>VLOOKUP(C220,[1]base_traduzida!$C$1:$CN$437,16,FALSE)</f>
        <v>0</v>
      </c>
      <c r="AD220">
        <f>VLOOKUP(C220,[1]base_traduzida!$C$1:$CN$437,68,FALSE)</f>
        <v>1</v>
      </c>
      <c r="AE220">
        <f>VLOOKUP(C220,[1]base_traduzida!$C$1:$CN$437,67,FALSE)</f>
        <v>0</v>
      </c>
      <c r="AF220">
        <f>VLOOKUP(C220,[1]base_traduzida!$C$1:$CN$437,71,FALSE)</f>
        <v>0</v>
      </c>
      <c r="AG220">
        <f>VLOOKUP(C220,[1]base_traduzida!$C$1:$CN$437,72,FALSE)</f>
        <v>0</v>
      </c>
      <c r="AH220">
        <f>VLOOKUP(C220,[1]base_traduzida!$C$1:$CN$437,73,FALSE)</f>
        <v>0</v>
      </c>
      <c r="AI220">
        <f>VLOOKUP(C220,[1]base_traduzida!$C$1:$CN$437,74,FALSE)</f>
        <v>0</v>
      </c>
      <c r="AJ220">
        <f>VLOOKUP(C220,[1]base_traduzida!$C$1:$CN$437,75,FALSE)</f>
        <v>0</v>
      </c>
      <c r="AK220">
        <f>VLOOKUP(C220,[1]base_traduzida!$C$1:$CN$437,76,FALSE)</f>
        <v>0</v>
      </c>
      <c r="AL220">
        <f>VLOOKUP(C220,[1]base_traduzida!$C$1:$CN$437,77,FALSE)</f>
        <v>0</v>
      </c>
      <c r="AM220">
        <f>VLOOKUP(C220,[1]base_traduzida!$C$1:$CN$437,78,FALSE)</f>
        <v>0</v>
      </c>
      <c r="AN220">
        <v>0</v>
      </c>
      <c r="AO220">
        <f>VLOOKUP(C220,[1]base_traduzida!$C$1:$CN$437,80,FALSE)</f>
        <v>0</v>
      </c>
      <c r="AP220" t="str">
        <f>VLOOKUP(C220,[1]base_traduzida!$C$1:$CN$437,81,FALSE)</f>
        <v>Entra ou ñ para leitura: não</v>
      </c>
      <c r="AQ220">
        <v>0</v>
      </c>
      <c r="AR220">
        <f>VLOOKUP(C220,[1]base_traduzida!$C$1:$CN$437,85,FALSE)</f>
        <v>0</v>
      </c>
      <c r="AS220">
        <f>VLOOKUP(C220,[1]base_traduzida!$C$1:$CN$437,83,FALSE)</f>
        <v>44374</v>
      </c>
      <c r="AT220">
        <f>VLOOKUP(C220,[1]base_traduzida!$C$1:$CN$437,84,FALSE)</f>
        <v>0</v>
      </c>
      <c r="AU220" t="str">
        <f>VLOOKUP(C220,[1]base_traduzida!$C$1:$CN$437,82,FALSE)</f>
        <v>Ruim</v>
      </c>
      <c r="AV220">
        <f>VLOOKUP(C220,[1]base_traduzida!$C$1:$CN$437,90,FALSE)</f>
        <v>0</v>
      </c>
      <c r="AW220">
        <f>VLOOKUP(C220,[1]base_traduzida!$C$1:$CN$437,66,FALSE)</f>
        <v>0</v>
      </c>
      <c r="AX220">
        <f>VLOOKUP(C220,[1]base_traduzida!$C$1:$CN$437,64,FALSE)</f>
        <v>0</v>
      </c>
      <c r="AY220">
        <f>VLOOKUP(C220,[1]base_traduzida!$C$1:$CN$437,65,FALSE)</f>
        <v>0</v>
      </c>
      <c r="AZ220">
        <f>VLOOKUP(C220,[1]base_traduzida!$C$1:$CN$437,69,FALSE)</f>
        <v>0</v>
      </c>
    </row>
    <row r="221" spans="1:52" x14ac:dyDescent="0.25">
      <c r="A221" t="s">
        <v>1697</v>
      </c>
      <c r="B221" t="s">
        <v>1698</v>
      </c>
      <c r="C221" t="s">
        <v>1699</v>
      </c>
      <c r="D221" t="s">
        <v>1700</v>
      </c>
      <c r="E221">
        <v>2020</v>
      </c>
      <c r="G221">
        <v>14</v>
      </c>
      <c r="H221" t="s">
        <v>1701</v>
      </c>
      <c r="I221" t="s">
        <v>1702</v>
      </c>
      <c r="J221" t="s">
        <v>61</v>
      </c>
      <c r="L221">
        <v>10</v>
      </c>
      <c r="M221" t="b">
        <v>1</v>
      </c>
      <c r="N221" t="s">
        <v>1703</v>
      </c>
      <c r="O221" t="s">
        <v>72</v>
      </c>
      <c r="T221" t="s">
        <v>54</v>
      </c>
      <c r="U221" t="s">
        <v>55</v>
      </c>
      <c r="W221" t="s">
        <v>57</v>
      </c>
      <c r="AA221">
        <f>VLOOKUP(C221,[1]base_traduzida!$C$1:$CN$437,8,FALSE)</f>
        <v>0</v>
      </c>
      <c r="AB221">
        <f>VLOOKUP(C221,[1]base_traduzida!$C$1:$CN$437,9,FALSE)</f>
        <v>0</v>
      </c>
      <c r="AC221">
        <f>VLOOKUP(C221,[1]base_traduzida!$C$1:$CN$437,16,FALSE)</f>
        <v>1</v>
      </c>
      <c r="AD221">
        <f>VLOOKUP(C221,[1]base_traduzida!$C$1:$CN$437,68,FALSE)</f>
        <v>1</v>
      </c>
      <c r="AE221">
        <f>VLOOKUP(C221,[1]base_traduzida!$C$1:$CN$437,67,FALSE)</f>
        <v>0</v>
      </c>
      <c r="AF221">
        <f>VLOOKUP(C221,[1]base_traduzida!$C$1:$CN$437,71,FALSE)</f>
        <v>0</v>
      </c>
      <c r="AG221">
        <f>VLOOKUP(C221,[1]base_traduzida!$C$1:$CN$437,72,FALSE)</f>
        <v>0</v>
      </c>
      <c r="AH221">
        <f>VLOOKUP(C221,[1]base_traduzida!$C$1:$CN$437,73,FALSE)</f>
        <v>0</v>
      </c>
      <c r="AI221">
        <f>VLOOKUP(C221,[1]base_traduzida!$C$1:$CN$437,74,FALSE)</f>
        <v>0</v>
      </c>
      <c r="AJ221">
        <f>VLOOKUP(C221,[1]base_traduzida!$C$1:$CN$437,75,FALSE)</f>
        <v>0</v>
      </c>
      <c r="AK221">
        <f>VLOOKUP(C221,[1]base_traduzida!$C$1:$CN$437,76,FALSE)</f>
        <v>0</v>
      </c>
      <c r="AL221">
        <f>VLOOKUP(C221,[1]base_traduzida!$C$1:$CN$437,77,FALSE)</f>
        <v>0</v>
      </c>
      <c r="AM221">
        <f>VLOOKUP(C221,[1]base_traduzida!$C$1:$CN$437,78,FALSE)</f>
        <v>0</v>
      </c>
      <c r="AN221">
        <v>0</v>
      </c>
      <c r="AO221">
        <f>VLOOKUP(C221,[1]base_traduzida!$C$1:$CN$437,80,FALSE)</f>
        <v>1</v>
      </c>
      <c r="AP221" t="str">
        <f>VLOOKUP(C221,[1]base_traduzida!$C$1:$CN$437,81,FALSE)</f>
        <v>Entra ou ñ para leitura: sim - bom</v>
      </c>
      <c r="AQ221">
        <v>0</v>
      </c>
      <c r="AR221">
        <f>VLOOKUP(C221,[1]base_traduzida!$C$1:$CN$437,85,FALSE)</f>
        <v>0</v>
      </c>
      <c r="AS221">
        <f>VLOOKUP(C221,[1]base_traduzida!$C$1:$CN$437,83,FALSE)</f>
        <v>44374</v>
      </c>
      <c r="AT221">
        <f>VLOOKUP(C221,[1]base_traduzida!$C$1:$CN$437,84,FALSE)</f>
        <v>0</v>
      </c>
      <c r="AU221" t="str">
        <f>VLOOKUP(C221,[1]base_traduzida!$C$1:$CN$437,82,FALSE)</f>
        <v>Bom</v>
      </c>
      <c r="AV221">
        <f>VLOOKUP(C221,[1]base_traduzida!$C$1:$CN$437,90,FALSE)</f>
        <v>0</v>
      </c>
      <c r="AW221">
        <f>VLOOKUP(C221,[1]base_traduzida!$C$1:$CN$437,66,FALSE)</f>
        <v>1</v>
      </c>
      <c r="AX221">
        <f>VLOOKUP(C221,[1]base_traduzida!$C$1:$CN$437,64,FALSE)</f>
        <v>1</v>
      </c>
      <c r="AY221" t="str">
        <f>VLOOKUP(C221,[1]base_traduzida!$C$1:$CN$437,65,FALSE)</f>
        <v>Leitura completa: sim Metamap</v>
      </c>
      <c r="AZ221">
        <f>VLOOKUP(C221,[1]base_traduzida!$C$1:$CN$437,69,FALSE)</f>
        <v>0</v>
      </c>
    </row>
    <row r="222" spans="1:52" x14ac:dyDescent="0.25">
      <c r="A222" t="s">
        <v>1704</v>
      </c>
      <c r="B222" t="s">
        <v>1705</v>
      </c>
      <c r="C222" t="s">
        <v>1706</v>
      </c>
      <c r="D222" t="s">
        <v>1707</v>
      </c>
      <c r="E222">
        <v>2018</v>
      </c>
      <c r="F222" t="s">
        <v>61</v>
      </c>
      <c r="G222">
        <v>3</v>
      </c>
      <c r="H222" t="s">
        <v>1708</v>
      </c>
      <c r="I222" t="s">
        <v>1709</v>
      </c>
      <c r="J222" t="s">
        <v>61</v>
      </c>
      <c r="L222">
        <v>6</v>
      </c>
      <c r="M222" t="b">
        <v>1</v>
      </c>
      <c r="N222" t="s">
        <v>1710</v>
      </c>
      <c r="O222" t="s">
        <v>72</v>
      </c>
      <c r="P222" t="s">
        <v>1711</v>
      </c>
      <c r="Q222" t="s">
        <v>1712</v>
      </c>
      <c r="S222">
        <v>134343</v>
      </c>
      <c r="T222" t="s">
        <v>54</v>
      </c>
      <c r="U222" t="s">
        <v>75</v>
      </c>
      <c r="W222" t="s">
        <v>57</v>
      </c>
      <c r="AA222">
        <f>VLOOKUP(C222,[1]base_traduzida!$C$1:$CN$437,8,FALSE)</f>
        <v>0</v>
      </c>
      <c r="AB222">
        <f>VLOOKUP(C222,[1]base_traduzida!$C$1:$CN$437,9,FALSE)</f>
        <v>1</v>
      </c>
      <c r="AC222">
        <f>VLOOKUP(C222,[1]base_traduzida!$C$1:$CN$437,16,FALSE)</f>
        <v>0</v>
      </c>
      <c r="AD222">
        <f>VLOOKUP(C222,[1]base_traduzida!$C$1:$CN$437,68,FALSE)</f>
        <v>1</v>
      </c>
      <c r="AE222">
        <f>VLOOKUP(C222,[1]base_traduzida!$C$1:$CN$437,67,FALSE)</f>
        <v>0</v>
      </c>
      <c r="AF222">
        <f>VLOOKUP(C222,[1]base_traduzida!$C$1:$CN$437,71,FALSE)</f>
        <v>0</v>
      </c>
      <c r="AG222">
        <f>VLOOKUP(C222,[1]base_traduzida!$C$1:$CN$437,72,FALSE)</f>
        <v>0</v>
      </c>
      <c r="AH222">
        <f>VLOOKUP(C222,[1]base_traduzida!$C$1:$CN$437,73,FALSE)</f>
        <v>0</v>
      </c>
      <c r="AI222">
        <f>VLOOKUP(C222,[1]base_traduzida!$C$1:$CN$437,74,FALSE)</f>
        <v>0</v>
      </c>
      <c r="AJ222">
        <f>VLOOKUP(C222,[1]base_traduzida!$C$1:$CN$437,75,FALSE)</f>
        <v>0</v>
      </c>
      <c r="AK222">
        <f>VLOOKUP(C222,[1]base_traduzida!$C$1:$CN$437,76,FALSE)</f>
        <v>0</v>
      </c>
      <c r="AL222">
        <f>VLOOKUP(C222,[1]base_traduzida!$C$1:$CN$437,77,FALSE)</f>
        <v>0</v>
      </c>
      <c r="AM222">
        <f>VLOOKUP(C222,[1]base_traduzida!$C$1:$CN$437,78,FALSE)</f>
        <v>0</v>
      </c>
      <c r="AN222">
        <v>0</v>
      </c>
      <c r="AO222">
        <f>VLOOKUP(C222,[1]base_traduzida!$C$1:$CN$437,80,FALSE)</f>
        <v>0</v>
      </c>
      <c r="AP222" t="str">
        <f>VLOOKUP(C222,[1]base_traduzida!$C$1:$CN$437,81,FALSE)</f>
        <v>Entra ou ñ para leitura: talvez - uso de redes neurais para reconhecer entidades nomeadas</v>
      </c>
      <c r="AQ222">
        <v>0</v>
      </c>
      <c r="AR222">
        <f>VLOOKUP(C222,[1]base_traduzida!$C$1:$CN$437,85,FALSE)</f>
        <v>0</v>
      </c>
      <c r="AS222">
        <f>VLOOKUP(C222,[1]base_traduzida!$C$1:$CN$437,83,FALSE)</f>
        <v>44371</v>
      </c>
      <c r="AT222">
        <f>VLOOKUP(C222,[1]base_traduzida!$C$1:$CN$437,84,FALSE)</f>
        <v>0</v>
      </c>
      <c r="AU222" t="str">
        <f>VLOOKUP(C222,[1]base_traduzida!$C$1:$CN$437,82,FALSE)</f>
        <v>Razoavel</v>
      </c>
      <c r="AV222">
        <f>VLOOKUP(C222,[1]base_traduzida!$C$1:$CN$437,90,FALSE)</f>
        <v>0</v>
      </c>
      <c r="AW222">
        <f>VLOOKUP(C222,[1]base_traduzida!$C$1:$CN$437,66,FALSE)</f>
        <v>0</v>
      </c>
      <c r="AX222">
        <f>VLOOKUP(C222,[1]base_traduzida!$C$1:$CN$437,64,FALSE)</f>
        <v>0</v>
      </c>
      <c r="AY222">
        <f>VLOOKUP(C222,[1]base_traduzida!$C$1:$CN$437,65,FALSE)</f>
        <v>0</v>
      </c>
      <c r="AZ222">
        <f>VLOOKUP(C222,[1]base_traduzida!$C$1:$CN$437,69,FALSE)</f>
        <v>0</v>
      </c>
    </row>
    <row r="223" spans="1:52" x14ac:dyDescent="0.25">
      <c r="A223" t="s">
        <v>1713</v>
      </c>
      <c r="B223" t="s">
        <v>1714</v>
      </c>
      <c r="C223" t="s">
        <v>1715</v>
      </c>
      <c r="D223" t="s">
        <v>1716</v>
      </c>
      <c r="E223">
        <v>2020</v>
      </c>
      <c r="G223">
        <v>16</v>
      </c>
      <c r="H223" t="s">
        <v>1717</v>
      </c>
      <c r="I223" t="s">
        <v>1718</v>
      </c>
      <c r="J223" t="s">
        <v>61</v>
      </c>
      <c r="L223">
        <v>8</v>
      </c>
      <c r="M223" t="b">
        <v>1</v>
      </c>
      <c r="N223" t="s">
        <v>1719</v>
      </c>
      <c r="O223" t="s">
        <v>53</v>
      </c>
      <c r="T223" t="s">
        <v>54</v>
      </c>
      <c r="U223" t="s">
        <v>55</v>
      </c>
      <c r="V223" t="s">
        <v>56</v>
      </c>
      <c r="W223" t="s">
        <v>57</v>
      </c>
      <c r="AA223">
        <f>VLOOKUP(C223,[1]base_traduzida!$C$1:$CN$437,8,FALSE)</f>
        <v>0</v>
      </c>
      <c r="AB223">
        <f>VLOOKUP(C223,[1]base_traduzida!$C$1:$CN$437,9,FALSE)</f>
        <v>0</v>
      </c>
      <c r="AC223">
        <f>VLOOKUP(C223,[1]base_traduzida!$C$1:$CN$437,16,FALSE)</f>
        <v>0</v>
      </c>
      <c r="AD223">
        <f>VLOOKUP(C223,[1]base_traduzida!$C$1:$CN$437,68,FALSE)</f>
        <v>1</v>
      </c>
      <c r="AE223">
        <f>VLOOKUP(C223,[1]base_traduzida!$C$1:$CN$437,67,FALSE)</f>
        <v>0</v>
      </c>
      <c r="AF223">
        <f>VLOOKUP(C223,[1]base_traduzida!$C$1:$CN$437,71,FALSE)</f>
        <v>0</v>
      </c>
      <c r="AG223">
        <f>VLOOKUP(C223,[1]base_traduzida!$C$1:$CN$437,72,FALSE)</f>
        <v>0</v>
      </c>
      <c r="AH223">
        <f>VLOOKUP(C223,[1]base_traduzida!$C$1:$CN$437,73,FALSE)</f>
        <v>0</v>
      </c>
      <c r="AI223">
        <f>VLOOKUP(C223,[1]base_traduzida!$C$1:$CN$437,74,FALSE)</f>
        <v>0</v>
      </c>
      <c r="AJ223">
        <f>VLOOKUP(C223,[1]base_traduzida!$C$1:$CN$437,75,FALSE)</f>
        <v>0</v>
      </c>
      <c r="AK223">
        <f>VLOOKUP(C223,[1]base_traduzida!$C$1:$CN$437,76,FALSE)</f>
        <v>0</v>
      </c>
      <c r="AL223">
        <f>VLOOKUP(C223,[1]base_traduzida!$C$1:$CN$437,77,FALSE)</f>
        <v>0</v>
      </c>
      <c r="AM223">
        <f>VLOOKUP(C223,[1]base_traduzida!$C$1:$CN$437,78,FALSE)</f>
        <v>0</v>
      </c>
      <c r="AN223">
        <v>0</v>
      </c>
      <c r="AO223">
        <f>VLOOKUP(C223,[1]base_traduzida!$C$1:$CN$437,80,FALSE)</f>
        <v>0</v>
      </c>
      <c r="AP223" t="str">
        <f>VLOOKUP(C223,[1]base_traduzida!$C$1:$CN$437,81,FALSE)</f>
        <v>Entra ou ñ para leitura: não</v>
      </c>
      <c r="AQ223">
        <v>0</v>
      </c>
      <c r="AR223">
        <f>VLOOKUP(C223,[1]base_traduzida!$C$1:$CN$437,85,FALSE)</f>
        <v>0</v>
      </c>
      <c r="AS223">
        <f>VLOOKUP(C223,[1]base_traduzida!$C$1:$CN$437,83,FALSE)</f>
        <v>44374</v>
      </c>
      <c r="AT223">
        <f>VLOOKUP(C223,[1]base_traduzida!$C$1:$CN$437,84,FALSE)</f>
        <v>0</v>
      </c>
      <c r="AU223" t="str">
        <f>VLOOKUP(C223,[1]base_traduzida!$C$1:$CN$437,82,FALSE)</f>
        <v>Ruim</v>
      </c>
      <c r="AV223">
        <f>VLOOKUP(C223,[1]base_traduzida!$C$1:$CN$437,90,FALSE)</f>
        <v>0</v>
      </c>
      <c r="AW223">
        <f>VLOOKUP(C223,[1]base_traduzida!$C$1:$CN$437,66,FALSE)</f>
        <v>0</v>
      </c>
      <c r="AX223">
        <f>VLOOKUP(C223,[1]base_traduzida!$C$1:$CN$437,64,FALSE)</f>
        <v>0</v>
      </c>
      <c r="AY223">
        <f>VLOOKUP(C223,[1]base_traduzida!$C$1:$CN$437,65,FALSE)</f>
        <v>0</v>
      </c>
      <c r="AZ223">
        <f>VLOOKUP(C223,[1]base_traduzida!$C$1:$CN$437,69,FALSE)</f>
        <v>0</v>
      </c>
    </row>
    <row r="224" spans="1:52" x14ac:dyDescent="0.25">
      <c r="A224" t="s">
        <v>1720</v>
      </c>
      <c r="B224" t="s">
        <v>1721</v>
      </c>
      <c r="C224" t="s">
        <v>1722</v>
      </c>
      <c r="D224" t="s">
        <v>1723</v>
      </c>
      <c r="E224">
        <v>2018</v>
      </c>
      <c r="G224">
        <v>3</v>
      </c>
      <c r="H224" t="s">
        <v>1724</v>
      </c>
      <c r="I224" t="s">
        <v>1725</v>
      </c>
      <c r="J224" t="s">
        <v>61</v>
      </c>
      <c r="L224">
        <v>13</v>
      </c>
      <c r="M224" t="b">
        <v>1</v>
      </c>
      <c r="N224" t="s">
        <v>1726</v>
      </c>
      <c r="O224" t="s">
        <v>1727</v>
      </c>
      <c r="T224" t="s">
        <v>54</v>
      </c>
      <c r="U224" t="s">
        <v>55</v>
      </c>
      <c r="V224" t="s">
        <v>83</v>
      </c>
      <c r="W224" t="s">
        <v>57</v>
      </c>
      <c r="AA224">
        <f>VLOOKUP(C224,[1]base_traduzida!$C$1:$CN$437,8,FALSE)</f>
        <v>0</v>
      </c>
      <c r="AB224">
        <f>VLOOKUP(C224,[1]base_traduzida!$C$1:$CN$437,9,FALSE)</f>
        <v>0</v>
      </c>
      <c r="AC224">
        <f>VLOOKUP(C224,[1]base_traduzida!$C$1:$CN$437,16,FALSE)</f>
        <v>0</v>
      </c>
      <c r="AD224">
        <f>VLOOKUP(C224,[1]base_traduzida!$C$1:$CN$437,68,FALSE)</f>
        <v>1</v>
      </c>
      <c r="AE224">
        <f>VLOOKUP(C224,[1]base_traduzida!$C$1:$CN$437,67,FALSE)</f>
        <v>0</v>
      </c>
      <c r="AF224">
        <f>VLOOKUP(C224,[1]base_traduzida!$C$1:$CN$437,71,FALSE)</f>
        <v>0</v>
      </c>
      <c r="AG224">
        <f>VLOOKUP(C224,[1]base_traduzida!$C$1:$CN$437,72,FALSE)</f>
        <v>0</v>
      </c>
      <c r="AH224">
        <f>VLOOKUP(C224,[1]base_traduzida!$C$1:$CN$437,73,FALSE)</f>
        <v>0</v>
      </c>
      <c r="AI224">
        <f>VLOOKUP(C224,[1]base_traduzida!$C$1:$CN$437,74,FALSE)</f>
        <v>0</v>
      </c>
      <c r="AJ224">
        <f>VLOOKUP(C224,[1]base_traduzida!$C$1:$CN$437,75,FALSE)</f>
        <v>0</v>
      </c>
      <c r="AK224">
        <f>VLOOKUP(C224,[1]base_traduzida!$C$1:$CN$437,76,FALSE)</f>
        <v>0</v>
      </c>
      <c r="AL224">
        <f>VLOOKUP(C224,[1]base_traduzida!$C$1:$CN$437,77,FALSE)</f>
        <v>0</v>
      </c>
      <c r="AM224">
        <f>VLOOKUP(C224,[1]base_traduzida!$C$1:$CN$437,78,FALSE)</f>
        <v>0</v>
      </c>
      <c r="AN224">
        <v>0</v>
      </c>
      <c r="AO224">
        <f>VLOOKUP(C224,[1]base_traduzida!$C$1:$CN$437,80,FALSE)</f>
        <v>0</v>
      </c>
      <c r="AP224" t="str">
        <f>VLOOKUP(C224,[1]base_traduzida!$C$1:$CN$437,81,FALSE)</f>
        <v>Entra ou ñ para leitura: não</v>
      </c>
      <c r="AQ224">
        <v>0</v>
      </c>
      <c r="AR224">
        <f>VLOOKUP(C224,[1]base_traduzida!$C$1:$CN$437,85,FALSE)</f>
        <v>0</v>
      </c>
      <c r="AS224">
        <f>VLOOKUP(C224,[1]base_traduzida!$C$1:$CN$437,83,FALSE)</f>
        <v>44373</v>
      </c>
      <c r="AT224">
        <f>VLOOKUP(C224,[1]base_traduzida!$C$1:$CN$437,84,FALSE)</f>
        <v>0</v>
      </c>
      <c r="AU224" t="str">
        <f>VLOOKUP(C224,[1]base_traduzida!$C$1:$CN$437,82,FALSE)</f>
        <v>Ruim</v>
      </c>
      <c r="AV224">
        <f>VLOOKUP(C224,[1]base_traduzida!$C$1:$CN$437,90,FALSE)</f>
        <v>0</v>
      </c>
      <c r="AW224">
        <f>VLOOKUP(C224,[1]base_traduzida!$C$1:$CN$437,66,FALSE)</f>
        <v>0</v>
      </c>
      <c r="AX224">
        <f>VLOOKUP(C224,[1]base_traduzida!$C$1:$CN$437,64,FALSE)</f>
        <v>0</v>
      </c>
      <c r="AY224">
        <f>VLOOKUP(C224,[1]base_traduzida!$C$1:$CN$437,65,FALSE)</f>
        <v>0</v>
      </c>
      <c r="AZ224">
        <f>VLOOKUP(C224,[1]base_traduzida!$C$1:$CN$437,69,FALSE)</f>
        <v>0</v>
      </c>
    </row>
    <row r="225" spans="1:52" x14ac:dyDescent="0.25">
      <c r="A225" t="s">
        <v>1728</v>
      </c>
      <c r="C225" t="s">
        <v>1729</v>
      </c>
      <c r="D225" t="s">
        <v>1730</v>
      </c>
      <c r="E225">
        <v>2022</v>
      </c>
      <c r="H225" t="s">
        <v>1731</v>
      </c>
      <c r="I225" t="s">
        <v>1732</v>
      </c>
      <c r="L225">
        <v>1</v>
      </c>
      <c r="M225" t="b">
        <v>0</v>
      </c>
      <c r="N225" t="s">
        <v>1733</v>
      </c>
      <c r="O225" t="s">
        <v>1734</v>
      </c>
      <c r="P225" t="s">
        <v>1735</v>
      </c>
      <c r="Q225" t="s">
        <v>1736</v>
      </c>
      <c r="S225">
        <v>176476</v>
      </c>
      <c r="T225" t="s">
        <v>54</v>
      </c>
      <c r="U225" t="s">
        <v>75</v>
      </c>
      <c r="W225" t="s">
        <v>57</v>
      </c>
      <c r="AA225" t="e">
        <f>VLOOKUP(C225,[1]base_traduzida!$C$1:$CN$437,8,FALSE)</f>
        <v>#N/A</v>
      </c>
      <c r="AB225" t="e">
        <f>VLOOKUP(C225,[1]base_traduzida!$C$1:$CN$437,9,FALSE)</f>
        <v>#N/A</v>
      </c>
      <c r="AC225" t="e">
        <f>VLOOKUP(C225,[1]base_traduzida!$C$1:$CN$437,16,FALSE)</f>
        <v>#N/A</v>
      </c>
      <c r="AD225" t="e">
        <f>VLOOKUP(C225,[1]base_traduzida!$C$1:$CN$437,68,FALSE)</f>
        <v>#N/A</v>
      </c>
      <c r="AE225" t="e">
        <f>VLOOKUP(C225,[1]base_traduzida!$C$1:$CN$437,67,FALSE)</f>
        <v>#N/A</v>
      </c>
      <c r="AF225" t="e">
        <f>VLOOKUP(C225,[1]base_traduzida!$C$1:$CN$437,71,FALSE)</f>
        <v>#N/A</v>
      </c>
      <c r="AG225" t="e">
        <f>VLOOKUP(C225,[1]base_traduzida!$C$1:$CN$437,72,FALSE)</f>
        <v>#N/A</v>
      </c>
      <c r="AH225" t="e">
        <f>VLOOKUP(C225,[1]base_traduzida!$C$1:$CN$437,73,FALSE)</f>
        <v>#N/A</v>
      </c>
      <c r="AI225" t="e">
        <f>VLOOKUP(C225,[1]base_traduzida!$C$1:$CN$437,74,FALSE)</f>
        <v>#N/A</v>
      </c>
      <c r="AJ225" t="e">
        <f>VLOOKUP(C225,[1]base_traduzida!$C$1:$CN$437,75,FALSE)</f>
        <v>#N/A</v>
      </c>
      <c r="AK225" t="e">
        <f>VLOOKUP(C225,[1]base_traduzida!$C$1:$CN$437,76,FALSE)</f>
        <v>#N/A</v>
      </c>
      <c r="AL225" t="e">
        <f>VLOOKUP(C225,[1]base_traduzida!$C$1:$CN$437,77,FALSE)</f>
        <v>#N/A</v>
      </c>
      <c r="AM225" t="e">
        <f>VLOOKUP(C225,[1]base_traduzida!$C$1:$CN$437,78,FALSE)</f>
        <v>#N/A</v>
      </c>
      <c r="AN225">
        <v>0</v>
      </c>
      <c r="AO225" t="e">
        <f>VLOOKUP(C225,[1]base_traduzida!$C$1:$CN$437,80,FALSE)</f>
        <v>#N/A</v>
      </c>
      <c r="AP225" t="e">
        <f>VLOOKUP(C225,[1]base_traduzida!$C$1:$CN$437,81,FALSE)</f>
        <v>#N/A</v>
      </c>
      <c r="AQ225">
        <v>0</v>
      </c>
      <c r="AR225" t="e">
        <f>VLOOKUP(C225,[1]base_traduzida!$C$1:$CN$437,85,FALSE)</f>
        <v>#N/A</v>
      </c>
      <c r="AS225" t="e">
        <f>VLOOKUP(C225,[1]base_traduzida!$C$1:$CN$437,83,FALSE)</f>
        <v>#N/A</v>
      </c>
      <c r="AT225" t="e">
        <f>VLOOKUP(C225,[1]base_traduzida!$C$1:$CN$437,84,FALSE)</f>
        <v>#N/A</v>
      </c>
      <c r="AU225" t="e">
        <f>VLOOKUP(C225,[1]base_traduzida!$C$1:$CN$437,82,FALSE)</f>
        <v>#N/A</v>
      </c>
      <c r="AV225" t="e">
        <f>VLOOKUP(C225,[1]base_traduzida!$C$1:$CN$437,90,FALSE)</f>
        <v>#N/A</v>
      </c>
      <c r="AW225" t="e">
        <f>VLOOKUP(C225,[1]base_traduzida!$C$1:$CN$437,66,FALSE)</f>
        <v>#N/A</v>
      </c>
      <c r="AX225" t="e">
        <f>VLOOKUP(C225,[1]base_traduzida!$C$1:$CN$437,64,FALSE)</f>
        <v>#N/A</v>
      </c>
      <c r="AY225" t="e">
        <f>VLOOKUP(C225,[1]base_traduzida!$C$1:$CN$437,65,FALSE)</f>
        <v>#N/A</v>
      </c>
      <c r="AZ225" t="e">
        <f>VLOOKUP(C225,[1]base_traduzida!$C$1:$CN$437,69,FALSE)</f>
        <v>#N/A</v>
      </c>
    </row>
    <row r="226" spans="1:52" x14ac:dyDescent="0.25">
      <c r="A226" t="s">
        <v>1737</v>
      </c>
      <c r="C226" t="s">
        <v>1738</v>
      </c>
      <c r="D226" t="s">
        <v>1739</v>
      </c>
      <c r="E226">
        <v>2005</v>
      </c>
      <c r="F226" t="s">
        <v>61</v>
      </c>
      <c r="G226">
        <v>23</v>
      </c>
      <c r="H226" t="s">
        <v>1740</v>
      </c>
      <c r="I226" t="s">
        <v>1741</v>
      </c>
      <c r="J226" t="s">
        <v>61</v>
      </c>
      <c r="L226">
        <v>6</v>
      </c>
      <c r="M226" t="b">
        <v>1</v>
      </c>
      <c r="N226" t="s">
        <v>1742</v>
      </c>
      <c r="O226" t="s">
        <v>223</v>
      </c>
      <c r="P226" t="s">
        <v>1743</v>
      </c>
      <c r="Q226" t="s">
        <v>1744</v>
      </c>
      <c r="R226" t="s">
        <v>1745</v>
      </c>
      <c r="T226" t="s">
        <v>54</v>
      </c>
      <c r="U226" t="s">
        <v>75</v>
      </c>
      <c r="W226" t="s">
        <v>57</v>
      </c>
      <c r="AA226">
        <f>VLOOKUP(C226,[1]base_traduzida!$C$1:$CN$437,8,FALSE)</f>
        <v>0</v>
      </c>
      <c r="AB226">
        <f>VLOOKUP(C226,[1]base_traduzida!$C$1:$CN$437,9,FALSE)</f>
        <v>0</v>
      </c>
      <c r="AC226">
        <f>VLOOKUP(C226,[1]base_traduzida!$C$1:$CN$437,16,FALSE)</f>
        <v>0</v>
      </c>
      <c r="AD226">
        <f>VLOOKUP(C226,[1]base_traduzida!$C$1:$CN$437,68,FALSE)</f>
        <v>0</v>
      </c>
      <c r="AE226">
        <f>VLOOKUP(C226,[1]base_traduzida!$C$1:$CN$437,67,FALSE)</f>
        <v>0</v>
      </c>
      <c r="AF226">
        <f>VLOOKUP(C226,[1]base_traduzida!$C$1:$CN$437,71,FALSE)</f>
        <v>0</v>
      </c>
      <c r="AG226">
        <f>VLOOKUP(C226,[1]base_traduzida!$C$1:$CN$437,72,FALSE)</f>
        <v>0</v>
      </c>
      <c r="AH226">
        <f>VLOOKUP(C226,[1]base_traduzida!$C$1:$CN$437,73,FALSE)</f>
        <v>0</v>
      </c>
      <c r="AI226">
        <f>VLOOKUP(C226,[1]base_traduzida!$C$1:$CN$437,74,FALSE)</f>
        <v>0</v>
      </c>
      <c r="AJ226">
        <f>VLOOKUP(C226,[1]base_traduzida!$C$1:$CN$437,75,FALSE)</f>
        <v>0</v>
      </c>
      <c r="AK226">
        <f>VLOOKUP(C226,[1]base_traduzida!$C$1:$CN$437,76,FALSE)</f>
        <v>0</v>
      </c>
      <c r="AL226">
        <f>VLOOKUP(C226,[1]base_traduzida!$C$1:$CN$437,77,FALSE)</f>
        <v>0</v>
      </c>
      <c r="AM226">
        <f>VLOOKUP(C226,[1]base_traduzida!$C$1:$CN$437,78,FALSE)</f>
        <v>0</v>
      </c>
      <c r="AN226">
        <v>0</v>
      </c>
      <c r="AO226">
        <f>VLOOKUP(C226,[1]base_traduzida!$C$1:$CN$437,80,FALSE)</f>
        <v>0</v>
      </c>
      <c r="AP226">
        <f>VLOOKUP(C226,[1]base_traduzida!$C$1:$CN$437,81,FALSE)</f>
        <v>0</v>
      </c>
      <c r="AQ226">
        <v>0</v>
      </c>
      <c r="AR226">
        <f>VLOOKUP(C226,[1]base_traduzida!$C$1:$CN$437,85,FALSE)</f>
        <v>0</v>
      </c>
      <c r="AS226">
        <f>VLOOKUP(C226,[1]base_traduzida!$C$1:$CN$437,83,FALSE)</f>
        <v>0</v>
      </c>
      <c r="AT226">
        <f>VLOOKUP(C226,[1]base_traduzida!$C$1:$CN$437,84,FALSE)</f>
        <v>0</v>
      </c>
      <c r="AU226">
        <f>VLOOKUP(C226,[1]base_traduzida!$C$1:$CN$437,82,FALSE)</f>
        <v>0</v>
      </c>
      <c r="AV226">
        <f>VLOOKUP(C226,[1]base_traduzida!$C$1:$CN$437,90,FALSE)</f>
        <v>0</v>
      </c>
      <c r="AW226">
        <f>VLOOKUP(C226,[1]base_traduzida!$C$1:$CN$437,66,FALSE)</f>
        <v>0</v>
      </c>
      <c r="AX226">
        <f>VLOOKUP(C226,[1]base_traduzida!$C$1:$CN$437,64,FALSE)</f>
        <v>0</v>
      </c>
      <c r="AY226">
        <f>VLOOKUP(C226,[1]base_traduzida!$C$1:$CN$437,65,FALSE)</f>
        <v>0</v>
      </c>
      <c r="AZ226">
        <f>VLOOKUP(C226,[1]base_traduzida!$C$1:$CN$437,69,FALSE)</f>
        <v>0</v>
      </c>
    </row>
    <row r="227" spans="1:52" x14ac:dyDescent="0.25">
      <c r="A227" t="s">
        <v>1746</v>
      </c>
      <c r="B227" t="s">
        <v>1747</v>
      </c>
      <c r="C227" t="s">
        <v>1748</v>
      </c>
      <c r="D227" t="s">
        <v>1749</v>
      </c>
      <c r="E227">
        <v>2021</v>
      </c>
      <c r="H227" t="s">
        <v>1750</v>
      </c>
      <c r="I227" t="s">
        <v>1751</v>
      </c>
      <c r="L227">
        <v>6</v>
      </c>
      <c r="M227" t="b">
        <v>1</v>
      </c>
      <c r="N227" t="s">
        <v>1752</v>
      </c>
      <c r="O227" t="s">
        <v>557</v>
      </c>
      <c r="T227" t="s">
        <v>54</v>
      </c>
      <c r="U227" t="s">
        <v>323</v>
      </c>
      <c r="V227" t="s">
        <v>56</v>
      </c>
      <c r="W227" t="s">
        <v>57</v>
      </c>
      <c r="AA227" t="e">
        <f>VLOOKUP(C227,[1]base_traduzida!$C$1:$CN$437,8,FALSE)</f>
        <v>#N/A</v>
      </c>
      <c r="AB227" t="e">
        <f>VLOOKUP(C227,[1]base_traduzida!$C$1:$CN$437,9,FALSE)</f>
        <v>#N/A</v>
      </c>
      <c r="AC227" t="e">
        <f>VLOOKUP(C227,[1]base_traduzida!$C$1:$CN$437,16,FALSE)</f>
        <v>#N/A</v>
      </c>
      <c r="AD227" t="e">
        <f>VLOOKUP(C227,[1]base_traduzida!$C$1:$CN$437,68,FALSE)</f>
        <v>#N/A</v>
      </c>
      <c r="AE227" t="e">
        <f>VLOOKUP(C227,[1]base_traduzida!$C$1:$CN$437,67,FALSE)</f>
        <v>#N/A</v>
      </c>
      <c r="AF227" t="e">
        <f>VLOOKUP(C227,[1]base_traduzida!$C$1:$CN$437,71,FALSE)</f>
        <v>#N/A</v>
      </c>
      <c r="AG227" t="e">
        <f>VLOOKUP(C227,[1]base_traduzida!$C$1:$CN$437,72,FALSE)</f>
        <v>#N/A</v>
      </c>
      <c r="AH227" t="e">
        <f>VLOOKUP(C227,[1]base_traduzida!$C$1:$CN$437,73,FALSE)</f>
        <v>#N/A</v>
      </c>
      <c r="AI227" t="e">
        <f>VLOOKUP(C227,[1]base_traduzida!$C$1:$CN$437,74,FALSE)</f>
        <v>#N/A</v>
      </c>
      <c r="AJ227" t="e">
        <f>VLOOKUP(C227,[1]base_traduzida!$C$1:$CN$437,75,FALSE)</f>
        <v>#N/A</v>
      </c>
      <c r="AK227" t="e">
        <f>VLOOKUP(C227,[1]base_traduzida!$C$1:$CN$437,76,FALSE)</f>
        <v>#N/A</v>
      </c>
      <c r="AL227" t="e">
        <f>VLOOKUP(C227,[1]base_traduzida!$C$1:$CN$437,77,FALSE)</f>
        <v>#N/A</v>
      </c>
      <c r="AM227" t="e">
        <f>VLOOKUP(C227,[1]base_traduzida!$C$1:$CN$437,78,FALSE)</f>
        <v>#N/A</v>
      </c>
      <c r="AN227">
        <v>0</v>
      </c>
      <c r="AO227" t="e">
        <f>VLOOKUP(C227,[1]base_traduzida!$C$1:$CN$437,80,FALSE)</f>
        <v>#N/A</v>
      </c>
      <c r="AP227" t="e">
        <f>VLOOKUP(C227,[1]base_traduzida!$C$1:$CN$437,81,FALSE)</f>
        <v>#N/A</v>
      </c>
      <c r="AQ227">
        <v>0</v>
      </c>
      <c r="AR227" t="e">
        <f>VLOOKUP(C227,[1]base_traduzida!$C$1:$CN$437,85,FALSE)</f>
        <v>#N/A</v>
      </c>
      <c r="AS227" t="e">
        <f>VLOOKUP(C227,[1]base_traduzida!$C$1:$CN$437,83,FALSE)</f>
        <v>#N/A</v>
      </c>
      <c r="AT227" t="e">
        <f>VLOOKUP(C227,[1]base_traduzida!$C$1:$CN$437,84,FALSE)</f>
        <v>#N/A</v>
      </c>
      <c r="AU227" t="e">
        <f>VLOOKUP(C227,[1]base_traduzida!$C$1:$CN$437,82,FALSE)</f>
        <v>#N/A</v>
      </c>
      <c r="AV227" t="e">
        <f>VLOOKUP(C227,[1]base_traduzida!$C$1:$CN$437,90,FALSE)</f>
        <v>#N/A</v>
      </c>
      <c r="AW227" t="e">
        <f>VLOOKUP(C227,[1]base_traduzida!$C$1:$CN$437,66,FALSE)</f>
        <v>#N/A</v>
      </c>
      <c r="AX227" t="e">
        <f>VLOOKUP(C227,[1]base_traduzida!$C$1:$CN$437,64,FALSE)</f>
        <v>#N/A</v>
      </c>
      <c r="AY227" t="e">
        <f>VLOOKUP(C227,[1]base_traduzida!$C$1:$CN$437,65,FALSE)</f>
        <v>#N/A</v>
      </c>
      <c r="AZ227" t="e">
        <f>VLOOKUP(C227,[1]base_traduzida!$C$1:$CN$437,69,FALSE)</f>
        <v>#N/A</v>
      </c>
    </row>
    <row r="228" spans="1:52" x14ac:dyDescent="0.25">
      <c r="A228" t="s">
        <v>1753</v>
      </c>
      <c r="B228" t="s">
        <v>1754</v>
      </c>
      <c r="C228" t="s">
        <v>1755</v>
      </c>
      <c r="D228" t="s">
        <v>1756</v>
      </c>
      <c r="E228">
        <v>2015</v>
      </c>
      <c r="F228" t="s">
        <v>61</v>
      </c>
      <c r="G228">
        <v>20</v>
      </c>
      <c r="H228" t="s">
        <v>1757</v>
      </c>
      <c r="I228" t="s">
        <v>1758</v>
      </c>
      <c r="J228" t="s">
        <v>61</v>
      </c>
      <c r="L228">
        <v>5</v>
      </c>
      <c r="M228" t="b">
        <v>1</v>
      </c>
      <c r="N228" t="s">
        <v>1759</v>
      </c>
      <c r="O228" t="s">
        <v>223</v>
      </c>
      <c r="P228" t="s">
        <v>1760</v>
      </c>
      <c r="Q228" t="s">
        <v>1761</v>
      </c>
      <c r="S228">
        <v>112963</v>
      </c>
      <c r="T228" t="s">
        <v>54</v>
      </c>
      <c r="U228" t="s">
        <v>75</v>
      </c>
      <c r="W228" t="s">
        <v>57</v>
      </c>
      <c r="AA228">
        <f>VLOOKUP(C228,[1]base_traduzida!$C$1:$CN$437,8,FALSE)</f>
        <v>0</v>
      </c>
      <c r="AB228">
        <f>VLOOKUP(C228,[1]base_traduzida!$C$1:$CN$437,9,FALSE)</f>
        <v>1</v>
      </c>
      <c r="AC228">
        <f>VLOOKUP(C228,[1]base_traduzida!$C$1:$CN$437,16,FALSE)</f>
        <v>0</v>
      </c>
      <c r="AD228">
        <f>VLOOKUP(C228,[1]base_traduzida!$C$1:$CN$437,68,FALSE)</f>
        <v>1</v>
      </c>
      <c r="AE228">
        <f>VLOOKUP(C228,[1]base_traduzida!$C$1:$CN$437,67,FALSE)</f>
        <v>0</v>
      </c>
      <c r="AF228">
        <f>VLOOKUP(C228,[1]base_traduzida!$C$1:$CN$437,71,FALSE)</f>
        <v>0</v>
      </c>
      <c r="AG228">
        <f>VLOOKUP(C228,[1]base_traduzida!$C$1:$CN$437,72,FALSE)</f>
        <v>0</v>
      </c>
      <c r="AH228">
        <f>VLOOKUP(C228,[1]base_traduzida!$C$1:$CN$437,73,FALSE)</f>
        <v>0</v>
      </c>
      <c r="AI228">
        <f>VLOOKUP(C228,[1]base_traduzida!$C$1:$CN$437,74,FALSE)</f>
        <v>0</v>
      </c>
      <c r="AJ228">
        <f>VLOOKUP(C228,[1]base_traduzida!$C$1:$CN$437,75,FALSE)</f>
        <v>0</v>
      </c>
      <c r="AK228">
        <f>VLOOKUP(C228,[1]base_traduzida!$C$1:$CN$437,76,FALSE)</f>
        <v>0</v>
      </c>
      <c r="AL228">
        <f>VLOOKUP(C228,[1]base_traduzida!$C$1:$CN$437,77,FALSE)</f>
        <v>0</v>
      </c>
      <c r="AM228">
        <f>VLOOKUP(C228,[1]base_traduzida!$C$1:$CN$437,78,FALSE)</f>
        <v>0</v>
      </c>
      <c r="AN228">
        <v>0</v>
      </c>
      <c r="AO228">
        <f>VLOOKUP(C228,[1]base_traduzida!$C$1:$CN$437,80,FALSE)</f>
        <v>0</v>
      </c>
      <c r="AP228" t="str">
        <f>VLOOKUP(C228,[1]base_traduzida!$C$1:$CN$437,81,FALSE)</f>
        <v>Entra ou ñ para leitura: talvez - pdf indisponível</v>
      </c>
      <c r="AQ228">
        <v>0</v>
      </c>
      <c r="AR228">
        <f>VLOOKUP(C228,[1]base_traduzida!$C$1:$CN$437,85,FALSE)</f>
        <v>0</v>
      </c>
      <c r="AS228">
        <f>VLOOKUP(C228,[1]base_traduzida!$C$1:$CN$437,83,FALSE)</f>
        <v>44368</v>
      </c>
      <c r="AT228">
        <f>VLOOKUP(C228,[1]base_traduzida!$C$1:$CN$437,84,FALSE)</f>
        <v>0</v>
      </c>
      <c r="AU228" t="str">
        <f>VLOOKUP(C228,[1]base_traduzida!$C$1:$CN$437,82,FALSE)</f>
        <v>Razoavel</v>
      </c>
      <c r="AV228">
        <f>VLOOKUP(C228,[1]base_traduzida!$C$1:$CN$437,90,FALSE)</f>
        <v>0</v>
      </c>
      <c r="AW228">
        <f>VLOOKUP(C228,[1]base_traduzida!$C$1:$CN$437,66,FALSE)</f>
        <v>0</v>
      </c>
      <c r="AX228">
        <f>VLOOKUP(C228,[1]base_traduzida!$C$1:$CN$437,64,FALSE)</f>
        <v>0</v>
      </c>
      <c r="AY228">
        <f>VLOOKUP(C228,[1]base_traduzida!$C$1:$CN$437,65,FALSE)</f>
        <v>0</v>
      </c>
      <c r="AZ228">
        <f>VLOOKUP(C228,[1]base_traduzida!$C$1:$CN$437,69,FALSE)</f>
        <v>0</v>
      </c>
    </row>
    <row r="229" spans="1:52" x14ac:dyDescent="0.25">
      <c r="A229" t="s">
        <v>1762</v>
      </c>
      <c r="B229" t="s">
        <v>1763</v>
      </c>
      <c r="C229" t="s">
        <v>1764</v>
      </c>
      <c r="D229" t="s">
        <v>1765</v>
      </c>
      <c r="E229">
        <v>2018</v>
      </c>
      <c r="G229">
        <v>10</v>
      </c>
      <c r="H229" t="s">
        <v>1766</v>
      </c>
      <c r="I229" t="s">
        <v>1767</v>
      </c>
      <c r="J229" t="s">
        <v>61</v>
      </c>
      <c r="L229">
        <v>19</v>
      </c>
      <c r="M229" t="b">
        <v>1</v>
      </c>
      <c r="N229" t="s">
        <v>1768</v>
      </c>
      <c r="O229" t="s">
        <v>887</v>
      </c>
      <c r="T229" t="s">
        <v>54</v>
      </c>
      <c r="U229" t="s">
        <v>55</v>
      </c>
      <c r="W229" t="s">
        <v>57</v>
      </c>
      <c r="AA229">
        <f>VLOOKUP(C229,[1]base_traduzida!$C$1:$CN$437,8,FALSE)</f>
        <v>0</v>
      </c>
      <c r="AB229">
        <f>VLOOKUP(C229,[1]base_traduzida!$C$1:$CN$437,9,FALSE)</f>
        <v>1</v>
      </c>
      <c r="AC229">
        <f>VLOOKUP(C229,[1]base_traduzida!$C$1:$CN$437,16,FALSE)</f>
        <v>0</v>
      </c>
      <c r="AD229">
        <f>VLOOKUP(C229,[1]base_traduzida!$C$1:$CN$437,68,FALSE)</f>
        <v>1</v>
      </c>
      <c r="AE229">
        <f>VLOOKUP(C229,[1]base_traduzida!$C$1:$CN$437,67,FALSE)</f>
        <v>0</v>
      </c>
      <c r="AF229" t="str">
        <f>VLOOKUP(C229,[1]base_traduzida!$C$1:$CN$437,71,FALSE)</f>
        <v>mostrou ser mais eficaz do que uma coocorrência comparável com base linha de base, e tem o benefício adicional de permitir a recuperação de evidências subjacentes às afirmações usadas pelo sistema para fazer suas previsões. Consequentemente, nossa abordagem fornece os meios para auxiliar na revisão clínica de especialistas, fornecendo suporte de evidências a plausibilidade da conexão entre drogas e RAMs.</v>
      </c>
      <c r="AG229">
        <f>VLOOKUP(C229,[1]base_traduzida!$C$1:$CN$437,72,FALSE)</f>
        <v>0</v>
      </c>
      <c r="AH229">
        <f>VLOOKUP(C229,[1]base_traduzida!$C$1:$CN$437,73,FALSE)</f>
        <v>0</v>
      </c>
      <c r="AI229">
        <f>VLOOKUP(C229,[1]base_traduzida!$C$1:$CN$437,74,FALSE)</f>
        <v>0</v>
      </c>
      <c r="AJ229">
        <f>VLOOKUP(C229,[1]base_traduzida!$C$1:$CN$437,75,FALSE)</f>
        <v>0</v>
      </c>
      <c r="AK229">
        <f>VLOOKUP(C229,[1]base_traduzida!$C$1:$CN$437,76,FALSE)</f>
        <v>0</v>
      </c>
      <c r="AL229">
        <f>VLOOKUP(C229,[1]base_traduzida!$C$1:$CN$437,77,FALSE)</f>
        <v>0</v>
      </c>
      <c r="AM229">
        <f>VLOOKUP(C229,[1]base_traduzida!$C$1:$CN$437,78,FALSE)</f>
        <v>0</v>
      </c>
      <c r="AN229">
        <v>0</v>
      </c>
      <c r="AO229">
        <f>VLOOKUP(C229,[1]base_traduzida!$C$1:$CN$437,80,FALSE)</f>
        <v>0</v>
      </c>
      <c r="AP229" t="str">
        <f>VLOOKUP(C229,[1]base_traduzida!$C$1:$CN$437,81,FALSE)</f>
        <v>Entra ou ñ para leitura: talvez - teste de melhores modelos de pnl</v>
      </c>
      <c r="AQ229">
        <v>0</v>
      </c>
      <c r="AR229">
        <f>VLOOKUP(C229,[1]base_traduzida!$C$1:$CN$437,85,FALSE)</f>
        <v>0</v>
      </c>
      <c r="AS229">
        <f>VLOOKUP(C229,[1]base_traduzida!$C$1:$CN$437,83,FALSE)</f>
        <v>44371</v>
      </c>
      <c r="AT229">
        <f>VLOOKUP(C229,[1]base_traduzida!$C$1:$CN$437,84,FALSE)</f>
        <v>0</v>
      </c>
      <c r="AU229" t="str">
        <f>VLOOKUP(C229,[1]base_traduzida!$C$1:$CN$437,82,FALSE)</f>
        <v>Razoavel</v>
      </c>
      <c r="AV229">
        <f>VLOOKUP(C229,[1]base_traduzida!$C$1:$CN$437,90,FALSE)</f>
        <v>0</v>
      </c>
      <c r="AW229">
        <f>VLOOKUP(C229,[1]base_traduzida!$C$1:$CN$437,66,FALSE)</f>
        <v>0</v>
      </c>
      <c r="AX229">
        <f>VLOOKUP(C229,[1]base_traduzida!$C$1:$CN$437,64,FALSE)</f>
        <v>0</v>
      </c>
      <c r="AY229">
        <f>VLOOKUP(C229,[1]base_traduzida!$C$1:$CN$437,65,FALSE)</f>
        <v>0</v>
      </c>
      <c r="AZ229">
        <f>VLOOKUP(C229,[1]base_traduzida!$C$1:$CN$437,69,FALSE)</f>
        <v>0</v>
      </c>
    </row>
    <row r="230" spans="1:52" x14ac:dyDescent="0.25">
      <c r="A230" t="s">
        <v>1769</v>
      </c>
      <c r="B230" t="s">
        <v>1770</v>
      </c>
      <c r="C230" t="s">
        <v>1771</v>
      </c>
      <c r="D230" t="s">
        <v>1772</v>
      </c>
      <c r="E230">
        <v>2017</v>
      </c>
      <c r="G230">
        <v>16</v>
      </c>
      <c r="H230" t="s">
        <v>1773</v>
      </c>
      <c r="I230" t="s">
        <v>1774</v>
      </c>
      <c r="J230" t="s">
        <v>61</v>
      </c>
      <c r="L230">
        <v>1</v>
      </c>
      <c r="M230" t="b">
        <v>0</v>
      </c>
      <c r="N230" t="s">
        <v>1775</v>
      </c>
      <c r="O230" t="s">
        <v>53</v>
      </c>
      <c r="T230" t="s">
        <v>54</v>
      </c>
      <c r="U230" t="s">
        <v>55</v>
      </c>
      <c r="V230" t="s">
        <v>140</v>
      </c>
      <c r="W230" t="s">
        <v>57</v>
      </c>
      <c r="AA230">
        <f>VLOOKUP(C230,[1]base_traduzida!$C$1:$CN$437,8,FALSE)</f>
        <v>0</v>
      </c>
      <c r="AB230">
        <f>VLOOKUP(C230,[1]base_traduzida!$C$1:$CN$437,9,FALSE)</f>
        <v>0</v>
      </c>
      <c r="AC230">
        <f>VLOOKUP(C230,[1]base_traduzida!$C$1:$CN$437,16,FALSE)</f>
        <v>0</v>
      </c>
      <c r="AD230">
        <f>VLOOKUP(C230,[1]base_traduzida!$C$1:$CN$437,68,FALSE)</f>
        <v>1</v>
      </c>
      <c r="AE230">
        <f>VLOOKUP(C230,[1]base_traduzida!$C$1:$CN$437,67,FALSE)</f>
        <v>0</v>
      </c>
      <c r="AF230" t="str">
        <f>VLOOKUP(C230,[1]base_traduzida!$C$1:$CN$437,71,FALSE)</f>
        <v>Além disso, os modelos que desenvolvemos podem ser aplicados a fil- sinais de drogas / ADR mais que são detectados na notificação espontânea sistemas ou dados EHR, uma direção que planejamos explorar em trabalhos futuros.</v>
      </c>
      <c r="AG230">
        <f>VLOOKUP(C230,[1]base_traduzida!$C$1:$CN$437,72,FALSE)</f>
        <v>0</v>
      </c>
      <c r="AH230">
        <f>VLOOKUP(C230,[1]base_traduzida!$C$1:$CN$437,73,FALSE)</f>
        <v>0</v>
      </c>
      <c r="AI230">
        <f>VLOOKUP(C230,[1]base_traduzida!$C$1:$CN$437,74,FALSE)</f>
        <v>0</v>
      </c>
      <c r="AJ230">
        <f>VLOOKUP(C230,[1]base_traduzida!$C$1:$CN$437,75,FALSE)</f>
        <v>0</v>
      </c>
      <c r="AK230">
        <f>VLOOKUP(C230,[1]base_traduzida!$C$1:$CN$437,76,FALSE)</f>
        <v>0</v>
      </c>
      <c r="AL230">
        <f>VLOOKUP(C230,[1]base_traduzida!$C$1:$CN$437,77,FALSE)</f>
        <v>0</v>
      </c>
      <c r="AM230">
        <f>VLOOKUP(C230,[1]base_traduzida!$C$1:$CN$437,78,FALSE)</f>
        <v>0</v>
      </c>
      <c r="AN230">
        <v>0</v>
      </c>
      <c r="AO230">
        <f>VLOOKUP(C230,[1]base_traduzida!$C$1:$CN$437,80,FALSE)</f>
        <v>0</v>
      </c>
      <c r="AP230" t="str">
        <f>VLOOKUP(C230,[1]base_traduzida!$C$1:$CN$437,81,FALSE)</f>
        <v>Entra ou ñ para leitura: não</v>
      </c>
      <c r="AQ230">
        <v>0</v>
      </c>
      <c r="AR230">
        <f>VLOOKUP(C230,[1]base_traduzida!$C$1:$CN$437,85,FALSE)</f>
        <v>0</v>
      </c>
      <c r="AS230">
        <f>VLOOKUP(C230,[1]base_traduzida!$C$1:$CN$437,83,FALSE)</f>
        <v>44373</v>
      </c>
      <c r="AT230">
        <f>VLOOKUP(C230,[1]base_traduzida!$C$1:$CN$437,84,FALSE)</f>
        <v>0</v>
      </c>
      <c r="AU230" t="str">
        <f>VLOOKUP(C230,[1]base_traduzida!$C$1:$CN$437,82,FALSE)</f>
        <v>Ruim</v>
      </c>
      <c r="AV230">
        <f>VLOOKUP(C230,[1]base_traduzida!$C$1:$CN$437,90,FALSE)</f>
        <v>0</v>
      </c>
      <c r="AW230">
        <f>VLOOKUP(C230,[1]base_traduzida!$C$1:$CN$437,66,FALSE)</f>
        <v>0</v>
      </c>
      <c r="AX230">
        <f>VLOOKUP(C230,[1]base_traduzida!$C$1:$CN$437,64,FALSE)</f>
        <v>0</v>
      </c>
      <c r="AY230">
        <f>VLOOKUP(C230,[1]base_traduzida!$C$1:$CN$437,65,FALSE)</f>
        <v>0</v>
      </c>
      <c r="AZ230">
        <f>VLOOKUP(C230,[1]base_traduzida!$C$1:$CN$437,69,FALSE)</f>
        <v>0</v>
      </c>
    </row>
    <row r="231" spans="1:52" x14ac:dyDescent="0.25">
      <c r="A231" t="s">
        <v>1776</v>
      </c>
      <c r="B231" t="s">
        <v>1777</v>
      </c>
      <c r="C231" t="s">
        <v>1778</v>
      </c>
      <c r="D231" t="s">
        <v>1779</v>
      </c>
      <c r="E231">
        <v>2015</v>
      </c>
      <c r="F231" t="s">
        <v>61</v>
      </c>
      <c r="G231">
        <v>45</v>
      </c>
      <c r="H231" t="s">
        <v>1780</v>
      </c>
      <c r="I231" t="s">
        <v>1781</v>
      </c>
      <c r="J231" t="s">
        <v>61</v>
      </c>
      <c r="L231">
        <v>1</v>
      </c>
      <c r="M231" t="b">
        <v>0</v>
      </c>
      <c r="N231" t="s">
        <v>1782</v>
      </c>
      <c r="O231" t="s">
        <v>254</v>
      </c>
      <c r="T231" t="s">
        <v>54</v>
      </c>
      <c r="U231" t="s">
        <v>55</v>
      </c>
      <c r="V231" t="s">
        <v>140</v>
      </c>
      <c r="W231" t="s">
        <v>57</v>
      </c>
      <c r="AA231">
        <f>VLOOKUP(C231,[1]base_traduzida!$C$1:$CN$437,8,FALSE)</f>
        <v>0</v>
      </c>
      <c r="AB231">
        <f>VLOOKUP(C231,[1]base_traduzida!$C$1:$CN$437,9,FALSE)</f>
        <v>1</v>
      </c>
      <c r="AC231">
        <f>VLOOKUP(C231,[1]base_traduzida!$C$1:$CN$437,16,FALSE)</f>
        <v>1</v>
      </c>
      <c r="AD231">
        <f>VLOOKUP(C231,[1]base_traduzida!$C$1:$CN$437,68,FALSE)</f>
        <v>1</v>
      </c>
      <c r="AE231">
        <f>VLOOKUP(C231,[1]base_traduzida!$C$1:$CN$437,67,FALSE)</f>
        <v>0</v>
      </c>
      <c r="AF231">
        <f>VLOOKUP(C231,[1]base_traduzida!$C$1:$CN$437,71,FALSE)</f>
        <v>0</v>
      </c>
      <c r="AG231">
        <f>VLOOKUP(C231,[1]base_traduzida!$C$1:$CN$437,72,FALSE)</f>
        <v>0</v>
      </c>
      <c r="AH231">
        <f>VLOOKUP(C231,[1]base_traduzida!$C$1:$CN$437,73,FALSE)</f>
        <v>0</v>
      </c>
      <c r="AI231">
        <f>VLOOKUP(C231,[1]base_traduzida!$C$1:$CN$437,74,FALSE)</f>
        <v>0</v>
      </c>
      <c r="AJ231">
        <f>VLOOKUP(C231,[1]base_traduzida!$C$1:$CN$437,75,FALSE)</f>
        <v>0</v>
      </c>
      <c r="AK231">
        <f>VLOOKUP(C231,[1]base_traduzida!$C$1:$CN$437,76,FALSE)</f>
        <v>0</v>
      </c>
      <c r="AL231">
        <f>VLOOKUP(C231,[1]base_traduzida!$C$1:$CN$437,77,FALSE)</f>
        <v>0</v>
      </c>
      <c r="AM231">
        <f>VLOOKUP(C231,[1]base_traduzida!$C$1:$CN$437,78,FALSE)</f>
        <v>0</v>
      </c>
      <c r="AN231">
        <v>0</v>
      </c>
      <c r="AO231">
        <f>VLOOKUP(C231,[1]base_traduzida!$C$1:$CN$437,80,FALSE)</f>
        <v>0</v>
      </c>
      <c r="AP231" t="str">
        <f>VLOOKUP(C231,[1]base_traduzida!$C$1:$CN$437,81,FALSE)</f>
        <v>Entra ou ñ para leitura: sim - trabalhado texto em espanhol</v>
      </c>
      <c r="AQ231">
        <v>0</v>
      </c>
      <c r="AR231">
        <f>VLOOKUP(C231,[1]base_traduzida!$C$1:$CN$437,85,FALSE)</f>
        <v>0</v>
      </c>
      <c r="AS231">
        <f>VLOOKUP(C231,[1]base_traduzida!$C$1:$CN$437,83,FALSE)</f>
        <v>44368</v>
      </c>
      <c r="AT231">
        <f>VLOOKUP(C231,[1]base_traduzida!$C$1:$CN$437,84,FALSE)</f>
        <v>0</v>
      </c>
      <c r="AU231" t="str">
        <f>VLOOKUP(C231,[1]base_traduzida!$C$1:$CN$437,82,FALSE)</f>
        <v>Excelente</v>
      </c>
      <c r="AV231">
        <f>VLOOKUP(C231,[1]base_traduzida!$C$1:$CN$437,90,FALSE)</f>
        <v>0</v>
      </c>
      <c r="AW231">
        <f>VLOOKUP(C231,[1]base_traduzida!$C$1:$CN$437,66,FALSE)</f>
        <v>1</v>
      </c>
      <c r="AX231">
        <f>VLOOKUP(C231,[1]base_traduzida!$C$1:$CN$437,64,FALSE)</f>
        <v>1</v>
      </c>
      <c r="AY231" t="str">
        <f>VLOOKUP(C231,[1]base_traduzida!$C$1:$CN$437,65,FALSE)</f>
        <v>Leitura completa: sim - em espanhol, cria um corpus e bases para o espanhol</v>
      </c>
      <c r="AZ231">
        <f>VLOOKUP(C231,[1]base_traduzida!$C$1:$CN$437,69,FALSE)</f>
        <v>0</v>
      </c>
    </row>
    <row r="232" spans="1:52" x14ac:dyDescent="0.25">
      <c r="A232" t="s">
        <v>1783</v>
      </c>
      <c r="B232" t="s">
        <v>1784</v>
      </c>
      <c r="C232" t="s">
        <v>1785</v>
      </c>
      <c r="D232" t="s">
        <v>1786</v>
      </c>
      <c r="E232">
        <v>2018</v>
      </c>
      <c r="G232">
        <v>1</v>
      </c>
      <c r="H232" t="s">
        <v>1787</v>
      </c>
      <c r="I232" t="s">
        <v>1788</v>
      </c>
      <c r="J232" t="s">
        <v>61</v>
      </c>
      <c r="L232">
        <v>6</v>
      </c>
      <c r="M232" t="b">
        <v>1</v>
      </c>
      <c r="N232" t="s">
        <v>1789</v>
      </c>
      <c r="O232" t="s">
        <v>72</v>
      </c>
      <c r="P232" t="s">
        <v>1790</v>
      </c>
      <c r="Q232" t="s">
        <v>1791</v>
      </c>
      <c r="S232">
        <v>138131</v>
      </c>
      <c r="T232" t="s">
        <v>54</v>
      </c>
      <c r="U232" t="s">
        <v>75</v>
      </c>
      <c r="W232" t="s">
        <v>57</v>
      </c>
      <c r="AA232">
        <f>VLOOKUP(C232,[1]base_traduzida!$C$1:$CN$437,8,FALSE)</f>
        <v>0</v>
      </c>
      <c r="AB232">
        <f>VLOOKUP(C232,[1]base_traduzida!$C$1:$CN$437,9,FALSE)</f>
        <v>1</v>
      </c>
      <c r="AC232">
        <f>VLOOKUP(C232,[1]base_traduzida!$C$1:$CN$437,16,FALSE)</f>
        <v>1</v>
      </c>
      <c r="AD232">
        <f>VLOOKUP(C232,[1]base_traduzida!$C$1:$CN$437,68,FALSE)</f>
        <v>1</v>
      </c>
      <c r="AE232">
        <f>VLOOKUP(C232,[1]base_traduzida!$C$1:$CN$437,67,FALSE)</f>
        <v>0</v>
      </c>
      <c r="AF232">
        <f>VLOOKUP(C232,[1]base_traduzida!$C$1:$CN$437,71,FALSE)</f>
        <v>0</v>
      </c>
      <c r="AG232">
        <f>VLOOKUP(C232,[1]base_traduzida!$C$1:$CN$437,72,FALSE)</f>
        <v>0</v>
      </c>
      <c r="AH232">
        <f>VLOOKUP(C232,[1]base_traduzida!$C$1:$CN$437,73,FALSE)</f>
        <v>1</v>
      </c>
      <c r="AI232">
        <f>VLOOKUP(C232,[1]base_traduzida!$C$1:$CN$437,74,FALSE)</f>
        <v>0</v>
      </c>
      <c r="AJ232">
        <f>VLOOKUP(C232,[1]base_traduzida!$C$1:$CN$437,75,FALSE)</f>
        <v>0</v>
      </c>
      <c r="AK232">
        <f>VLOOKUP(C232,[1]base_traduzida!$C$1:$CN$437,76,FALSE)</f>
        <v>0</v>
      </c>
      <c r="AL232">
        <f>VLOOKUP(C232,[1]base_traduzida!$C$1:$CN$437,77,FALSE)</f>
        <v>0</v>
      </c>
      <c r="AM232">
        <f>VLOOKUP(C232,[1]base_traduzida!$C$1:$CN$437,78,FALSE)</f>
        <v>0</v>
      </c>
      <c r="AN232">
        <v>0</v>
      </c>
      <c r="AO232">
        <f>VLOOKUP(C232,[1]base_traduzida!$C$1:$CN$437,80,FALSE)</f>
        <v>1</v>
      </c>
      <c r="AP232" t="str">
        <f>VLOOKUP(C232,[1]base_traduzida!$C$1:$CN$437,81,FALSE)</f>
        <v>Entra ou ñ para leitura: sim -  bom - de Portugal, com as difuculdades do vernáculo desenvlveram um esquema</v>
      </c>
      <c r="AQ232">
        <v>0</v>
      </c>
      <c r="AR232">
        <f>VLOOKUP(C232,[1]base_traduzida!$C$1:$CN$437,85,FALSE)</f>
        <v>0</v>
      </c>
      <c r="AS232">
        <f>VLOOKUP(C232,[1]base_traduzida!$C$1:$CN$437,83,FALSE)</f>
        <v>44371</v>
      </c>
      <c r="AT232">
        <f>VLOOKUP(C232,[1]base_traduzida!$C$1:$CN$437,84,FALSE)</f>
        <v>0</v>
      </c>
      <c r="AU232" t="str">
        <f>VLOOKUP(C232,[1]base_traduzida!$C$1:$CN$437,82,FALSE)</f>
        <v>Bom</v>
      </c>
      <c r="AV232">
        <f>VLOOKUP(C232,[1]base_traduzida!$C$1:$CN$437,90,FALSE)</f>
        <v>0</v>
      </c>
      <c r="AW232">
        <f>VLOOKUP(C232,[1]base_traduzida!$C$1:$CN$437,66,FALSE)</f>
        <v>1</v>
      </c>
      <c r="AX232">
        <f>VLOOKUP(C232,[1]base_traduzida!$C$1:$CN$437,64,FALSE)</f>
        <v>0</v>
      </c>
      <c r="AY232" t="str">
        <f>VLOOKUP(C232,[1]base_traduzida!$C$1:$CN$437,65,FALSE)</f>
        <v>estranho, não em como baixar no Scopus, mas por fora com muita procura fopi possíve - ler sim, artigo de portugal, bom para fundamentar REN</v>
      </c>
      <c r="AZ232">
        <f>VLOOKUP(C232,[1]base_traduzida!$C$1:$CN$437,69,FALSE)</f>
        <v>0</v>
      </c>
    </row>
    <row r="233" spans="1:52" x14ac:dyDescent="0.25">
      <c r="A233" t="s">
        <v>1792</v>
      </c>
      <c r="C233" t="s">
        <v>1793</v>
      </c>
      <c r="D233" t="s">
        <v>1794</v>
      </c>
      <c r="E233">
        <v>2021</v>
      </c>
      <c r="H233" t="s">
        <v>1795</v>
      </c>
      <c r="I233" t="s">
        <v>1796</v>
      </c>
      <c r="L233">
        <v>10</v>
      </c>
      <c r="M233" t="b">
        <v>1</v>
      </c>
      <c r="N233" t="s">
        <v>1797</v>
      </c>
      <c r="O233" t="s">
        <v>1017</v>
      </c>
      <c r="T233" t="s">
        <v>54</v>
      </c>
      <c r="U233" t="s">
        <v>55</v>
      </c>
      <c r="W233" t="s">
        <v>57</v>
      </c>
      <c r="AA233" t="e">
        <f>VLOOKUP(C233,[1]base_traduzida!$C$1:$CN$437,8,FALSE)</f>
        <v>#N/A</v>
      </c>
      <c r="AB233" t="e">
        <f>VLOOKUP(C233,[1]base_traduzida!$C$1:$CN$437,9,FALSE)</f>
        <v>#N/A</v>
      </c>
      <c r="AC233" t="e">
        <f>VLOOKUP(C233,[1]base_traduzida!$C$1:$CN$437,16,FALSE)</f>
        <v>#N/A</v>
      </c>
      <c r="AD233" t="e">
        <f>VLOOKUP(C233,[1]base_traduzida!$C$1:$CN$437,68,FALSE)</f>
        <v>#N/A</v>
      </c>
      <c r="AE233" t="e">
        <f>VLOOKUP(C233,[1]base_traduzida!$C$1:$CN$437,67,FALSE)</f>
        <v>#N/A</v>
      </c>
      <c r="AF233" t="e">
        <f>VLOOKUP(C233,[1]base_traduzida!$C$1:$CN$437,71,FALSE)</f>
        <v>#N/A</v>
      </c>
      <c r="AG233" t="e">
        <f>VLOOKUP(C233,[1]base_traduzida!$C$1:$CN$437,72,FALSE)</f>
        <v>#N/A</v>
      </c>
      <c r="AH233" t="e">
        <f>VLOOKUP(C233,[1]base_traduzida!$C$1:$CN$437,73,FALSE)</f>
        <v>#N/A</v>
      </c>
      <c r="AI233" t="e">
        <f>VLOOKUP(C233,[1]base_traduzida!$C$1:$CN$437,74,FALSE)</f>
        <v>#N/A</v>
      </c>
      <c r="AJ233" t="e">
        <f>VLOOKUP(C233,[1]base_traduzida!$C$1:$CN$437,75,FALSE)</f>
        <v>#N/A</v>
      </c>
      <c r="AK233" t="e">
        <f>VLOOKUP(C233,[1]base_traduzida!$C$1:$CN$437,76,FALSE)</f>
        <v>#N/A</v>
      </c>
      <c r="AL233" t="e">
        <f>VLOOKUP(C233,[1]base_traduzida!$C$1:$CN$437,77,FALSE)</f>
        <v>#N/A</v>
      </c>
      <c r="AM233" t="e">
        <f>VLOOKUP(C233,[1]base_traduzida!$C$1:$CN$437,78,FALSE)</f>
        <v>#N/A</v>
      </c>
      <c r="AN233">
        <v>0</v>
      </c>
      <c r="AO233" t="e">
        <f>VLOOKUP(C233,[1]base_traduzida!$C$1:$CN$437,80,FALSE)</f>
        <v>#N/A</v>
      </c>
      <c r="AP233" t="e">
        <f>VLOOKUP(C233,[1]base_traduzida!$C$1:$CN$437,81,FALSE)</f>
        <v>#N/A</v>
      </c>
      <c r="AQ233">
        <v>0</v>
      </c>
      <c r="AR233" t="e">
        <f>VLOOKUP(C233,[1]base_traduzida!$C$1:$CN$437,85,FALSE)</f>
        <v>#N/A</v>
      </c>
      <c r="AS233" t="e">
        <f>VLOOKUP(C233,[1]base_traduzida!$C$1:$CN$437,83,FALSE)</f>
        <v>#N/A</v>
      </c>
      <c r="AT233" t="e">
        <f>VLOOKUP(C233,[1]base_traduzida!$C$1:$CN$437,84,FALSE)</f>
        <v>#N/A</v>
      </c>
      <c r="AU233" t="e">
        <f>VLOOKUP(C233,[1]base_traduzida!$C$1:$CN$437,82,FALSE)</f>
        <v>#N/A</v>
      </c>
      <c r="AV233" t="e">
        <f>VLOOKUP(C233,[1]base_traduzida!$C$1:$CN$437,90,FALSE)</f>
        <v>#N/A</v>
      </c>
      <c r="AW233" t="e">
        <f>VLOOKUP(C233,[1]base_traduzida!$C$1:$CN$437,66,FALSE)</f>
        <v>#N/A</v>
      </c>
      <c r="AX233" t="e">
        <f>VLOOKUP(C233,[1]base_traduzida!$C$1:$CN$437,64,FALSE)</f>
        <v>#N/A</v>
      </c>
      <c r="AY233" t="e">
        <f>VLOOKUP(C233,[1]base_traduzida!$C$1:$CN$437,65,FALSE)</f>
        <v>#N/A</v>
      </c>
      <c r="AZ233" t="e">
        <f>VLOOKUP(C233,[1]base_traduzida!$C$1:$CN$437,69,FALSE)</f>
        <v>#N/A</v>
      </c>
    </row>
    <row r="234" spans="1:52" x14ac:dyDescent="0.25">
      <c r="A234" t="s">
        <v>1798</v>
      </c>
      <c r="B234" t="s">
        <v>1799</v>
      </c>
      <c r="C234" t="s">
        <v>1800</v>
      </c>
      <c r="D234" t="s">
        <v>1801</v>
      </c>
      <c r="E234">
        <v>2018</v>
      </c>
      <c r="F234" t="s">
        <v>61</v>
      </c>
      <c r="G234">
        <v>4</v>
      </c>
      <c r="H234" t="s">
        <v>1802</v>
      </c>
      <c r="I234" t="s">
        <v>1803</v>
      </c>
      <c r="J234" t="s">
        <v>61</v>
      </c>
      <c r="L234">
        <v>10</v>
      </c>
      <c r="M234" t="b">
        <v>1</v>
      </c>
      <c r="N234" t="s">
        <v>1804</v>
      </c>
      <c r="O234" t="s">
        <v>1805</v>
      </c>
      <c r="T234" t="s">
        <v>54</v>
      </c>
      <c r="U234" t="s">
        <v>55</v>
      </c>
      <c r="V234" t="s">
        <v>56</v>
      </c>
      <c r="W234" t="s">
        <v>57</v>
      </c>
      <c r="AA234">
        <f>VLOOKUP(C234,[1]base_traduzida!$C$1:$CN$437,8,FALSE)</f>
        <v>0</v>
      </c>
      <c r="AB234">
        <f>VLOOKUP(C234,[1]base_traduzida!$C$1:$CN$437,9,FALSE)</f>
        <v>0</v>
      </c>
      <c r="AC234">
        <f>VLOOKUP(C234,[1]base_traduzida!$C$1:$CN$437,16,FALSE)</f>
        <v>0</v>
      </c>
      <c r="AD234">
        <f>VLOOKUP(C234,[1]base_traduzida!$C$1:$CN$437,68,FALSE)</f>
        <v>1</v>
      </c>
      <c r="AE234">
        <f>VLOOKUP(C234,[1]base_traduzida!$C$1:$CN$437,67,FALSE)</f>
        <v>0</v>
      </c>
      <c r="AF234">
        <f>VLOOKUP(C234,[1]base_traduzida!$C$1:$CN$437,71,FALSE)</f>
        <v>0</v>
      </c>
      <c r="AG234">
        <f>VLOOKUP(C234,[1]base_traduzida!$C$1:$CN$437,72,FALSE)</f>
        <v>0</v>
      </c>
      <c r="AH234">
        <f>VLOOKUP(C234,[1]base_traduzida!$C$1:$CN$437,73,FALSE)</f>
        <v>0</v>
      </c>
      <c r="AI234">
        <f>VLOOKUP(C234,[1]base_traduzida!$C$1:$CN$437,74,FALSE)</f>
        <v>0</v>
      </c>
      <c r="AJ234">
        <f>VLOOKUP(C234,[1]base_traduzida!$C$1:$CN$437,75,FALSE)</f>
        <v>0</v>
      </c>
      <c r="AK234">
        <f>VLOOKUP(C234,[1]base_traduzida!$C$1:$CN$437,76,FALSE)</f>
        <v>0</v>
      </c>
      <c r="AL234">
        <f>VLOOKUP(C234,[1]base_traduzida!$C$1:$CN$437,77,FALSE)</f>
        <v>0</v>
      </c>
      <c r="AM234">
        <f>VLOOKUP(C234,[1]base_traduzida!$C$1:$CN$437,78,FALSE)</f>
        <v>0</v>
      </c>
      <c r="AN234">
        <v>0</v>
      </c>
      <c r="AO234">
        <f>VLOOKUP(C234,[1]base_traduzida!$C$1:$CN$437,80,FALSE)</f>
        <v>0</v>
      </c>
      <c r="AP234" t="str">
        <f>VLOOKUP(C234,[1]base_traduzida!$C$1:$CN$437,81,FALSE)</f>
        <v>Entra ou ñ para leitura: razoavel - usa Metamap</v>
      </c>
      <c r="AQ234">
        <v>0</v>
      </c>
      <c r="AR234">
        <f>VLOOKUP(C234,[1]base_traduzida!$C$1:$CN$437,85,FALSE)</f>
        <v>0</v>
      </c>
      <c r="AS234">
        <f>VLOOKUP(C234,[1]base_traduzida!$C$1:$CN$437,83,FALSE)</f>
        <v>44373</v>
      </c>
      <c r="AT234">
        <f>VLOOKUP(C234,[1]base_traduzida!$C$1:$CN$437,84,FALSE)</f>
        <v>0</v>
      </c>
      <c r="AU234" t="str">
        <f>VLOOKUP(C234,[1]base_traduzida!$C$1:$CN$437,82,FALSE)</f>
        <v>Razoavel</v>
      </c>
      <c r="AV234">
        <f>VLOOKUP(C234,[1]base_traduzida!$C$1:$CN$437,90,FALSE)</f>
        <v>0</v>
      </c>
      <c r="AW234">
        <f>VLOOKUP(C234,[1]base_traduzida!$C$1:$CN$437,66,FALSE)</f>
        <v>0</v>
      </c>
      <c r="AX234">
        <f>VLOOKUP(C234,[1]base_traduzida!$C$1:$CN$437,64,FALSE)</f>
        <v>0</v>
      </c>
      <c r="AY234">
        <f>VLOOKUP(C234,[1]base_traduzida!$C$1:$CN$437,65,FALSE)</f>
        <v>0</v>
      </c>
      <c r="AZ234">
        <f>VLOOKUP(C234,[1]base_traduzida!$C$1:$CN$437,69,FALSE)</f>
        <v>0</v>
      </c>
    </row>
    <row r="235" spans="1:52" x14ac:dyDescent="0.25">
      <c r="A235" t="s">
        <v>1806</v>
      </c>
      <c r="B235" t="s">
        <v>1807</v>
      </c>
      <c r="C235" t="s">
        <v>1808</v>
      </c>
      <c r="D235" t="s">
        <v>1809</v>
      </c>
      <c r="E235">
        <v>2015</v>
      </c>
      <c r="G235">
        <v>99</v>
      </c>
      <c r="H235" t="s">
        <v>1810</v>
      </c>
      <c r="I235" t="s">
        <v>1811</v>
      </c>
      <c r="L235">
        <v>8</v>
      </c>
      <c r="M235" t="b">
        <v>1</v>
      </c>
      <c r="N235" t="s">
        <v>1812</v>
      </c>
      <c r="O235" t="s">
        <v>108</v>
      </c>
      <c r="T235" t="s">
        <v>54</v>
      </c>
      <c r="U235" t="s">
        <v>55</v>
      </c>
      <c r="V235" t="s">
        <v>149</v>
      </c>
      <c r="W235" t="s">
        <v>57</v>
      </c>
      <c r="AA235">
        <f>VLOOKUP(C235,[1]base_traduzida!$C$1:$CN$437,8,FALSE)</f>
        <v>0</v>
      </c>
      <c r="AB235">
        <f>VLOOKUP(C235,[1]base_traduzida!$C$1:$CN$437,9,FALSE)</f>
        <v>0</v>
      </c>
      <c r="AC235">
        <f>VLOOKUP(C235,[1]base_traduzida!$C$1:$CN$437,16,FALSE)</f>
        <v>0</v>
      </c>
      <c r="AD235">
        <f>VLOOKUP(C235,[1]base_traduzida!$C$1:$CN$437,68,FALSE)</f>
        <v>0</v>
      </c>
      <c r="AE235">
        <f>VLOOKUP(C235,[1]base_traduzida!$C$1:$CN$437,67,FALSE)</f>
        <v>0</v>
      </c>
      <c r="AF235">
        <f>VLOOKUP(C235,[1]base_traduzida!$C$1:$CN$437,71,FALSE)</f>
        <v>0</v>
      </c>
      <c r="AG235">
        <f>VLOOKUP(C235,[1]base_traduzida!$C$1:$CN$437,72,FALSE)</f>
        <v>0</v>
      </c>
      <c r="AH235">
        <f>VLOOKUP(C235,[1]base_traduzida!$C$1:$CN$437,73,FALSE)</f>
        <v>0</v>
      </c>
      <c r="AI235">
        <f>VLOOKUP(C235,[1]base_traduzida!$C$1:$CN$437,74,FALSE)</f>
        <v>0</v>
      </c>
      <c r="AJ235">
        <f>VLOOKUP(C235,[1]base_traduzida!$C$1:$CN$437,75,FALSE)</f>
        <v>0</v>
      </c>
      <c r="AK235">
        <f>VLOOKUP(C235,[1]base_traduzida!$C$1:$CN$437,76,FALSE)</f>
        <v>0</v>
      </c>
      <c r="AL235">
        <f>VLOOKUP(C235,[1]base_traduzida!$C$1:$CN$437,77,FALSE)</f>
        <v>0</v>
      </c>
      <c r="AM235">
        <f>VLOOKUP(C235,[1]base_traduzida!$C$1:$CN$437,78,FALSE)</f>
        <v>0</v>
      </c>
      <c r="AN235">
        <v>0</v>
      </c>
      <c r="AO235">
        <f>VLOOKUP(C235,[1]base_traduzida!$C$1:$CN$437,80,FALSE)</f>
        <v>0</v>
      </c>
      <c r="AP235">
        <f>VLOOKUP(C235,[1]base_traduzida!$C$1:$CN$437,81,FALSE)</f>
        <v>0</v>
      </c>
      <c r="AQ235">
        <v>0</v>
      </c>
      <c r="AR235">
        <f>VLOOKUP(C235,[1]base_traduzida!$C$1:$CN$437,85,FALSE)</f>
        <v>0</v>
      </c>
      <c r="AS235">
        <f>VLOOKUP(C235,[1]base_traduzida!$C$1:$CN$437,83,FALSE)</f>
        <v>0</v>
      </c>
      <c r="AT235">
        <f>VLOOKUP(C235,[1]base_traduzida!$C$1:$CN$437,84,FALSE)</f>
        <v>0</v>
      </c>
      <c r="AU235">
        <f>VLOOKUP(C235,[1]base_traduzida!$C$1:$CN$437,82,FALSE)</f>
        <v>0</v>
      </c>
      <c r="AV235">
        <f>VLOOKUP(C235,[1]base_traduzida!$C$1:$CN$437,90,FALSE)</f>
        <v>0</v>
      </c>
      <c r="AW235">
        <f>VLOOKUP(C235,[1]base_traduzida!$C$1:$CN$437,66,FALSE)</f>
        <v>0</v>
      </c>
      <c r="AX235">
        <f>VLOOKUP(C235,[1]base_traduzida!$C$1:$CN$437,64,FALSE)</f>
        <v>0</v>
      </c>
      <c r="AY235">
        <f>VLOOKUP(C235,[1]base_traduzida!$C$1:$CN$437,65,FALSE)</f>
        <v>0</v>
      </c>
      <c r="AZ235">
        <f>VLOOKUP(C235,[1]base_traduzida!$C$1:$CN$437,69,FALSE)</f>
        <v>0</v>
      </c>
    </row>
    <row r="236" spans="1:52" x14ac:dyDescent="0.25">
      <c r="A236" t="s">
        <v>1813</v>
      </c>
      <c r="B236" t="s">
        <v>1814</v>
      </c>
      <c r="C236" t="s">
        <v>1815</v>
      </c>
      <c r="D236" t="s">
        <v>1816</v>
      </c>
      <c r="E236">
        <v>2013</v>
      </c>
      <c r="F236" t="s">
        <v>61</v>
      </c>
      <c r="G236">
        <v>38</v>
      </c>
      <c r="H236" t="s">
        <v>1817</v>
      </c>
      <c r="I236" t="s">
        <v>1818</v>
      </c>
      <c r="J236" t="s">
        <v>61</v>
      </c>
      <c r="L236">
        <v>7</v>
      </c>
      <c r="M236" t="b">
        <v>1</v>
      </c>
      <c r="N236" t="s">
        <v>1819</v>
      </c>
      <c r="T236" t="s">
        <v>54</v>
      </c>
      <c r="U236" t="s">
        <v>55</v>
      </c>
      <c r="V236" t="s">
        <v>83</v>
      </c>
      <c r="W236" t="s">
        <v>57</v>
      </c>
      <c r="AA236">
        <f>VLOOKUP(C236,[1]base_traduzida!$C$1:$CN$437,8,FALSE)</f>
        <v>0</v>
      </c>
      <c r="AB236">
        <f>VLOOKUP(C236,[1]base_traduzida!$C$1:$CN$437,9,FALSE)</f>
        <v>0</v>
      </c>
      <c r="AC236">
        <f>VLOOKUP(C236,[1]base_traduzida!$C$1:$CN$437,16,FALSE)</f>
        <v>0</v>
      </c>
      <c r="AD236">
        <f>VLOOKUP(C236,[1]base_traduzida!$C$1:$CN$437,68,FALSE)</f>
        <v>0</v>
      </c>
      <c r="AE236">
        <f>VLOOKUP(C236,[1]base_traduzida!$C$1:$CN$437,67,FALSE)</f>
        <v>0</v>
      </c>
      <c r="AF236">
        <f>VLOOKUP(C236,[1]base_traduzida!$C$1:$CN$437,71,FALSE)</f>
        <v>0</v>
      </c>
      <c r="AG236">
        <f>VLOOKUP(C236,[1]base_traduzida!$C$1:$CN$437,72,FALSE)</f>
        <v>0</v>
      </c>
      <c r="AH236">
        <f>VLOOKUP(C236,[1]base_traduzida!$C$1:$CN$437,73,FALSE)</f>
        <v>0</v>
      </c>
      <c r="AI236">
        <f>VLOOKUP(C236,[1]base_traduzida!$C$1:$CN$437,74,FALSE)</f>
        <v>0</v>
      </c>
      <c r="AJ236">
        <f>VLOOKUP(C236,[1]base_traduzida!$C$1:$CN$437,75,FALSE)</f>
        <v>0</v>
      </c>
      <c r="AK236">
        <f>VLOOKUP(C236,[1]base_traduzida!$C$1:$CN$437,76,FALSE)</f>
        <v>0</v>
      </c>
      <c r="AL236">
        <f>VLOOKUP(C236,[1]base_traduzida!$C$1:$CN$437,77,FALSE)</f>
        <v>0</v>
      </c>
      <c r="AM236">
        <f>VLOOKUP(C236,[1]base_traduzida!$C$1:$CN$437,78,FALSE)</f>
        <v>0</v>
      </c>
      <c r="AN236">
        <v>0</v>
      </c>
      <c r="AO236">
        <f>VLOOKUP(C236,[1]base_traduzida!$C$1:$CN$437,80,FALSE)</f>
        <v>0</v>
      </c>
      <c r="AP236">
        <f>VLOOKUP(C236,[1]base_traduzida!$C$1:$CN$437,81,FALSE)</f>
        <v>0</v>
      </c>
      <c r="AQ236">
        <v>0</v>
      </c>
      <c r="AR236">
        <f>VLOOKUP(C236,[1]base_traduzida!$C$1:$CN$437,85,FALSE)</f>
        <v>0</v>
      </c>
      <c r="AS236">
        <f>VLOOKUP(C236,[1]base_traduzida!$C$1:$CN$437,83,FALSE)</f>
        <v>0</v>
      </c>
      <c r="AT236">
        <f>VLOOKUP(C236,[1]base_traduzida!$C$1:$CN$437,84,FALSE)</f>
        <v>0</v>
      </c>
      <c r="AU236">
        <f>VLOOKUP(C236,[1]base_traduzida!$C$1:$CN$437,82,FALSE)</f>
        <v>0</v>
      </c>
      <c r="AV236">
        <f>VLOOKUP(C236,[1]base_traduzida!$C$1:$CN$437,90,FALSE)</f>
        <v>0</v>
      </c>
      <c r="AW236">
        <f>VLOOKUP(C236,[1]base_traduzida!$C$1:$CN$437,66,FALSE)</f>
        <v>0</v>
      </c>
      <c r="AX236">
        <f>VLOOKUP(C236,[1]base_traduzida!$C$1:$CN$437,64,FALSE)</f>
        <v>0</v>
      </c>
      <c r="AY236">
        <f>VLOOKUP(C236,[1]base_traduzida!$C$1:$CN$437,65,FALSE)</f>
        <v>0</v>
      </c>
      <c r="AZ236">
        <f>VLOOKUP(C236,[1]base_traduzida!$C$1:$CN$437,69,FALSE)</f>
        <v>0</v>
      </c>
    </row>
    <row r="237" spans="1:52" x14ac:dyDescent="0.25">
      <c r="A237" t="s">
        <v>1820</v>
      </c>
      <c r="B237" t="s">
        <v>1821</v>
      </c>
      <c r="C237" t="s">
        <v>1822</v>
      </c>
      <c r="D237" t="s">
        <v>1823</v>
      </c>
      <c r="E237">
        <v>2021</v>
      </c>
      <c r="G237">
        <v>1</v>
      </c>
      <c r="H237" t="s">
        <v>1824</v>
      </c>
      <c r="I237" t="s">
        <v>1825</v>
      </c>
      <c r="J237" t="s">
        <v>61</v>
      </c>
      <c r="L237">
        <v>1</v>
      </c>
      <c r="M237" t="b">
        <v>0</v>
      </c>
      <c r="N237" t="s">
        <v>1826</v>
      </c>
      <c r="O237" t="s">
        <v>451</v>
      </c>
      <c r="T237" t="s">
        <v>54</v>
      </c>
      <c r="U237" t="s">
        <v>55</v>
      </c>
      <c r="V237" t="s">
        <v>140</v>
      </c>
      <c r="W237" t="s">
        <v>57</v>
      </c>
      <c r="AA237">
        <f>VLOOKUP(C237,[1]base_traduzida!$C$1:$CN$437,8,FALSE)</f>
        <v>0</v>
      </c>
      <c r="AB237">
        <f>VLOOKUP(C237,[1]base_traduzida!$C$1:$CN$437,9,FALSE)</f>
        <v>0</v>
      </c>
      <c r="AC237">
        <f>VLOOKUP(C237,[1]base_traduzida!$C$1:$CN$437,16,FALSE)</f>
        <v>0</v>
      </c>
      <c r="AD237">
        <f>VLOOKUP(C237,[1]base_traduzida!$C$1:$CN$437,68,FALSE)</f>
        <v>1</v>
      </c>
      <c r="AE237">
        <f>VLOOKUP(C237,[1]base_traduzida!$C$1:$CN$437,67,FALSE)</f>
        <v>0</v>
      </c>
      <c r="AF237">
        <f>VLOOKUP(C237,[1]base_traduzida!$C$1:$CN$437,71,FALSE)</f>
        <v>0</v>
      </c>
      <c r="AG237">
        <f>VLOOKUP(C237,[1]base_traduzida!$C$1:$CN$437,72,FALSE)</f>
        <v>0</v>
      </c>
      <c r="AH237">
        <f>VLOOKUP(C237,[1]base_traduzida!$C$1:$CN$437,73,FALSE)</f>
        <v>0</v>
      </c>
      <c r="AI237">
        <f>VLOOKUP(C237,[1]base_traduzida!$C$1:$CN$437,74,FALSE)</f>
        <v>0</v>
      </c>
      <c r="AJ237">
        <f>VLOOKUP(C237,[1]base_traduzida!$C$1:$CN$437,75,FALSE)</f>
        <v>0</v>
      </c>
      <c r="AK237">
        <f>VLOOKUP(C237,[1]base_traduzida!$C$1:$CN$437,76,FALSE)</f>
        <v>0</v>
      </c>
      <c r="AL237">
        <f>VLOOKUP(C237,[1]base_traduzida!$C$1:$CN$437,77,FALSE)</f>
        <v>0</v>
      </c>
      <c r="AM237">
        <f>VLOOKUP(C237,[1]base_traduzida!$C$1:$CN$437,78,FALSE)</f>
        <v>0</v>
      </c>
      <c r="AN237">
        <v>0</v>
      </c>
      <c r="AO237">
        <f>VLOOKUP(C237,[1]base_traduzida!$C$1:$CN$437,80,FALSE)</f>
        <v>0</v>
      </c>
      <c r="AP237" t="str">
        <f>VLOOKUP(C237,[1]base_traduzida!$C$1:$CN$437,81,FALSE)</f>
        <v>Entra ou ñ para leitura: não</v>
      </c>
      <c r="AQ237">
        <v>0</v>
      </c>
      <c r="AR237">
        <f>VLOOKUP(C237,[1]base_traduzida!$C$1:$CN$437,85,FALSE)</f>
        <v>0</v>
      </c>
      <c r="AS237">
        <f>VLOOKUP(C237,[1]base_traduzida!$C$1:$CN$437,83,FALSE)</f>
        <v>44375</v>
      </c>
      <c r="AT237">
        <f>VLOOKUP(C237,[1]base_traduzida!$C$1:$CN$437,84,FALSE)</f>
        <v>0</v>
      </c>
      <c r="AU237" t="str">
        <f>VLOOKUP(C237,[1]base_traduzida!$C$1:$CN$437,82,FALSE)</f>
        <v>Ruim</v>
      </c>
      <c r="AV237">
        <f>VLOOKUP(C237,[1]base_traduzida!$C$1:$CN$437,90,FALSE)</f>
        <v>0</v>
      </c>
      <c r="AW237">
        <f>VLOOKUP(C237,[1]base_traduzida!$C$1:$CN$437,66,FALSE)</f>
        <v>0</v>
      </c>
      <c r="AX237">
        <f>VLOOKUP(C237,[1]base_traduzida!$C$1:$CN$437,64,FALSE)</f>
        <v>0</v>
      </c>
      <c r="AY237">
        <f>VLOOKUP(C237,[1]base_traduzida!$C$1:$CN$437,65,FALSE)</f>
        <v>0</v>
      </c>
      <c r="AZ237">
        <f>VLOOKUP(C237,[1]base_traduzida!$C$1:$CN$437,69,FALSE)</f>
        <v>0</v>
      </c>
    </row>
    <row r="238" spans="1:52" x14ac:dyDescent="0.25">
      <c r="A238" t="s">
        <v>1827</v>
      </c>
      <c r="B238" t="s">
        <v>1828</v>
      </c>
      <c r="C238" t="s">
        <v>1829</v>
      </c>
      <c r="D238" t="s">
        <v>1830</v>
      </c>
      <c r="E238">
        <v>2018</v>
      </c>
      <c r="G238">
        <v>1</v>
      </c>
      <c r="H238" t="s">
        <v>1831</v>
      </c>
      <c r="I238" t="s">
        <v>1832</v>
      </c>
      <c r="L238">
        <v>16</v>
      </c>
      <c r="M238" t="b">
        <v>1</v>
      </c>
      <c r="N238" t="s">
        <v>1833</v>
      </c>
      <c r="O238" t="s">
        <v>116</v>
      </c>
      <c r="P238" t="s">
        <v>1834</v>
      </c>
      <c r="Q238" t="s">
        <v>1835</v>
      </c>
      <c r="S238">
        <v>221399</v>
      </c>
      <c r="T238" t="s">
        <v>54</v>
      </c>
      <c r="U238" t="s">
        <v>75</v>
      </c>
      <c r="W238" t="s">
        <v>57</v>
      </c>
      <c r="AA238">
        <f>VLOOKUP(C238,[1]base_traduzida!$C$1:$CN$437,8,FALSE)</f>
        <v>0</v>
      </c>
      <c r="AB238">
        <f>VLOOKUP(C238,[1]base_traduzida!$C$1:$CN$437,9,FALSE)</f>
        <v>0</v>
      </c>
      <c r="AC238">
        <f>VLOOKUP(C238,[1]base_traduzida!$C$1:$CN$437,16,FALSE)</f>
        <v>0</v>
      </c>
      <c r="AD238">
        <f>VLOOKUP(C238,[1]base_traduzida!$C$1:$CN$437,68,FALSE)</f>
        <v>1</v>
      </c>
      <c r="AE238">
        <f>VLOOKUP(C238,[1]base_traduzida!$C$1:$CN$437,67,FALSE)</f>
        <v>0</v>
      </c>
      <c r="AF238">
        <f>VLOOKUP(C238,[1]base_traduzida!$C$1:$CN$437,71,FALSE)</f>
        <v>0</v>
      </c>
      <c r="AG238">
        <f>VLOOKUP(C238,[1]base_traduzida!$C$1:$CN$437,72,FALSE)</f>
        <v>0</v>
      </c>
      <c r="AH238">
        <f>VLOOKUP(C238,[1]base_traduzida!$C$1:$CN$437,73,FALSE)</f>
        <v>0</v>
      </c>
      <c r="AI238">
        <f>VLOOKUP(C238,[1]base_traduzida!$C$1:$CN$437,74,FALSE)</f>
        <v>0</v>
      </c>
      <c r="AJ238">
        <f>VLOOKUP(C238,[1]base_traduzida!$C$1:$CN$437,75,FALSE)</f>
        <v>0</v>
      </c>
      <c r="AK238">
        <f>VLOOKUP(C238,[1]base_traduzida!$C$1:$CN$437,76,FALSE)</f>
        <v>0</v>
      </c>
      <c r="AL238">
        <f>VLOOKUP(C238,[1]base_traduzida!$C$1:$CN$437,77,FALSE)</f>
        <v>0</v>
      </c>
      <c r="AM238">
        <f>VLOOKUP(C238,[1]base_traduzida!$C$1:$CN$437,78,FALSE)</f>
        <v>0</v>
      </c>
      <c r="AN238">
        <v>0</v>
      </c>
      <c r="AO238">
        <f>VLOOKUP(C238,[1]base_traduzida!$C$1:$CN$437,80,FALSE)</f>
        <v>0</v>
      </c>
      <c r="AP238" t="str">
        <f>VLOOKUP(C238,[1]base_traduzida!$C$1:$CN$437,81,FALSE)</f>
        <v>Entra ou ñ para leitura: não</v>
      </c>
      <c r="AQ238">
        <v>0</v>
      </c>
      <c r="AR238">
        <f>VLOOKUP(C238,[1]base_traduzida!$C$1:$CN$437,85,FALSE)</f>
        <v>0</v>
      </c>
      <c r="AS238">
        <f>VLOOKUP(C238,[1]base_traduzida!$C$1:$CN$437,83,FALSE)</f>
        <v>44373</v>
      </c>
      <c r="AT238">
        <f>VLOOKUP(C238,[1]base_traduzida!$C$1:$CN$437,84,FALSE)</f>
        <v>0</v>
      </c>
      <c r="AU238" t="str">
        <f>VLOOKUP(C238,[1]base_traduzida!$C$1:$CN$437,82,FALSE)</f>
        <v>Ruim</v>
      </c>
      <c r="AV238">
        <f>VLOOKUP(C238,[1]base_traduzida!$C$1:$CN$437,90,FALSE)</f>
        <v>0</v>
      </c>
      <c r="AW238">
        <f>VLOOKUP(C238,[1]base_traduzida!$C$1:$CN$437,66,FALSE)</f>
        <v>0</v>
      </c>
      <c r="AX238">
        <f>VLOOKUP(C238,[1]base_traduzida!$C$1:$CN$437,64,FALSE)</f>
        <v>0</v>
      </c>
      <c r="AY238">
        <f>VLOOKUP(C238,[1]base_traduzida!$C$1:$CN$437,65,FALSE)</f>
        <v>0</v>
      </c>
      <c r="AZ238">
        <f>VLOOKUP(C238,[1]base_traduzida!$C$1:$CN$437,69,FALSE)</f>
        <v>0</v>
      </c>
    </row>
    <row r="239" spans="1:52" x14ac:dyDescent="0.25">
      <c r="A239" t="s">
        <v>1836</v>
      </c>
      <c r="B239" t="s">
        <v>1837</v>
      </c>
      <c r="C239" t="s">
        <v>1838</v>
      </c>
      <c r="D239" t="s">
        <v>1839</v>
      </c>
      <c r="E239">
        <v>2020</v>
      </c>
      <c r="F239" t="s">
        <v>61</v>
      </c>
      <c r="G239">
        <v>19</v>
      </c>
      <c r="H239" t="s">
        <v>1840</v>
      </c>
      <c r="I239" t="s">
        <v>1841</v>
      </c>
      <c r="J239" t="s">
        <v>61</v>
      </c>
      <c r="L239">
        <v>9</v>
      </c>
      <c r="M239" t="b">
        <v>1</v>
      </c>
      <c r="N239" t="s">
        <v>1842</v>
      </c>
      <c r="O239" t="s">
        <v>53</v>
      </c>
      <c r="T239" t="s">
        <v>54</v>
      </c>
      <c r="U239" t="s">
        <v>55</v>
      </c>
      <c r="V239" t="s">
        <v>56</v>
      </c>
      <c r="W239" t="s">
        <v>57</v>
      </c>
      <c r="AA239">
        <f>VLOOKUP(C239,[1]base_traduzida!$C$1:$CN$437,8,FALSE)</f>
        <v>0</v>
      </c>
      <c r="AB239">
        <f>VLOOKUP(C239,[1]base_traduzida!$C$1:$CN$437,9,FALSE)</f>
        <v>0</v>
      </c>
      <c r="AC239">
        <f>VLOOKUP(C239,[1]base_traduzida!$C$1:$CN$437,16,FALSE)</f>
        <v>0</v>
      </c>
      <c r="AD239">
        <f>VLOOKUP(C239,[1]base_traduzida!$C$1:$CN$437,68,FALSE)</f>
        <v>1</v>
      </c>
      <c r="AE239">
        <f>VLOOKUP(C239,[1]base_traduzida!$C$1:$CN$437,67,FALSE)</f>
        <v>0</v>
      </c>
      <c r="AF239">
        <f>VLOOKUP(C239,[1]base_traduzida!$C$1:$CN$437,71,FALSE)</f>
        <v>0</v>
      </c>
      <c r="AG239">
        <f>VLOOKUP(C239,[1]base_traduzida!$C$1:$CN$437,72,FALSE)</f>
        <v>0</v>
      </c>
      <c r="AH239">
        <f>VLOOKUP(C239,[1]base_traduzida!$C$1:$CN$437,73,FALSE)</f>
        <v>0</v>
      </c>
      <c r="AI239">
        <f>VLOOKUP(C239,[1]base_traduzida!$C$1:$CN$437,74,FALSE)</f>
        <v>0</v>
      </c>
      <c r="AJ239">
        <f>VLOOKUP(C239,[1]base_traduzida!$C$1:$CN$437,75,FALSE)</f>
        <v>0</v>
      </c>
      <c r="AK239">
        <f>VLOOKUP(C239,[1]base_traduzida!$C$1:$CN$437,76,FALSE)</f>
        <v>0</v>
      </c>
      <c r="AL239">
        <f>VLOOKUP(C239,[1]base_traduzida!$C$1:$CN$437,77,FALSE)</f>
        <v>0</v>
      </c>
      <c r="AM239">
        <f>VLOOKUP(C239,[1]base_traduzida!$C$1:$CN$437,78,FALSE)</f>
        <v>0</v>
      </c>
      <c r="AN239">
        <v>0</v>
      </c>
      <c r="AO239">
        <f>VLOOKUP(C239,[1]base_traduzida!$C$1:$CN$437,80,FALSE)</f>
        <v>0</v>
      </c>
      <c r="AP239" t="str">
        <f>VLOOKUP(C239,[1]base_traduzida!$C$1:$CN$437,81,FALSE)</f>
        <v>Entra ou ñ para leitura: não</v>
      </c>
      <c r="AQ239">
        <v>0</v>
      </c>
      <c r="AR239">
        <f>VLOOKUP(C239,[1]base_traduzida!$C$1:$CN$437,85,FALSE)</f>
        <v>0</v>
      </c>
      <c r="AS239">
        <f>VLOOKUP(C239,[1]base_traduzida!$C$1:$CN$437,83,FALSE)</f>
        <v>44374</v>
      </c>
      <c r="AT239">
        <f>VLOOKUP(C239,[1]base_traduzida!$C$1:$CN$437,84,FALSE)</f>
        <v>0</v>
      </c>
      <c r="AU239" t="str">
        <f>VLOOKUP(C239,[1]base_traduzida!$C$1:$CN$437,82,FALSE)</f>
        <v>Ruim</v>
      </c>
      <c r="AV239">
        <f>VLOOKUP(C239,[1]base_traduzida!$C$1:$CN$437,90,FALSE)</f>
        <v>0</v>
      </c>
      <c r="AW239">
        <f>VLOOKUP(C239,[1]base_traduzida!$C$1:$CN$437,66,FALSE)</f>
        <v>0</v>
      </c>
      <c r="AX239">
        <f>VLOOKUP(C239,[1]base_traduzida!$C$1:$CN$437,64,FALSE)</f>
        <v>0</v>
      </c>
      <c r="AY239">
        <f>VLOOKUP(C239,[1]base_traduzida!$C$1:$CN$437,65,FALSE)</f>
        <v>0</v>
      </c>
      <c r="AZ239">
        <f>VLOOKUP(C239,[1]base_traduzida!$C$1:$CN$437,69,FALSE)</f>
        <v>0</v>
      </c>
    </row>
    <row r="240" spans="1:52" x14ac:dyDescent="0.25">
      <c r="A240" t="s">
        <v>1843</v>
      </c>
      <c r="B240" t="s">
        <v>1844</v>
      </c>
      <c r="C240" t="s">
        <v>1845</v>
      </c>
      <c r="D240" t="s">
        <v>1846</v>
      </c>
      <c r="E240">
        <v>2010</v>
      </c>
      <c r="G240">
        <v>26</v>
      </c>
      <c r="H240" t="s">
        <v>1847</v>
      </c>
      <c r="I240" t="s">
        <v>1848</v>
      </c>
      <c r="J240" t="s">
        <v>61</v>
      </c>
      <c r="L240">
        <v>4</v>
      </c>
      <c r="M240" t="b">
        <v>1</v>
      </c>
      <c r="N240" t="s">
        <v>1849</v>
      </c>
      <c r="T240" t="s">
        <v>54</v>
      </c>
      <c r="U240" t="s">
        <v>55</v>
      </c>
      <c r="V240" t="s">
        <v>83</v>
      </c>
      <c r="W240" t="s">
        <v>57</v>
      </c>
      <c r="AA240" t="e">
        <f>VLOOKUP(C240,[1]base_traduzida!$C$1:$CN$437,8,FALSE)</f>
        <v>#N/A</v>
      </c>
      <c r="AB240" t="e">
        <f>VLOOKUP(C240,[1]base_traduzida!$C$1:$CN$437,9,FALSE)</f>
        <v>#N/A</v>
      </c>
      <c r="AC240" t="e">
        <f>VLOOKUP(C240,[1]base_traduzida!$C$1:$CN$437,16,FALSE)</f>
        <v>#N/A</v>
      </c>
      <c r="AD240" t="e">
        <f>VLOOKUP(C240,[1]base_traduzida!$C$1:$CN$437,68,FALSE)</f>
        <v>#N/A</v>
      </c>
      <c r="AE240" t="e">
        <f>VLOOKUP(C240,[1]base_traduzida!$C$1:$CN$437,67,FALSE)</f>
        <v>#N/A</v>
      </c>
      <c r="AF240" t="e">
        <f>VLOOKUP(C240,[1]base_traduzida!$C$1:$CN$437,71,FALSE)</f>
        <v>#N/A</v>
      </c>
      <c r="AG240" t="e">
        <f>VLOOKUP(C240,[1]base_traduzida!$C$1:$CN$437,72,FALSE)</f>
        <v>#N/A</v>
      </c>
      <c r="AH240" t="e">
        <f>VLOOKUP(C240,[1]base_traduzida!$C$1:$CN$437,73,FALSE)</f>
        <v>#N/A</v>
      </c>
      <c r="AI240" t="e">
        <f>VLOOKUP(C240,[1]base_traduzida!$C$1:$CN$437,74,FALSE)</f>
        <v>#N/A</v>
      </c>
      <c r="AJ240" t="e">
        <f>VLOOKUP(C240,[1]base_traduzida!$C$1:$CN$437,75,FALSE)</f>
        <v>#N/A</v>
      </c>
      <c r="AK240" t="e">
        <f>VLOOKUP(C240,[1]base_traduzida!$C$1:$CN$437,76,FALSE)</f>
        <v>#N/A</v>
      </c>
      <c r="AL240" t="e">
        <f>VLOOKUP(C240,[1]base_traduzida!$C$1:$CN$437,77,FALSE)</f>
        <v>#N/A</v>
      </c>
      <c r="AM240" t="e">
        <f>VLOOKUP(C240,[1]base_traduzida!$C$1:$CN$437,78,FALSE)</f>
        <v>#N/A</v>
      </c>
      <c r="AN240">
        <v>0</v>
      </c>
      <c r="AO240" t="e">
        <f>VLOOKUP(C240,[1]base_traduzida!$C$1:$CN$437,80,FALSE)</f>
        <v>#N/A</v>
      </c>
      <c r="AP240" t="e">
        <f>VLOOKUP(C240,[1]base_traduzida!$C$1:$CN$437,81,FALSE)</f>
        <v>#N/A</v>
      </c>
      <c r="AQ240">
        <v>0</v>
      </c>
      <c r="AR240" t="e">
        <f>VLOOKUP(C240,[1]base_traduzida!$C$1:$CN$437,85,FALSE)</f>
        <v>#N/A</v>
      </c>
      <c r="AS240" t="e">
        <f>VLOOKUP(C240,[1]base_traduzida!$C$1:$CN$437,83,FALSE)</f>
        <v>#N/A</v>
      </c>
      <c r="AT240" t="e">
        <f>VLOOKUP(C240,[1]base_traduzida!$C$1:$CN$437,84,FALSE)</f>
        <v>#N/A</v>
      </c>
      <c r="AU240" t="e">
        <f>VLOOKUP(C240,[1]base_traduzida!$C$1:$CN$437,82,FALSE)</f>
        <v>#N/A</v>
      </c>
      <c r="AV240" t="e">
        <f>VLOOKUP(C240,[1]base_traduzida!$C$1:$CN$437,90,FALSE)</f>
        <v>#N/A</v>
      </c>
      <c r="AW240" t="e">
        <f>VLOOKUP(C240,[1]base_traduzida!$C$1:$CN$437,66,FALSE)</f>
        <v>#N/A</v>
      </c>
      <c r="AX240" t="e">
        <f>VLOOKUP(C240,[1]base_traduzida!$C$1:$CN$437,64,FALSE)</f>
        <v>#N/A</v>
      </c>
      <c r="AY240" t="e">
        <f>VLOOKUP(C240,[1]base_traduzida!$C$1:$CN$437,65,FALSE)</f>
        <v>#N/A</v>
      </c>
      <c r="AZ240" t="e">
        <f>VLOOKUP(C240,[1]base_traduzida!$C$1:$CN$437,69,FALSE)</f>
        <v>#N/A</v>
      </c>
    </row>
    <row r="241" spans="1:52" x14ac:dyDescent="0.25">
      <c r="A241" t="s">
        <v>1850</v>
      </c>
      <c r="B241" t="s">
        <v>1851</v>
      </c>
      <c r="C241" t="s">
        <v>1852</v>
      </c>
      <c r="D241" t="s">
        <v>1853</v>
      </c>
      <c r="E241">
        <v>2018</v>
      </c>
      <c r="F241" t="s">
        <v>61</v>
      </c>
      <c r="G241">
        <v>7</v>
      </c>
      <c r="H241" t="s">
        <v>1854</v>
      </c>
      <c r="I241" t="s">
        <v>1855</v>
      </c>
      <c r="J241" t="s">
        <v>61</v>
      </c>
      <c r="L241">
        <v>1</v>
      </c>
      <c r="M241" t="b">
        <v>0</v>
      </c>
      <c r="N241" t="s">
        <v>1856</v>
      </c>
      <c r="T241" t="s">
        <v>54</v>
      </c>
      <c r="U241" t="s">
        <v>55</v>
      </c>
      <c r="V241" t="s">
        <v>140</v>
      </c>
      <c r="W241" t="s">
        <v>57</v>
      </c>
      <c r="AA241">
        <f>VLOOKUP(C241,[1]base_traduzida!$C$1:$CN$437,8,FALSE)</f>
        <v>0</v>
      </c>
      <c r="AB241">
        <f>VLOOKUP(C241,[1]base_traduzida!$C$1:$CN$437,9,FALSE)</f>
        <v>0</v>
      </c>
      <c r="AC241">
        <f>VLOOKUP(C241,[1]base_traduzida!$C$1:$CN$437,16,FALSE)</f>
        <v>0</v>
      </c>
      <c r="AD241">
        <f>VLOOKUP(C241,[1]base_traduzida!$C$1:$CN$437,68,FALSE)</f>
        <v>1</v>
      </c>
      <c r="AE241">
        <f>VLOOKUP(C241,[1]base_traduzida!$C$1:$CN$437,67,FALSE)</f>
        <v>0</v>
      </c>
      <c r="AF241">
        <f>VLOOKUP(C241,[1]base_traduzida!$C$1:$CN$437,71,FALSE)</f>
        <v>0</v>
      </c>
      <c r="AG241">
        <f>VLOOKUP(C241,[1]base_traduzida!$C$1:$CN$437,72,FALSE)</f>
        <v>0</v>
      </c>
      <c r="AH241">
        <f>VLOOKUP(C241,[1]base_traduzida!$C$1:$CN$437,73,FALSE)</f>
        <v>0</v>
      </c>
      <c r="AI241">
        <f>VLOOKUP(C241,[1]base_traduzida!$C$1:$CN$437,74,FALSE)</f>
        <v>0</v>
      </c>
      <c r="AJ241">
        <f>VLOOKUP(C241,[1]base_traduzida!$C$1:$CN$437,75,FALSE)</f>
        <v>0</v>
      </c>
      <c r="AK241">
        <f>VLOOKUP(C241,[1]base_traduzida!$C$1:$CN$437,76,FALSE)</f>
        <v>0</v>
      </c>
      <c r="AL241">
        <f>VLOOKUP(C241,[1]base_traduzida!$C$1:$CN$437,77,FALSE)</f>
        <v>0</v>
      </c>
      <c r="AM241">
        <f>VLOOKUP(C241,[1]base_traduzida!$C$1:$CN$437,78,FALSE)</f>
        <v>0</v>
      </c>
      <c r="AN241">
        <v>0</v>
      </c>
      <c r="AO241">
        <f>VLOOKUP(C241,[1]base_traduzida!$C$1:$CN$437,80,FALSE)</f>
        <v>0</v>
      </c>
      <c r="AP241" t="str">
        <f>VLOOKUP(C241,[1]base_traduzida!$C$1:$CN$437,81,FALSE)</f>
        <v>Entra ou ñ para leitura: não</v>
      </c>
      <c r="AQ241">
        <v>0</v>
      </c>
      <c r="AR241">
        <f>VLOOKUP(C241,[1]base_traduzida!$C$1:$CN$437,85,FALSE)</f>
        <v>0</v>
      </c>
      <c r="AS241">
        <f>VLOOKUP(C241,[1]base_traduzida!$C$1:$CN$437,83,FALSE)</f>
        <v>44373</v>
      </c>
      <c r="AT241">
        <f>VLOOKUP(C241,[1]base_traduzida!$C$1:$CN$437,84,FALSE)</f>
        <v>0</v>
      </c>
      <c r="AU241" t="str">
        <f>VLOOKUP(C241,[1]base_traduzida!$C$1:$CN$437,82,FALSE)</f>
        <v>Ruim</v>
      </c>
      <c r="AV241">
        <f>VLOOKUP(C241,[1]base_traduzida!$C$1:$CN$437,90,FALSE)</f>
        <v>0</v>
      </c>
      <c r="AW241">
        <f>VLOOKUP(C241,[1]base_traduzida!$C$1:$CN$437,66,FALSE)</f>
        <v>0</v>
      </c>
      <c r="AX241">
        <f>VLOOKUP(C241,[1]base_traduzida!$C$1:$CN$437,64,FALSE)</f>
        <v>0</v>
      </c>
      <c r="AY241">
        <f>VLOOKUP(C241,[1]base_traduzida!$C$1:$CN$437,65,FALSE)</f>
        <v>0</v>
      </c>
      <c r="AZ241">
        <f>VLOOKUP(C241,[1]base_traduzida!$C$1:$CN$437,69,FALSE)</f>
        <v>0</v>
      </c>
    </row>
    <row r="242" spans="1:52" x14ac:dyDescent="0.25">
      <c r="A242" t="s">
        <v>1857</v>
      </c>
      <c r="B242" t="s">
        <v>1858</v>
      </c>
      <c r="C242" t="s">
        <v>1859</v>
      </c>
      <c r="D242" t="s">
        <v>1860</v>
      </c>
      <c r="E242">
        <v>2010</v>
      </c>
      <c r="G242">
        <v>83</v>
      </c>
      <c r="H242" t="s">
        <v>1861</v>
      </c>
      <c r="I242" t="s">
        <v>1862</v>
      </c>
      <c r="J242" t="s">
        <v>61</v>
      </c>
      <c r="L242">
        <v>5</v>
      </c>
      <c r="M242" t="b">
        <v>1</v>
      </c>
      <c r="N242" t="s">
        <v>1863</v>
      </c>
      <c r="O242" t="s">
        <v>223</v>
      </c>
      <c r="P242" t="s">
        <v>1864</v>
      </c>
      <c r="Q242" t="s">
        <v>1865</v>
      </c>
      <c r="T242" t="s">
        <v>54</v>
      </c>
      <c r="U242" t="s">
        <v>75</v>
      </c>
      <c r="W242" t="s">
        <v>57</v>
      </c>
      <c r="AA242">
        <f>VLOOKUP(C242,[1]base_traduzida!$C$1:$CN$437,8,FALSE)</f>
        <v>0</v>
      </c>
      <c r="AB242">
        <f>VLOOKUP(C242,[1]base_traduzida!$C$1:$CN$437,9,FALSE)</f>
        <v>0</v>
      </c>
      <c r="AC242">
        <f>VLOOKUP(C242,[1]base_traduzida!$C$1:$CN$437,16,FALSE)</f>
        <v>0</v>
      </c>
      <c r="AD242">
        <f>VLOOKUP(C242,[1]base_traduzida!$C$1:$CN$437,68,FALSE)</f>
        <v>0</v>
      </c>
      <c r="AE242">
        <f>VLOOKUP(C242,[1]base_traduzida!$C$1:$CN$437,67,FALSE)</f>
        <v>0</v>
      </c>
      <c r="AF242">
        <f>VLOOKUP(C242,[1]base_traduzida!$C$1:$CN$437,71,FALSE)</f>
        <v>0</v>
      </c>
      <c r="AG242">
        <f>VLOOKUP(C242,[1]base_traduzida!$C$1:$CN$437,72,FALSE)</f>
        <v>0</v>
      </c>
      <c r="AH242">
        <f>VLOOKUP(C242,[1]base_traduzida!$C$1:$CN$437,73,FALSE)</f>
        <v>0</v>
      </c>
      <c r="AI242">
        <f>VLOOKUP(C242,[1]base_traduzida!$C$1:$CN$437,74,FALSE)</f>
        <v>0</v>
      </c>
      <c r="AJ242">
        <f>VLOOKUP(C242,[1]base_traduzida!$C$1:$CN$437,75,FALSE)</f>
        <v>0</v>
      </c>
      <c r="AK242">
        <f>VLOOKUP(C242,[1]base_traduzida!$C$1:$CN$437,76,FALSE)</f>
        <v>0</v>
      </c>
      <c r="AL242">
        <f>VLOOKUP(C242,[1]base_traduzida!$C$1:$CN$437,77,FALSE)</f>
        <v>0</v>
      </c>
      <c r="AM242">
        <f>VLOOKUP(C242,[1]base_traduzida!$C$1:$CN$437,78,FALSE)</f>
        <v>0</v>
      </c>
      <c r="AN242">
        <v>0</v>
      </c>
      <c r="AO242">
        <f>VLOOKUP(C242,[1]base_traduzida!$C$1:$CN$437,80,FALSE)</f>
        <v>0</v>
      </c>
      <c r="AP242">
        <f>VLOOKUP(C242,[1]base_traduzida!$C$1:$CN$437,81,FALSE)</f>
        <v>0</v>
      </c>
      <c r="AQ242">
        <v>0</v>
      </c>
      <c r="AR242">
        <f>VLOOKUP(C242,[1]base_traduzida!$C$1:$CN$437,85,FALSE)</f>
        <v>0</v>
      </c>
      <c r="AS242">
        <f>VLOOKUP(C242,[1]base_traduzida!$C$1:$CN$437,83,FALSE)</f>
        <v>0</v>
      </c>
      <c r="AT242">
        <f>VLOOKUP(C242,[1]base_traduzida!$C$1:$CN$437,84,FALSE)</f>
        <v>0</v>
      </c>
      <c r="AU242">
        <f>VLOOKUP(C242,[1]base_traduzida!$C$1:$CN$437,82,FALSE)</f>
        <v>0</v>
      </c>
      <c r="AV242">
        <f>VLOOKUP(C242,[1]base_traduzida!$C$1:$CN$437,90,FALSE)</f>
        <v>0</v>
      </c>
      <c r="AW242">
        <f>VLOOKUP(C242,[1]base_traduzida!$C$1:$CN$437,66,FALSE)</f>
        <v>0</v>
      </c>
      <c r="AX242">
        <f>VLOOKUP(C242,[1]base_traduzida!$C$1:$CN$437,64,FALSE)</f>
        <v>0</v>
      </c>
      <c r="AY242">
        <f>VLOOKUP(C242,[1]base_traduzida!$C$1:$CN$437,65,FALSE)</f>
        <v>0</v>
      </c>
      <c r="AZ242">
        <f>VLOOKUP(C242,[1]base_traduzida!$C$1:$CN$437,69,FALSE)</f>
        <v>0</v>
      </c>
    </row>
    <row r="243" spans="1:52" x14ac:dyDescent="0.25">
      <c r="A243" t="s">
        <v>1866</v>
      </c>
      <c r="B243" t="s">
        <v>1867</v>
      </c>
      <c r="C243" t="s">
        <v>1868</v>
      </c>
      <c r="D243" t="s">
        <v>1869</v>
      </c>
      <c r="E243">
        <v>2015</v>
      </c>
      <c r="G243">
        <v>6</v>
      </c>
      <c r="H243" t="s">
        <v>1870</v>
      </c>
      <c r="I243" t="s">
        <v>1871</v>
      </c>
      <c r="L243">
        <v>1</v>
      </c>
      <c r="M243" t="b">
        <v>0</v>
      </c>
      <c r="N243" t="s">
        <v>1872</v>
      </c>
      <c r="O243" t="s">
        <v>223</v>
      </c>
      <c r="P243" t="s">
        <v>776</v>
      </c>
      <c r="Q243" t="s">
        <v>777</v>
      </c>
      <c r="S243">
        <v>116956</v>
      </c>
      <c r="T243" t="s">
        <v>54</v>
      </c>
      <c r="U243" t="s">
        <v>75</v>
      </c>
      <c r="W243" t="s">
        <v>57</v>
      </c>
      <c r="AA243">
        <f>VLOOKUP(C243,[1]base_traduzida!$C$1:$CN$437,8,FALSE)</f>
        <v>0</v>
      </c>
      <c r="AB243">
        <f>VLOOKUP(C243,[1]base_traduzida!$C$1:$CN$437,9,FALSE)</f>
        <v>0</v>
      </c>
      <c r="AC243">
        <f>VLOOKUP(C243,[1]base_traduzida!$C$1:$CN$437,16,FALSE)</f>
        <v>0</v>
      </c>
      <c r="AD243">
        <f>VLOOKUP(C243,[1]base_traduzida!$C$1:$CN$437,68,FALSE)</f>
        <v>0</v>
      </c>
      <c r="AE243">
        <f>VLOOKUP(C243,[1]base_traduzida!$C$1:$CN$437,67,FALSE)</f>
        <v>0</v>
      </c>
      <c r="AF243">
        <f>VLOOKUP(C243,[1]base_traduzida!$C$1:$CN$437,71,FALSE)</f>
        <v>0</v>
      </c>
      <c r="AG243">
        <f>VLOOKUP(C243,[1]base_traduzida!$C$1:$CN$437,72,FALSE)</f>
        <v>0</v>
      </c>
      <c r="AH243">
        <f>VLOOKUP(C243,[1]base_traduzida!$C$1:$CN$437,73,FALSE)</f>
        <v>0</v>
      </c>
      <c r="AI243">
        <f>VLOOKUP(C243,[1]base_traduzida!$C$1:$CN$437,74,FALSE)</f>
        <v>0</v>
      </c>
      <c r="AJ243">
        <f>VLOOKUP(C243,[1]base_traduzida!$C$1:$CN$437,75,FALSE)</f>
        <v>0</v>
      </c>
      <c r="AK243">
        <f>VLOOKUP(C243,[1]base_traduzida!$C$1:$CN$437,76,FALSE)</f>
        <v>0</v>
      </c>
      <c r="AL243">
        <f>VLOOKUP(C243,[1]base_traduzida!$C$1:$CN$437,77,FALSE)</f>
        <v>0</v>
      </c>
      <c r="AM243">
        <f>VLOOKUP(C243,[1]base_traduzida!$C$1:$CN$437,78,FALSE)</f>
        <v>0</v>
      </c>
      <c r="AN243">
        <v>0</v>
      </c>
      <c r="AO243">
        <f>VLOOKUP(C243,[1]base_traduzida!$C$1:$CN$437,80,FALSE)</f>
        <v>0</v>
      </c>
      <c r="AP243">
        <f>VLOOKUP(C243,[1]base_traduzida!$C$1:$CN$437,81,FALSE)</f>
        <v>0</v>
      </c>
      <c r="AQ243">
        <v>0</v>
      </c>
      <c r="AR243">
        <f>VLOOKUP(C243,[1]base_traduzida!$C$1:$CN$437,85,FALSE)</f>
        <v>0</v>
      </c>
      <c r="AS243">
        <f>VLOOKUP(C243,[1]base_traduzida!$C$1:$CN$437,83,FALSE)</f>
        <v>0</v>
      </c>
      <c r="AT243">
        <f>VLOOKUP(C243,[1]base_traduzida!$C$1:$CN$437,84,FALSE)</f>
        <v>0</v>
      </c>
      <c r="AU243">
        <f>VLOOKUP(C243,[1]base_traduzida!$C$1:$CN$437,82,FALSE)</f>
        <v>0</v>
      </c>
      <c r="AV243">
        <f>VLOOKUP(C243,[1]base_traduzida!$C$1:$CN$437,90,FALSE)</f>
        <v>0</v>
      </c>
      <c r="AW243">
        <f>VLOOKUP(C243,[1]base_traduzida!$C$1:$CN$437,66,FALSE)</f>
        <v>0</v>
      </c>
      <c r="AX243">
        <f>VLOOKUP(C243,[1]base_traduzida!$C$1:$CN$437,64,FALSE)</f>
        <v>0</v>
      </c>
      <c r="AY243">
        <f>VLOOKUP(C243,[1]base_traduzida!$C$1:$CN$437,65,FALSE)</f>
        <v>0</v>
      </c>
      <c r="AZ243">
        <f>VLOOKUP(C243,[1]base_traduzida!$C$1:$CN$437,69,FALSE)</f>
        <v>0</v>
      </c>
    </row>
    <row r="244" spans="1:52" x14ac:dyDescent="0.25">
      <c r="A244" t="s">
        <v>1873</v>
      </c>
      <c r="B244" t="s">
        <v>1874</v>
      </c>
      <c r="C244" t="s">
        <v>1875</v>
      </c>
      <c r="D244" t="s">
        <v>1876</v>
      </c>
      <c r="E244">
        <v>2018</v>
      </c>
      <c r="G244">
        <v>18</v>
      </c>
      <c r="H244" t="s">
        <v>1877</v>
      </c>
      <c r="I244" t="s">
        <v>1878</v>
      </c>
      <c r="J244" t="s">
        <v>61</v>
      </c>
      <c r="L244">
        <v>1</v>
      </c>
      <c r="M244" t="b">
        <v>0</v>
      </c>
      <c r="N244" t="s">
        <v>1879</v>
      </c>
      <c r="O244" t="s">
        <v>451</v>
      </c>
      <c r="T244" t="s">
        <v>54</v>
      </c>
      <c r="U244" t="s">
        <v>55</v>
      </c>
      <c r="V244" t="s">
        <v>140</v>
      </c>
      <c r="W244" t="s">
        <v>57</v>
      </c>
      <c r="AA244">
        <f>VLOOKUP(C244,[1]base_traduzida!$C$1:$CN$437,8,FALSE)</f>
        <v>0</v>
      </c>
      <c r="AB244">
        <f>VLOOKUP(C244,[1]base_traduzida!$C$1:$CN$437,9,FALSE)</f>
        <v>0</v>
      </c>
      <c r="AC244">
        <f>VLOOKUP(C244,[1]base_traduzida!$C$1:$CN$437,16,FALSE)</f>
        <v>0</v>
      </c>
      <c r="AD244">
        <f>VLOOKUP(C244,[1]base_traduzida!$C$1:$CN$437,68,FALSE)</f>
        <v>1</v>
      </c>
      <c r="AE244">
        <f>VLOOKUP(C244,[1]base_traduzida!$C$1:$CN$437,67,FALSE)</f>
        <v>0</v>
      </c>
      <c r="AF244">
        <f>VLOOKUP(C244,[1]base_traduzida!$C$1:$CN$437,71,FALSE)</f>
        <v>0</v>
      </c>
      <c r="AG244">
        <f>VLOOKUP(C244,[1]base_traduzida!$C$1:$CN$437,72,FALSE)</f>
        <v>0</v>
      </c>
      <c r="AH244">
        <f>VLOOKUP(C244,[1]base_traduzida!$C$1:$CN$437,73,FALSE)</f>
        <v>0</v>
      </c>
      <c r="AI244">
        <f>VLOOKUP(C244,[1]base_traduzida!$C$1:$CN$437,74,FALSE)</f>
        <v>0</v>
      </c>
      <c r="AJ244">
        <f>VLOOKUP(C244,[1]base_traduzida!$C$1:$CN$437,75,FALSE)</f>
        <v>0</v>
      </c>
      <c r="AK244">
        <f>VLOOKUP(C244,[1]base_traduzida!$C$1:$CN$437,76,FALSE)</f>
        <v>0</v>
      </c>
      <c r="AL244">
        <f>VLOOKUP(C244,[1]base_traduzida!$C$1:$CN$437,77,FALSE)</f>
        <v>0</v>
      </c>
      <c r="AM244">
        <f>VLOOKUP(C244,[1]base_traduzida!$C$1:$CN$437,78,FALSE)</f>
        <v>0</v>
      </c>
      <c r="AN244">
        <v>0</v>
      </c>
      <c r="AO244">
        <f>VLOOKUP(C244,[1]base_traduzida!$C$1:$CN$437,80,FALSE)</f>
        <v>1</v>
      </c>
      <c r="AP244" t="str">
        <f>VLOOKUP(C244,[1]base_traduzida!$C$1:$CN$437,81,FALSE)</f>
        <v>Entra ou ñ para leitura: não - bom para escrever abstract</v>
      </c>
      <c r="AQ244">
        <v>0</v>
      </c>
      <c r="AR244">
        <f>VLOOKUP(C244,[1]base_traduzida!$C$1:$CN$437,85,FALSE)</f>
        <v>0</v>
      </c>
      <c r="AS244">
        <f>VLOOKUP(C244,[1]base_traduzida!$C$1:$CN$437,83,FALSE)</f>
        <v>44373</v>
      </c>
      <c r="AT244">
        <f>VLOOKUP(C244,[1]base_traduzida!$C$1:$CN$437,84,FALSE)</f>
        <v>0</v>
      </c>
      <c r="AU244" t="str">
        <f>VLOOKUP(C244,[1]base_traduzida!$C$1:$CN$437,82,FALSE)</f>
        <v>Ruim</v>
      </c>
      <c r="AV244">
        <f>VLOOKUP(C244,[1]base_traduzida!$C$1:$CN$437,90,FALSE)</f>
        <v>0</v>
      </c>
      <c r="AW244">
        <f>VLOOKUP(C244,[1]base_traduzida!$C$1:$CN$437,66,FALSE)</f>
        <v>0</v>
      </c>
      <c r="AX244">
        <f>VLOOKUP(C244,[1]base_traduzida!$C$1:$CN$437,64,FALSE)</f>
        <v>0</v>
      </c>
      <c r="AY244">
        <f>VLOOKUP(C244,[1]base_traduzida!$C$1:$CN$437,65,FALSE)</f>
        <v>0</v>
      </c>
      <c r="AZ244">
        <f>VLOOKUP(C244,[1]base_traduzida!$C$1:$CN$437,69,FALSE)</f>
        <v>0</v>
      </c>
    </row>
    <row r="245" spans="1:52" x14ac:dyDescent="0.25">
      <c r="A245" t="s">
        <v>1880</v>
      </c>
      <c r="B245" t="s">
        <v>1881</v>
      </c>
      <c r="C245" t="s">
        <v>1882</v>
      </c>
      <c r="D245" t="s">
        <v>1883</v>
      </c>
      <c r="E245">
        <v>2020</v>
      </c>
      <c r="G245">
        <v>10</v>
      </c>
      <c r="H245" t="s">
        <v>1884</v>
      </c>
      <c r="I245" t="s">
        <v>1885</v>
      </c>
      <c r="J245" t="s">
        <v>61</v>
      </c>
      <c r="L245">
        <v>1</v>
      </c>
      <c r="M245" t="b">
        <v>0</v>
      </c>
      <c r="N245" t="s">
        <v>1886</v>
      </c>
      <c r="O245" t="s">
        <v>451</v>
      </c>
      <c r="T245" t="s">
        <v>54</v>
      </c>
      <c r="U245" t="s">
        <v>55</v>
      </c>
      <c r="V245" t="s">
        <v>235</v>
      </c>
      <c r="W245" t="s">
        <v>57</v>
      </c>
      <c r="AA245">
        <f>VLOOKUP(C245,[1]base_traduzida!$C$1:$CN$437,8,FALSE)</f>
        <v>0</v>
      </c>
      <c r="AB245">
        <f>VLOOKUP(C245,[1]base_traduzida!$C$1:$CN$437,9,FALSE)</f>
        <v>0</v>
      </c>
      <c r="AC245">
        <f>VLOOKUP(C245,[1]base_traduzida!$C$1:$CN$437,16,FALSE)</f>
        <v>0</v>
      </c>
      <c r="AD245">
        <f>VLOOKUP(C245,[1]base_traduzida!$C$1:$CN$437,68,FALSE)</f>
        <v>1</v>
      </c>
      <c r="AE245">
        <f>VLOOKUP(C245,[1]base_traduzida!$C$1:$CN$437,67,FALSE)</f>
        <v>0</v>
      </c>
      <c r="AF245">
        <f>VLOOKUP(C245,[1]base_traduzida!$C$1:$CN$437,71,FALSE)</f>
        <v>0</v>
      </c>
      <c r="AG245">
        <f>VLOOKUP(C245,[1]base_traduzida!$C$1:$CN$437,72,FALSE)</f>
        <v>0</v>
      </c>
      <c r="AH245">
        <f>VLOOKUP(C245,[1]base_traduzida!$C$1:$CN$437,73,FALSE)</f>
        <v>0</v>
      </c>
      <c r="AI245">
        <f>VLOOKUP(C245,[1]base_traduzida!$C$1:$CN$437,74,FALSE)</f>
        <v>0</v>
      </c>
      <c r="AJ245">
        <f>VLOOKUP(C245,[1]base_traduzida!$C$1:$CN$437,75,FALSE)</f>
        <v>0</v>
      </c>
      <c r="AK245">
        <f>VLOOKUP(C245,[1]base_traduzida!$C$1:$CN$437,76,FALSE)</f>
        <v>0</v>
      </c>
      <c r="AL245">
        <f>VLOOKUP(C245,[1]base_traduzida!$C$1:$CN$437,77,FALSE)</f>
        <v>0</v>
      </c>
      <c r="AM245">
        <f>VLOOKUP(C245,[1]base_traduzida!$C$1:$CN$437,78,FALSE)</f>
        <v>0</v>
      </c>
      <c r="AN245">
        <v>0</v>
      </c>
      <c r="AO245">
        <f>VLOOKUP(C245,[1]base_traduzida!$C$1:$CN$437,80,FALSE)</f>
        <v>0</v>
      </c>
      <c r="AP245" t="str">
        <f>VLOOKUP(C245,[1]base_traduzida!$C$1:$CN$437,81,FALSE)</f>
        <v>Entra ou ñ para leitura: não</v>
      </c>
      <c r="AQ245">
        <v>0</v>
      </c>
      <c r="AR245">
        <f>VLOOKUP(C245,[1]base_traduzida!$C$1:$CN$437,85,FALSE)</f>
        <v>0</v>
      </c>
      <c r="AS245">
        <f>VLOOKUP(C245,[1]base_traduzida!$C$1:$CN$437,83,FALSE)</f>
        <v>44374</v>
      </c>
      <c r="AT245">
        <f>VLOOKUP(C245,[1]base_traduzida!$C$1:$CN$437,84,FALSE)</f>
        <v>0</v>
      </c>
      <c r="AU245" t="str">
        <f>VLOOKUP(C245,[1]base_traduzida!$C$1:$CN$437,82,FALSE)</f>
        <v>Ruim</v>
      </c>
      <c r="AV245">
        <f>VLOOKUP(C245,[1]base_traduzida!$C$1:$CN$437,90,FALSE)</f>
        <v>0</v>
      </c>
      <c r="AW245">
        <f>VLOOKUP(C245,[1]base_traduzida!$C$1:$CN$437,66,FALSE)</f>
        <v>0</v>
      </c>
      <c r="AX245">
        <f>VLOOKUP(C245,[1]base_traduzida!$C$1:$CN$437,64,FALSE)</f>
        <v>0</v>
      </c>
      <c r="AY245">
        <f>VLOOKUP(C245,[1]base_traduzida!$C$1:$CN$437,65,FALSE)</f>
        <v>0</v>
      </c>
      <c r="AZ245">
        <f>VLOOKUP(C245,[1]base_traduzida!$C$1:$CN$437,69,FALSE)</f>
        <v>0</v>
      </c>
    </row>
    <row r="246" spans="1:52" x14ac:dyDescent="0.25">
      <c r="A246" t="s">
        <v>1887</v>
      </c>
      <c r="B246" t="s">
        <v>1888</v>
      </c>
      <c r="C246" t="s">
        <v>1889</v>
      </c>
      <c r="D246" t="s">
        <v>1890</v>
      </c>
      <c r="E246">
        <v>2022</v>
      </c>
      <c r="H246" t="s">
        <v>1891</v>
      </c>
      <c r="I246" t="s">
        <v>1892</v>
      </c>
      <c r="J246" t="s">
        <v>61</v>
      </c>
      <c r="L246">
        <v>1</v>
      </c>
      <c r="M246" t="b">
        <v>0</v>
      </c>
      <c r="N246" t="s">
        <v>1893</v>
      </c>
      <c r="O246" t="s">
        <v>1894</v>
      </c>
      <c r="T246" t="s">
        <v>54</v>
      </c>
      <c r="U246" t="s">
        <v>55</v>
      </c>
      <c r="V246" t="s">
        <v>140</v>
      </c>
      <c r="W246" t="s">
        <v>57</v>
      </c>
      <c r="AA246" t="e">
        <f>VLOOKUP(C246,[1]base_traduzida!$C$1:$CN$437,8,FALSE)</f>
        <v>#N/A</v>
      </c>
      <c r="AB246" t="e">
        <f>VLOOKUP(C246,[1]base_traduzida!$C$1:$CN$437,9,FALSE)</f>
        <v>#N/A</v>
      </c>
      <c r="AC246" t="e">
        <f>VLOOKUP(C246,[1]base_traduzida!$C$1:$CN$437,16,FALSE)</f>
        <v>#N/A</v>
      </c>
      <c r="AD246" t="e">
        <f>VLOOKUP(C246,[1]base_traduzida!$C$1:$CN$437,68,FALSE)</f>
        <v>#N/A</v>
      </c>
      <c r="AE246" t="e">
        <f>VLOOKUP(C246,[1]base_traduzida!$C$1:$CN$437,67,FALSE)</f>
        <v>#N/A</v>
      </c>
      <c r="AF246" t="e">
        <f>VLOOKUP(C246,[1]base_traduzida!$C$1:$CN$437,71,FALSE)</f>
        <v>#N/A</v>
      </c>
      <c r="AG246" t="e">
        <f>VLOOKUP(C246,[1]base_traduzida!$C$1:$CN$437,72,FALSE)</f>
        <v>#N/A</v>
      </c>
      <c r="AH246" t="e">
        <f>VLOOKUP(C246,[1]base_traduzida!$C$1:$CN$437,73,FALSE)</f>
        <v>#N/A</v>
      </c>
      <c r="AI246" t="e">
        <f>VLOOKUP(C246,[1]base_traduzida!$C$1:$CN$437,74,FALSE)</f>
        <v>#N/A</v>
      </c>
      <c r="AJ246" t="e">
        <f>VLOOKUP(C246,[1]base_traduzida!$C$1:$CN$437,75,FALSE)</f>
        <v>#N/A</v>
      </c>
      <c r="AK246" t="e">
        <f>VLOOKUP(C246,[1]base_traduzida!$C$1:$CN$437,76,FALSE)</f>
        <v>#N/A</v>
      </c>
      <c r="AL246" t="e">
        <f>VLOOKUP(C246,[1]base_traduzida!$C$1:$CN$437,77,FALSE)</f>
        <v>#N/A</v>
      </c>
      <c r="AM246" t="e">
        <f>VLOOKUP(C246,[1]base_traduzida!$C$1:$CN$437,78,FALSE)</f>
        <v>#N/A</v>
      </c>
      <c r="AN246">
        <v>0</v>
      </c>
      <c r="AO246" t="e">
        <f>VLOOKUP(C246,[1]base_traduzida!$C$1:$CN$437,80,FALSE)</f>
        <v>#N/A</v>
      </c>
      <c r="AP246" t="e">
        <f>VLOOKUP(C246,[1]base_traduzida!$C$1:$CN$437,81,FALSE)</f>
        <v>#N/A</v>
      </c>
      <c r="AQ246">
        <v>0</v>
      </c>
      <c r="AR246" t="e">
        <f>VLOOKUP(C246,[1]base_traduzida!$C$1:$CN$437,85,FALSE)</f>
        <v>#N/A</v>
      </c>
      <c r="AS246" t="e">
        <f>VLOOKUP(C246,[1]base_traduzida!$C$1:$CN$437,83,FALSE)</f>
        <v>#N/A</v>
      </c>
      <c r="AT246" t="e">
        <f>VLOOKUP(C246,[1]base_traduzida!$C$1:$CN$437,84,FALSE)</f>
        <v>#N/A</v>
      </c>
      <c r="AU246" t="e">
        <f>VLOOKUP(C246,[1]base_traduzida!$C$1:$CN$437,82,FALSE)</f>
        <v>#N/A</v>
      </c>
      <c r="AV246" t="e">
        <f>VLOOKUP(C246,[1]base_traduzida!$C$1:$CN$437,90,FALSE)</f>
        <v>#N/A</v>
      </c>
      <c r="AW246" t="e">
        <f>VLOOKUP(C246,[1]base_traduzida!$C$1:$CN$437,66,FALSE)</f>
        <v>#N/A</v>
      </c>
      <c r="AX246" t="e">
        <f>VLOOKUP(C246,[1]base_traduzida!$C$1:$CN$437,64,FALSE)</f>
        <v>#N/A</v>
      </c>
      <c r="AY246" t="e">
        <f>VLOOKUP(C246,[1]base_traduzida!$C$1:$CN$437,65,FALSE)</f>
        <v>#N/A</v>
      </c>
      <c r="AZ246" t="e">
        <f>VLOOKUP(C246,[1]base_traduzida!$C$1:$CN$437,69,FALSE)</f>
        <v>#N/A</v>
      </c>
    </row>
    <row r="247" spans="1:52" x14ac:dyDescent="0.25">
      <c r="A247" t="s">
        <v>1895</v>
      </c>
      <c r="B247" t="s">
        <v>1896</v>
      </c>
      <c r="C247" t="s">
        <v>1897</v>
      </c>
      <c r="D247" t="s">
        <v>1898</v>
      </c>
      <c r="E247">
        <v>2004</v>
      </c>
      <c r="F247" t="s">
        <v>61</v>
      </c>
      <c r="G247">
        <v>20</v>
      </c>
      <c r="H247" t="s">
        <v>1899</v>
      </c>
      <c r="I247" t="s">
        <v>1900</v>
      </c>
      <c r="J247" t="s">
        <v>61</v>
      </c>
      <c r="L247">
        <v>5</v>
      </c>
      <c r="M247" t="b">
        <v>1</v>
      </c>
      <c r="N247" t="s">
        <v>1901</v>
      </c>
      <c r="O247" t="s">
        <v>223</v>
      </c>
      <c r="T247" t="s">
        <v>54</v>
      </c>
      <c r="U247" t="s">
        <v>55</v>
      </c>
      <c r="W247" t="s">
        <v>57</v>
      </c>
      <c r="AA247">
        <f>VLOOKUP(C247,[1]base_traduzida!$C$1:$CN$437,8,FALSE)</f>
        <v>0</v>
      </c>
      <c r="AB247">
        <f>VLOOKUP(C247,[1]base_traduzida!$C$1:$CN$437,9,FALSE)</f>
        <v>0</v>
      </c>
      <c r="AC247">
        <f>VLOOKUP(C247,[1]base_traduzida!$C$1:$CN$437,16,FALSE)</f>
        <v>0</v>
      </c>
      <c r="AD247">
        <f>VLOOKUP(C247,[1]base_traduzida!$C$1:$CN$437,68,FALSE)</f>
        <v>0</v>
      </c>
      <c r="AE247">
        <f>VLOOKUP(C247,[1]base_traduzida!$C$1:$CN$437,67,FALSE)</f>
        <v>0</v>
      </c>
      <c r="AF247">
        <f>VLOOKUP(C247,[1]base_traduzida!$C$1:$CN$437,71,FALSE)</f>
        <v>0</v>
      </c>
      <c r="AG247">
        <f>VLOOKUP(C247,[1]base_traduzida!$C$1:$CN$437,72,FALSE)</f>
        <v>0</v>
      </c>
      <c r="AH247">
        <f>VLOOKUP(C247,[1]base_traduzida!$C$1:$CN$437,73,FALSE)</f>
        <v>0</v>
      </c>
      <c r="AI247">
        <f>VLOOKUP(C247,[1]base_traduzida!$C$1:$CN$437,74,FALSE)</f>
        <v>0</v>
      </c>
      <c r="AJ247">
        <f>VLOOKUP(C247,[1]base_traduzida!$C$1:$CN$437,75,FALSE)</f>
        <v>0</v>
      </c>
      <c r="AK247">
        <f>VLOOKUP(C247,[1]base_traduzida!$C$1:$CN$437,76,FALSE)</f>
        <v>0</v>
      </c>
      <c r="AL247">
        <f>VLOOKUP(C247,[1]base_traduzida!$C$1:$CN$437,77,FALSE)</f>
        <v>0</v>
      </c>
      <c r="AM247">
        <f>VLOOKUP(C247,[1]base_traduzida!$C$1:$CN$437,78,FALSE)</f>
        <v>0</v>
      </c>
      <c r="AN247">
        <v>0</v>
      </c>
      <c r="AO247">
        <f>VLOOKUP(C247,[1]base_traduzida!$C$1:$CN$437,80,FALSE)</f>
        <v>0</v>
      </c>
      <c r="AP247">
        <f>VLOOKUP(C247,[1]base_traduzida!$C$1:$CN$437,81,FALSE)</f>
        <v>0</v>
      </c>
      <c r="AQ247">
        <v>0</v>
      </c>
      <c r="AR247">
        <f>VLOOKUP(C247,[1]base_traduzida!$C$1:$CN$437,85,FALSE)</f>
        <v>0</v>
      </c>
      <c r="AS247">
        <f>VLOOKUP(C247,[1]base_traduzida!$C$1:$CN$437,83,FALSE)</f>
        <v>0</v>
      </c>
      <c r="AT247">
        <f>VLOOKUP(C247,[1]base_traduzida!$C$1:$CN$437,84,FALSE)</f>
        <v>0</v>
      </c>
      <c r="AU247">
        <f>VLOOKUP(C247,[1]base_traduzida!$C$1:$CN$437,82,FALSE)</f>
        <v>0</v>
      </c>
      <c r="AV247">
        <f>VLOOKUP(C247,[1]base_traduzida!$C$1:$CN$437,90,FALSE)</f>
        <v>0</v>
      </c>
      <c r="AW247">
        <f>VLOOKUP(C247,[1]base_traduzida!$C$1:$CN$437,66,FALSE)</f>
        <v>0</v>
      </c>
      <c r="AX247">
        <f>VLOOKUP(C247,[1]base_traduzida!$C$1:$CN$437,64,FALSE)</f>
        <v>0</v>
      </c>
      <c r="AY247">
        <f>VLOOKUP(C247,[1]base_traduzida!$C$1:$CN$437,65,FALSE)</f>
        <v>0</v>
      </c>
      <c r="AZ247">
        <f>VLOOKUP(C247,[1]base_traduzida!$C$1:$CN$437,69,FALSE)</f>
        <v>0</v>
      </c>
    </row>
    <row r="248" spans="1:52" x14ac:dyDescent="0.25">
      <c r="A248" t="s">
        <v>1902</v>
      </c>
      <c r="B248" t="s">
        <v>1903</v>
      </c>
      <c r="C248" t="s">
        <v>1904</v>
      </c>
      <c r="D248" t="s">
        <v>1905</v>
      </c>
      <c r="E248">
        <v>2020</v>
      </c>
      <c r="G248">
        <v>8</v>
      </c>
      <c r="H248" t="s">
        <v>1906</v>
      </c>
      <c r="I248" t="s">
        <v>1907</v>
      </c>
      <c r="J248" t="s">
        <v>61</v>
      </c>
      <c r="L248">
        <v>1</v>
      </c>
      <c r="M248" t="b">
        <v>0</v>
      </c>
      <c r="N248" t="s">
        <v>1908</v>
      </c>
      <c r="O248" t="s">
        <v>393</v>
      </c>
      <c r="T248" t="s">
        <v>54</v>
      </c>
      <c r="U248" t="s">
        <v>55</v>
      </c>
      <c r="V248" t="s">
        <v>140</v>
      </c>
      <c r="W248" t="s">
        <v>57</v>
      </c>
      <c r="AA248">
        <f>VLOOKUP(C248,[1]base_traduzida!$C$1:$CN$437,8,FALSE)</f>
        <v>0</v>
      </c>
      <c r="AB248">
        <f>VLOOKUP(C248,[1]base_traduzida!$C$1:$CN$437,9,FALSE)</f>
        <v>0</v>
      </c>
      <c r="AC248">
        <f>VLOOKUP(C248,[1]base_traduzida!$C$1:$CN$437,16,FALSE)</f>
        <v>0</v>
      </c>
      <c r="AD248">
        <f>VLOOKUP(C248,[1]base_traduzida!$C$1:$CN$437,68,FALSE)</f>
        <v>1</v>
      </c>
      <c r="AE248">
        <f>VLOOKUP(C248,[1]base_traduzida!$C$1:$CN$437,67,FALSE)</f>
        <v>0</v>
      </c>
      <c r="AF248">
        <f>VLOOKUP(C248,[1]base_traduzida!$C$1:$CN$437,71,FALSE)</f>
        <v>0</v>
      </c>
      <c r="AG248">
        <f>VLOOKUP(C248,[1]base_traduzida!$C$1:$CN$437,72,FALSE)</f>
        <v>0</v>
      </c>
      <c r="AH248">
        <f>VLOOKUP(C248,[1]base_traduzida!$C$1:$CN$437,73,FALSE)</f>
        <v>0</v>
      </c>
      <c r="AI248">
        <f>VLOOKUP(C248,[1]base_traduzida!$C$1:$CN$437,74,FALSE)</f>
        <v>0</v>
      </c>
      <c r="AJ248">
        <f>VLOOKUP(C248,[1]base_traduzida!$C$1:$CN$437,75,FALSE)</f>
        <v>0</v>
      </c>
      <c r="AK248">
        <f>VLOOKUP(C248,[1]base_traduzida!$C$1:$CN$437,76,FALSE)</f>
        <v>0</v>
      </c>
      <c r="AL248">
        <f>VLOOKUP(C248,[1]base_traduzida!$C$1:$CN$437,77,FALSE)</f>
        <v>0</v>
      </c>
      <c r="AM248">
        <f>VLOOKUP(C248,[1]base_traduzida!$C$1:$CN$437,78,FALSE)</f>
        <v>0</v>
      </c>
      <c r="AN248">
        <v>0</v>
      </c>
      <c r="AO248">
        <f>VLOOKUP(C248,[1]base_traduzida!$C$1:$CN$437,80,FALSE)</f>
        <v>0</v>
      </c>
      <c r="AP248" t="str">
        <f>VLOOKUP(C248,[1]base_traduzida!$C$1:$CN$437,81,FALSE)</f>
        <v>Entra ou ñ para leitura: talvez - uso do Metamap Lite para veterinãria</v>
      </c>
      <c r="AQ248">
        <v>0</v>
      </c>
      <c r="AR248">
        <f>VLOOKUP(C248,[1]base_traduzida!$C$1:$CN$437,85,FALSE)</f>
        <v>0</v>
      </c>
      <c r="AS248">
        <f>VLOOKUP(C248,[1]base_traduzida!$C$1:$CN$437,83,FALSE)</f>
        <v>44374</v>
      </c>
      <c r="AT248">
        <f>VLOOKUP(C248,[1]base_traduzida!$C$1:$CN$437,84,FALSE)</f>
        <v>0</v>
      </c>
      <c r="AU248" t="str">
        <f>VLOOKUP(C248,[1]base_traduzida!$C$1:$CN$437,82,FALSE)</f>
        <v>Razoavel</v>
      </c>
      <c r="AV248">
        <f>VLOOKUP(C248,[1]base_traduzida!$C$1:$CN$437,90,FALSE)</f>
        <v>0</v>
      </c>
      <c r="AW248">
        <f>VLOOKUP(C248,[1]base_traduzida!$C$1:$CN$437,66,FALSE)</f>
        <v>0</v>
      </c>
      <c r="AX248">
        <f>VLOOKUP(C248,[1]base_traduzida!$C$1:$CN$437,64,FALSE)</f>
        <v>0</v>
      </c>
      <c r="AY248">
        <f>VLOOKUP(C248,[1]base_traduzida!$C$1:$CN$437,65,FALSE)</f>
        <v>0</v>
      </c>
      <c r="AZ248">
        <f>VLOOKUP(C248,[1]base_traduzida!$C$1:$CN$437,69,FALSE)</f>
        <v>0</v>
      </c>
    </row>
    <row r="249" spans="1:52" x14ac:dyDescent="0.25">
      <c r="A249" t="s">
        <v>1909</v>
      </c>
      <c r="B249" t="s">
        <v>1910</v>
      </c>
      <c r="C249" t="s">
        <v>1911</v>
      </c>
      <c r="D249" t="s">
        <v>1912</v>
      </c>
      <c r="E249">
        <v>2021</v>
      </c>
      <c r="H249" t="s">
        <v>1913</v>
      </c>
      <c r="I249" t="s">
        <v>1914</v>
      </c>
      <c r="L249">
        <v>1</v>
      </c>
      <c r="M249" t="b">
        <v>0</v>
      </c>
      <c r="N249" t="s">
        <v>1915</v>
      </c>
      <c r="O249" t="s">
        <v>182</v>
      </c>
      <c r="T249" t="s">
        <v>54</v>
      </c>
      <c r="U249" t="s">
        <v>323</v>
      </c>
      <c r="W249" t="s">
        <v>57</v>
      </c>
      <c r="AA249">
        <f>VLOOKUP(C249,[1]base_traduzida!$C$1:$CN$437,8,FALSE)</f>
        <v>0</v>
      </c>
      <c r="AB249">
        <f>VLOOKUP(C249,[1]base_traduzida!$C$1:$CN$437,9,FALSE)</f>
        <v>0</v>
      </c>
      <c r="AC249">
        <f>VLOOKUP(C249,[1]base_traduzida!$C$1:$CN$437,16,FALSE)</f>
        <v>0</v>
      </c>
      <c r="AD249">
        <f>VLOOKUP(C249,[1]base_traduzida!$C$1:$CN$437,68,FALSE)</f>
        <v>1</v>
      </c>
      <c r="AE249">
        <f>VLOOKUP(C249,[1]base_traduzida!$C$1:$CN$437,67,FALSE)</f>
        <v>0</v>
      </c>
      <c r="AF249">
        <f>VLOOKUP(C249,[1]base_traduzida!$C$1:$CN$437,71,FALSE)</f>
        <v>0</v>
      </c>
      <c r="AG249">
        <f>VLOOKUP(C249,[1]base_traduzida!$C$1:$CN$437,72,FALSE)</f>
        <v>0</v>
      </c>
      <c r="AH249">
        <f>VLOOKUP(C249,[1]base_traduzida!$C$1:$CN$437,73,FALSE)</f>
        <v>0</v>
      </c>
      <c r="AI249">
        <f>VLOOKUP(C249,[1]base_traduzida!$C$1:$CN$437,74,FALSE)</f>
        <v>0</v>
      </c>
      <c r="AJ249">
        <f>VLOOKUP(C249,[1]base_traduzida!$C$1:$CN$437,75,FALSE)</f>
        <v>0</v>
      </c>
      <c r="AK249">
        <f>VLOOKUP(C249,[1]base_traduzida!$C$1:$CN$437,76,FALSE)</f>
        <v>0</v>
      </c>
      <c r="AL249">
        <f>VLOOKUP(C249,[1]base_traduzida!$C$1:$CN$437,77,FALSE)</f>
        <v>0</v>
      </c>
      <c r="AM249">
        <f>VLOOKUP(C249,[1]base_traduzida!$C$1:$CN$437,78,FALSE)</f>
        <v>0</v>
      </c>
      <c r="AN249">
        <v>0</v>
      </c>
      <c r="AO249">
        <f>VLOOKUP(C249,[1]base_traduzida!$C$1:$CN$437,80,FALSE)</f>
        <v>0</v>
      </c>
      <c r="AP249" t="str">
        <f>VLOOKUP(C249,[1]base_traduzida!$C$1:$CN$437,81,FALSE)</f>
        <v>Entra ou ñ para leitura: não</v>
      </c>
      <c r="AQ249">
        <v>0</v>
      </c>
      <c r="AR249">
        <f>VLOOKUP(C249,[1]base_traduzida!$C$1:$CN$437,85,FALSE)</f>
        <v>0</v>
      </c>
      <c r="AS249">
        <f>VLOOKUP(C249,[1]base_traduzida!$C$1:$CN$437,83,FALSE)</f>
        <v>44375</v>
      </c>
      <c r="AT249">
        <f>VLOOKUP(C249,[1]base_traduzida!$C$1:$CN$437,84,FALSE)</f>
        <v>0</v>
      </c>
      <c r="AU249" t="str">
        <f>VLOOKUP(C249,[1]base_traduzida!$C$1:$CN$437,82,FALSE)</f>
        <v>Ruim</v>
      </c>
      <c r="AV249">
        <f>VLOOKUP(C249,[1]base_traduzida!$C$1:$CN$437,90,FALSE)</f>
        <v>0</v>
      </c>
      <c r="AW249">
        <f>VLOOKUP(C249,[1]base_traduzida!$C$1:$CN$437,66,FALSE)</f>
        <v>0</v>
      </c>
      <c r="AX249">
        <f>VLOOKUP(C249,[1]base_traduzida!$C$1:$CN$437,64,FALSE)</f>
        <v>0</v>
      </c>
      <c r="AY249">
        <f>VLOOKUP(C249,[1]base_traduzida!$C$1:$CN$437,65,FALSE)</f>
        <v>0</v>
      </c>
      <c r="AZ249">
        <f>VLOOKUP(C249,[1]base_traduzida!$C$1:$CN$437,69,FALSE)</f>
        <v>0</v>
      </c>
    </row>
    <row r="250" spans="1:52" x14ac:dyDescent="0.25">
      <c r="A250" t="s">
        <v>1916</v>
      </c>
      <c r="B250" t="s">
        <v>1917</v>
      </c>
      <c r="C250" t="s">
        <v>1918</v>
      </c>
      <c r="D250" t="s">
        <v>1919</v>
      </c>
      <c r="E250">
        <v>2021</v>
      </c>
      <c r="G250">
        <v>1</v>
      </c>
      <c r="H250" t="s">
        <v>1920</v>
      </c>
      <c r="I250" t="s">
        <v>1921</v>
      </c>
      <c r="J250" t="s">
        <v>61</v>
      </c>
      <c r="L250">
        <v>1</v>
      </c>
      <c r="M250" t="b">
        <v>0</v>
      </c>
      <c r="N250" t="s">
        <v>1922</v>
      </c>
      <c r="O250" t="s">
        <v>234</v>
      </c>
      <c r="T250" t="s">
        <v>54</v>
      </c>
      <c r="U250" t="s">
        <v>55</v>
      </c>
      <c r="W250" t="s">
        <v>57</v>
      </c>
      <c r="AA250" t="e">
        <f>VLOOKUP(C250,[1]base_traduzida!$C$1:$CN$437,8,FALSE)</f>
        <v>#N/A</v>
      </c>
      <c r="AB250" t="e">
        <f>VLOOKUP(C250,[1]base_traduzida!$C$1:$CN$437,9,FALSE)</f>
        <v>#N/A</v>
      </c>
      <c r="AC250" t="e">
        <f>VLOOKUP(C250,[1]base_traduzida!$C$1:$CN$437,16,FALSE)</f>
        <v>#N/A</v>
      </c>
      <c r="AD250" t="e">
        <f>VLOOKUP(C250,[1]base_traduzida!$C$1:$CN$437,68,FALSE)</f>
        <v>#N/A</v>
      </c>
      <c r="AE250" t="e">
        <f>VLOOKUP(C250,[1]base_traduzida!$C$1:$CN$437,67,FALSE)</f>
        <v>#N/A</v>
      </c>
      <c r="AF250" t="e">
        <f>VLOOKUP(C250,[1]base_traduzida!$C$1:$CN$437,71,FALSE)</f>
        <v>#N/A</v>
      </c>
      <c r="AG250" t="e">
        <f>VLOOKUP(C250,[1]base_traduzida!$C$1:$CN$437,72,FALSE)</f>
        <v>#N/A</v>
      </c>
      <c r="AH250" t="e">
        <f>VLOOKUP(C250,[1]base_traduzida!$C$1:$CN$437,73,FALSE)</f>
        <v>#N/A</v>
      </c>
      <c r="AI250" t="e">
        <f>VLOOKUP(C250,[1]base_traduzida!$C$1:$CN$437,74,FALSE)</f>
        <v>#N/A</v>
      </c>
      <c r="AJ250" t="e">
        <f>VLOOKUP(C250,[1]base_traduzida!$C$1:$CN$437,75,FALSE)</f>
        <v>#N/A</v>
      </c>
      <c r="AK250" t="e">
        <f>VLOOKUP(C250,[1]base_traduzida!$C$1:$CN$437,76,FALSE)</f>
        <v>#N/A</v>
      </c>
      <c r="AL250" t="e">
        <f>VLOOKUP(C250,[1]base_traduzida!$C$1:$CN$437,77,FALSE)</f>
        <v>#N/A</v>
      </c>
      <c r="AM250" t="e">
        <f>VLOOKUP(C250,[1]base_traduzida!$C$1:$CN$437,78,FALSE)</f>
        <v>#N/A</v>
      </c>
      <c r="AN250">
        <v>0</v>
      </c>
      <c r="AO250" t="e">
        <f>VLOOKUP(C250,[1]base_traduzida!$C$1:$CN$437,80,FALSE)</f>
        <v>#N/A</v>
      </c>
      <c r="AP250" t="e">
        <f>VLOOKUP(C250,[1]base_traduzida!$C$1:$CN$437,81,FALSE)</f>
        <v>#N/A</v>
      </c>
      <c r="AQ250">
        <v>0</v>
      </c>
      <c r="AR250" t="e">
        <f>VLOOKUP(C250,[1]base_traduzida!$C$1:$CN$437,85,FALSE)</f>
        <v>#N/A</v>
      </c>
      <c r="AS250" t="e">
        <f>VLOOKUP(C250,[1]base_traduzida!$C$1:$CN$437,83,FALSE)</f>
        <v>#N/A</v>
      </c>
      <c r="AT250" t="e">
        <f>VLOOKUP(C250,[1]base_traduzida!$C$1:$CN$437,84,FALSE)</f>
        <v>#N/A</v>
      </c>
      <c r="AU250" t="e">
        <f>VLOOKUP(C250,[1]base_traduzida!$C$1:$CN$437,82,FALSE)</f>
        <v>#N/A</v>
      </c>
      <c r="AV250" t="e">
        <f>VLOOKUP(C250,[1]base_traduzida!$C$1:$CN$437,90,FALSE)</f>
        <v>#N/A</v>
      </c>
      <c r="AW250" t="e">
        <f>VLOOKUP(C250,[1]base_traduzida!$C$1:$CN$437,66,FALSE)</f>
        <v>#N/A</v>
      </c>
      <c r="AX250" t="e">
        <f>VLOOKUP(C250,[1]base_traduzida!$C$1:$CN$437,64,FALSE)</f>
        <v>#N/A</v>
      </c>
      <c r="AY250" t="e">
        <f>VLOOKUP(C250,[1]base_traduzida!$C$1:$CN$437,65,FALSE)</f>
        <v>#N/A</v>
      </c>
      <c r="AZ250" t="e">
        <f>VLOOKUP(C250,[1]base_traduzida!$C$1:$CN$437,69,FALSE)</f>
        <v>#N/A</v>
      </c>
    </row>
    <row r="251" spans="1:52" x14ac:dyDescent="0.25">
      <c r="A251" t="s">
        <v>1923</v>
      </c>
      <c r="B251" t="s">
        <v>1924</v>
      </c>
      <c r="C251" t="s">
        <v>1925</v>
      </c>
      <c r="D251" t="s">
        <v>1926</v>
      </c>
      <c r="E251">
        <v>2016</v>
      </c>
      <c r="F251" t="s">
        <v>61</v>
      </c>
      <c r="G251">
        <v>16</v>
      </c>
      <c r="H251" t="s">
        <v>1927</v>
      </c>
      <c r="I251" t="s">
        <v>1928</v>
      </c>
      <c r="J251" t="s">
        <v>61</v>
      </c>
      <c r="L251">
        <v>1</v>
      </c>
      <c r="M251" t="b">
        <v>0</v>
      </c>
      <c r="N251" t="s">
        <v>1929</v>
      </c>
      <c r="O251" t="s">
        <v>895</v>
      </c>
      <c r="T251" t="s">
        <v>54</v>
      </c>
      <c r="U251" t="s">
        <v>55</v>
      </c>
      <c r="V251" t="s">
        <v>140</v>
      </c>
      <c r="W251" t="s">
        <v>57</v>
      </c>
      <c r="AA251">
        <f>VLOOKUP(C251,[1]base_traduzida!$C$1:$CN$437,8,FALSE)</f>
        <v>0</v>
      </c>
      <c r="AB251">
        <f>VLOOKUP(C251,[1]base_traduzida!$C$1:$CN$437,9,FALSE)</f>
        <v>1</v>
      </c>
      <c r="AC251">
        <f>VLOOKUP(C251,[1]base_traduzida!$C$1:$CN$437,16,FALSE)</f>
        <v>1</v>
      </c>
      <c r="AD251">
        <f>VLOOKUP(C251,[1]base_traduzida!$C$1:$CN$437,68,FALSE)</f>
        <v>1</v>
      </c>
      <c r="AE251">
        <f>VLOOKUP(C251,[1]base_traduzida!$C$1:$CN$437,67,FALSE)</f>
        <v>0</v>
      </c>
      <c r="AF251">
        <f>VLOOKUP(C251,[1]base_traduzida!$C$1:$CN$437,71,FALSE)</f>
        <v>0</v>
      </c>
      <c r="AG251">
        <f>VLOOKUP(C251,[1]base_traduzida!$C$1:$CN$437,72,FALSE)</f>
        <v>0</v>
      </c>
      <c r="AH251">
        <f>VLOOKUP(C251,[1]base_traduzida!$C$1:$CN$437,73,FALSE)</f>
        <v>0</v>
      </c>
      <c r="AI251">
        <f>VLOOKUP(C251,[1]base_traduzida!$C$1:$CN$437,74,FALSE)</f>
        <v>0</v>
      </c>
      <c r="AJ251">
        <f>VLOOKUP(C251,[1]base_traduzida!$C$1:$CN$437,75,FALSE)</f>
        <v>0</v>
      </c>
      <c r="AK251">
        <f>VLOOKUP(C251,[1]base_traduzida!$C$1:$CN$437,76,FALSE)</f>
        <v>0</v>
      </c>
      <c r="AL251">
        <f>VLOOKUP(C251,[1]base_traduzida!$C$1:$CN$437,77,FALSE)</f>
        <v>0</v>
      </c>
      <c r="AM251">
        <f>VLOOKUP(C251,[1]base_traduzida!$C$1:$CN$437,78,FALSE)</f>
        <v>0</v>
      </c>
      <c r="AN251">
        <v>0</v>
      </c>
      <c r="AO251">
        <f>VLOOKUP(C251,[1]base_traduzida!$C$1:$CN$437,80,FALSE)</f>
        <v>0</v>
      </c>
      <c r="AP251" t="str">
        <f>VLOOKUP(C251,[1]base_traduzida!$C$1:$CN$437,81,FALSE)</f>
        <v>Entra ou ñ para leitura: sim - bom</v>
      </c>
      <c r="AQ251">
        <v>0</v>
      </c>
      <c r="AR251">
        <f>VLOOKUP(C251,[1]base_traduzida!$C$1:$CN$437,85,FALSE)</f>
        <v>0</v>
      </c>
      <c r="AS251">
        <f>VLOOKUP(C251,[1]base_traduzida!$C$1:$CN$437,83,FALSE)</f>
        <v>44368</v>
      </c>
      <c r="AT251">
        <f>VLOOKUP(C251,[1]base_traduzida!$C$1:$CN$437,84,FALSE)</f>
        <v>0</v>
      </c>
      <c r="AU251" t="str">
        <f>VLOOKUP(C251,[1]base_traduzida!$C$1:$CN$437,82,FALSE)</f>
        <v>Bom</v>
      </c>
      <c r="AV251">
        <f>VLOOKUP(C251,[1]base_traduzida!$C$1:$CN$437,90,FALSE)</f>
        <v>0</v>
      </c>
      <c r="AW251">
        <f>VLOOKUP(C251,[1]base_traduzida!$C$1:$CN$437,66,FALSE)</f>
        <v>1</v>
      </c>
      <c r="AX251">
        <f>VLOOKUP(C251,[1]base_traduzida!$C$1:$CN$437,64,FALSE)</f>
        <v>1</v>
      </c>
      <c r="AY251" t="str">
        <f>VLOOKUP(C251,[1]base_traduzida!$C$1:$CN$437,65,FALSE)</f>
        <v>Leitura completa: sim</v>
      </c>
      <c r="AZ251">
        <f>VLOOKUP(C251,[1]base_traduzida!$C$1:$CN$437,69,FALSE)</f>
        <v>0</v>
      </c>
    </row>
    <row r="252" spans="1:52" x14ac:dyDescent="0.25">
      <c r="A252" t="s">
        <v>1930</v>
      </c>
      <c r="B252" t="s">
        <v>1931</v>
      </c>
      <c r="C252" t="s">
        <v>1932</v>
      </c>
      <c r="D252" t="s">
        <v>1933</v>
      </c>
      <c r="E252">
        <v>2016</v>
      </c>
      <c r="G252">
        <v>8</v>
      </c>
      <c r="H252" t="s">
        <v>1934</v>
      </c>
      <c r="I252" t="s">
        <v>1935</v>
      </c>
      <c r="J252" t="s">
        <v>61</v>
      </c>
      <c r="L252">
        <v>1</v>
      </c>
      <c r="M252" t="b">
        <v>0</v>
      </c>
      <c r="N252" t="s">
        <v>1936</v>
      </c>
      <c r="O252" t="s">
        <v>451</v>
      </c>
      <c r="T252" t="s">
        <v>54</v>
      </c>
      <c r="U252" t="s">
        <v>55</v>
      </c>
      <c r="V252" t="s">
        <v>140</v>
      </c>
      <c r="W252" t="s">
        <v>57</v>
      </c>
      <c r="AA252">
        <f>VLOOKUP(C252,[1]base_traduzida!$C$1:$CN$437,8,FALSE)</f>
        <v>0</v>
      </c>
      <c r="AB252">
        <f>VLOOKUP(C252,[1]base_traduzida!$C$1:$CN$437,9,FALSE)</f>
        <v>0</v>
      </c>
      <c r="AC252">
        <f>VLOOKUP(C252,[1]base_traduzida!$C$1:$CN$437,16,FALSE)</f>
        <v>0</v>
      </c>
      <c r="AD252">
        <f>VLOOKUP(C252,[1]base_traduzida!$C$1:$CN$437,68,FALSE)</f>
        <v>0</v>
      </c>
      <c r="AE252">
        <f>VLOOKUP(C252,[1]base_traduzida!$C$1:$CN$437,67,FALSE)</f>
        <v>0</v>
      </c>
      <c r="AF252">
        <f>VLOOKUP(C252,[1]base_traduzida!$C$1:$CN$437,71,FALSE)</f>
        <v>0</v>
      </c>
      <c r="AG252">
        <f>VLOOKUP(C252,[1]base_traduzida!$C$1:$CN$437,72,FALSE)</f>
        <v>0</v>
      </c>
      <c r="AH252">
        <f>VLOOKUP(C252,[1]base_traduzida!$C$1:$CN$437,73,FALSE)</f>
        <v>0</v>
      </c>
      <c r="AI252">
        <f>VLOOKUP(C252,[1]base_traduzida!$C$1:$CN$437,74,FALSE)</f>
        <v>0</v>
      </c>
      <c r="AJ252">
        <f>VLOOKUP(C252,[1]base_traduzida!$C$1:$CN$437,75,FALSE)</f>
        <v>0</v>
      </c>
      <c r="AK252">
        <f>VLOOKUP(C252,[1]base_traduzida!$C$1:$CN$437,76,FALSE)</f>
        <v>0</v>
      </c>
      <c r="AL252">
        <f>VLOOKUP(C252,[1]base_traduzida!$C$1:$CN$437,77,FALSE)</f>
        <v>0</v>
      </c>
      <c r="AM252">
        <f>VLOOKUP(C252,[1]base_traduzida!$C$1:$CN$437,78,FALSE)</f>
        <v>0</v>
      </c>
      <c r="AN252">
        <v>0</v>
      </c>
      <c r="AO252">
        <f>VLOOKUP(C252,[1]base_traduzida!$C$1:$CN$437,80,FALSE)</f>
        <v>0</v>
      </c>
      <c r="AP252">
        <f>VLOOKUP(C252,[1]base_traduzida!$C$1:$CN$437,81,FALSE)</f>
        <v>0</v>
      </c>
      <c r="AQ252">
        <v>0</v>
      </c>
      <c r="AR252">
        <f>VLOOKUP(C252,[1]base_traduzida!$C$1:$CN$437,85,FALSE)</f>
        <v>0</v>
      </c>
      <c r="AS252">
        <f>VLOOKUP(C252,[1]base_traduzida!$C$1:$CN$437,83,FALSE)</f>
        <v>0</v>
      </c>
      <c r="AT252">
        <f>VLOOKUP(C252,[1]base_traduzida!$C$1:$CN$437,84,FALSE)</f>
        <v>0</v>
      </c>
      <c r="AU252">
        <f>VLOOKUP(C252,[1]base_traduzida!$C$1:$CN$437,82,FALSE)</f>
        <v>0</v>
      </c>
      <c r="AV252">
        <f>VLOOKUP(C252,[1]base_traduzida!$C$1:$CN$437,90,FALSE)</f>
        <v>0</v>
      </c>
      <c r="AW252">
        <f>VLOOKUP(C252,[1]base_traduzida!$C$1:$CN$437,66,FALSE)</f>
        <v>0</v>
      </c>
      <c r="AX252">
        <f>VLOOKUP(C252,[1]base_traduzida!$C$1:$CN$437,64,FALSE)</f>
        <v>0</v>
      </c>
      <c r="AY252">
        <f>VLOOKUP(C252,[1]base_traduzida!$C$1:$CN$437,65,FALSE)</f>
        <v>0</v>
      </c>
      <c r="AZ252">
        <f>VLOOKUP(C252,[1]base_traduzida!$C$1:$CN$437,69,FALSE)</f>
        <v>0</v>
      </c>
    </row>
    <row r="253" spans="1:52" x14ac:dyDescent="0.25">
      <c r="A253" t="s">
        <v>1937</v>
      </c>
      <c r="C253" t="s">
        <v>1938</v>
      </c>
      <c r="D253" t="s">
        <v>1939</v>
      </c>
      <c r="E253">
        <v>2011</v>
      </c>
      <c r="G253">
        <v>1</v>
      </c>
      <c r="H253" t="s">
        <v>1940</v>
      </c>
      <c r="I253" t="s">
        <v>1941</v>
      </c>
      <c r="J253" t="s">
        <v>61</v>
      </c>
      <c r="L253">
        <v>1</v>
      </c>
      <c r="M253" t="b">
        <v>0</v>
      </c>
      <c r="N253" t="s">
        <v>1942</v>
      </c>
      <c r="P253" t="s">
        <v>1943</v>
      </c>
      <c r="Q253" t="s">
        <v>1944</v>
      </c>
      <c r="R253" t="s">
        <v>1945</v>
      </c>
      <c r="S253">
        <v>95386</v>
      </c>
      <c r="T253" t="s">
        <v>54</v>
      </c>
      <c r="U253" t="s">
        <v>75</v>
      </c>
      <c r="W253" t="s">
        <v>57</v>
      </c>
      <c r="AA253">
        <f>VLOOKUP(C253,[1]base_traduzida!$C$1:$CN$437,8,FALSE)</f>
        <v>0</v>
      </c>
      <c r="AB253">
        <f>VLOOKUP(C253,[1]base_traduzida!$C$1:$CN$437,9,FALSE)</f>
        <v>0</v>
      </c>
      <c r="AC253">
        <f>VLOOKUP(C253,[1]base_traduzida!$C$1:$CN$437,16,FALSE)</f>
        <v>0</v>
      </c>
      <c r="AD253">
        <f>VLOOKUP(C253,[1]base_traduzida!$C$1:$CN$437,68,FALSE)</f>
        <v>0</v>
      </c>
      <c r="AE253">
        <f>VLOOKUP(C253,[1]base_traduzida!$C$1:$CN$437,67,FALSE)</f>
        <v>0</v>
      </c>
      <c r="AF253">
        <f>VLOOKUP(C253,[1]base_traduzida!$C$1:$CN$437,71,FALSE)</f>
        <v>0</v>
      </c>
      <c r="AG253">
        <f>VLOOKUP(C253,[1]base_traduzida!$C$1:$CN$437,72,FALSE)</f>
        <v>0</v>
      </c>
      <c r="AH253">
        <f>VLOOKUP(C253,[1]base_traduzida!$C$1:$CN$437,73,FALSE)</f>
        <v>0</v>
      </c>
      <c r="AI253">
        <f>VLOOKUP(C253,[1]base_traduzida!$C$1:$CN$437,74,FALSE)</f>
        <v>0</v>
      </c>
      <c r="AJ253">
        <f>VLOOKUP(C253,[1]base_traduzida!$C$1:$CN$437,75,FALSE)</f>
        <v>0</v>
      </c>
      <c r="AK253">
        <f>VLOOKUP(C253,[1]base_traduzida!$C$1:$CN$437,76,FALSE)</f>
        <v>0</v>
      </c>
      <c r="AL253">
        <f>VLOOKUP(C253,[1]base_traduzida!$C$1:$CN$437,77,FALSE)</f>
        <v>0</v>
      </c>
      <c r="AM253">
        <f>VLOOKUP(C253,[1]base_traduzida!$C$1:$CN$437,78,FALSE)</f>
        <v>0</v>
      </c>
      <c r="AN253">
        <v>0</v>
      </c>
      <c r="AO253">
        <f>VLOOKUP(C253,[1]base_traduzida!$C$1:$CN$437,80,FALSE)</f>
        <v>0</v>
      </c>
      <c r="AP253">
        <f>VLOOKUP(C253,[1]base_traduzida!$C$1:$CN$437,81,FALSE)</f>
        <v>0</v>
      </c>
      <c r="AQ253">
        <v>0</v>
      </c>
      <c r="AR253">
        <f>VLOOKUP(C253,[1]base_traduzida!$C$1:$CN$437,85,FALSE)</f>
        <v>0</v>
      </c>
      <c r="AS253">
        <f>VLOOKUP(C253,[1]base_traduzida!$C$1:$CN$437,83,FALSE)</f>
        <v>0</v>
      </c>
      <c r="AT253">
        <f>VLOOKUP(C253,[1]base_traduzida!$C$1:$CN$437,84,FALSE)</f>
        <v>0</v>
      </c>
      <c r="AU253">
        <f>VLOOKUP(C253,[1]base_traduzida!$C$1:$CN$437,82,FALSE)</f>
        <v>0</v>
      </c>
      <c r="AV253">
        <f>VLOOKUP(C253,[1]base_traduzida!$C$1:$CN$437,90,FALSE)</f>
        <v>0</v>
      </c>
      <c r="AW253">
        <f>VLOOKUP(C253,[1]base_traduzida!$C$1:$CN$437,66,FALSE)</f>
        <v>0</v>
      </c>
      <c r="AX253">
        <f>VLOOKUP(C253,[1]base_traduzida!$C$1:$CN$437,64,FALSE)</f>
        <v>0</v>
      </c>
      <c r="AY253">
        <f>VLOOKUP(C253,[1]base_traduzida!$C$1:$CN$437,65,FALSE)</f>
        <v>0</v>
      </c>
      <c r="AZ253">
        <f>VLOOKUP(C253,[1]base_traduzida!$C$1:$CN$437,69,FALSE)</f>
        <v>0</v>
      </c>
    </row>
    <row r="254" spans="1:52" x14ac:dyDescent="0.25">
      <c r="A254" t="s">
        <v>1946</v>
      </c>
      <c r="B254" t="s">
        <v>1947</v>
      </c>
      <c r="C254" t="s">
        <v>1948</v>
      </c>
      <c r="D254" t="s">
        <v>1949</v>
      </c>
      <c r="E254">
        <v>2016</v>
      </c>
      <c r="G254">
        <v>14</v>
      </c>
      <c r="H254" t="s">
        <v>1950</v>
      </c>
      <c r="I254" t="s">
        <v>1951</v>
      </c>
      <c r="J254" t="s">
        <v>61</v>
      </c>
      <c r="L254">
        <v>12</v>
      </c>
      <c r="M254" t="b">
        <v>1</v>
      </c>
      <c r="N254" t="s">
        <v>1952</v>
      </c>
      <c r="O254" t="s">
        <v>1953</v>
      </c>
      <c r="P254" t="s">
        <v>1954</v>
      </c>
      <c r="Q254" t="s">
        <v>1955</v>
      </c>
      <c r="S254">
        <v>125140</v>
      </c>
      <c r="T254" t="s">
        <v>54</v>
      </c>
      <c r="U254" t="s">
        <v>75</v>
      </c>
      <c r="V254" t="s">
        <v>56</v>
      </c>
      <c r="W254" t="s">
        <v>57</v>
      </c>
      <c r="AA254">
        <f>VLOOKUP(C254,[1]base_traduzida!$C$1:$CN$437,8,FALSE)</f>
        <v>0</v>
      </c>
      <c r="AB254">
        <f>VLOOKUP(C254,[1]base_traduzida!$C$1:$CN$437,9,FALSE)</f>
        <v>1</v>
      </c>
      <c r="AC254">
        <f>VLOOKUP(C254,[1]base_traduzida!$C$1:$CN$437,16,FALSE)</f>
        <v>0</v>
      </c>
      <c r="AD254">
        <f>VLOOKUP(C254,[1]base_traduzida!$C$1:$CN$437,68,FALSE)</f>
        <v>1</v>
      </c>
      <c r="AE254">
        <f>VLOOKUP(C254,[1]base_traduzida!$C$1:$CN$437,67,FALSE)</f>
        <v>0</v>
      </c>
      <c r="AF254">
        <f>VLOOKUP(C254,[1]base_traduzida!$C$1:$CN$437,71,FALSE)</f>
        <v>0</v>
      </c>
      <c r="AG254">
        <f>VLOOKUP(C254,[1]base_traduzida!$C$1:$CN$437,72,FALSE)</f>
        <v>0</v>
      </c>
      <c r="AH254">
        <f>VLOOKUP(C254,[1]base_traduzida!$C$1:$CN$437,73,FALSE)</f>
        <v>0</v>
      </c>
      <c r="AI254">
        <f>VLOOKUP(C254,[1]base_traduzida!$C$1:$CN$437,74,FALSE)</f>
        <v>0</v>
      </c>
      <c r="AJ254">
        <f>VLOOKUP(C254,[1]base_traduzida!$C$1:$CN$437,75,FALSE)</f>
        <v>0</v>
      </c>
      <c r="AK254">
        <f>VLOOKUP(C254,[1]base_traduzida!$C$1:$CN$437,76,FALSE)</f>
        <v>0</v>
      </c>
      <c r="AL254">
        <f>VLOOKUP(C254,[1]base_traduzida!$C$1:$CN$437,77,FALSE)</f>
        <v>0</v>
      </c>
      <c r="AM254">
        <f>VLOOKUP(C254,[1]base_traduzida!$C$1:$CN$437,78,FALSE)</f>
        <v>0</v>
      </c>
      <c r="AN254">
        <v>0</v>
      </c>
      <c r="AO254">
        <f>VLOOKUP(C254,[1]base_traduzida!$C$1:$CN$437,80,FALSE)</f>
        <v>0</v>
      </c>
      <c r="AP254" t="str">
        <f>VLOOKUP(C254,[1]base_traduzida!$C$1:$CN$437,81,FALSE)</f>
        <v>Entra ou ñ para leitura: talve - razoavel - baseado em suplementos</v>
      </c>
      <c r="AQ254">
        <v>0</v>
      </c>
      <c r="AR254">
        <f>VLOOKUP(C254,[1]base_traduzida!$C$1:$CN$437,85,FALSE)</f>
        <v>0</v>
      </c>
      <c r="AS254">
        <f>VLOOKUP(C254,[1]base_traduzida!$C$1:$CN$437,83,FALSE)</f>
        <v>44368</v>
      </c>
      <c r="AT254">
        <f>VLOOKUP(C254,[1]base_traduzida!$C$1:$CN$437,84,FALSE)</f>
        <v>0</v>
      </c>
      <c r="AU254" t="str">
        <f>VLOOKUP(C254,[1]base_traduzida!$C$1:$CN$437,82,FALSE)</f>
        <v>Razoavel</v>
      </c>
      <c r="AV254">
        <f>VLOOKUP(C254,[1]base_traduzida!$C$1:$CN$437,90,FALSE)</f>
        <v>0</v>
      </c>
      <c r="AW254">
        <f>VLOOKUP(C254,[1]base_traduzida!$C$1:$CN$437,66,FALSE)</f>
        <v>0</v>
      </c>
      <c r="AX254">
        <f>VLOOKUP(C254,[1]base_traduzida!$C$1:$CN$437,64,FALSE)</f>
        <v>0</v>
      </c>
      <c r="AY254">
        <f>VLOOKUP(C254,[1]base_traduzida!$C$1:$CN$437,65,FALSE)</f>
        <v>0</v>
      </c>
      <c r="AZ254">
        <f>VLOOKUP(C254,[1]base_traduzida!$C$1:$CN$437,69,FALSE)</f>
        <v>0</v>
      </c>
    </row>
    <row r="255" spans="1:52" x14ac:dyDescent="0.25">
      <c r="A255" t="s">
        <v>1956</v>
      </c>
      <c r="B255" t="s">
        <v>1957</v>
      </c>
      <c r="C255" t="s">
        <v>1958</v>
      </c>
      <c r="D255" t="s">
        <v>1959</v>
      </c>
      <c r="E255">
        <v>2019</v>
      </c>
      <c r="G255">
        <v>48</v>
      </c>
      <c r="H255" t="s">
        <v>1960</v>
      </c>
      <c r="I255" t="s">
        <v>1961</v>
      </c>
      <c r="J255" t="s">
        <v>61</v>
      </c>
      <c r="L255">
        <v>1</v>
      </c>
      <c r="M255" t="b">
        <v>0</v>
      </c>
      <c r="N255" t="s">
        <v>1962</v>
      </c>
      <c r="O255" t="s">
        <v>451</v>
      </c>
      <c r="T255" t="s">
        <v>54</v>
      </c>
      <c r="U255" t="s">
        <v>55</v>
      </c>
      <c r="V255" t="s">
        <v>140</v>
      </c>
      <c r="W255" t="s">
        <v>57</v>
      </c>
      <c r="AA255">
        <f>VLOOKUP(C255,[1]base_traduzida!$C$1:$CN$437,8,FALSE)</f>
        <v>0</v>
      </c>
      <c r="AB255">
        <f>VLOOKUP(C255,[1]base_traduzida!$C$1:$CN$437,9,FALSE)</f>
        <v>0</v>
      </c>
      <c r="AC255">
        <f>VLOOKUP(C255,[1]base_traduzida!$C$1:$CN$437,16,FALSE)</f>
        <v>1</v>
      </c>
      <c r="AD255">
        <f>VLOOKUP(C255,[1]base_traduzida!$C$1:$CN$437,68,FALSE)</f>
        <v>0</v>
      </c>
      <c r="AE255">
        <f>VLOOKUP(C255,[1]base_traduzida!$C$1:$CN$437,67,FALSE)</f>
        <v>0</v>
      </c>
      <c r="AF255">
        <f>VLOOKUP(C255,[1]base_traduzida!$C$1:$CN$437,71,FALSE)</f>
        <v>0</v>
      </c>
      <c r="AG255">
        <f>VLOOKUP(C255,[1]base_traduzida!$C$1:$CN$437,72,FALSE)</f>
        <v>0</v>
      </c>
      <c r="AH255">
        <f>VLOOKUP(C255,[1]base_traduzida!$C$1:$CN$437,73,FALSE)</f>
        <v>0</v>
      </c>
      <c r="AI255">
        <f>VLOOKUP(C255,[1]base_traduzida!$C$1:$CN$437,74,FALSE)</f>
        <v>0</v>
      </c>
      <c r="AJ255">
        <f>VLOOKUP(C255,[1]base_traduzida!$C$1:$CN$437,75,FALSE)</f>
        <v>0</v>
      </c>
      <c r="AK255">
        <f>VLOOKUP(C255,[1]base_traduzida!$C$1:$CN$437,76,FALSE)</f>
        <v>0</v>
      </c>
      <c r="AL255">
        <f>VLOOKUP(C255,[1]base_traduzida!$C$1:$CN$437,77,FALSE)</f>
        <v>0</v>
      </c>
      <c r="AM255">
        <f>VLOOKUP(C255,[1]base_traduzida!$C$1:$CN$437,78,FALSE)</f>
        <v>0</v>
      </c>
      <c r="AN255">
        <v>0</v>
      </c>
      <c r="AO255">
        <f>VLOOKUP(C255,[1]base_traduzida!$C$1:$CN$437,80,FALSE)</f>
        <v>0</v>
      </c>
      <c r="AP255" t="str">
        <f>VLOOKUP(C255,[1]base_traduzida!$C$1:$CN$437,81,FALSE)</f>
        <v>Entra ou ñ para leitura: sim</v>
      </c>
      <c r="AQ255">
        <v>0</v>
      </c>
      <c r="AR255">
        <f>VLOOKUP(C255,[1]base_traduzida!$C$1:$CN$437,85,FALSE)</f>
        <v>0</v>
      </c>
      <c r="AS255">
        <f>VLOOKUP(C255,[1]base_traduzida!$C$1:$CN$437,83,FALSE)</f>
        <v>44379</v>
      </c>
      <c r="AT255">
        <f>VLOOKUP(C255,[1]base_traduzida!$C$1:$CN$437,84,FALSE)</f>
        <v>0</v>
      </c>
      <c r="AU255" t="str">
        <f>VLOOKUP(C255,[1]base_traduzida!$C$1:$CN$437,82,FALSE)</f>
        <v>Bom</v>
      </c>
      <c r="AV255">
        <f>VLOOKUP(C255,[1]base_traduzida!$C$1:$CN$437,90,FALSE)</f>
        <v>0</v>
      </c>
      <c r="AW255">
        <f>VLOOKUP(C255,[1]base_traduzida!$C$1:$CN$437,66,FALSE)</f>
        <v>1</v>
      </c>
      <c r="AX255">
        <f>VLOOKUP(C255,[1]base_traduzida!$C$1:$CN$437,64,FALSE)</f>
        <v>1</v>
      </c>
      <c r="AY255" t="str">
        <f>VLOOKUP(C255,[1]base_traduzida!$C$1:$CN$437,65,FALSE)</f>
        <v>Leitura completa: sim</v>
      </c>
      <c r="AZ255">
        <f>VLOOKUP(C255,[1]base_traduzida!$C$1:$CN$437,69,FALSE)</f>
        <v>0</v>
      </c>
    </row>
    <row r="256" spans="1:52" x14ac:dyDescent="0.25">
      <c r="A256" t="s">
        <v>1963</v>
      </c>
      <c r="C256" t="s">
        <v>1964</v>
      </c>
      <c r="D256" t="s">
        <v>1965</v>
      </c>
      <c r="E256">
        <v>2019</v>
      </c>
      <c r="G256">
        <v>3</v>
      </c>
      <c r="H256" t="s">
        <v>1966</v>
      </c>
      <c r="I256" t="s">
        <v>1967</v>
      </c>
      <c r="J256" t="s">
        <v>61</v>
      </c>
      <c r="L256">
        <v>13</v>
      </c>
      <c r="M256" t="b">
        <v>1</v>
      </c>
      <c r="N256" t="s">
        <v>1968</v>
      </c>
      <c r="O256" t="s">
        <v>198</v>
      </c>
      <c r="P256" t="s">
        <v>1969</v>
      </c>
      <c r="Q256" t="s">
        <v>1970</v>
      </c>
      <c r="S256">
        <v>173601</v>
      </c>
      <c r="T256" t="s">
        <v>54</v>
      </c>
      <c r="U256" t="s">
        <v>75</v>
      </c>
      <c r="W256" t="s">
        <v>57</v>
      </c>
      <c r="AA256" t="e">
        <f>VLOOKUP(C256,[1]base_traduzida!$C$1:$CN$437,8,FALSE)</f>
        <v>#N/A</v>
      </c>
      <c r="AB256" t="e">
        <f>VLOOKUP(C256,[1]base_traduzida!$C$1:$CN$437,9,FALSE)</f>
        <v>#N/A</v>
      </c>
      <c r="AC256" t="e">
        <f>VLOOKUP(C256,[1]base_traduzida!$C$1:$CN$437,16,FALSE)</f>
        <v>#N/A</v>
      </c>
      <c r="AD256" t="e">
        <f>VLOOKUP(C256,[1]base_traduzida!$C$1:$CN$437,68,FALSE)</f>
        <v>#N/A</v>
      </c>
      <c r="AE256" t="e">
        <f>VLOOKUP(C256,[1]base_traduzida!$C$1:$CN$437,67,FALSE)</f>
        <v>#N/A</v>
      </c>
      <c r="AF256" t="e">
        <f>VLOOKUP(C256,[1]base_traduzida!$C$1:$CN$437,71,FALSE)</f>
        <v>#N/A</v>
      </c>
      <c r="AG256" t="e">
        <f>VLOOKUP(C256,[1]base_traduzida!$C$1:$CN$437,72,FALSE)</f>
        <v>#N/A</v>
      </c>
      <c r="AH256" t="e">
        <f>VLOOKUP(C256,[1]base_traduzida!$C$1:$CN$437,73,FALSE)</f>
        <v>#N/A</v>
      </c>
      <c r="AI256" t="e">
        <f>VLOOKUP(C256,[1]base_traduzida!$C$1:$CN$437,74,FALSE)</f>
        <v>#N/A</v>
      </c>
      <c r="AJ256" t="e">
        <f>VLOOKUP(C256,[1]base_traduzida!$C$1:$CN$437,75,FALSE)</f>
        <v>#N/A</v>
      </c>
      <c r="AK256" t="e">
        <f>VLOOKUP(C256,[1]base_traduzida!$C$1:$CN$437,76,FALSE)</f>
        <v>#N/A</v>
      </c>
      <c r="AL256" t="e">
        <f>VLOOKUP(C256,[1]base_traduzida!$C$1:$CN$437,77,FALSE)</f>
        <v>#N/A</v>
      </c>
      <c r="AM256" t="e">
        <f>VLOOKUP(C256,[1]base_traduzida!$C$1:$CN$437,78,FALSE)</f>
        <v>#N/A</v>
      </c>
      <c r="AN256">
        <v>0</v>
      </c>
      <c r="AO256" t="e">
        <f>VLOOKUP(C256,[1]base_traduzida!$C$1:$CN$437,80,FALSE)</f>
        <v>#N/A</v>
      </c>
      <c r="AP256" t="e">
        <f>VLOOKUP(C256,[1]base_traduzida!$C$1:$CN$437,81,FALSE)</f>
        <v>#N/A</v>
      </c>
      <c r="AQ256">
        <v>0</v>
      </c>
      <c r="AR256" t="e">
        <f>VLOOKUP(C256,[1]base_traduzida!$C$1:$CN$437,85,FALSE)</f>
        <v>#N/A</v>
      </c>
      <c r="AS256" t="e">
        <f>VLOOKUP(C256,[1]base_traduzida!$C$1:$CN$437,83,FALSE)</f>
        <v>#N/A</v>
      </c>
      <c r="AT256" t="e">
        <f>VLOOKUP(C256,[1]base_traduzida!$C$1:$CN$437,84,FALSE)</f>
        <v>#N/A</v>
      </c>
      <c r="AU256" t="e">
        <f>VLOOKUP(C256,[1]base_traduzida!$C$1:$CN$437,82,FALSE)</f>
        <v>#N/A</v>
      </c>
      <c r="AV256" t="e">
        <f>VLOOKUP(C256,[1]base_traduzida!$C$1:$CN$437,90,FALSE)</f>
        <v>#N/A</v>
      </c>
      <c r="AW256" t="e">
        <f>VLOOKUP(C256,[1]base_traduzida!$C$1:$CN$437,66,FALSE)</f>
        <v>#N/A</v>
      </c>
      <c r="AX256" t="e">
        <f>VLOOKUP(C256,[1]base_traduzida!$C$1:$CN$437,64,FALSE)</f>
        <v>#N/A</v>
      </c>
      <c r="AY256" t="e">
        <f>VLOOKUP(C256,[1]base_traduzida!$C$1:$CN$437,65,FALSE)</f>
        <v>#N/A</v>
      </c>
      <c r="AZ256" t="e">
        <f>VLOOKUP(C256,[1]base_traduzida!$C$1:$CN$437,69,FALSE)</f>
        <v>#N/A</v>
      </c>
    </row>
    <row r="257" spans="1:52" x14ac:dyDescent="0.25">
      <c r="A257" t="s">
        <v>1971</v>
      </c>
      <c r="B257" t="s">
        <v>1972</v>
      </c>
      <c r="C257" t="s">
        <v>1973</v>
      </c>
      <c r="D257" t="s">
        <v>1974</v>
      </c>
      <c r="E257">
        <v>2018</v>
      </c>
      <c r="G257">
        <v>40</v>
      </c>
      <c r="H257" t="s">
        <v>1975</v>
      </c>
      <c r="I257" t="s">
        <v>1976</v>
      </c>
      <c r="J257" t="s">
        <v>61</v>
      </c>
      <c r="L257">
        <v>7</v>
      </c>
      <c r="M257" t="b">
        <v>1</v>
      </c>
      <c r="N257" t="s">
        <v>1977</v>
      </c>
      <c r="O257" t="s">
        <v>1100</v>
      </c>
      <c r="T257" t="s">
        <v>54</v>
      </c>
      <c r="U257" t="s">
        <v>55</v>
      </c>
      <c r="W257" t="s">
        <v>57</v>
      </c>
      <c r="AA257">
        <f>VLOOKUP(C257,[1]base_traduzida!$C$1:$CN$437,8,FALSE)</f>
        <v>0</v>
      </c>
      <c r="AB257">
        <f>VLOOKUP(C257,[1]base_traduzida!$C$1:$CN$437,9,FALSE)</f>
        <v>1</v>
      </c>
      <c r="AC257">
        <f>VLOOKUP(C257,[1]base_traduzida!$C$1:$CN$437,16,FALSE)</f>
        <v>0</v>
      </c>
      <c r="AD257">
        <f>VLOOKUP(C257,[1]base_traduzida!$C$1:$CN$437,68,FALSE)</f>
        <v>1</v>
      </c>
      <c r="AE257">
        <f>VLOOKUP(C257,[1]base_traduzida!$C$1:$CN$437,67,FALSE)</f>
        <v>0</v>
      </c>
      <c r="AF257">
        <f>VLOOKUP(C257,[1]base_traduzida!$C$1:$CN$437,71,FALSE)</f>
        <v>0</v>
      </c>
      <c r="AG257">
        <f>VLOOKUP(C257,[1]base_traduzida!$C$1:$CN$437,72,FALSE)</f>
        <v>0</v>
      </c>
      <c r="AH257">
        <f>VLOOKUP(C257,[1]base_traduzida!$C$1:$CN$437,73,FALSE)</f>
        <v>0</v>
      </c>
      <c r="AI257">
        <f>VLOOKUP(C257,[1]base_traduzida!$C$1:$CN$437,74,FALSE)</f>
        <v>0</v>
      </c>
      <c r="AJ257">
        <f>VLOOKUP(C257,[1]base_traduzida!$C$1:$CN$437,75,FALSE)</f>
        <v>0</v>
      </c>
      <c r="AK257">
        <f>VLOOKUP(C257,[1]base_traduzida!$C$1:$CN$437,76,FALSE)</f>
        <v>0</v>
      </c>
      <c r="AL257">
        <f>VLOOKUP(C257,[1]base_traduzida!$C$1:$CN$437,77,FALSE)</f>
        <v>0</v>
      </c>
      <c r="AM257">
        <f>VLOOKUP(C257,[1]base_traduzida!$C$1:$CN$437,78,FALSE)</f>
        <v>0</v>
      </c>
      <c r="AN257">
        <v>0</v>
      </c>
      <c r="AO257">
        <f>VLOOKUP(C257,[1]base_traduzida!$C$1:$CN$437,80,FALSE)</f>
        <v>0</v>
      </c>
      <c r="AP257" t="str">
        <f>VLOOKUP(C257,[1]base_traduzida!$C$1:$CN$437,81,FALSE)</f>
        <v>Entra ou ñ para leitura: não</v>
      </c>
      <c r="AQ257">
        <v>0</v>
      </c>
      <c r="AR257">
        <f>VLOOKUP(C257,[1]base_traduzida!$C$1:$CN$437,85,FALSE)</f>
        <v>0</v>
      </c>
      <c r="AS257">
        <f>VLOOKUP(C257,[1]base_traduzida!$C$1:$CN$437,83,FALSE)</f>
        <v>44371</v>
      </c>
      <c r="AT257">
        <f>VLOOKUP(C257,[1]base_traduzida!$C$1:$CN$437,84,FALSE)</f>
        <v>0</v>
      </c>
      <c r="AU257" t="str">
        <f>VLOOKUP(C257,[1]base_traduzida!$C$1:$CN$437,82,FALSE)</f>
        <v>Ruim</v>
      </c>
      <c r="AV257">
        <f>VLOOKUP(C257,[1]base_traduzida!$C$1:$CN$437,90,FALSE)</f>
        <v>0</v>
      </c>
      <c r="AW257">
        <f>VLOOKUP(C257,[1]base_traduzida!$C$1:$CN$437,66,FALSE)</f>
        <v>0</v>
      </c>
      <c r="AX257">
        <f>VLOOKUP(C257,[1]base_traduzida!$C$1:$CN$437,64,FALSE)</f>
        <v>0</v>
      </c>
      <c r="AY257">
        <f>VLOOKUP(C257,[1]base_traduzida!$C$1:$CN$437,65,FALSE)</f>
        <v>0</v>
      </c>
      <c r="AZ257">
        <f>VLOOKUP(C257,[1]base_traduzida!$C$1:$CN$437,69,FALSE)</f>
        <v>0</v>
      </c>
    </row>
    <row r="258" spans="1:52" x14ac:dyDescent="0.25">
      <c r="A258" t="s">
        <v>1978</v>
      </c>
      <c r="B258" t="s">
        <v>1979</v>
      </c>
      <c r="C258" t="s">
        <v>1980</v>
      </c>
      <c r="D258" t="s">
        <v>1981</v>
      </c>
      <c r="E258">
        <v>2018</v>
      </c>
      <c r="G258">
        <v>11</v>
      </c>
      <c r="H258" t="s">
        <v>1982</v>
      </c>
      <c r="I258" t="s">
        <v>1983</v>
      </c>
      <c r="J258" t="s">
        <v>61</v>
      </c>
      <c r="L258">
        <v>16</v>
      </c>
      <c r="M258" t="b">
        <v>1</v>
      </c>
      <c r="N258" t="s">
        <v>1984</v>
      </c>
      <c r="O258" t="s">
        <v>108</v>
      </c>
      <c r="T258" t="s">
        <v>54</v>
      </c>
      <c r="U258" t="s">
        <v>55</v>
      </c>
      <c r="V258" t="s">
        <v>83</v>
      </c>
      <c r="W258" t="s">
        <v>57</v>
      </c>
      <c r="AA258">
        <f>VLOOKUP(C258,[1]base_traduzida!$C$1:$CN$437,8,FALSE)</f>
        <v>0</v>
      </c>
      <c r="AB258">
        <f>VLOOKUP(C258,[1]base_traduzida!$C$1:$CN$437,9,FALSE)</f>
        <v>0</v>
      </c>
      <c r="AC258">
        <f>VLOOKUP(C258,[1]base_traduzida!$C$1:$CN$437,16,FALSE)</f>
        <v>0</v>
      </c>
      <c r="AD258">
        <f>VLOOKUP(C258,[1]base_traduzida!$C$1:$CN$437,68,FALSE)</f>
        <v>1</v>
      </c>
      <c r="AE258">
        <f>VLOOKUP(C258,[1]base_traduzida!$C$1:$CN$437,67,FALSE)</f>
        <v>0</v>
      </c>
      <c r="AF258">
        <f>VLOOKUP(C258,[1]base_traduzida!$C$1:$CN$437,71,FALSE)</f>
        <v>0</v>
      </c>
      <c r="AG258">
        <f>VLOOKUP(C258,[1]base_traduzida!$C$1:$CN$437,72,FALSE)</f>
        <v>0</v>
      </c>
      <c r="AH258">
        <f>VLOOKUP(C258,[1]base_traduzida!$C$1:$CN$437,73,FALSE)</f>
        <v>0</v>
      </c>
      <c r="AI258">
        <f>VLOOKUP(C258,[1]base_traduzida!$C$1:$CN$437,74,FALSE)</f>
        <v>0</v>
      </c>
      <c r="AJ258">
        <f>VLOOKUP(C258,[1]base_traduzida!$C$1:$CN$437,75,FALSE)</f>
        <v>0</v>
      </c>
      <c r="AK258">
        <f>VLOOKUP(C258,[1]base_traduzida!$C$1:$CN$437,76,FALSE)</f>
        <v>0</v>
      </c>
      <c r="AL258">
        <f>VLOOKUP(C258,[1]base_traduzida!$C$1:$CN$437,77,FALSE)</f>
        <v>0</v>
      </c>
      <c r="AM258">
        <f>VLOOKUP(C258,[1]base_traduzida!$C$1:$CN$437,78,FALSE)</f>
        <v>0</v>
      </c>
      <c r="AN258">
        <v>0</v>
      </c>
      <c r="AO258">
        <f>VLOOKUP(C258,[1]base_traduzida!$C$1:$CN$437,80,FALSE)</f>
        <v>0</v>
      </c>
      <c r="AP258" t="str">
        <f>VLOOKUP(C258,[1]base_traduzida!$C$1:$CN$437,81,FALSE)</f>
        <v>Entra ou ñ para leitura: não - teste com italiano</v>
      </c>
      <c r="AQ258">
        <v>0</v>
      </c>
      <c r="AR258">
        <f>VLOOKUP(C258,[1]base_traduzida!$C$1:$CN$437,85,FALSE)</f>
        <v>0</v>
      </c>
      <c r="AS258">
        <f>VLOOKUP(C258,[1]base_traduzida!$C$1:$CN$437,83,FALSE)</f>
        <v>44373</v>
      </c>
      <c r="AT258">
        <f>VLOOKUP(C258,[1]base_traduzida!$C$1:$CN$437,84,FALSE)</f>
        <v>0</v>
      </c>
      <c r="AU258" t="str">
        <f>VLOOKUP(C258,[1]base_traduzida!$C$1:$CN$437,82,FALSE)</f>
        <v>Ruim</v>
      </c>
      <c r="AV258">
        <f>VLOOKUP(C258,[1]base_traduzida!$C$1:$CN$437,90,FALSE)</f>
        <v>0</v>
      </c>
      <c r="AW258">
        <f>VLOOKUP(C258,[1]base_traduzida!$C$1:$CN$437,66,FALSE)</f>
        <v>0</v>
      </c>
      <c r="AX258">
        <f>VLOOKUP(C258,[1]base_traduzida!$C$1:$CN$437,64,FALSE)</f>
        <v>0</v>
      </c>
      <c r="AY258">
        <f>VLOOKUP(C258,[1]base_traduzida!$C$1:$CN$437,65,FALSE)</f>
        <v>0</v>
      </c>
      <c r="AZ258">
        <f>VLOOKUP(C258,[1]base_traduzida!$C$1:$CN$437,69,FALSE)</f>
        <v>0</v>
      </c>
    </row>
    <row r="259" spans="1:52" x14ac:dyDescent="0.25">
      <c r="A259" t="s">
        <v>1985</v>
      </c>
      <c r="B259" t="s">
        <v>1986</v>
      </c>
      <c r="C259" t="s">
        <v>1987</v>
      </c>
      <c r="D259" t="s">
        <v>1988</v>
      </c>
      <c r="E259">
        <v>2022</v>
      </c>
      <c r="H259" t="s">
        <v>1989</v>
      </c>
      <c r="I259" t="s">
        <v>1990</v>
      </c>
      <c r="J259" t="s">
        <v>61</v>
      </c>
      <c r="L259">
        <v>18</v>
      </c>
      <c r="M259" t="b">
        <v>1</v>
      </c>
      <c r="N259" t="s">
        <v>1991</v>
      </c>
      <c r="O259" t="s">
        <v>1992</v>
      </c>
      <c r="T259" t="s">
        <v>54</v>
      </c>
      <c r="U259" t="s">
        <v>55</v>
      </c>
      <c r="V259" t="s">
        <v>385</v>
      </c>
      <c r="W259" t="s">
        <v>57</v>
      </c>
      <c r="AA259" t="e">
        <f>VLOOKUP(C259,[1]base_traduzida!$C$1:$CN$437,8,FALSE)</f>
        <v>#N/A</v>
      </c>
      <c r="AB259" t="e">
        <f>VLOOKUP(C259,[1]base_traduzida!$C$1:$CN$437,9,FALSE)</f>
        <v>#N/A</v>
      </c>
      <c r="AC259" t="e">
        <f>VLOOKUP(C259,[1]base_traduzida!$C$1:$CN$437,16,FALSE)</f>
        <v>#N/A</v>
      </c>
      <c r="AD259" t="e">
        <f>VLOOKUP(C259,[1]base_traduzida!$C$1:$CN$437,68,FALSE)</f>
        <v>#N/A</v>
      </c>
      <c r="AE259" t="e">
        <f>VLOOKUP(C259,[1]base_traduzida!$C$1:$CN$437,67,FALSE)</f>
        <v>#N/A</v>
      </c>
      <c r="AF259" t="e">
        <f>VLOOKUP(C259,[1]base_traduzida!$C$1:$CN$437,71,FALSE)</f>
        <v>#N/A</v>
      </c>
      <c r="AG259" t="e">
        <f>VLOOKUP(C259,[1]base_traduzida!$C$1:$CN$437,72,FALSE)</f>
        <v>#N/A</v>
      </c>
      <c r="AH259" t="e">
        <f>VLOOKUP(C259,[1]base_traduzida!$C$1:$CN$437,73,FALSE)</f>
        <v>#N/A</v>
      </c>
      <c r="AI259" t="e">
        <f>VLOOKUP(C259,[1]base_traduzida!$C$1:$CN$437,74,FALSE)</f>
        <v>#N/A</v>
      </c>
      <c r="AJ259" t="e">
        <f>VLOOKUP(C259,[1]base_traduzida!$C$1:$CN$437,75,FALSE)</f>
        <v>#N/A</v>
      </c>
      <c r="AK259" t="e">
        <f>VLOOKUP(C259,[1]base_traduzida!$C$1:$CN$437,76,FALSE)</f>
        <v>#N/A</v>
      </c>
      <c r="AL259" t="e">
        <f>VLOOKUP(C259,[1]base_traduzida!$C$1:$CN$437,77,FALSE)</f>
        <v>#N/A</v>
      </c>
      <c r="AM259" t="e">
        <f>VLOOKUP(C259,[1]base_traduzida!$C$1:$CN$437,78,FALSE)</f>
        <v>#N/A</v>
      </c>
      <c r="AN259">
        <v>0</v>
      </c>
      <c r="AO259" t="e">
        <f>VLOOKUP(C259,[1]base_traduzida!$C$1:$CN$437,80,FALSE)</f>
        <v>#N/A</v>
      </c>
      <c r="AP259" t="e">
        <f>VLOOKUP(C259,[1]base_traduzida!$C$1:$CN$437,81,FALSE)</f>
        <v>#N/A</v>
      </c>
      <c r="AQ259">
        <v>0</v>
      </c>
      <c r="AR259" t="e">
        <f>VLOOKUP(C259,[1]base_traduzida!$C$1:$CN$437,85,FALSE)</f>
        <v>#N/A</v>
      </c>
      <c r="AS259" t="e">
        <f>VLOOKUP(C259,[1]base_traduzida!$C$1:$CN$437,83,FALSE)</f>
        <v>#N/A</v>
      </c>
      <c r="AT259" t="e">
        <f>VLOOKUP(C259,[1]base_traduzida!$C$1:$CN$437,84,FALSE)</f>
        <v>#N/A</v>
      </c>
      <c r="AU259" t="e">
        <f>VLOOKUP(C259,[1]base_traduzida!$C$1:$CN$437,82,FALSE)</f>
        <v>#N/A</v>
      </c>
      <c r="AV259" t="e">
        <f>VLOOKUP(C259,[1]base_traduzida!$C$1:$CN$437,90,FALSE)</f>
        <v>#N/A</v>
      </c>
      <c r="AW259" t="e">
        <f>VLOOKUP(C259,[1]base_traduzida!$C$1:$CN$437,66,FALSE)</f>
        <v>#N/A</v>
      </c>
      <c r="AX259" t="e">
        <f>VLOOKUP(C259,[1]base_traduzida!$C$1:$CN$437,64,FALSE)</f>
        <v>#N/A</v>
      </c>
      <c r="AY259" t="e">
        <f>VLOOKUP(C259,[1]base_traduzida!$C$1:$CN$437,65,FALSE)</f>
        <v>#N/A</v>
      </c>
      <c r="AZ259" t="e">
        <f>VLOOKUP(C259,[1]base_traduzida!$C$1:$CN$437,69,FALSE)</f>
        <v>#N/A</v>
      </c>
    </row>
    <row r="260" spans="1:52" x14ac:dyDescent="0.25">
      <c r="A260" t="s">
        <v>1993</v>
      </c>
      <c r="B260" t="s">
        <v>1994</v>
      </c>
      <c r="C260" t="s">
        <v>1995</v>
      </c>
      <c r="D260" t="s">
        <v>1996</v>
      </c>
      <c r="E260">
        <v>2015</v>
      </c>
      <c r="G260">
        <v>27</v>
      </c>
      <c r="H260" t="s">
        <v>1997</v>
      </c>
      <c r="I260" t="s">
        <v>1998</v>
      </c>
      <c r="J260" t="s">
        <v>61</v>
      </c>
      <c r="L260">
        <v>11</v>
      </c>
      <c r="M260" t="b">
        <v>1</v>
      </c>
      <c r="N260" t="s">
        <v>1999</v>
      </c>
      <c r="O260" t="s">
        <v>53</v>
      </c>
      <c r="T260" t="s">
        <v>54</v>
      </c>
      <c r="U260" t="s">
        <v>55</v>
      </c>
      <c r="V260" t="s">
        <v>149</v>
      </c>
      <c r="W260" t="s">
        <v>57</v>
      </c>
      <c r="AA260">
        <f>VLOOKUP(C260,[1]base_traduzida!$C$1:$CN$437,8,FALSE)</f>
        <v>0</v>
      </c>
      <c r="AB260">
        <f>VLOOKUP(C260,[1]base_traduzida!$C$1:$CN$437,9,FALSE)</f>
        <v>0</v>
      </c>
      <c r="AC260">
        <f>VLOOKUP(C260,[1]base_traduzida!$C$1:$CN$437,16,FALSE)</f>
        <v>0</v>
      </c>
      <c r="AD260">
        <f>VLOOKUP(C260,[1]base_traduzida!$C$1:$CN$437,68,FALSE)</f>
        <v>0</v>
      </c>
      <c r="AE260">
        <f>VLOOKUP(C260,[1]base_traduzida!$C$1:$CN$437,67,FALSE)</f>
        <v>0</v>
      </c>
      <c r="AF260">
        <f>VLOOKUP(C260,[1]base_traduzida!$C$1:$CN$437,71,FALSE)</f>
        <v>0</v>
      </c>
      <c r="AG260">
        <f>VLOOKUP(C260,[1]base_traduzida!$C$1:$CN$437,72,FALSE)</f>
        <v>0</v>
      </c>
      <c r="AH260">
        <f>VLOOKUP(C260,[1]base_traduzida!$C$1:$CN$437,73,FALSE)</f>
        <v>0</v>
      </c>
      <c r="AI260">
        <f>VLOOKUP(C260,[1]base_traduzida!$C$1:$CN$437,74,FALSE)</f>
        <v>0</v>
      </c>
      <c r="AJ260">
        <f>VLOOKUP(C260,[1]base_traduzida!$C$1:$CN$437,75,FALSE)</f>
        <v>0</v>
      </c>
      <c r="AK260">
        <f>VLOOKUP(C260,[1]base_traduzida!$C$1:$CN$437,76,FALSE)</f>
        <v>0</v>
      </c>
      <c r="AL260">
        <f>VLOOKUP(C260,[1]base_traduzida!$C$1:$CN$437,77,FALSE)</f>
        <v>0</v>
      </c>
      <c r="AM260">
        <f>VLOOKUP(C260,[1]base_traduzida!$C$1:$CN$437,78,FALSE)</f>
        <v>0</v>
      </c>
      <c r="AN260">
        <v>0</v>
      </c>
      <c r="AO260">
        <f>VLOOKUP(C260,[1]base_traduzida!$C$1:$CN$437,80,FALSE)</f>
        <v>0</v>
      </c>
      <c r="AP260">
        <f>VLOOKUP(C260,[1]base_traduzida!$C$1:$CN$437,81,FALSE)</f>
        <v>0</v>
      </c>
      <c r="AQ260">
        <v>0</v>
      </c>
      <c r="AR260">
        <f>VLOOKUP(C260,[1]base_traduzida!$C$1:$CN$437,85,FALSE)</f>
        <v>0</v>
      </c>
      <c r="AS260">
        <f>VLOOKUP(C260,[1]base_traduzida!$C$1:$CN$437,83,FALSE)</f>
        <v>0</v>
      </c>
      <c r="AT260">
        <f>VLOOKUP(C260,[1]base_traduzida!$C$1:$CN$437,84,FALSE)</f>
        <v>0</v>
      </c>
      <c r="AU260">
        <f>VLOOKUP(C260,[1]base_traduzida!$C$1:$CN$437,82,FALSE)</f>
        <v>0</v>
      </c>
      <c r="AV260">
        <f>VLOOKUP(C260,[1]base_traduzida!$C$1:$CN$437,90,FALSE)</f>
        <v>0</v>
      </c>
      <c r="AW260">
        <f>VLOOKUP(C260,[1]base_traduzida!$C$1:$CN$437,66,FALSE)</f>
        <v>0</v>
      </c>
      <c r="AX260">
        <f>VLOOKUP(C260,[1]base_traduzida!$C$1:$CN$437,64,FALSE)</f>
        <v>0</v>
      </c>
      <c r="AY260">
        <f>VLOOKUP(C260,[1]base_traduzida!$C$1:$CN$437,65,FALSE)</f>
        <v>0</v>
      </c>
      <c r="AZ260">
        <f>VLOOKUP(C260,[1]base_traduzida!$C$1:$CN$437,69,FALSE)</f>
        <v>0</v>
      </c>
    </row>
    <row r="261" spans="1:52" x14ac:dyDescent="0.25">
      <c r="A261" t="s">
        <v>2000</v>
      </c>
      <c r="B261" t="s">
        <v>2001</v>
      </c>
      <c r="C261" t="s">
        <v>2002</v>
      </c>
      <c r="D261" t="s">
        <v>2003</v>
      </c>
      <c r="E261">
        <v>2021</v>
      </c>
      <c r="F261" t="s">
        <v>61</v>
      </c>
      <c r="H261" t="s">
        <v>2004</v>
      </c>
      <c r="I261" t="s">
        <v>2005</v>
      </c>
      <c r="J261" t="s">
        <v>61</v>
      </c>
      <c r="L261">
        <v>1</v>
      </c>
      <c r="M261" t="b">
        <v>0</v>
      </c>
      <c r="N261" t="s">
        <v>2006</v>
      </c>
      <c r="O261" t="s">
        <v>234</v>
      </c>
      <c r="T261" t="s">
        <v>54</v>
      </c>
      <c r="U261" t="s">
        <v>55</v>
      </c>
      <c r="W261" t="s">
        <v>57</v>
      </c>
      <c r="AA261">
        <f>VLOOKUP(C261,[1]base_traduzida!$C$1:$CN$437,8,FALSE)</f>
        <v>0</v>
      </c>
      <c r="AB261">
        <f>VLOOKUP(C261,[1]base_traduzida!$C$1:$CN$437,9,FALSE)</f>
        <v>1</v>
      </c>
      <c r="AC261">
        <f>VLOOKUP(C261,[1]base_traduzida!$C$1:$CN$437,16,FALSE)</f>
        <v>0</v>
      </c>
      <c r="AD261">
        <f>VLOOKUP(C261,[1]base_traduzida!$C$1:$CN$437,68,FALSE)</f>
        <v>1</v>
      </c>
      <c r="AE261">
        <f>VLOOKUP(C261,[1]base_traduzida!$C$1:$CN$437,67,FALSE)</f>
        <v>0</v>
      </c>
      <c r="AF261">
        <f>VLOOKUP(C261,[1]base_traduzida!$C$1:$CN$437,71,FALSE)</f>
        <v>0</v>
      </c>
      <c r="AG261">
        <f>VLOOKUP(C261,[1]base_traduzida!$C$1:$CN$437,72,FALSE)</f>
        <v>0</v>
      </c>
      <c r="AH261">
        <f>VLOOKUP(C261,[1]base_traduzida!$C$1:$CN$437,73,FALSE)</f>
        <v>0</v>
      </c>
      <c r="AI261">
        <f>VLOOKUP(C261,[1]base_traduzida!$C$1:$CN$437,74,FALSE)</f>
        <v>0</v>
      </c>
      <c r="AJ261">
        <f>VLOOKUP(C261,[1]base_traduzida!$C$1:$CN$437,75,FALSE)</f>
        <v>0</v>
      </c>
      <c r="AK261">
        <f>VLOOKUP(C261,[1]base_traduzida!$C$1:$CN$437,76,FALSE)</f>
        <v>0</v>
      </c>
      <c r="AL261">
        <f>VLOOKUP(C261,[1]base_traduzida!$C$1:$CN$437,77,FALSE)</f>
        <v>0</v>
      </c>
      <c r="AM261">
        <f>VLOOKUP(C261,[1]base_traduzida!$C$1:$CN$437,78,FALSE)</f>
        <v>0</v>
      </c>
      <c r="AN261">
        <v>0</v>
      </c>
      <c r="AO261">
        <f>VLOOKUP(C261,[1]base_traduzida!$C$1:$CN$437,80,FALSE)</f>
        <v>0</v>
      </c>
      <c r="AP261" t="str">
        <f>VLOOKUP(C261,[1]base_traduzida!$C$1:$CN$437,81,FALSE)</f>
        <v>Entra ou ñ para leitura: não - melhorando modelo com representacao grafica</v>
      </c>
      <c r="AQ261">
        <v>0</v>
      </c>
      <c r="AR261">
        <f>VLOOKUP(C261,[1]base_traduzida!$C$1:$CN$437,85,FALSE)</f>
        <v>0</v>
      </c>
      <c r="AS261">
        <f>VLOOKUP(C261,[1]base_traduzida!$C$1:$CN$437,83,FALSE)</f>
        <v>44372</v>
      </c>
      <c r="AT261">
        <f>VLOOKUP(C261,[1]base_traduzida!$C$1:$CN$437,84,FALSE)</f>
        <v>0</v>
      </c>
      <c r="AU261" t="str">
        <f>VLOOKUP(C261,[1]base_traduzida!$C$1:$CN$437,82,FALSE)</f>
        <v>Ruim</v>
      </c>
      <c r="AV261">
        <f>VLOOKUP(C261,[1]base_traduzida!$C$1:$CN$437,90,FALSE)</f>
        <v>0</v>
      </c>
      <c r="AW261">
        <f>VLOOKUP(C261,[1]base_traduzida!$C$1:$CN$437,66,FALSE)</f>
        <v>0</v>
      </c>
      <c r="AX261">
        <f>VLOOKUP(C261,[1]base_traduzida!$C$1:$CN$437,64,FALSE)</f>
        <v>0</v>
      </c>
      <c r="AY261">
        <f>VLOOKUP(C261,[1]base_traduzida!$C$1:$CN$437,65,FALSE)</f>
        <v>0</v>
      </c>
      <c r="AZ261">
        <f>VLOOKUP(C261,[1]base_traduzida!$C$1:$CN$437,69,FALSE)</f>
        <v>0</v>
      </c>
    </row>
    <row r="262" spans="1:52" x14ac:dyDescent="0.25">
      <c r="A262" t="s">
        <v>2007</v>
      </c>
      <c r="B262" t="s">
        <v>2008</v>
      </c>
      <c r="C262" t="s">
        <v>2009</v>
      </c>
      <c r="D262" t="s">
        <v>2010</v>
      </c>
      <c r="E262">
        <v>2018</v>
      </c>
      <c r="G262">
        <v>1</v>
      </c>
      <c r="H262" t="s">
        <v>2011</v>
      </c>
      <c r="I262" t="s">
        <v>2012</v>
      </c>
      <c r="J262" t="s">
        <v>61</v>
      </c>
      <c r="L262">
        <v>6</v>
      </c>
      <c r="M262" t="b">
        <v>1</v>
      </c>
      <c r="N262" t="s">
        <v>2013</v>
      </c>
      <c r="O262" t="s">
        <v>234</v>
      </c>
      <c r="T262" t="s">
        <v>54</v>
      </c>
      <c r="U262" t="s">
        <v>55</v>
      </c>
      <c r="W262" t="s">
        <v>57</v>
      </c>
      <c r="AA262">
        <f>VLOOKUP(C262,[1]base_traduzida!$C$1:$CN$437,8,FALSE)</f>
        <v>0</v>
      </c>
      <c r="AB262">
        <f>VLOOKUP(C262,[1]base_traduzida!$C$1:$CN$437,9,FALSE)</f>
        <v>0</v>
      </c>
      <c r="AC262">
        <f>VLOOKUP(C262,[1]base_traduzida!$C$1:$CN$437,16,FALSE)</f>
        <v>0</v>
      </c>
      <c r="AD262">
        <f>VLOOKUP(C262,[1]base_traduzida!$C$1:$CN$437,68,FALSE)</f>
        <v>1</v>
      </c>
      <c r="AE262">
        <f>VLOOKUP(C262,[1]base_traduzida!$C$1:$CN$437,67,FALSE)</f>
        <v>0</v>
      </c>
      <c r="AF262">
        <f>VLOOKUP(C262,[1]base_traduzida!$C$1:$CN$437,71,FALSE)</f>
        <v>0</v>
      </c>
      <c r="AG262">
        <f>VLOOKUP(C262,[1]base_traduzida!$C$1:$CN$437,72,FALSE)</f>
        <v>0</v>
      </c>
      <c r="AH262">
        <f>VLOOKUP(C262,[1]base_traduzida!$C$1:$CN$437,73,FALSE)</f>
        <v>0</v>
      </c>
      <c r="AI262">
        <f>VLOOKUP(C262,[1]base_traduzida!$C$1:$CN$437,74,FALSE)</f>
        <v>0</v>
      </c>
      <c r="AJ262">
        <f>VLOOKUP(C262,[1]base_traduzida!$C$1:$CN$437,75,FALSE)</f>
        <v>0</v>
      </c>
      <c r="AK262">
        <f>VLOOKUP(C262,[1]base_traduzida!$C$1:$CN$437,76,FALSE)</f>
        <v>0</v>
      </c>
      <c r="AL262">
        <f>VLOOKUP(C262,[1]base_traduzida!$C$1:$CN$437,77,FALSE)</f>
        <v>0</v>
      </c>
      <c r="AM262">
        <f>VLOOKUP(C262,[1]base_traduzida!$C$1:$CN$437,78,FALSE)</f>
        <v>0</v>
      </c>
      <c r="AN262">
        <v>0</v>
      </c>
      <c r="AO262">
        <f>VLOOKUP(C262,[1]base_traduzida!$C$1:$CN$437,80,FALSE)</f>
        <v>0</v>
      </c>
      <c r="AP262" t="str">
        <f>VLOOKUP(C262,[1]base_traduzida!$C$1:$CN$437,81,FALSE)</f>
        <v>Entra ou ñ para leitura: não</v>
      </c>
      <c r="AQ262">
        <v>0</v>
      </c>
      <c r="AR262">
        <f>VLOOKUP(C262,[1]base_traduzida!$C$1:$CN$437,85,FALSE)</f>
        <v>0</v>
      </c>
      <c r="AS262">
        <f>VLOOKUP(C262,[1]base_traduzida!$C$1:$CN$437,83,FALSE)</f>
        <v>44373</v>
      </c>
      <c r="AT262">
        <f>VLOOKUP(C262,[1]base_traduzida!$C$1:$CN$437,84,FALSE)</f>
        <v>0</v>
      </c>
      <c r="AU262" t="str">
        <f>VLOOKUP(C262,[1]base_traduzida!$C$1:$CN$437,82,FALSE)</f>
        <v>Ruim</v>
      </c>
      <c r="AV262">
        <f>VLOOKUP(C262,[1]base_traduzida!$C$1:$CN$437,90,FALSE)</f>
        <v>0</v>
      </c>
      <c r="AW262">
        <f>VLOOKUP(C262,[1]base_traduzida!$C$1:$CN$437,66,FALSE)</f>
        <v>0</v>
      </c>
      <c r="AX262">
        <f>VLOOKUP(C262,[1]base_traduzida!$C$1:$CN$437,64,FALSE)</f>
        <v>0</v>
      </c>
      <c r="AY262">
        <f>VLOOKUP(C262,[1]base_traduzida!$C$1:$CN$437,65,FALSE)</f>
        <v>0</v>
      </c>
      <c r="AZ262">
        <f>VLOOKUP(C262,[1]base_traduzida!$C$1:$CN$437,69,FALSE)</f>
        <v>0</v>
      </c>
    </row>
    <row r="263" spans="1:52" x14ac:dyDescent="0.25">
      <c r="A263" t="s">
        <v>2014</v>
      </c>
      <c r="B263" t="s">
        <v>2015</v>
      </c>
      <c r="C263" t="s">
        <v>2016</v>
      </c>
      <c r="D263" t="s">
        <v>2017</v>
      </c>
      <c r="E263">
        <v>2015</v>
      </c>
      <c r="G263">
        <v>14</v>
      </c>
      <c r="H263" t="s">
        <v>2018</v>
      </c>
      <c r="I263" t="s">
        <v>2019</v>
      </c>
      <c r="J263" t="s">
        <v>61</v>
      </c>
      <c r="L263">
        <v>1</v>
      </c>
      <c r="M263" t="b">
        <v>0</v>
      </c>
      <c r="N263" t="s">
        <v>2020</v>
      </c>
      <c r="O263" t="s">
        <v>393</v>
      </c>
      <c r="T263" t="s">
        <v>54</v>
      </c>
      <c r="U263" t="s">
        <v>55</v>
      </c>
      <c r="V263" t="s">
        <v>140</v>
      </c>
      <c r="W263" t="s">
        <v>57</v>
      </c>
      <c r="AA263">
        <f>VLOOKUP(C263,[1]base_traduzida!$C$1:$CN$437,8,FALSE)</f>
        <v>0</v>
      </c>
      <c r="AB263">
        <f>VLOOKUP(C263,[1]base_traduzida!$C$1:$CN$437,9,FALSE)</f>
        <v>0</v>
      </c>
      <c r="AC263">
        <f>VLOOKUP(C263,[1]base_traduzida!$C$1:$CN$437,16,FALSE)</f>
        <v>0</v>
      </c>
      <c r="AD263">
        <f>VLOOKUP(C263,[1]base_traduzida!$C$1:$CN$437,68,FALSE)</f>
        <v>0</v>
      </c>
      <c r="AE263">
        <f>VLOOKUP(C263,[1]base_traduzida!$C$1:$CN$437,67,FALSE)</f>
        <v>0</v>
      </c>
      <c r="AF263">
        <f>VLOOKUP(C263,[1]base_traduzida!$C$1:$CN$437,71,FALSE)</f>
        <v>0</v>
      </c>
      <c r="AG263">
        <f>VLOOKUP(C263,[1]base_traduzida!$C$1:$CN$437,72,FALSE)</f>
        <v>0</v>
      </c>
      <c r="AH263">
        <f>VLOOKUP(C263,[1]base_traduzida!$C$1:$CN$437,73,FALSE)</f>
        <v>0</v>
      </c>
      <c r="AI263">
        <f>VLOOKUP(C263,[1]base_traduzida!$C$1:$CN$437,74,FALSE)</f>
        <v>0</v>
      </c>
      <c r="AJ263">
        <f>VLOOKUP(C263,[1]base_traduzida!$C$1:$CN$437,75,FALSE)</f>
        <v>0</v>
      </c>
      <c r="AK263">
        <f>VLOOKUP(C263,[1]base_traduzida!$C$1:$CN$437,76,FALSE)</f>
        <v>0</v>
      </c>
      <c r="AL263">
        <f>VLOOKUP(C263,[1]base_traduzida!$C$1:$CN$437,77,FALSE)</f>
        <v>0</v>
      </c>
      <c r="AM263">
        <f>VLOOKUP(C263,[1]base_traduzida!$C$1:$CN$437,78,FALSE)</f>
        <v>0</v>
      </c>
      <c r="AN263">
        <v>0</v>
      </c>
      <c r="AO263">
        <f>VLOOKUP(C263,[1]base_traduzida!$C$1:$CN$437,80,FALSE)</f>
        <v>0</v>
      </c>
      <c r="AP263">
        <f>VLOOKUP(C263,[1]base_traduzida!$C$1:$CN$437,81,FALSE)</f>
        <v>0</v>
      </c>
      <c r="AQ263">
        <v>0</v>
      </c>
      <c r="AR263">
        <f>VLOOKUP(C263,[1]base_traduzida!$C$1:$CN$437,85,FALSE)</f>
        <v>0</v>
      </c>
      <c r="AS263">
        <f>VLOOKUP(C263,[1]base_traduzida!$C$1:$CN$437,83,FALSE)</f>
        <v>0</v>
      </c>
      <c r="AT263">
        <f>VLOOKUP(C263,[1]base_traduzida!$C$1:$CN$437,84,FALSE)</f>
        <v>0</v>
      </c>
      <c r="AU263">
        <f>VLOOKUP(C263,[1]base_traduzida!$C$1:$CN$437,82,FALSE)</f>
        <v>0</v>
      </c>
      <c r="AV263">
        <f>VLOOKUP(C263,[1]base_traduzida!$C$1:$CN$437,90,FALSE)</f>
        <v>0</v>
      </c>
      <c r="AW263">
        <f>VLOOKUP(C263,[1]base_traduzida!$C$1:$CN$437,66,FALSE)</f>
        <v>0</v>
      </c>
      <c r="AX263">
        <f>VLOOKUP(C263,[1]base_traduzida!$C$1:$CN$437,64,FALSE)</f>
        <v>0</v>
      </c>
      <c r="AY263">
        <f>VLOOKUP(C263,[1]base_traduzida!$C$1:$CN$437,65,FALSE)</f>
        <v>0</v>
      </c>
      <c r="AZ263">
        <f>VLOOKUP(C263,[1]base_traduzida!$C$1:$CN$437,69,FALSE)</f>
        <v>0</v>
      </c>
    </row>
    <row r="264" spans="1:52" x14ac:dyDescent="0.25">
      <c r="A264" t="s">
        <v>2021</v>
      </c>
      <c r="B264" t="s">
        <v>2022</v>
      </c>
      <c r="C264" t="s">
        <v>2023</v>
      </c>
      <c r="D264" t="s">
        <v>2024</v>
      </c>
      <c r="E264">
        <v>2016</v>
      </c>
      <c r="G264">
        <v>44</v>
      </c>
      <c r="H264" t="s">
        <v>2025</v>
      </c>
      <c r="I264" t="s">
        <v>2026</v>
      </c>
      <c r="J264" t="s">
        <v>61</v>
      </c>
      <c r="L264">
        <v>15</v>
      </c>
      <c r="M264" t="b">
        <v>1</v>
      </c>
      <c r="N264" t="s">
        <v>2027</v>
      </c>
      <c r="O264" t="s">
        <v>2028</v>
      </c>
      <c r="T264" t="s">
        <v>54</v>
      </c>
      <c r="U264" t="s">
        <v>55</v>
      </c>
      <c r="V264" t="s">
        <v>140</v>
      </c>
      <c r="W264" t="s">
        <v>57</v>
      </c>
      <c r="AA264">
        <f>VLOOKUP(C264,[1]base_traduzida!$C$1:$CN$437,8,FALSE)</f>
        <v>0</v>
      </c>
      <c r="AB264">
        <f>VLOOKUP(C264,[1]base_traduzida!$C$1:$CN$437,9,FALSE)</f>
        <v>0</v>
      </c>
      <c r="AC264">
        <f>VLOOKUP(C264,[1]base_traduzida!$C$1:$CN$437,16,FALSE)</f>
        <v>0</v>
      </c>
      <c r="AD264">
        <f>VLOOKUP(C264,[1]base_traduzida!$C$1:$CN$437,68,FALSE)</f>
        <v>0</v>
      </c>
      <c r="AE264">
        <f>VLOOKUP(C264,[1]base_traduzida!$C$1:$CN$437,67,FALSE)</f>
        <v>0</v>
      </c>
      <c r="AF264">
        <f>VLOOKUP(C264,[1]base_traduzida!$C$1:$CN$437,71,FALSE)</f>
        <v>0</v>
      </c>
      <c r="AG264">
        <f>VLOOKUP(C264,[1]base_traduzida!$C$1:$CN$437,72,FALSE)</f>
        <v>0</v>
      </c>
      <c r="AH264">
        <f>VLOOKUP(C264,[1]base_traduzida!$C$1:$CN$437,73,FALSE)</f>
        <v>0</v>
      </c>
      <c r="AI264">
        <f>VLOOKUP(C264,[1]base_traduzida!$C$1:$CN$437,74,FALSE)</f>
        <v>0</v>
      </c>
      <c r="AJ264">
        <f>VLOOKUP(C264,[1]base_traduzida!$C$1:$CN$437,75,FALSE)</f>
        <v>0</v>
      </c>
      <c r="AK264">
        <f>VLOOKUP(C264,[1]base_traduzida!$C$1:$CN$437,76,FALSE)</f>
        <v>0</v>
      </c>
      <c r="AL264">
        <f>VLOOKUP(C264,[1]base_traduzida!$C$1:$CN$437,77,FALSE)</f>
        <v>0</v>
      </c>
      <c r="AM264">
        <f>VLOOKUP(C264,[1]base_traduzida!$C$1:$CN$437,78,FALSE)</f>
        <v>0</v>
      </c>
      <c r="AN264">
        <v>0</v>
      </c>
      <c r="AO264">
        <f>VLOOKUP(C264,[1]base_traduzida!$C$1:$CN$437,80,FALSE)</f>
        <v>0</v>
      </c>
      <c r="AP264">
        <f>VLOOKUP(C264,[1]base_traduzida!$C$1:$CN$437,81,FALSE)</f>
        <v>0</v>
      </c>
      <c r="AQ264">
        <v>0</v>
      </c>
      <c r="AR264">
        <f>VLOOKUP(C264,[1]base_traduzida!$C$1:$CN$437,85,FALSE)</f>
        <v>0</v>
      </c>
      <c r="AS264">
        <f>VLOOKUP(C264,[1]base_traduzida!$C$1:$CN$437,83,FALSE)</f>
        <v>0</v>
      </c>
      <c r="AT264">
        <f>VLOOKUP(C264,[1]base_traduzida!$C$1:$CN$437,84,FALSE)</f>
        <v>0</v>
      </c>
      <c r="AU264">
        <f>VLOOKUP(C264,[1]base_traduzida!$C$1:$CN$437,82,FALSE)</f>
        <v>0</v>
      </c>
      <c r="AV264">
        <f>VLOOKUP(C264,[1]base_traduzida!$C$1:$CN$437,90,FALSE)</f>
        <v>0</v>
      </c>
      <c r="AW264">
        <f>VLOOKUP(C264,[1]base_traduzida!$C$1:$CN$437,66,FALSE)</f>
        <v>0</v>
      </c>
      <c r="AX264">
        <f>VLOOKUP(C264,[1]base_traduzida!$C$1:$CN$437,64,FALSE)</f>
        <v>0</v>
      </c>
      <c r="AY264">
        <f>VLOOKUP(C264,[1]base_traduzida!$C$1:$CN$437,65,FALSE)</f>
        <v>0</v>
      </c>
      <c r="AZ264">
        <f>VLOOKUP(C264,[1]base_traduzida!$C$1:$CN$437,69,FALSE)</f>
        <v>0</v>
      </c>
    </row>
    <row r="265" spans="1:52" x14ac:dyDescent="0.25">
      <c r="A265" t="s">
        <v>2029</v>
      </c>
      <c r="B265" t="s">
        <v>2030</v>
      </c>
      <c r="C265" t="s">
        <v>2031</v>
      </c>
      <c r="D265" t="s">
        <v>2032</v>
      </c>
      <c r="E265">
        <v>2011</v>
      </c>
      <c r="G265">
        <v>4</v>
      </c>
      <c r="H265" t="s">
        <v>2033</v>
      </c>
      <c r="I265" t="s">
        <v>2034</v>
      </c>
      <c r="L265">
        <v>5</v>
      </c>
      <c r="M265" t="b">
        <v>1</v>
      </c>
      <c r="N265" t="s">
        <v>2035</v>
      </c>
      <c r="O265" t="s">
        <v>223</v>
      </c>
      <c r="P265" t="s">
        <v>2036</v>
      </c>
      <c r="Q265" t="s">
        <v>2037</v>
      </c>
      <c r="R265" t="s">
        <v>2038</v>
      </c>
      <c r="T265" t="s">
        <v>54</v>
      </c>
      <c r="U265" t="s">
        <v>75</v>
      </c>
      <c r="W265" t="s">
        <v>57</v>
      </c>
      <c r="AA265">
        <f>VLOOKUP(C265,[1]base_traduzida!$C$1:$CN$437,8,FALSE)</f>
        <v>0</v>
      </c>
      <c r="AB265">
        <f>VLOOKUP(C265,[1]base_traduzida!$C$1:$CN$437,9,FALSE)</f>
        <v>0</v>
      </c>
      <c r="AC265">
        <f>VLOOKUP(C265,[1]base_traduzida!$C$1:$CN$437,16,FALSE)</f>
        <v>0</v>
      </c>
      <c r="AD265">
        <f>VLOOKUP(C265,[1]base_traduzida!$C$1:$CN$437,68,FALSE)</f>
        <v>0</v>
      </c>
      <c r="AE265">
        <f>VLOOKUP(C265,[1]base_traduzida!$C$1:$CN$437,67,FALSE)</f>
        <v>0</v>
      </c>
      <c r="AF265">
        <f>VLOOKUP(C265,[1]base_traduzida!$C$1:$CN$437,71,FALSE)</f>
        <v>0</v>
      </c>
      <c r="AG265">
        <f>VLOOKUP(C265,[1]base_traduzida!$C$1:$CN$437,72,FALSE)</f>
        <v>0</v>
      </c>
      <c r="AH265">
        <f>VLOOKUP(C265,[1]base_traduzida!$C$1:$CN$437,73,FALSE)</f>
        <v>0</v>
      </c>
      <c r="AI265">
        <f>VLOOKUP(C265,[1]base_traduzida!$C$1:$CN$437,74,FALSE)</f>
        <v>0</v>
      </c>
      <c r="AJ265">
        <f>VLOOKUP(C265,[1]base_traduzida!$C$1:$CN$437,75,FALSE)</f>
        <v>0</v>
      </c>
      <c r="AK265">
        <f>VLOOKUP(C265,[1]base_traduzida!$C$1:$CN$437,76,FALSE)</f>
        <v>0</v>
      </c>
      <c r="AL265">
        <f>VLOOKUP(C265,[1]base_traduzida!$C$1:$CN$437,77,FALSE)</f>
        <v>0</v>
      </c>
      <c r="AM265">
        <f>VLOOKUP(C265,[1]base_traduzida!$C$1:$CN$437,78,FALSE)</f>
        <v>0</v>
      </c>
      <c r="AN265">
        <v>0</v>
      </c>
      <c r="AO265">
        <f>VLOOKUP(C265,[1]base_traduzida!$C$1:$CN$437,80,FALSE)</f>
        <v>0</v>
      </c>
      <c r="AP265">
        <f>VLOOKUP(C265,[1]base_traduzida!$C$1:$CN$437,81,FALSE)</f>
        <v>0</v>
      </c>
      <c r="AQ265">
        <v>0</v>
      </c>
      <c r="AR265">
        <f>VLOOKUP(C265,[1]base_traduzida!$C$1:$CN$437,85,FALSE)</f>
        <v>0</v>
      </c>
      <c r="AS265">
        <f>VLOOKUP(C265,[1]base_traduzida!$C$1:$CN$437,83,FALSE)</f>
        <v>0</v>
      </c>
      <c r="AT265">
        <f>VLOOKUP(C265,[1]base_traduzida!$C$1:$CN$437,84,FALSE)</f>
        <v>0</v>
      </c>
      <c r="AU265">
        <f>VLOOKUP(C265,[1]base_traduzida!$C$1:$CN$437,82,FALSE)</f>
        <v>0</v>
      </c>
      <c r="AV265">
        <f>VLOOKUP(C265,[1]base_traduzida!$C$1:$CN$437,90,FALSE)</f>
        <v>0</v>
      </c>
      <c r="AW265">
        <f>VLOOKUP(C265,[1]base_traduzida!$C$1:$CN$437,66,FALSE)</f>
        <v>0</v>
      </c>
      <c r="AX265">
        <f>VLOOKUP(C265,[1]base_traduzida!$C$1:$CN$437,64,FALSE)</f>
        <v>0</v>
      </c>
      <c r="AY265">
        <f>VLOOKUP(C265,[1]base_traduzida!$C$1:$CN$437,65,FALSE)</f>
        <v>0</v>
      </c>
      <c r="AZ265">
        <f>VLOOKUP(C265,[1]base_traduzida!$C$1:$CN$437,69,FALSE)</f>
        <v>0</v>
      </c>
    </row>
    <row r="266" spans="1:52" x14ac:dyDescent="0.25">
      <c r="A266" t="s">
        <v>2039</v>
      </c>
      <c r="B266" t="s">
        <v>2040</v>
      </c>
      <c r="C266" t="s">
        <v>2041</v>
      </c>
      <c r="D266" t="s">
        <v>2042</v>
      </c>
      <c r="E266">
        <v>2012</v>
      </c>
      <c r="G266">
        <v>2</v>
      </c>
      <c r="H266" t="s">
        <v>2043</v>
      </c>
      <c r="I266" t="s">
        <v>2044</v>
      </c>
      <c r="L266">
        <v>5</v>
      </c>
      <c r="M266" t="b">
        <v>1</v>
      </c>
      <c r="N266" t="s">
        <v>2045</v>
      </c>
      <c r="O266" t="s">
        <v>223</v>
      </c>
      <c r="P266" t="s">
        <v>2046</v>
      </c>
      <c r="Q266" t="s">
        <v>2047</v>
      </c>
      <c r="R266" t="s">
        <v>2048</v>
      </c>
      <c r="T266" t="s">
        <v>54</v>
      </c>
      <c r="U266" t="s">
        <v>75</v>
      </c>
      <c r="W266" t="s">
        <v>57</v>
      </c>
      <c r="AA266">
        <f>VLOOKUP(C266,[1]base_traduzida!$C$1:$CN$437,8,FALSE)</f>
        <v>0</v>
      </c>
      <c r="AB266">
        <f>VLOOKUP(C266,[1]base_traduzida!$C$1:$CN$437,9,FALSE)</f>
        <v>0</v>
      </c>
      <c r="AC266">
        <f>VLOOKUP(C266,[1]base_traduzida!$C$1:$CN$437,16,FALSE)</f>
        <v>0</v>
      </c>
      <c r="AD266">
        <f>VLOOKUP(C266,[1]base_traduzida!$C$1:$CN$437,68,FALSE)</f>
        <v>0</v>
      </c>
      <c r="AE266">
        <f>VLOOKUP(C266,[1]base_traduzida!$C$1:$CN$437,67,FALSE)</f>
        <v>0</v>
      </c>
      <c r="AF266">
        <f>VLOOKUP(C266,[1]base_traduzida!$C$1:$CN$437,71,FALSE)</f>
        <v>0</v>
      </c>
      <c r="AG266">
        <f>VLOOKUP(C266,[1]base_traduzida!$C$1:$CN$437,72,FALSE)</f>
        <v>0</v>
      </c>
      <c r="AH266">
        <f>VLOOKUP(C266,[1]base_traduzida!$C$1:$CN$437,73,FALSE)</f>
        <v>0</v>
      </c>
      <c r="AI266">
        <f>VLOOKUP(C266,[1]base_traduzida!$C$1:$CN$437,74,FALSE)</f>
        <v>0</v>
      </c>
      <c r="AJ266">
        <f>VLOOKUP(C266,[1]base_traduzida!$C$1:$CN$437,75,FALSE)</f>
        <v>0</v>
      </c>
      <c r="AK266">
        <f>VLOOKUP(C266,[1]base_traduzida!$C$1:$CN$437,76,FALSE)</f>
        <v>0</v>
      </c>
      <c r="AL266">
        <f>VLOOKUP(C266,[1]base_traduzida!$C$1:$CN$437,77,FALSE)</f>
        <v>0</v>
      </c>
      <c r="AM266">
        <f>VLOOKUP(C266,[1]base_traduzida!$C$1:$CN$437,78,FALSE)</f>
        <v>0</v>
      </c>
      <c r="AN266">
        <v>0</v>
      </c>
      <c r="AO266">
        <f>VLOOKUP(C266,[1]base_traduzida!$C$1:$CN$437,80,FALSE)</f>
        <v>0</v>
      </c>
      <c r="AP266">
        <f>VLOOKUP(C266,[1]base_traduzida!$C$1:$CN$437,81,FALSE)</f>
        <v>0</v>
      </c>
      <c r="AQ266">
        <v>0</v>
      </c>
      <c r="AR266">
        <f>VLOOKUP(C266,[1]base_traduzida!$C$1:$CN$437,85,FALSE)</f>
        <v>0</v>
      </c>
      <c r="AS266">
        <f>VLOOKUP(C266,[1]base_traduzida!$C$1:$CN$437,83,FALSE)</f>
        <v>0</v>
      </c>
      <c r="AT266">
        <f>VLOOKUP(C266,[1]base_traduzida!$C$1:$CN$437,84,FALSE)</f>
        <v>0</v>
      </c>
      <c r="AU266">
        <f>VLOOKUP(C266,[1]base_traduzida!$C$1:$CN$437,82,FALSE)</f>
        <v>0</v>
      </c>
      <c r="AV266">
        <f>VLOOKUP(C266,[1]base_traduzida!$C$1:$CN$437,90,FALSE)</f>
        <v>0</v>
      </c>
      <c r="AW266">
        <f>VLOOKUP(C266,[1]base_traduzida!$C$1:$CN$437,66,FALSE)</f>
        <v>0</v>
      </c>
      <c r="AX266">
        <f>VLOOKUP(C266,[1]base_traduzida!$C$1:$CN$437,64,FALSE)</f>
        <v>0</v>
      </c>
      <c r="AY266">
        <f>VLOOKUP(C266,[1]base_traduzida!$C$1:$CN$437,65,FALSE)</f>
        <v>0</v>
      </c>
      <c r="AZ266">
        <f>VLOOKUP(C266,[1]base_traduzida!$C$1:$CN$437,69,FALSE)</f>
        <v>0</v>
      </c>
    </row>
    <row r="267" spans="1:52" x14ac:dyDescent="0.25">
      <c r="A267" t="s">
        <v>2049</v>
      </c>
      <c r="B267" t="s">
        <v>2050</v>
      </c>
      <c r="C267" t="s">
        <v>2051</v>
      </c>
      <c r="D267" t="s">
        <v>2052</v>
      </c>
      <c r="E267">
        <v>2021</v>
      </c>
      <c r="G267">
        <v>2</v>
      </c>
      <c r="H267" t="s">
        <v>2053</v>
      </c>
      <c r="I267" t="s">
        <v>2054</v>
      </c>
      <c r="J267" t="s">
        <v>61</v>
      </c>
      <c r="L267">
        <v>10</v>
      </c>
      <c r="M267" t="b">
        <v>1</v>
      </c>
      <c r="N267" t="s">
        <v>2055</v>
      </c>
      <c r="O267" t="s">
        <v>182</v>
      </c>
      <c r="P267" t="s">
        <v>2056</v>
      </c>
      <c r="Q267" t="s">
        <v>2057</v>
      </c>
      <c r="S267">
        <v>250479</v>
      </c>
      <c r="T267" t="s">
        <v>54</v>
      </c>
      <c r="U267" t="s">
        <v>75</v>
      </c>
      <c r="W267" t="s">
        <v>57</v>
      </c>
      <c r="AA267">
        <f>VLOOKUP(C267,[1]base_traduzida!$C$1:$CN$437,8,FALSE)</f>
        <v>0</v>
      </c>
      <c r="AB267">
        <f>VLOOKUP(C267,[1]base_traduzida!$C$1:$CN$437,9,FALSE)</f>
        <v>1</v>
      </c>
      <c r="AC267">
        <f>VLOOKUP(C267,[1]base_traduzida!$C$1:$CN$437,16,FALSE)</f>
        <v>1</v>
      </c>
      <c r="AD267">
        <f>VLOOKUP(C267,[1]base_traduzida!$C$1:$CN$437,68,FALSE)</f>
        <v>1</v>
      </c>
      <c r="AE267">
        <f>VLOOKUP(C267,[1]base_traduzida!$C$1:$CN$437,67,FALSE)</f>
        <v>0</v>
      </c>
      <c r="AF267">
        <f>VLOOKUP(C267,[1]base_traduzida!$C$1:$CN$437,71,FALSE)</f>
        <v>0</v>
      </c>
      <c r="AG267">
        <f>VLOOKUP(C267,[1]base_traduzida!$C$1:$CN$437,72,FALSE)</f>
        <v>0</v>
      </c>
      <c r="AH267">
        <f>VLOOKUP(C267,[1]base_traduzida!$C$1:$CN$437,73,FALSE)</f>
        <v>0</v>
      </c>
      <c r="AI267">
        <f>VLOOKUP(C267,[1]base_traduzida!$C$1:$CN$437,74,FALSE)</f>
        <v>0</v>
      </c>
      <c r="AJ267">
        <f>VLOOKUP(C267,[1]base_traduzida!$C$1:$CN$437,75,FALSE)</f>
        <v>0</v>
      </c>
      <c r="AK267">
        <f>VLOOKUP(C267,[1]base_traduzida!$C$1:$CN$437,76,FALSE)</f>
        <v>0</v>
      </c>
      <c r="AL267">
        <f>VLOOKUP(C267,[1]base_traduzida!$C$1:$CN$437,77,FALSE)</f>
        <v>0</v>
      </c>
      <c r="AM267">
        <f>VLOOKUP(C267,[1]base_traduzida!$C$1:$CN$437,78,FALSE)</f>
        <v>0</v>
      </c>
      <c r="AN267">
        <v>0</v>
      </c>
      <c r="AO267">
        <f>VLOOKUP(C267,[1]base_traduzida!$C$1:$CN$437,80,FALSE)</f>
        <v>0</v>
      </c>
      <c r="AP267" t="str">
        <f>VLOOKUP(C267,[1]base_traduzida!$C$1:$CN$437,81,FALSE)</f>
        <v>Entra ou ñ para leitura: sim - revisão dos sistemas desenvolvidos para a classificação de tweets relacionados à saúde</v>
      </c>
      <c r="AQ267">
        <v>0</v>
      </c>
      <c r="AR267">
        <f>VLOOKUP(C267,[1]base_traduzida!$C$1:$CN$437,85,FALSE)</f>
        <v>0</v>
      </c>
      <c r="AS267">
        <f>VLOOKUP(C267,[1]base_traduzida!$C$1:$CN$437,83,FALSE)</f>
        <v>44372</v>
      </c>
      <c r="AT267">
        <f>VLOOKUP(C267,[1]base_traduzida!$C$1:$CN$437,84,FALSE)</f>
        <v>0</v>
      </c>
      <c r="AU267" t="str">
        <f>VLOOKUP(C267,[1]base_traduzida!$C$1:$CN$437,82,FALSE)</f>
        <v>Excelente</v>
      </c>
      <c r="AV267">
        <f>VLOOKUP(C267,[1]base_traduzida!$C$1:$CN$437,90,FALSE)</f>
        <v>0</v>
      </c>
      <c r="AW267">
        <f>VLOOKUP(C267,[1]base_traduzida!$C$1:$CN$437,66,FALSE)</f>
        <v>1</v>
      </c>
      <c r="AX267">
        <f>VLOOKUP(C267,[1]base_traduzida!$C$1:$CN$437,64,FALSE)</f>
        <v>1</v>
      </c>
      <c r="AY267" t="str">
        <f>VLOOKUP(C267,[1]base_traduzida!$C$1:$CN$437,65,FALSE)</f>
        <v>Leitura completa: sim</v>
      </c>
      <c r="AZ267">
        <f>VLOOKUP(C267,[1]base_traduzida!$C$1:$CN$437,69,FALSE)</f>
        <v>0</v>
      </c>
    </row>
    <row r="268" spans="1:52" x14ac:dyDescent="0.25">
      <c r="A268" t="s">
        <v>2058</v>
      </c>
      <c r="B268" t="s">
        <v>2059</v>
      </c>
      <c r="C268" t="s">
        <v>2060</v>
      </c>
      <c r="D268" t="s">
        <v>2061</v>
      </c>
      <c r="E268">
        <v>2020</v>
      </c>
      <c r="G268">
        <v>1</v>
      </c>
      <c r="H268" t="s">
        <v>2062</v>
      </c>
      <c r="I268" t="s">
        <v>2063</v>
      </c>
      <c r="J268" t="s">
        <v>61</v>
      </c>
      <c r="L268">
        <v>7</v>
      </c>
      <c r="M268" t="b">
        <v>1</v>
      </c>
      <c r="N268" t="s">
        <v>2064</v>
      </c>
      <c r="O268" t="s">
        <v>156</v>
      </c>
      <c r="P268" t="s">
        <v>2065</v>
      </c>
      <c r="Q268" t="s">
        <v>2066</v>
      </c>
      <c r="S268">
        <v>157896</v>
      </c>
      <c r="T268" t="s">
        <v>54</v>
      </c>
      <c r="U268" t="s">
        <v>75</v>
      </c>
      <c r="W268" t="s">
        <v>57</v>
      </c>
      <c r="AA268">
        <f>VLOOKUP(C268,[1]base_traduzida!$C$1:$CN$437,8,FALSE)</f>
        <v>0</v>
      </c>
      <c r="AB268">
        <f>VLOOKUP(C268,[1]base_traduzida!$C$1:$CN$437,9,FALSE)</f>
        <v>0</v>
      </c>
      <c r="AC268">
        <f>VLOOKUP(C268,[1]base_traduzida!$C$1:$CN$437,16,FALSE)</f>
        <v>0</v>
      </c>
      <c r="AD268">
        <f>VLOOKUP(C268,[1]base_traduzida!$C$1:$CN$437,68,FALSE)</f>
        <v>1</v>
      </c>
      <c r="AE268">
        <f>VLOOKUP(C268,[1]base_traduzida!$C$1:$CN$437,67,FALSE)</f>
        <v>0</v>
      </c>
      <c r="AF268">
        <f>VLOOKUP(C268,[1]base_traduzida!$C$1:$CN$437,71,FALSE)</f>
        <v>0</v>
      </c>
      <c r="AG268">
        <f>VLOOKUP(C268,[1]base_traduzida!$C$1:$CN$437,72,FALSE)</f>
        <v>0</v>
      </c>
      <c r="AH268">
        <f>VLOOKUP(C268,[1]base_traduzida!$C$1:$CN$437,73,FALSE)</f>
        <v>0</v>
      </c>
      <c r="AI268">
        <f>VLOOKUP(C268,[1]base_traduzida!$C$1:$CN$437,74,FALSE)</f>
        <v>0</v>
      </c>
      <c r="AJ268">
        <f>VLOOKUP(C268,[1]base_traduzida!$C$1:$CN$437,75,FALSE)</f>
        <v>0</v>
      </c>
      <c r="AK268">
        <f>VLOOKUP(C268,[1]base_traduzida!$C$1:$CN$437,76,FALSE)</f>
        <v>0</v>
      </c>
      <c r="AL268">
        <f>VLOOKUP(C268,[1]base_traduzida!$C$1:$CN$437,77,FALSE)</f>
        <v>0</v>
      </c>
      <c r="AM268">
        <f>VLOOKUP(C268,[1]base_traduzida!$C$1:$CN$437,78,FALSE)</f>
        <v>0</v>
      </c>
      <c r="AN268">
        <v>0</v>
      </c>
      <c r="AO268">
        <f>VLOOKUP(C268,[1]base_traduzida!$C$1:$CN$437,80,FALSE)</f>
        <v>0</v>
      </c>
      <c r="AP268" t="str">
        <f>VLOOKUP(C268,[1]base_traduzida!$C$1:$CN$437,81,FALSE)</f>
        <v>Entra ou ñ para leitura: não</v>
      </c>
      <c r="AQ268">
        <v>0</v>
      </c>
      <c r="AR268">
        <f>VLOOKUP(C268,[1]base_traduzida!$C$1:$CN$437,85,FALSE)</f>
        <v>0</v>
      </c>
      <c r="AS268">
        <f>VLOOKUP(C268,[1]base_traduzida!$C$1:$CN$437,83,FALSE)</f>
        <v>44374</v>
      </c>
      <c r="AT268">
        <f>VLOOKUP(C268,[1]base_traduzida!$C$1:$CN$437,84,FALSE)</f>
        <v>0</v>
      </c>
      <c r="AU268" t="str">
        <f>VLOOKUP(C268,[1]base_traduzida!$C$1:$CN$437,82,FALSE)</f>
        <v>Ruim</v>
      </c>
      <c r="AV268">
        <f>VLOOKUP(C268,[1]base_traduzida!$C$1:$CN$437,90,FALSE)</f>
        <v>0</v>
      </c>
      <c r="AW268">
        <f>VLOOKUP(C268,[1]base_traduzida!$C$1:$CN$437,66,FALSE)</f>
        <v>0</v>
      </c>
      <c r="AX268">
        <f>VLOOKUP(C268,[1]base_traduzida!$C$1:$CN$437,64,FALSE)</f>
        <v>0</v>
      </c>
      <c r="AY268">
        <f>VLOOKUP(C268,[1]base_traduzida!$C$1:$CN$437,65,FALSE)</f>
        <v>0</v>
      </c>
      <c r="AZ268">
        <f>VLOOKUP(C268,[1]base_traduzida!$C$1:$CN$437,69,FALSE)</f>
        <v>0</v>
      </c>
    </row>
    <row r="269" spans="1:52" x14ac:dyDescent="0.25">
      <c r="A269" t="s">
        <v>2067</v>
      </c>
      <c r="B269" t="s">
        <v>2068</v>
      </c>
      <c r="C269" t="s">
        <v>2069</v>
      </c>
      <c r="D269" t="s">
        <v>2070</v>
      </c>
      <c r="E269">
        <v>2019</v>
      </c>
      <c r="G269">
        <v>4</v>
      </c>
      <c r="H269" t="s">
        <v>2071</v>
      </c>
      <c r="I269" t="s">
        <v>2072</v>
      </c>
      <c r="L269">
        <v>5</v>
      </c>
      <c r="M269" t="b">
        <v>1</v>
      </c>
      <c r="N269" t="s">
        <v>2073</v>
      </c>
      <c r="O269" t="s">
        <v>2074</v>
      </c>
      <c r="T269" t="s">
        <v>54</v>
      </c>
      <c r="U269" t="s">
        <v>323</v>
      </c>
      <c r="W269" t="s">
        <v>57</v>
      </c>
      <c r="AA269">
        <f>VLOOKUP(C269,[1]base_traduzida!$C$1:$CN$437,8,FALSE)</f>
        <v>0</v>
      </c>
      <c r="AB269">
        <f>VLOOKUP(C269,[1]base_traduzida!$C$1:$CN$437,9,FALSE)</f>
        <v>0</v>
      </c>
      <c r="AC269">
        <f>VLOOKUP(C269,[1]base_traduzida!$C$1:$CN$437,16,FALSE)</f>
        <v>0</v>
      </c>
      <c r="AD269">
        <f>VLOOKUP(C269,[1]base_traduzida!$C$1:$CN$437,68,FALSE)</f>
        <v>0</v>
      </c>
      <c r="AE269">
        <f>VLOOKUP(C269,[1]base_traduzida!$C$1:$CN$437,67,FALSE)</f>
        <v>0</v>
      </c>
      <c r="AF269">
        <f>VLOOKUP(C269,[1]base_traduzida!$C$1:$CN$437,71,FALSE)</f>
        <v>0</v>
      </c>
      <c r="AG269">
        <f>VLOOKUP(C269,[1]base_traduzida!$C$1:$CN$437,72,FALSE)</f>
        <v>0</v>
      </c>
      <c r="AH269">
        <f>VLOOKUP(C269,[1]base_traduzida!$C$1:$CN$437,73,FALSE)</f>
        <v>0</v>
      </c>
      <c r="AI269">
        <f>VLOOKUP(C269,[1]base_traduzida!$C$1:$CN$437,74,FALSE)</f>
        <v>0</v>
      </c>
      <c r="AJ269">
        <f>VLOOKUP(C269,[1]base_traduzida!$C$1:$CN$437,75,FALSE)</f>
        <v>0</v>
      </c>
      <c r="AK269">
        <f>VLOOKUP(C269,[1]base_traduzida!$C$1:$CN$437,76,FALSE)</f>
        <v>0</v>
      </c>
      <c r="AL269">
        <f>VLOOKUP(C269,[1]base_traduzida!$C$1:$CN$437,77,FALSE)</f>
        <v>0</v>
      </c>
      <c r="AM269">
        <f>VLOOKUP(C269,[1]base_traduzida!$C$1:$CN$437,78,FALSE)</f>
        <v>0</v>
      </c>
      <c r="AN269">
        <v>0</v>
      </c>
      <c r="AO269">
        <f>VLOOKUP(C269,[1]base_traduzida!$C$1:$CN$437,80,FALSE)</f>
        <v>0</v>
      </c>
      <c r="AP269">
        <f>VLOOKUP(C269,[1]base_traduzida!$C$1:$CN$437,81,FALSE)</f>
        <v>0</v>
      </c>
      <c r="AQ269">
        <v>0</v>
      </c>
      <c r="AR269">
        <f>VLOOKUP(C269,[1]base_traduzida!$C$1:$CN$437,85,FALSE)</f>
        <v>0</v>
      </c>
      <c r="AS269">
        <f>VLOOKUP(C269,[1]base_traduzida!$C$1:$CN$437,83,FALSE)</f>
        <v>0</v>
      </c>
      <c r="AT269">
        <f>VLOOKUP(C269,[1]base_traduzida!$C$1:$CN$437,84,FALSE)</f>
        <v>0</v>
      </c>
      <c r="AU269">
        <f>VLOOKUP(C269,[1]base_traduzida!$C$1:$CN$437,82,FALSE)</f>
        <v>0</v>
      </c>
      <c r="AV269">
        <f>VLOOKUP(C269,[1]base_traduzida!$C$1:$CN$437,90,FALSE)</f>
        <v>0</v>
      </c>
      <c r="AW269">
        <f>VLOOKUP(C269,[1]base_traduzida!$C$1:$CN$437,66,FALSE)</f>
        <v>0</v>
      </c>
      <c r="AX269">
        <f>VLOOKUP(C269,[1]base_traduzida!$C$1:$CN$437,64,FALSE)</f>
        <v>0</v>
      </c>
      <c r="AY269">
        <f>VLOOKUP(C269,[1]base_traduzida!$C$1:$CN$437,65,FALSE)</f>
        <v>0</v>
      </c>
      <c r="AZ269">
        <f>VLOOKUP(C269,[1]base_traduzida!$C$1:$CN$437,69,FALSE)</f>
        <v>0</v>
      </c>
    </row>
    <row r="270" spans="1:52" x14ac:dyDescent="0.25">
      <c r="A270" t="s">
        <v>2075</v>
      </c>
      <c r="B270" t="s">
        <v>2076</v>
      </c>
      <c r="C270" t="s">
        <v>2077</v>
      </c>
      <c r="D270" t="s">
        <v>2078</v>
      </c>
      <c r="E270">
        <v>2022</v>
      </c>
      <c r="F270" t="s">
        <v>61</v>
      </c>
      <c r="H270" t="s">
        <v>2079</v>
      </c>
      <c r="I270" t="s">
        <v>2080</v>
      </c>
      <c r="J270" t="s">
        <v>61</v>
      </c>
      <c r="L270">
        <v>1</v>
      </c>
      <c r="M270" t="b">
        <v>0</v>
      </c>
      <c r="N270" t="s">
        <v>2081</v>
      </c>
      <c r="O270" t="s">
        <v>254</v>
      </c>
      <c r="T270" t="s">
        <v>54</v>
      </c>
      <c r="U270" t="s">
        <v>55</v>
      </c>
      <c r="V270" t="s">
        <v>140</v>
      </c>
      <c r="W270" t="s">
        <v>57</v>
      </c>
      <c r="AA270" t="e">
        <f>VLOOKUP(C270,[1]base_traduzida!$C$1:$CN$437,8,FALSE)</f>
        <v>#N/A</v>
      </c>
      <c r="AB270" t="e">
        <f>VLOOKUP(C270,[1]base_traduzida!$C$1:$CN$437,9,FALSE)</f>
        <v>#N/A</v>
      </c>
      <c r="AC270" t="e">
        <f>VLOOKUP(C270,[1]base_traduzida!$C$1:$CN$437,16,FALSE)</f>
        <v>#N/A</v>
      </c>
      <c r="AD270" t="e">
        <f>VLOOKUP(C270,[1]base_traduzida!$C$1:$CN$437,68,FALSE)</f>
        <v>#N/A</v>
      </c>
      <c r="AE270" t="e">
        <f>VLOOKUP(C270,[1]base_traduzida!$C$1:$CN$437,67,FALSE)</f>
        <v>#N/A</v>
      </c>
      <c r="AF270" t="e">
        <f>VLOOKUP(C270,[1]base_traduzida!$C$1:$CN$437,71,FALSE)</f>
        <v>#N/A</v>
      </c>
      <c r="AG270" t="e">
        <f>VLOOKUP(C270,[1]base_traduzida!$C$1:$CN$437,72,FALSE)</f>
        <v>#N/A</v>
      </c>
      <c r="AH270" t="e">
        <f>VLOOKUP(C270,[1]base_traduzida!$C$1:$CN$437,73,FALSE)</f>
        <v>#N/A</v>
      </c>
      <c r="AI270" t="e">
        <f>VLOOKUP(C270,[1]base_traduzida!$C$1:$CN$437,74,FALSE)</f>
        <v>#N/A</v>
      </c>
      <c r="AJ270" t="e">
        <f>VLOOKUP(C270,[1]base_traduzida!$C$1:$CN$437,75,FALSE)</f>
        <v>#N/A</v>
      </c>
      <c r="AK270" t="e">
        <f>VLOOKUP(C270,[1]base_traduzida!$C$1:$CN$437,76,FALSE)</f>
        <v>#N/A</v>
      </c>
      <c r="AL270" t="e">
        <f>VLOOKUP(C270,[1]base_traduzida!$C$1:$CN$437,77,FALSE)</f>
        <v>#N/A</v>
      </c>
      <c r="AM270" t="e">
        <f>VLOOKUP(C270,[1]base_traduzida!$C$1:$CN$437,78,FALSE)</f>
        <v>#N/A</v>
      </c>
      <c r="AN270">
        <v>0</v>
      </c>
      <c r="AO270" t="e">
        <f>VLOOKUP(C270,[1]base_traduzida!$C$1:$CN$437,80,FALSE)</f>
        <v>#N/A</v>
      </c>
      <c r="AP270" t="e">
        <f>VLOOKUP(C270,[1]base_traduzida!$C$1:$CN$437,81,FALSE)</f>
        <v>#N/A</v>
      </c>
      <c r="AQ270">
        <v>0</v>
      </c>
      <c r="AR270" t="e">
        <f>VLOOKUP(C270,[1]base_traduzida!$C$1:$CN$437,85,FALSE)</f>
        <v>#N/A</v>
      </c>
      <c r="AS270" t="e">
        <f>VLOOKUP(C270,[1]base_traduzida!$C$1:$CN$437,83,FALSE)</f>
        <v>#N/A</v>
      </c>
      <c r="AT270" t="e">
        <f>VLOOKUP(C270,[1]base_traduzida!$C$1:$CN$437,84,FALSE)</f>
        <v>#N/A</v>
      </c>
      <c r="AU270" t="e">
        <f>VLOOKUP(C270,[1]base_traduzida!$C$1:$CN$437,82,FALSE)</f>
        <v>#N/A</v>
      </c>
      <c r="AV270" t="e">
        <f>VLOOKUP(C270,[1]base_traduzida!$C$1:$CN$437,90,FALSE)</f>
        <v>#N/A</v>
      </c>
      <c r="AW270" t="e">
        <f>VLOOKUP(C270,[1]base_traduzida!$C$1:$CN$437,66,FALSE)</f>
        <v>#N/A</v>
      </c>
      <c r="AX270" t="e">
        <f>VLOOKUP(C270,[1]base_traduzida!$C$1:$CN$437,64,FALSE)</f>
        <v>#N/A</v>
      </c>
      <c r="AY270" t="e">
        <f>VLOOKUP(C270,[1]base_traduzida!$C$1:$CN$437,65,FALSE)</f>
        <v>#N/A</v>
      </c>
      <c r="AZ270" t="e">
        <f>VLOOKUP(C270,[1]base_traduzida!$C$1:$CN$437,69,FALSE)</f>
        <v>#N/A</v>
      </c>
    </row>
    <row r="271" spans="1:52" x14ac:dyDescent="0.25">
      <c r="A271" t="s">
        <v>2082</v>
      </c>
      <c r="B271" t="s">
        <v>2083</v>
      </c>
      <c r="C271" t="s">
        <v>2084</v>
      </c>
      <c r="D271" t="s">
        <v>2085</v>
      </c>
      <c r="E271">
        <v>2020</v>
      </c>
      <c r="G271">
        <v>2</v>
      </c>
      <c r="H271" t="s">
        <v>2086</v>
      </c>
      <c r="I271" t="s">
        <v>2087</v>
      </c>
      <c r="J271" t="s">
        <v>61</v>
      </c>
      <c r="L271">
        <v>1</v>
      </c>
      <c r="M271" t="b">
        <v>0</v>
      </c>
      <c r="N271" t="s">
        <v>2088</v>
      </c>
      <c r="O271" t="s">
        <v>254</v>
      </c>
      <c r="T271" t="s">
        <v>54</v>
      </c>
      <c r="U271" t="s">
        <v>55</v>
      </c>
      <c r="V271" t="s">
        <v>140</v>
      </c>
      <c r="W271" t="s">
        <v>57</v>
      </c>
      <c r="AA271">
        <f>VLOOKUP(C271,[1]base_traduzida!$C$1:$CN$437,8,FALSE)</f>
        <v>0</v>
      </c>
      <c r="AB271">
        <f>VLOOKUP(C271,[1]base_traduzida!$C$1:$CN$437,9,FALSE)</f>
        <v>0</v>
      </c>
      <c r="AC271">
        <f>VLOOKUP(C271,[1]base_traduzida!$C$1:$CN$437,16,FALSE)</f>
        <v>0</v>
      </c>
      <c r="AD271">
        <f>VLOOKUP(C271,[1]base_traduzida!$C$1:$CN$437,68,FALSE)</f>
        <v>1</v>
      </c>
      <c r="AE271">
        <f>VLOOKUP(C271,[1]base_traduzida!$C$1:$CN$437,67,FALSE)</f>
        <v>0</v>
      </c>
      <c r="AF271">
        <f>VLOOKUP(C271,[1]base_traduzida!$C$1:$CN$437,71,FALSE)</f>
        <v>0</v>
      </c>
      <c r="AG271">
        <f>VLOOKUP(C271,[1]base_traduzida!$C$1:$CN$437,72,FALSE)</f>
        <v>0</v>
      </c>
      <c r="AH271">
        <f>VLOOKUP(C271,[1]base_traduzida!$C$1:$CN$437,73,FALSE)</f>
        <v>0</v>
      </c>
      <c r="AI271">
        <f>VLOOKUP(C271,[1]base_traduzida!$C$1:$CN$437,74,FALSE)</f>
        <v>0</v>
      </c>
      <c r="AJ271">
        <f>VLOOKUP(C271,[1]base_traduzida!$C$1:$CN$437,75,FALSE)</f>
        <v>0</v>
      </c>
      <c r="AK271">
        <f>VLOOKUP(C271,[1]base_traduzida!$C$1:$CN$437,76,FALSE)</f>
        <v>0</v>
      </c>
      <c r="AL271">
        <f>VLOOKUP(C271,[1]base_traduzida!$C$1:$CN$437,77,FALSE)</f>
        <v>0</v>
      </c>
      <c r="AM271">
        <f>VLOOKUP(C271,[1]base_traduzida!$C$1:$CN$437,78,FALSE)</f>
        <v>0</v>
      </c>
      <c r="AN271">
        <v>0</v>
      </c>
      <c r="AO271">
        <f>VLOOKUP(C271,[1]base_traduzida!$C$1:$CN$437,80,FALSE)</f>
        <v>0</v>
      </c>
      <c r="AP271" t="str">
        <f>VLOOKUP(C271,[1]base_traduzida!$C$1:$CN$437,81,FALSE)</f>
        <v>Entra ou ñ para leitura: não</v>
      </c>
      <c r="AQ271">
        <v>0</v>
      </c>
      <c r="AR271">
        <f>VLOOKUP(C271,[1]base_traduzida!$C$1:$CN$437,85,FALSE)</f>
        <v>0</v>
      </c>
      <c r="AS271">
        <f>VLOOKUP(C271,[1]base_traduzida!$C$1:$CN$437,83,FALSE)</f>
        <v>44374</v>
      </c>
      <c r="AT271">
        <f>VLOOKUP(C271,[1]base_traduzida!$C$1:$CN$437,84,FALSE)</f>
        <v>0</v>
      </c>
      <c r="AU271" t="str">
        <f>VLOOKUP(C271,[1]base_traduzida!$C$1:$CN$437,82,FALSE)</f>
        <v>Ruim</v>
      </c>
      <c r="AV271">
        <f>VLOOKUP(C271,[1]base_traduzida!$C$1:$CN$437,90,FALSE)</f>
        <v>0</v>
      </c>
      <c r="AW271">
        <f>VLOOKUP(C271,[1]base_traduzida!$C$1:$CN$437,66,FALSE)</f>
        <v>0</v>
      </c>
      <c r="AX271">
        <f>VLOOKUP(C271,[1]base_traduzida!$C$1:$CN$437,64,FALSE)</f>
        <v>0</v>
      </c>
      <c r="AY271">
        <f>VLOOKUP(C271,[1]base_traduzida!$C$1:$CN$437,65,FALSE)</f>
        <v>0</v>
      </c>
      <c r="AZ271">
        <f>VLOOKUP(C271,[1]base_traduzida!$C$1:$CN$437,69,FALSE)</f>
        <v>0</v>
      </c>
    </row>
    <row r="272" spans="1:52" x14ac:dyDescent="0.25">
      <c r="A272" t="s">
        <v>2089</v>
      </c>
      <c r="C272" t="s">
        <v>2090</v>
      </c>
      <c r="D272" t="s">
        <v>2091</v>
      </c>
      <c r="E272">
        <v>2017</v>
      </c>
      <c r="G272">
        <v>11</v>
      </c>
      <c r="H272" t="s">
        <v>2092</v>
      </c>
      <c r="I272" t="s">
        <v>2093</v>
      </c>
      <c r="J272" t="s">
        <v>61</v>
      </c>
      <c r="L272">
        <v>10</v>
      </c>
      <c r="M272" t="b">
        <v>1</v>
      </c>
      <c r="N272" t="s">
        <v>2094</v>
      </c>
      <c r="O272" t="s">
        <v>1017</v>
      </c>
      <c r="T272" t="s">
        <v>54</v>
      </c>
      <c r="U272" t="s">
        <v>55</v>
      </c>
      <c r="W272" t="s">
        <v>57</v>
      </c>
      <c r="AA272">
        <f>VLOOKUP(C272,[1]base_traduzida!$C$1:$CN$437,8,FALSE)</f>
        <v>1</v>
      </c>
      <c r="AB272">
        <f>VLOOKUP(C272,[1]base_traduzida!$C$1:$CN$437,9,FALSE)</f>
        <v>1</v>
      </c>
      <c r="AC272">
        <f>VLOOKUP(C272,[1]base_traduzida!$C$1:$CN$437,16,FALSE)</f>
        <v>1</v>
      </c>
      <c r="AD272">
        <f>VLOOKUP(C272,[1]base_traduzida!$C$1:$CN$437,68,FALSE)</f>
        <v>1</v>
      </c>
      <c r="AE272">
        <f>VLOOKUP(C272,[1]base_traduzida!$C$1:$CN$437,67,FALSE)</f>
        <v>0</v>
      </c>
      <c r="AF272">
        <f>VLOOKUP(C272,[1]base_traduzida!$C$1:$CN$437,71,FALSE)</f>
        <v>0</v>
      </c>
      <c r="AG272">
        <f>VLOOKUP(C272,[1]base_traduzida!$C$1:$CN$437,72,FALSE)</f>
        <v>0</v>
      </c>
      <c r="AH272">
        <f>VLOOKUP(C272,[1]base_traduzida!$C$1:$CN$437,73,FALSE)</f>
        <v>0</v>
      </c>
      <c r="AI272">
        <f>VLOOKUP(C272,[1]base_traduzida!$C$1:$CN$437,74,FALSE)</f>
        <v>0</v>
      </c>
      <c r="AJ272">
        <f>VLOOKUP(C272,[1]base_traduzida!$C$1:$CN$437,75,FALSE)</f>
        <v>0</v>
      </c>
      <c r="AK272">
        <f>VLOOKUP(C272,[1]base_traduzida!$C$1:$CN$437,76,FALSE)</f>
        <v>0</v>
      </c>
      <c r="AL272">
        <f>VLOOKUP(C272,[1]base_traduzida!$C$1:$CN$437,77,FALSE)</f>
        <v>0</v>
      </c>
      <c r="AM272">
        <f>VLOOKUP(C272,[1]base_traduzida!$C$1:$CN$437,78,FALSE)</f>
        <v>0</v>
      </c>
      <c r="AN272">
        <v>0</v>
      </c>
      <c r="AO272">
        <f>VLOOKUP(C272,[1]base_traduzida!$C$1:$CN$437,80,FALSE)</f>
        <v>0</v>
      </c>
      <c r="AP272" t="str">
        <f>VLOOKUP(C272,[1]base_traduzida!$C$1:$CN$437,81,FALSE)</f>
        <v>Entra ou ñ para leitura: sim</v>
      </c>
      <c r="AQ272">
        <v>0</v>
      </c>
      <c r="AR272">
        <f>VLOOKUP(C272,[1]base_traduzida!$C$1:$CN$437,85,FALSE)</f>
        <v>1</v>
      </c>
      <c r="AS272">
        <f>VLOOKUP(C272,[1]base_traduzida!$C$1:$CN$437,83,FALSE)</f>
        <v>0</v>
      </c>
      <c r="AT272">
        <f>VLOOKUP(C272,[1]base_traduzida!$C$1:$CN$437,84,FALSE)</f>
        <v>0</v>
      </c>
      <c r="AU272" t="str">
        <f>VLOOKUP(C272,[1]base_traduzida!$C$1:$CN$437,82,FALSE)</f>
        <v>Bom</v>
      </c>
      <c r="AV272">
        <f>VLOOKUP(C272,[1]base_traduzida!$C$1:$CN$437,90,FALSE)</f>
        <v>0</v>
      </c>
      <c r="AW272">
        <f>VLOOKUP(C272,[1]base_traduzida!$C$1:$CN$437,66,FALSE)</f>
        <v>1</v>
      </c>
      <c r="AX272">
        <f>VLOOKUP(C272,[1]base_traduzida!$C$1:$CN$437,64,FALSE)</f>
        <v>0</v>
      </c>
      <c r="AY272" t="str">
        <f>VLOOKUP(C272,[1]base_traduzida!$C$1:$CN$437,65,FALSE)</f>
        <v>estranho, não em como baixar no Scopus, mas por fora com muita procura fopi possíve. Ler sim</v>
      </c>
      <c r="AZ272">
        <f>VLOOKUP(C272,[1]base_traduzida!$C$1:$CN$437,69,FALSE)</f>
        <v>0</v>
      </c>
    </row>
    <row r="273" spans="1:52" x14ac:dyDescent="0.25">
      <c r="A273" t="s">
        <v>2095</v>
      </c>
      <c r="B273" t="s">
        <v>2096</v>
      </c>
      <c r="C273" t="s">
        <v>2097</v>
      </c>
      <c r="D273" t="s">
        <v>2098</v>
      </c>
      <c r="E273">
        <v>2020</v>
      </c>
      <c r="F273" t="s">
        <v>61</v>
      </c>
      <c r="G273">
        <v>2</v>
      </c>
      <c r="H273" t="s">
        <v>2099</v>
      </c>
      <c r="I273" t="s">
        <v>2100</v>
      </c>
      <c r="J273" t="s">
        <v>61</v>
      </c>
      <c r="L273">
        <v>1</v>
      </c>
      <c r="M273" t="b">
        <v>0</v>
      </c>
      <c r="N273" t="s">
        <v>2101</v>
      </c>
      <c r="O273" t="s">
        <v>451</v>
      </c>
      <c r="T273" t="s">
        <v>54</v>
      </c>
      <c r="U273" t="s">
        <v>55</v>
      </c>
      <c r="V273" t="s">
        <v>140</v>
      </c>
      <c r="W273" t="s">
        <v>57</v>
      </c>
      <c r="AA273">
        <f>VLOOKUP(C273,[1]base_traduzida!$C$1:$CN$437,8,FALSE)</f>
        <v>0</v>
      </c>
      <c r="AB273">
        <f>VLOOKUP(C273,[1]base_traduzida!$C$1:$CN$437,9,FALSE)</f>
        <v>0</v>
      </c>
      <c r="AC273">
        <f>VLOOKUP(C273,[1]base_traduzida!$C$1:$CN$437,16,FALSE)</f>
        <v>0</v>
      </c>
      <c r="AD273">
        <f>VLOOKUP(C273,[1]base_traduzida!$C$1:$CN$437,68,FALSE)</f>
        <v>1</v>
      </c>
      <c r="AE273">
        <f>VLOOKUP(C273,[1]base_traduzida!$C$1:$CN$437,67,FALSE)</f>
        <v>0</v>
      </c>
      <c r="AF273">
        <f>VLOOKUP(C273,[1]base_traduzida!$C$1:$CN$437,71,FALSE)</f>
        <v>0</v>
      </c>
      <c r="AG273">
        <f>VLOOKUP(C273,[1]base_traduzida!$C$1:$CN$437,72,FALSE)</f>
        <v>0</v>
      </c>
      <c r="AH273">
        <f>VLOOKUP(C273,[1]base_traduzida!$C$1:$CN$437,73,FALSE)</f>
        <v>0</v>
      </c>
      <c r="AI273">
        <f>VLOOKUP(C273,[1]base_traduzida!$C$1:$CN$437,74,FALSE)</f>
        <v>0</v>
      </c>
      <c r="AJ273">
        <f>VLOOKUP(C273,[1]base_traduzida!$C$1:$CN$437,75,FALSE)</f>
        <v>0</v>
      </c>
      <c r="AK273">
        <f>VLOOKUP(C273,[1]base_traduzida!$C$1:$CN$437,76,FALSE)</f>
        <v>0</v>
      </c>
      <c r="AL273">
        <f>VLOOKUP(C273,[1]base_traduzida!$C$1:$CN$437,77,FALSE)</f>
        <v>0</v>
      </c>
      <c r="AM273">
        <f>VLOOKUP(C273,[1]base_traduzida!$C$1:$CN$437,78,FALSE)</f>
        <v>0</v>
      </c>
      <c r="AN273">
        <v>0</v>
      </c>
      <c r="AO273">
        <f>VLOOKUP(C273,[1]base_traduzida!$C$1:$CN$437,80,FALSE)</f>
        <v>0</v>
      </c>
      <c r="AP273" t="str">
        <f>VLOOKUP(C273,[1]base_traduzida!$C$1:$CN$437,81,FALSE)</f>
        <v>Entra ou ñ para leitura: não</v>
      </c>
      <c r="AQ273">
        <v>0</v>
      </c>
      <c r="AR273">
        <f>VLOOKUP(C273,[1]base_traduzida!$C$1:$CN$437,85,FALSE)</f>
        <v>0</v>
      </c>
      <c r="AS273">
        <f>VLOOKUP(C273,[1]base_traduzida!$C$1:$CN$437,83,FALSE)</f>
        <v>44374</v>
      </c>
      <c r="AT273">
        <f>VLOOKUP(C273,[1]base_traduzida!$C$1:$CN$437,84,FALSE)</f>
        <v>0</v>
      </c>
      <c r="AU273" t="str">
        <f>VLOOKUP(C273,[1]base_traduzida!$C$1:$CN$437,82,FALSE)</f>
        <v>Ruim</v>
      </c>
      <c r="AV273">
        <f>VLOOKUP(C273,[1]base_traduzida!$C$1:$CN$437,90,FALSE)</f>
        <v>0</v>
      </c>
      <c r="AW273">
        <f>VLOOKUP(C273,[1]base_traduzida!$C$1:$CN$437,66,FALSE)</f>
        <v>0</v>
      </c>
      <c r="AX273">
        <f>VLOOKUP(C273,[1]base_traduzida!$C$1:$CN$437,64,FALSE)</f>
        <v>0</v>
      </c>
      <c r="AY273">
        <f>VLOOKUP(C273,[1]base_traduzida!$C$1:$CN$437,65,FALSE)</f>
        <v>0</v>
      </c>
      <c r="AZ273">
        <f>VLOOKUP(C273,[1]base_traduzida!$C$1:$CN$437,69,FALSE)</f>
        <v>0</v>
      </c>
    </row>
    <row r="274" spans="1:52" x14ac:dyDescent="0.25">
      <c r="A274" t="s">
        <v>2102</v>
      </c>
      <c r="B274" t="s">
        <v>2103</v>
      </c>
      <c r="C274" t="s">
        <v>2104</v>
      </c>
      <c r="D274" t="s">
        <v>2105</v>
      </c>
      <c r="E274">
        <v>2015</v>
      </c>
      <c r="G274">
        <v>44</v>
      </c>
      <c r="H274" t="s">
        <v>2106</v>
      </c>
      <c r="I274" t="s">
        <v>2107</v>
      </c>
      <c r="J274" t="s">
        <v>61</v>
      </c>
      <c r="L274">
        <v>1</v>
      </c>
      <c r="M274" t="b">
        <v>0</v>
      </c>
      <c r="N274" t="s">
        <v>2108</v>
      </c>
      <c r="O274" t="s">
        <v>393</v>
      </c>
      <c r="T274" t="s">
        <v>54</v>
      </c>
      <c r="U274" t="s">
        <v>55</v>
      </c>
      <c r="V274" t="s">
        <v>140</v>
      </c>
      <c r="W274" t="s">
        <v>57</v>
      </c>
      <c r="AA274">
        <f>VLOOKUP(C274,[1]base_traduzida!$C$1:$CN$437,8,FALSE)</f>
        <v>0</v>
      </c>
      <c r="AB274">
        <f>VLOOKUP(C274,[1]base_traduzida!$C$1:$CN$437,9,FALSE)</f>
        <v>0</v>
      </c>
      <c r="AC274">
        <f>VLOOKUP(C274,[1]base_traduzida!$C$1:$CN$437,16,FALSE)</f>
        <v>0</v>
      </c>
      <c r="AD274">
        <f>VLOOKUP(C274,[1]base_traduzida!$C$1:$CN$437,68,FALSE)</f>
        <v>0</v>
      </c>
      <c r="AE274">
        <f>VLOOKUP(C274,[1]base_traduzida!$C$1:$CN$437,67,FALSE)</f>
        <v>0</v>
      </c>
      <c r="AF274">
        <f>VLOOKUP(C274,[1]base_traduzida!$C$1:$CN$437,71,FALSE)</f>
        <v>0</v>
      </c>
      <c r="AG274">
        <f>VLOOKUP(C274,[1]base_traduzida!$C$1:$CN$437,72,FALSE)</f>
        <v>0</v>
      </c>
      <c r="AH274">
        <f>VLOOKUP(C274,[1]base_traduzida!$C$1:$CN$437,73,FALSE)</f>
        <v>0</v>
      </c>
      <c r="AI274">
        <f>VLOOKUP(C274,[1]base_traduzida!$C$1:$CN$437,74,FALSE)</f>
        <v>0</v>
      </c>
      <c r="AJ274">
        <f>VLOOKUP(C274,[1]base_traduzida!$C$1:$CN$437,75,FALSE)</f>
        <v>0</v>
      </c>
      <c r="AK274">
        <f>VLOOKUP(C274,[1]base_traduzida!$C$1:$CN$437,76,FALSE)</f>
        <v>0</v>
      </c>
      <c r="AL274">
        <f>VLOOKUP(C274,[1]base_traduzida!$C$1:$CN$437,77,FALSE)</f>
        <v>0</v>
      </c>
      <c r="AM274">
        <f>VLOOKUP(C274,[1]base_traduzida!$C$1:$CN$437,78,FALSE)</f>
        <v>0</v>
      </c>
      <c r="AN274">
        <v>0</v>
      </c>
      <c r="AO274">
        <f>VLOOKUP(C274,[1]base_traduzida!$C$1:$CN$437,80,FALSE)</f>
        <v>0</v>
      </c>
      <c r="AP274">
        <f>VLOOKUP(C274,[1]base_traduzida!$C$1:$CN$437,81,FALSE)</f>
        <v>0</v>
      </c>
      <c r="AQ274">
        <v>0</v>
      </c>
      <c r="AR274">
        <f>VLOOKUP(C274,[1]base_traduzida!$C$1:$CN$437,85,FALSE)</f>
        <v>0</v>
      </c>
      <c r="AS274">
        <f>VLOOKUP(C274,[1]base_traduzida!$C$1:$CN$437,83,FALSE)</f>
        <v>0</v>
      </c>
      <c r="AT274">
        <f>VLOOKUP(C274,[1]base_traduzida!$C$1:$CN$437,84,FALSE)</f>
        <v>0</v>
      </c>
      <c r="AU274">
        <f>VLOOKUP(C274,[1]base_traduzida!$C$1:$CN$437,82,FALSE)</f>
        <v>0</v>
      </c>
      <c r="AV274">
        <f>VLOOKUP(C274,[1]base_traduzida!$C$1:$CN$437,90,FALSE)</f>
        <v>0</v>
      </c>
      <c r="AW274">
        <f>VLOOKUP(C274,[1]base_traduzida!$C$1:$CN$437,66,FALSE)</f>
        <v>0</v>
      </c>
      <c r="AX274">
        <f>VLOOKUP(C274,[1]base_traduzida!$C$1:$CN$437,64,FALSE)</f>
        <v>0</v>
      </c>
      <c r="AY274">
        <f>VLOOKUP(C274,[1]base_traduzida!$C$1:$CN$437,65,FALSE)</f>
        <v>0</v>
      </c>
      <c r="AZ274">
        <f>VLOOKUP(C274,[1]base_traduzida!$C$1:$CN$437,69,FALSE)</f>
        <v>0</v>
      </c>
    </row>
    <row r="275" spans="1:52" x14ac:dyDescent="0.25">
      <c r="A275" t="s">
        <v>2109</v>
      </c>
      <c r="B275" t="s">
        <v>2110</v>
      </c>
      <c r="C275" t="s">
        <v>2111</v>
      </c>
      <c r="D275" t="s">
        <v>2112</v>
      </c>
      <c r="E275">
        <v>2015</v>
      </c>
      <c r="G275">
        <v>2</v>
      </c>
      <c r="H275" t="s">
        <v>2113</v>
      </c>
      <c r="I275" t="s">
        <v>2114</v>
      </c>
      <c r="J275" t="s">
        <v>61</v>
      </c>
      <c r="L275">
        <v>8</v>
      </c>
      <c r="M275" t="b">
        <v>1</v>
      </c>
      <c r="N275" t="s">
        <v>2115</v>
      </c>
      <c r="O275" t="s">
        <v>116</v>
      </c>
      <c r="P275" t="s">
        <v>2116</v>
      </c>
      <c r="Q275" t="s">
        <v>2117</v>
      </c>
      <c r="S275">
        <v>114299</v>
      </c>
      <c r="T275" t="s">
        <v>54</v>
      </c>
      <c r="U275" t="s">
        <v>75</v>
      </c>
      <c r="W275" t="s">
        <v>57</v>
      </c>
      <c r="AA275">
        <f>VLOOKUP(C275,[1]base_traduzida!$C$1:$CN$437,8,FALSE)</f>
        <v>0</v>
      </c>
      <c r="AB275">
        <f>VLOOKUP(C275,[1]base_traduzida!$C$1:$CN$437,9,FALSE)</f>
        <v>0</v>
      </c>
      <c r="AC275">
        <f>VLOOKUP(C275,[1]base_traduzida!$C$1:$CN$437,16,FALSE)</f>
        <v>0</v>
      </c>
      <c r="AD275">
        <f>VLOOKUP(C275,[1]base_traduzida!$C$1:$CN$437,68,FALSE)</f>
        <v>0</v>
      </c>
      <c r="AE275">
        <f>VLOOKUP(C275,[1]base_traduzida!$C$1:$CN$437,67,FALSE)</f>
        <v>0</v>
      </c>
      <c r="AF275">
        <f>VLOOKUP(C275,[1]base_traduzida!$C$1:$CN$437,71,FALSE)</f>
        <v>0</v>
      </c>
      <c r="AG275">
        <f>VLOOKUP(C275,[1]base_traduzida!$C$1:$CN$437,72,FALSE)</f>
        <v>0</v>
      </c>
      <c r="AH275">
        <f>VLOOKUP(C275,[1]base_traduzida!$C$1:$CN$437,73,FALSE)</f>
        <v>0</v>
      </c>
      <c r="AI275">
        <f>VLOOKUP(C275,[1]base_traduzida!$C$1:$CN$437,74,FALSE)</f>
        <v>0</v>
      </c>
      <c r="AJ275">
        <f>VLOOKUP(C275,[1]base_traduzida!$C$1:$CN$437,75,FALSE)</f>
        <v>0</v>
      </c>
      <c r="AK275">
        <f>VLOOKUP(C275,[1]base_traduzida!$C$1:$CN$437,76,FALSE)</f>
        <v>0</v>
      </c>
      <c r="AL275">
        <f>VLOOKUP(C275,[1]base_traduzida!$C$1:$CN$437,77,FALSE)</f>
        <v>0</v>
      </c>
      <c r="AM275">
        <f>VLOOKUP(C275,[1]base_traduzida!$C$1:$CN$437,78,FALSE)</f>
        <v>0</v>
      </c>
      <c r="AN275">
        <v>0</v>
      </c>
      <c r="AO275">
        <f>VLOOKUP(C275,[1]base_traduzida!$C$1:$CN$437,80,FALSE)</f>
        <v>0</v>
      </c>
      <c r="AP275">
        <f>VLOOKUP(C275,[1]base_traduzida!$C$1:$CN$437,81,FALSE)</f>
        <v>0</v>
      </c>
      <c r="AQ275">
        <v>0</v>
      </c>
      <c r="AR275">
        <f>VLOOKUP(C275,[1]base_traduzida!$C$1:$CN$437,85,FALSE)</f>
        <v>0</v>
      </c>
      <c r="AS275">
        <f>VLOOKUP(C275,[1]base_traduzida!$C$1:$CN$437,83,FALSE)</f>
        <v>0</v>
      </c>
      <c r="AT275">
        <f>VLOOKUP(C275,[1]base_traduzida!$C$1:$CN$437,84,FALSE)</f>
        <v>0</v>
      </c>
      <c r="AU275">
        <f>VLOOKUP(C275,[1]base_traduzida!$C$1:$CN$437,82,FALSE)</f>
        <v>0</v>
      </c>
      <c r="AV275">
        <f>VLOOKUP(C275,[1]base_traduzida!$C$1:$CN$437,90,FALSE)</f>
        <v>0</v>
      </c>
      <c r="AW275">
        <f>VLOOKUP(C275,[1]base_traduzida!$C$1:$CN$437,66,FALSE)</f>
        <v>0</v>
      </c>
      <c r="AX275">
        <f>VLOOKUP(C275,[1]base_traduzida!$C$1:$CN$437,64,FALSE)</f>
        <v>0</v>
      </c>
      <c r="AY275">
        <f>VLOOKUP(C275,[1]base_traduzida!$C$1:$CN$437,65,FALSE)</f>
        <v>0</v>
      </c>
      <c r="AZ275">
        <f>VLOOKUP(C275,[1]base_traduzida!$C$1:$CN$437,69,FALSE)</f>
        <v>0</v>
      </c>
    </row>
    <row r="276" spans="1:52" x14ac:dyDescent="0.25">
      <c r="A276" t="s">
        <v>2118</v>
      </c>
      <c r="C276" t="s">
        <v>2119</v>
      </c>
      <c r="D276" t="s">
        <v>2120</v>
      </c>
      <c r="E276">
        <v>2016</v>
      </c>
      <c r="F276" t="s">
        <v>61</v>
      </c>
      <c r="G276">
        <v>12</v>
      </c>
      <c r="H276" t="s">
        <v>2121</v>
      </c>
      <c r="I276" t="s">
        <v>2122</v>
      </c>
      <c r="J276" t="s">
        <v>61</v>
      </c>
      <c r="L276">
        <v>7</v>
      </c>
      <c r="M276" t="b">
        <v>1</v>
      </c>
      <c r="N276" t="s">
        <v>2123</v>
      </c>
      <c r="O276" t="s">
        <v>2124</v>
      </c>
      <c r="P276" t="s">
        <v>2125</v>
      </c>
      <c r="Q276" t="s">
        <v>2126</v>
      </c>
      <c r="S276">
        <v>131727</v>
      </c>
      <c r="T276" t="s">
        <v>54</v>
      </c>
      <c r="U276" t="s">
        <v>75</v>
      </c>
      <c r="W276" t="s">
        <v>57</v>
      </c>
      <c r="AA276">
        <f>VLOOKUP(C276,[1]base_traduzida!$C$1:$CN$437,8,FALSE)</f>
        <v>0</v>
      </c>
      <c r="AB276">
        <f>VLOOKUP(C276,[1]base_traduzida!$C$1:$CN$437,9,FALSE)</f>
        <v>1</v>
      </c>
      <c r="AC276">
        <f>VLOOKUP(C276,[1]base_traduzida!$C$1:$CN$437,16,FALSE)</f>
        <v>0</v>
      </c>
      <c r="AD276">
        <f>VLOOKUP(C276,[1]base_traduzida!$C$1:$CN$437,68,FALSE)</f>
        <v>1</v>
      </c>
      <c r="AE276">
        <f>VLOOKUP(C276,[1]base_traduzida!$C$1:$CN$437,67,FALSE)</f>
        <v>0</v>
      </c>
      <c r="AF276">
        <f>VLOOKUP(C276,[1]base_traduzida!$C$1:$CN$437,71,FALSE)</f>
        <v>0</v>
      </c>
      <c r="AG276">
        <f>VLOOKUP(C276,[1]base_traduzida!$C$1:$CN$437,72,FALSE)</f>
        <v>0</v>
      </c>
      <c r="AH276">
        <f>VLOOKUP(C276,[1]base_traduzida!$C$1:$CN$437,73,FALSE)</f>
        <v>0</v>
      </c>
      <c r="AI276">
        <f>VLOOKUP(C276,[1]base_traduzida!$C$1:$CN$437,74,FALSE)</f>
        <v>0</v>
      </c>
      <c r="AJ276">
        <f>VLOOKUP(C276,[1]base_traduzida!$C$1:$CN$437,75,FALSE)</f>
        <v>0</v>
      </c>
      <c r="AK276">
        <f>VLOOKUP(C276,[1]base_traduzida!$C$1:$CN$437,76,FALSE)</f>
        <v>0</v>
      </c>
      <c r="AL276">
        <f>VLOOKUP(C276,[1]base_traduzida!$C$1:$CN$437,77,FALSE)</f>
        <v>0</v>
      </c>
      <c r="AM276">
        <f>VLOOKUP(C276,[1]base_traduzida!$C$1:$CN$437,78,FALSE)</f>
        <v>0</v>
      </c>
      <c r="AN276">
        <v>0</v>
      </c>
      <c r="AO276">
        <f>VLOOKUP(C276,[1]base_traduzida!$C$1:$CN$437,80,FALSE)</f>
        <v>0</v>
      </c>
      <c r="AP276" t="str">
        <f>VLOOKUP(C276,[1]base_traduzida!$C$1:$CN$437,81,FALSE)</f>
        <v>Entra ou ñ para leitura: não - classifica em categoria uma possível EA, tipo pouca dor, muita dor.</v>
      </c>
      <c r="AQ276">
        <v>0</v>
      </c>
      <c r="AR276">
        <f>VLOOKUP(C276,[1]base_traduzida!$C$1:$CN$437,85,FALSE)</f>
        <v>0</v>
      </c>
      <c r="AS276">
        <f>VLOOKUP(C276,[1]base_traduzida!$C$1:$CN$437,83,FALSE)</f>
        <v>44368</v>
      </c>
      <c r="AT276">
        <f>VLOOKUP(C276,[1]base_traduzida!$C$1:$CN$437,84,FALSE)</f>
        <v>0</v>
      </c>
      <c r="AU276" t="str">
        <f>VLOOKUP(C276,[1]base_traduzida!$C$1:$CN$437,82,FALSE)</f>
        <v>Ruim</v>
      </c>
      <c r="AV276">
        <f>VLOOKUP(C276,[1]base_traduzida!$C$1:$CN$437,90,FALSE)</f>
        <v>0</v>
      </c>
      <c r="AW276">
        <f>VLOOKUP(C276,[1]base_traduzida!$C$1:$CN$437,66,FALSE)</f>
        <v>0</v>
      </c>
      <c r="AX276">
        <f>VLOOKUP(C276,[1]base_traduzida!$C$1:$CN$437,64,FALSE)</f>
        <v>0</v>
      </c>
      <c r="AY276">
        <f>VLOOKUP(C276,[1]base_traduzida!$C$1:$CN$437,65,FALSE)</f>
        <v>0</v>
      </c>
      <c r="AZ276">
        <f>VLOOKUP(C276,[1]base_traduzida!$C$1:$CN$437,69,FALSE)</f>
        <v>0</v>
      </c>
    </row>
    <row r="277" spans="1:52" x14ac:dyDescent="0.25">
      <c r="B277" t="s">
        <v>2127</v>
      </c>
      <c r="C277" t="s">
        <v>2128</v>
      </c>
      <c r="D277" t="s">
        <v>2129</v>
      </c>
      <c r="I277" t="s">
        <v>523</v>
      </c>
      <c r="W277" t="s">
        <v>524</v>
      </c>
      <c r="X277">
        <v>2022</v>
      </c>
      <c r="Y277" t="s">
        <v>2130</v>
      </c>
      <c r="Z277" t="s">
        <v>2127</v>
      </c>
      <c r="AA277" t="e">
        <f>VLOOKUP(C277,[1]base_traduzida!$C$1:$CN$437,8,FALSE)</f>
        <v>#N/A</v>
      </c>
      <c r="AB277" t="e">
        <f>VLOOKUP(C277,[1]base_traduzida!$C$1:$CN$437,9,FALSE)</f>
        <v>#N/A</v>
      </c>
      <c r="AC277" t="e">
        <f>VLOOKUP(C277,[1]base_traduzida!$C$1:$CN$437,16,FALSE)</f>
        <v>#N/A</v>
      </c>
      <c r="AD277" t="e">
        <f>VLOOKUP(C277,[1]base_traduzida!$C$1:$CN$437,68,FALSE)</f>
        <v>#N/A</v>
      </c>
      <c r="AE277" t="e">
        <f>VLOOKUP(C277,[1]base_traduzida!$C$1:$CN$437,67,FALSE)</f>
        <v>#N/A</v>
      </c>
      <c r="AF277" t="e">
        <f>VLOOKUP(C277,[1]base_traduzida!$C$1:$CN$437,71,FALSE)</f>
        <v>#N/A</v>
      </c>
      <c r="AG277" t="e">
        <f>VLOOKUP(C277,[1]base_traduzida!$C$1:$CN$437,72,FALSE)</f>
        <v>#N/A</v>
      </c>
      <c r="AH277" t="e">
        <f>VLOOKUP(C277,[1]base_traduzida!$C$1:$CN$437,73,FALSE)</f>
        <v>#N/A</v>
      </c>
      <c r="AI277" t="e">
        <f>VLOOKUP(C277,[1]base_traduzida!$C$1:$CN$437,74,FALSE)</f>
        <v>#N/A</v>
      </c>
      <c r="AJ277" t="e">
        <f>VLOOKUP(C277,[1]base_traduzida!$C$1:$CN$437,75,FALSE)</f>
        <v>#N/A</v>
      </c>
      <c r="AK277" t="e">
        <f>VLOOKUP(C277,[1]base_traduzida!$C$1:$CN$437,76,FALSE)</f>
        <v>#N/A</v>
      </c>
      <c r="AL277" t="e">
        <f>VLOOKUP(C277,[1]base_traduzida!$C$1:$CN$437,77,FALSE)</f>
        <v>#N/A</v>
      </c>
      <c r="AM277" t="e">
        <f>VLOOKUP(C277,[1]base_traduzida!$C$1:$CN$437,78,FALSE)</f>
        <v>#N/A</v>
      </c>
      <c r="AN277">
        <v>0</v>
      </c>
      <c r="AO277" t="e">
        <f>VLOOKUP(C277,[1]base_traduzida!$C$1:$CN$437,80,FALSE)</f>
        <v>#N/A</v>
      </c>
      <c r="AP277" t="e">
        <f>VLOOKUP(C277,[1]base_traduzida!$C$1:$CN$437,81,FALSE)</f>
        <v>#N/A</v>
      </c>
      <c r="AQ277">
        <v>0</v>
      </c>
      <c r="AR277" t="e">
        <f>VLOOKUP(C277,[1]base_traduzida!$C$1:$CN$437,85,FALSE)</f>
        <v>#N/A</v>
      </c>
      <c r="AS277" t="e">
        <f>VLOOKUP(C277,[1]base_traduzida!$C$1:$CN$437,83,FALSE)</f>
        <v>#N/A</v>
      </c>
      <c r="AT277" t="e">
        <f>VLOOKUP(C277,[1]base_traduzida!$C$1:$CN$437,84,FALSE)</f>
        <v>#N/A</v>
      </c>
      <c r="AU277" t="e">
        <f>VLOOKUP(C277,[1]base_traduzida!$C$1:$CN$437,82,FALSE)</f>
        <v>#N/A</v>
      </c>
      <c r="AV277" t="e">
        <f>VLOOKUP(C277,[1]base_traduzida!$C$1:$CN$437,90,FALSE)</f>
        <v>#N/A</v>
      </c>
      <c r="AW277" t="e">
        <f>VLOOKUP(C277,[1]base_traduzida!$C$1:$CN$437,66,FALSE)</f>
        <v>#N/A</v>
      </c>
      <c r="AX277" t="e">
        <f>VLOOKUP(C277,[1]base_traduzida!$C$1:$CN$437,64,FALSE)</f>
        <v>#N/A</v>
      </c>
      <c r="AY277" t="e">
        <f>VLOOKUP(C277,[1]base_traduzida!$C$1:$CN$437,65,FALSE)</f>
        <v>#N/A</v>
      </c>
      <c r="AZ277" t="e">
        <f>VLOOKUP(C277,[1]base_traduzida!$C$1:$CN$437,69,FALSE)</f>
        <v>#N/A</v>
      </c>
    </row>
    <row r="278" spans="1:52" x14ac:dyDescent="0.25">
      <c r="A278" t="s">
        <v>2131</v>
      </c>
      <c r="B278" t="s">
        <v>2127</v>
      </c>
      <c r="C278" t="s">
        <v>2132</v>
      </c>
      <c r="D278" t="s">
        <v>2129</v>
      </c>
      <c r="E278">
        <v>2022</v>
      </c>
      <c r="H278" t="s">
        <v>2133</v>
      </c>
      <c r="I278" t="s">
        <v>2134</v>
      </c>
      <c r="J278" t="s">
        <v>61</v>
      </c>
      <c r="L278">
        <v>1</v>
      </c>
      <c r="M278" t="b">
        <v>0</v>
      </c>
      <c r="N278" t="s">
        <v>2135</v>
      </c>
      <c r="O278" t="s">
        <v>393</v>
      </c>
      <c r="T278" t="s">
        <v>54</v>
      </c>
      <c r="U278" t="s">
        <v>55</v>
      </c>
      <c r="V278" t="s">
        <v>140</v>
      </c>
      <c r="W278" t="s">
        <v>57</v>
      </c>
      <c r="AA278" t="e">
        <f>VLOOKUP(C278,[1]base_traduzida!$C$1:$CN$437,8,FALSE)</f>
        <v>#N/A</v>
      </c>
      <c r="AB278" t="e">
        <f>VLOOKUP(C278,[1]base_traduzida!$C$1:$CN$437,9,FALSE)</f>
        <v>#N/A</v>
      </c>
      <c r="AC278" t="e">
        <f>VLOOKUP(C278,[1]base_traduzida!$C$1:$CN$437,16,FALSE)</f>
        <v>#N/A</v>
      </c>
      <c r="AD278" t="e">
        <f>VLOOKUP(C278,[1]base_traduzida!$C$1:$CN$437,68,FALSE)</f>
        <v>#N/A</v>
      </c>
      <c r="AE278" t="e">
        <f>VLOOKUP(C278,[1]base_traduzida!$C$1:$CN$437,67,FALSE)</f>
        <v>#N/A</v>
      </c>
      <c r="AF278" t="e">
        <f>VLOOKUP(C278,[1]base_traduzida!$C$1:$CN$437,71,FALSE)</f>
        <v>#N/A</v>
      </c>
      <c r="AG278" t="e">
        <f>VLOOKUP(C278,[1]base_traduzida!$C$1:$CN$437,72,FALSE)</f>
        <v>#N/A</v>
      </c>
      <c r="AH278" t="e">
        <f>VLOOKUP(C278,[1]base_traduzida!$C$1:$CN$437,73,FALSE)</f>
        <v>#N/A</v>
      </c>
      <c r="AI278" t="e">
        <f>VLOOKUP(C278,[1]base_traduzida!$C$1:$CN$437,74,FALSE)</f>
        <v>#N/A</v>
      </c>
      <c r="AJ278" t="e">
        <f>VLOOKUP(C278,[1]base_traduzida!$C$1:$CN$437,75,FALSE)</f>
        <v>#N/A</v>
      </c>
      <c r="AK278" t="e">
        <f>VLOOKUP(C278,[1]base_traduzida!$C$1:$CN$437,76,FALSE)</f>
        <v>#N/A</v>
      </c>
      <c r="AL278" t="e">
        <f>VLOOKUP(C278,[1]base_traduzida!$C$1:$CN$437,77,FALSE)</f>
        <v>#N/A</v>
      </c>
      <c r="AM278" t="e">
        <f>VLOOKUP(C278,[1]base_traduzida!$C$1:$CN$437,78,FALSE)</f>
        <v>#N/A</v>
      </c>
      <c r="AN278">
        <v>0</v>
      </c>
      <c r="AO278" t="e">
        <f>VLOOKUP(C278,[1]base_traduzida!$C$1:$CN$437,80,FALSE)</f>
        <v>#N/A</v>
      </c>
      <c r="AP278" t="e">
        <f>VLOOKUP(C278,[1]base_traduzida!$C$1:$CN$437,81,FALSE)</f>
        <v>#N/A</v>
      </c>
      <c r="AQ278">
        <v>0</v>
      </c>
      <c r="AR278" t="e">
        <f>VLOOKUP(C278,[1]base_traduzida!$C$1:$CN$437,85,FALSE)</f>
        <v>#N/A</v>
      </c>
      <c r="AS278" t="e">
        <f>VLOOKUP(C278,[1]base_traduzida!$C$1:$CN$437,83,FALSE)</f>
        <v>#N/A</v>
      </c>
      <c r="AT278" t="e">
        <f>VLOOKUP(C278,[1]base_traduzida!$C$1:$CN$437,84,FALSE)</f>
        <v>#N/A</v>
      </c>
      <c r="AU278" t="e">
        <f>VLOOKUP(C278,[1]base_traduzida!$C$1:$CN$437,82,FALSE)</f>
        <v>#N/A</v>
      </c>
      <c r="AV278" t="e">
        <f>VLOOKUP(C278,[1]base_traduzida!$C$1:$CN$437,90,FALSE)</f>
        <v>#N/A</v>
      </c>
      <c r="AW278" t="e">
        <f>VLOOKUP(C278,[1]base_traduzida!$C$1:$CN$437,66,FALSE)</f>
        <v>#N/A</v>
      </c>
      <c r="AX278" t="e">
        <f>VLOOKUP(C278,[1]base_traduzida!$C$1:$CN$437,64,FALSE)</f>
        <v>#N/A</v>
      </c>
      <c r="AY278" t="e">
        <f>VLOOKUP(C278,[1]base_traduzida!$C$1:$CN$437,65,FALSE)</f>
        <v>#N/A</v>
      </c>
      <c r="AZ278" t="e">
        <f>VLOOKUP(C278,[1]base_traduzida!$C$1:$CN$437,69,FALSE)</f>
        <v>#N/A</v>
      </c>
    </row>
    <row r="279" spans="1:52" x14ac:dyDescent="0.25">
      <c r="A279" t="s">
        <v>2136</v>
      </c>
      <c r="B279" t="s">
        <v>2137</v>
      </c>
      <c r="C279" t="s">
        <v>2138</v>
      </c>
      <c r="D279" t="s">
        <v>2139</v>
      </c>
      <c r="E279">
        <v>2012</v>
      </c>
      <c r="G279">
        <v>16</v>
      </c>
      <c r="H279" t="s">
        <v>2140</v>
      </c>
      <c r="I279" t="s">
        <v>2141</v>
      </c>
      <c r="J279" t="s">
        <v>61</v>
      </c>
      <c r="L279">
        <v>1</v>
      </c>
      <c r="M279" t="b">
        <v>0</v>
      </c>
      <c r="N279" t="s">
        <v>2142</v>
      </c>
      <c r="O279" t="s">
        <v>254</v>
      </c>
      <c r="T279" t="s">
        <v>54</v>
      </c>
      <c r="U279" t="s">
        <v>55</v>
      </c>
      <c r="V279" t="s">
        <v>140</v>
      </c>
      <c r="W279" t="s">
        <v>57</v>
      </c>
      <c r="AA279">
        <f>VLOOKUP(C279,[1]base_traduzida!$C$1:$CN$437,8,FALSE)</f>
        <v>0</v>
      </c>
      <c r="AB279">
        <f>VLOOKUP(C279,[1]base_traduzida!$C$1:$CN$437,9,FALSE)</f>
        <v>0</v>
      </c>
      <c r="AC279">
        <f>VLOOKUP(C279,[1]base_traduzida!$C$1:$CN$437,16,FALSE)</f>
        <v>0</v>
      </c>
      <c r="AD279">
        <f>VLOOKUP(C279,[1]base_traduzida!$C$1:$CN$437,68,FALSE)</f>
        <v>0</v>
      </c>
      <c r="AE279">
        <f>VLOOKUP(C279,[1]base_traduzida!$C$1:$CN$437,67,FALSE)</f>
        <v>0</v>
      </c>
      <c r="AF279">
        <f>VLOOKUP(C279,[1]base_traduzida!$C$1:$CN$437,71,FALSE)</f>
        <v>0</v>
      </c>
      <c r="AG279">
        <f>VLOOKUP(C279,[1]base_traduzida!$C$1:$CN$437,72,FALSE)</f>
        <v>0</v>
      </c>
      <c r="AH279">
        <f>VLOOKUP(C279,[1]base_traduzida!$C$1:$CN$437,73,FALSE)</f>
        <v>0</v>
      </c>
      <c r="AI279">
        <f>VLOOKUP(C279,[1]base_traduzida!$C$1:$CN$437,74,FALSE)</f>
        <v>0</v>
      </c>
      <c r="AJ279">
        <f>VLOOKUP(C279,[1]base_traduzida!$C$1:$CN$437,75,FALSE)</f>
        <v>0</v>
      </c>
      <c r="AK279">
        <f>VLOOKUP(C279,[1]base_traduzida!$C$1:$CN$437,76,FALSE)</f>
        <v>0</v>
      </c>
      <c r="AL279">
        <f>VLOOKUP(C279,[1]base_traduzida!$C$1:$CN$437,77,FALSE)</f>
        <v>0</v>
      </c>
      <c r="AM279">
        <f>VLOOKUP(C279,[1]base_traduzida!$C$1:$CN$437,78,FALSE)</f>
        <v>0</v>
      </c>
      <c r="AN279">
        <v>0</v>
      </c>
      <c r="AO279">
        <f>VLOOKUP(C279,[1]base_traduzida!$C$1:$CN$437,80,FALSE)</f>
        <v>0</v>
      </c>
      <c r="AP279">
        <f>VLOOKUP(C279,[1]base_traduzida!$C$1:$CN$437,81,FALSE)</f>
        <v>0</v>
      </c>
      <c r="AQ279">
        <v>0</v>
      </c>
      <c r="AR279">
        <f>VLOOKUP(C279,[1]base_traduzida!$C$1:$CN$437,85,FALSE)</f>
        <v>0</v>
      </c>
      <c r="AS279">
        <f>VLOOKUP(C279,[1]base_traduzida!$C$1:$CN$437,83,FALSE)</f>
        <v>0</v>
      </c>
      <c r="AT279">
        <f>VLOOKUP(C279,[1]base_traduzida!$C$1:$CN$437,84,FALSE)</f>
        <v>0</v>
      </c>
      <c r="AU279">
        <f>VLOOKUP(C279,[1]base_traduzida!$C$1:$CN$437,82,FALSE)</f>
        <v>0</v>
      </c>
      <c r="AV279">
        <f>VLOOKUP(C279,[1]base_traduzida!$C$1:$CN$437,90,FALSE)</f>
        <v>0</v>
      </c>
      <c r="AW279">
        <f>VLOOKUP(C279,[1]base_traduzida!$C$1:$CN$437,66,FALSE)</f>
        <v>0</v>
      </c>
      <c r="AX279">
        <f>VLOOKUP(C279,[1]base_traduzida!$C$1:$CN$437,64,FALSE)</f>
        <v>0</v>
      </c>
      <c r="AY279">
        <f>VLOOKUP(C279,[1]base_traduzida!$C$1:$CN$437,65,FALSE)</f>
        <v>0</v>
      </c>
      <c r="AZ279">
        <f>VLOOKUP(C279,[1]base_traduzida!$C$1:$CN$437,69,FALSE)</f>
        <v>0</v>
      </c>
    </row>
    <row r="280" spans="1:52" x14ac:dyDescent="0.25">
      <c r="A280" t="s">
        <v>2143</v>
      </c>
      <c r="C280" t="s">
        <v>2144</v>
      </c>
      <c r="D280" t="s">
        <v>2145</v>
      </c>
      <c r="E280">
        <v>2013</v>
      </c>
      <c r="F280" t="s">
        <v>61</v>
      </c>
      <c r="G280">
        <v>3</v>
      </c>
      <c r="H280" t="s">
        <v>2146</v>
      </c>
      <c r="I280" t="s">
        <v>2147</v>
      </c>
      <c r="J280" t="s">
        <v>61</v>
      </c>
      <c r="L280">
        <v>1</v>
      </c>
      <c r="M280" t="b">
        <v>0</v>
      </c>
      <c r="N280" t="s">
        <v>2148</v>
      </c>
      <c r="O280" t="s">
        <v>156</v>
      </c>
      <c r="P280" t="s">
        <v>1171</v>
      </c>
      <c r="Q280" t="s">
        <v>1172</v>
      </c>
      <c r="S280">
        <v>110354</v>
      </c>
      <c r="T280" t="s">
        <v>54</v>
      </c>
      <c r="U280" t="s">
        <v>75</v>
      </c>
      <c r="W280" t="s">
        <v>57</v>
      </c>
      <c r="AA280">
        <f>VLOOKUP(C280,[1]base_traduzida!$C$1:$CN$437,8,FALSE)</f>
        <v>0</v>
      </c>
      <c r="AB280">
        <f>VLOOKUP(C280,[1]base_traduzida!$C$1:$CN$437,9,FALSE)</f>
        <v>0</v>
      </c>
      <c r="AC280">
        <f>VLOOKUP(C280,[1]base_traduzida!$C$1:$CN$437,16,FALSE)</f>
        <v>0</v>
      </c>
      <c r="AD280">
        <f>VLOOKUP(C280,[1]base_traduzida!$C$1:$CN$437,68,FALSE)</f>
        <v>0</v>
      </c>
      <c r="AE280">
        <f>VLOOKUP(C280,[1]base_traduzida!$C$1:$CN$437,67,FALSE)</f>
        <v>0</v>
      </c>
      <c r="AF280">
        <f>VLOOKUP(C280,[1]base_traduzida!$C$1:$CN$437,71,FALSE)</f>
        <v>0</v>
      </c>
      <c r="AG280">
        <f>VLOOKUP(C280,[1]base_traduzida!$C$1:$CN$437,72,FALSE)</f>
        <v>0</v>
      </c>
      <c r="AH280">
        <f>VLOOKUP(C280,[1]base_traduzida!$C$1:$CN$437,73,FALSE)</f>
        <v>0</v>
      </c>
      <c r="AI280">
        <f>VLOOKUP(C280,[1]base_traduzida!$C$1:$CN$437,74,FALSE)</f>
        <v>0</v>
      </c>
      <c r="AJ280">
        <f>VLOOKUP(C280,[1]base_traduzida!$C$1:$CN$437,75,FALSE)</f>
        <v>0</v>
      </c>
      <c r="AK280">
        <f>VLOOKUP(C280,[1]base_traduzida!$C$1:$CN$437,76,FALSE)</f>
        <v>0</v>
      </c>
      <c r="AL280">
        <f>VLOOKUP(C280,[1]base_traduzida!$C$1:$CN$437,77,FALSE)</f>
        <v>0</v>
      </c>
      <c r="AM280">
        <f>VLOOKUP(C280,[1]base_traduzida!$C$1:$CN$437,78,FALSE)</f>
        <v>0</v>
      </c>
      <c r="AN280">
        <v>0</v>
      </c>
      <c r="AO280">
        <f>VLOOKUP(C280,[1]base_traduzida!$C$1:$CN$437,80,FALSE)</f>
        <v>0</v>
      </c>
      <c r="AP280">
        <f>VLOOKUP(C280,[1]base_traduzida!$C$1:$CN$437,81,FALSE)</f>
        <v>0</v>
      </c>
      <c r="AQ280">
        <v>0</v>
      </c>
      <c r="AR280">
        <f>VLOOKUP(C280,[1]base_traduzida!$C$1:$CN$437,85,FALSE)</f>
        <v>0</v>
      </c>
      <c r="AS280">
        <f>VLOOKUP(C280,[1]base_traduzida!$C$1:$CN$437,83,FALSE)</f>
        <v>0</v>
      </c>
      <c r="AT280">
        <f>VLOOKUP(C280,[1]base_traduzida!$C$1:$CN$437,84,FALSE)</f>
        <v>0</v>
      </c>
      <c r="AU280">
        <f>VLOOKUP(C280,[1]base_traduzida!$C$1:$CN$437,82,FALSE)</f>
        <v>0</v>
      </c>
      <c r="AV280">
        <f>VLOOKUP(C280,[1]base_traduzida!$C$1:$CN$437,90,FALSE)</f>
        <v>0</v>
      </c>
      <c r="AW280">
        <f>VLOOKUP(C280,[1]base_traduzida!$C$1:$CN$437,66,FALSE)</f>
        <v>0</v>
      </c>
      <c r="AX280">
        <f>VLOOKUP(C280,[1]base_traduzida!$C$1:$CN$437,64,FALSE)</f>
        <v>0</v>
      </c>
      <c r="AY280">
        <f>VLOOKUP(C280,[1]base_traduzida!$C$1:$CN$437,65,FALSE)</f>
        <v>0</v>
      </c>
      <c r="AZ280">
        <f>VLOOKUP(C280,[1]base_traduzida!$C$1:$CN$437,69,FALSE)</f>
        <v>0</v>
      </c>
    </row>
    <row r="281" spans="1:52" x14ac:dyDescent="0.25">
      <c r="A281" t="s">
        <v>2149</v>
      </c>
      <c r="B281" t="s">
        <v>2150</v>
      </c>
      <c r="C281" t="s">
        <v>2151</v>
      </c>
      <c r="D281" t="s">
        <v>2152</v>
      </c>
      <c r="E281">
        <v>2015</v>
      </c>
      <c r="G281">
        <v>66</v>
      </c>
      <c r="H281" t="s">
        <v>2153</v>
      </c>
      <c r="I281" t="s">
        <v>2154</v>
      </c>
      <c r="L281">
        <v>17</v>
      </c>
      <c r="M281" t="b">
        <v>1</v>
      </c>
      <c r="N281" t="s">
        <v>2155</v>
      </c>
      <c r="O281" t="s">
        <v>108</v>
      </c>
      <c r="T281" t="s">
        <v>54</v>
      </c>
      <c r="U281" t="s">
        <v>55</v>
      </c>
      <c r="V281" t="s">
        <v>385</v>
      </c>
      <c r="W281" t="s">
        <v>57</v>
      </c>
      <c r="AA281">
        <f>VLOOKUP(C281,[1]base_traduzida!$C$1:$CN$437,8,FALSE)</f>
        <v>0</v>
      </c>
      <c r="AB281">
        <f>VLOOKUP(C281,[1]base_traduzida!$C$1:$CN$437,9,FALSE)</f>
        <v>0</v>
      </c>
      <c r="AC281">
        <f>VLOOKUP(C281,[1]base_traduzida!$C$1:$CN$437,16,FALSE)</f>
        <v>0</v>
      </c>
      <c r="AD281">
        <f>VLOOKUP(C281,[1]base_traduzida!$C$1:$CN$437,68,FALSE)</f>
        <v>0</v>
      </c>
      <c r="AE281">
        <f>VLOOKUP(C281,[1]base_traduzida!$C$1:$CN$437,67,FALSE)</f>
        <v>0</v>
      </c>
      <c r="AF281">
        <f>VLOOKUP(C281,[1]base_traduzida!$C$1:$CN$437,71,FALSE)</f>
        <v>0</v>
      </c>
      <c r="AG281">
        <f>VLOOKUP(C281,[1]base_traduzida!$C$1:$CN$437,72,FALSE)</f>
        <v>0</v>
      </c>
      <c r="AH281">
        <f>VLOOKUP(C281,[1]base_traduzida!$C$1:$CN$437,73,FALSE)</f>
        <v>0</v>
      </c>
      <c r="AI281">
        <f>VLOOKUP(C281,[1]base_traduzida!$C$1:$CN$437,74,FALSE)</f>
        <v>0</v>
      </c>
      <c r="AJ281">
        <f>VLOOKUP(C281,[1]base_traduzida!$C$1:$CN$437,75,FALSE)</f>
        <v>0</v>
      </c>
      <c r="AK281">
        <f>VLOOKUP(C281,[1]base_traduzida!$C$1:$CN$437,76,FALSE)</f>
        <v>0</v>
      </c>
      <c r="AL281">
        <f>VLOOKUP(C281,[1]base_traduzida!$C$1:$CN$437,77,FALSE)</f>
        <v>0</v>
      </c>
      <c r="AM281">
        <f>VLOOKUP(C281,[1]base_traduzida!$C$1:$CN$437,78,FALSE)</f>
        <v>0</v>
      </c>
      <c r="AN281">
        <v>0</v>
      </c>
      <c r="AO281">
        <f>VLOOKUP(C281,[1]base_traduzida!$C$1:$CN$437,80,FALSE)</f>
        <v>0</v>
      </c>
      <c r="AP281">
        <f>VLOOKUP(C281,[1]base_traduzida!$C$1:$CN$437,81,FALSE)</f>
        <v>0</v>
      </c>
      <c r="AQ281">
        <v>0</v>
      </c>
      <c r="AR281">
        <f>VLOOKUP(C281,[1]base_traduzida!$C$1:$CN$437,85,FALSE)</f>
        <v>0</v>
      </c>
      <c r="AS281">
        <f>VLOOKUP(C281,[1]base_traduzida!$C$1:$CN$437,83,FALSE)</f>
        <v>0</v>
      </c>
      <c r="AT281">
        <f>VLOOKUP(C281,[1]base_traduzida!$C$1:$CN$437,84,FALSE)</f>
        <v>0</v>
      </c>
      <c r="AU281">
        <f>VLOOKUP(C281,[1]base_traduzida!$C$1:$CN$437,82,FALSE)</f>
        <v>0</v>
      </c>
      <c r="AV281">
        <f>VLOOKUP(C281,[1]base_traduzida!$C$1:$CN$437,90,FALSE)</f>
        <v>0</v>
      </c>
      <c r="AW281">
        <f>VLOOKUP(C281,[1]base_traduzida!$C$1:$CN$437,66,FALSE)</f>
        <v>0</v>
      </c>
      <c r="AX281">
        <f>VLOOKUP(C281,[1]base_traduzida!$C$1:$CN$437,64,FALSE)</f>
        <v>0</v>
      </c>
      <c r="AY281">
        <f>VLOOKUP(C281,[1]base_traduzida!$C$1:$CN$437,65,FALSE)</f>
        <v>0</v>
      </c>
      <c r="AZ281">
        <f>VLOOKUP(C281,[1]base_traduzida!$C$1:$CN$437,69,FALSE)</f>
        <v>0</v>
      </c>
    </row>
    <row r="282" spans="1:52" x14ac:dyDescent="0.25">
      <c r="A282" t="s">
        <v>2156</v>
      </c>
      <c r="B282" t="s">
        <v>2157</v>
      </c>
      <c r="C282" t="s">
        <v>2158</v>
      </c>
      <c r="D282" t="s">
        <v>2159</v>
      </c>
      <c r="E282">
        <v>2016</v>
      </c>
      <c r="F282" t="s">
        <v>61</v>
      </c>
      <c r="G282">
        <v>4</v>
      </c>
      <c r="H282" t="s">
        <v>2160</v>
      </c>
      <c r="I282" t="s">
        <v>2161</v>
      </c>
      <c r="J282" t="s">
        <v>61</v>
      </c>
      <c r="L282">
        <v>6</v>
      </c>
      <c r="M282" t="b">
        <v>1</v>
      </c>
      <c r="N282" t="s">
        <v>2162</v>
      </c>
      <c r="O282" t="s">
        <v>72</v>
      </c>
      <c r="P282" t="s">
        <v>2163</v>
      </c>
      <c r="Q282" t="s">
        <v>2164</v>
      </c>
      <c r="S282">
        <v>118994</v>
      </c>
      <c r="T282" t="s">
        <v>54</v>
      </c>
      <c r="U282" t="s">
        <v>75</v>
      </c>
      <c r="W282" t="s">
        <v>57</v>
      </c>
      <c r="AA282">
        <f>VLOOKUP(C282,[1]base_traduzida!$C$1:$CN$437,8,FALSE)</f>
        <v>0</v>
      </c>
      <c r="AB282">
        <f>VLOOKUP(C282,[1]base_traduzida!$C$1:$CN$437,9,FALSE)</f>
        <v>1</v>
      </c>
      <c r="AC282">
        <f>VLOOKUP(C282,[1]base_traduzida!$C$1:$CN$437,16,FALSE)</f>
        <v>1</v>
      </c>
      <c r="AD282">
        <f>VLOOKUP(C282,[1]base_traduzida!$C$1:$CN$437,68,FALSE)</f>
        <v>1</v>
      </c>
      <c r="AE282">
        <f>VLOOKUP(C282,[1]base_traduzida!$C$1:$CN$437,67,FALSE)</f>
        <v>0</v>
      </c>
      <c r="AF282">
        <f>VLOOKUP(C282,[1]base_traduzida!$C$1:$CN$437,71,FALSE)</f>
        <v>0</v>
      </c>
      <c r="AG282">
        <f>VLOOKUP(C282,[1]base_traduzida!$C$1:$CN$437,72,FALSE)</f>
        <v>0</v>
      </c>
      <c r="AH282">
        <f>VLOOKUP(C282,[1]base_traduzida!$C$1:$CN$437,73,FALSE)</f>
        <v>0</v>
      </c>
      <c r="AI282">
        <f>VLOOKUP(C282,[1]base_traduzida!$C$1:$CN$437,74,FALSE)</f>
        <v>0</v>
      </c>
      <c r="AJ282">
        <f>VLOOKUP(C282,[1]base_traduzida!$C$1:$CN$437,75,FALSE)</f>
        <v>0</v>
      </c>
      <c r="AK282">
        <f>VLOOKUP(C282,[1]base_traduzida!$C$1:$CN$437,76,FALSE)</f>
        <v>0</v>
      </c>
      <c r="AL282">
        <f>VLOOKUP(C282,[1]base_traduzida!$C$1:$CN$437,77,FALSE)</f>
        <v>0</v>
      </c>
      <c r="AM282">
        <f>VLOOKUP(C282,[1]base_traduzida!$C$1:$CN$437,78,FALSE)</f>
        <v>0</v>
      </c>
      <c r="AN282">
        <v>0</v>
      </c>
      <c r="AO282">
        <f>VLOOKUP(C282,[1]base_traduzida!$C$1:$CN$437,80,FALSE)</f>
        <v>0</v>
      </c>
      <c r="AP282" t="str">
        <f>VLOOKUP(C282,[1]base_traduzida!$C$1:$CN$437,81,FALSE)</f>
        <v>Entra ou ñ para leitura: sim - bom</v>
      </c>
      <c r="AQ282">
        <v>0</v>
      </c>
      <c r="AR282">
        <f>VLOOKUP(C282,[1]base_traduzida!$C$1:$CN$437,85,FALSE)</f>
        <v>0</v>
      </c>
      <c r="AS282">
        <f>VLOOKUP(C282,[1]base_traduzida!$C$1:$CN$437,83,FALSE)</f>
        <v>44368</v>
      </c>
      <c r="AT282">
        <f>VLOOKUP(C282,[1]base_traduzida!$C$1:$CN$437,84,FALSE)</f>
        <v>0</v>
      </c>
      <c r="AU282" t="str">
        <f>VLOOKUP(C282,[1]base_traduzida!$C$1:$CN$437,82,FALSE)</f>
        <v>Bom</v>
      </c>
      <c r="AV282">
        <f>VLOOKUP(C282,[1]base_traduzida!$C$1:$CN$437,90,FALSE)</f>
        <v>0</v>
      </c>
      <c r="AW282">
        <f>VLOOKUP(C282,[1]base_traduzida!$C$1:$CN$437,66,FALSE)</f>
        <v>1</v>
      </c>
      <c r="AX282">
        <f>VLOOKUP(C282,[1]base_traduzida!$C$1:$CN$437,64,FALSE)</f>
        <v>1</v>
      </c>
      <c r="AY282" t="str">
        <f>VLOOKUP(C282,[1]base_traduzida!$C$1:$CN$437,65,FALSE)</f>
        <v>Leitura completa: sim</v>
      </c>
      <c r="AZ282">
        <f>VLOOKUP(C282,[1]base_traduzida!$C$1:$CN$437,69,FALSE)</f>
        <v>0</v>
      </c>
    </row>
    <row r="283" spans="1:52" x14ac:dyDescent="0.25">
      <c r="A283" t="s">
        <v>2165</v>
      </c>
      <c r="B283" t="s">
        <v>2166</v>
      </c>
      <c r="C283" t="s">
        <v>2167</v>
      </c>
      <c r="D283" t="s">
        <v>2168</v>
      </c>
      <c r="E283">
        <v>2022</v>
      </c>
      <c r="H283" t="s">
        <v>2169</v>
      </c>
      <c r="I283" t="s">
        <v>2170</v>
      </c>
      <c r="L283">
        <v>11</v>
      </c>
      <c r="M283" t="b">
        <v>1</v>
      </c>
      <c r="N283" t="s">
        <v>2171</v>
      </c>
      <c r="O283" t="s">
        <v>2172</v>
      </c>
      <c r="T283" t="s">
        <v>54</v>
      </c>
      <c r="U283" t="s">
        <v>55</v>
      </c>
      <c r="V283" t="s">
        <v>385</v>
      </c>
      <c r="W283" t="s">
        <v>57</v>
      </c>
      <c r="AA283" t="e">
        <f>VLOOKUP(C283,[1]base_traduzida!$C$1:$CN$437,8,FALSE)</f>
        <v>#N/A</v>
      </c>
      <c r="AB283" t="e">
        <f>VLOOKUP(C283,[1]base_traduzida!$C$1:$CN$437,9,FALSE)</f>
        <v>#N/A</v>
      </c>
      <c r="AC283" t="e">
        <f>VLOOKUP(C283,[1]base_traduzida!$C$1:$CN$437,16,FALSE)</f>
        <v>#N/A</v>
      </c>
      <c r="AD283" t="e">
        <f>VLOOKUP(C283,[1]base_traduzida!$C$1:$CN$437,68,FALSE)</f>
        <v>#N/A</v>
      </c>
      <c r="AE283" t="e">
        <f>VLOOKUP(C283,[1]base_traduzida!$C$1:$CN$437,67,FALSE)</f>
        <v>#N/A</v>
      </c>
      <c r="AF283" t="e">
        <f>VLOOKUP(C283,[1]base_traduzida!$C$1:$CN$437,71,FALSE)</f>
        <v>#N/A</v>
      </c>
      <c r="AG283" t="e">
        <f>VLOOKUP(C283,[1]base_traduzida!$C$1:$CN$437,72,FALSE)</f>
        <v>#N/A</v>
      </c>
      <c r="AH283" t="e">
        <f>VLOOKUP(C283,[1]base_traduzida!$C$1:$CN$437,73,FALSE)</f>
        <v>#N/A</v>
      </c>
      <c r="AI283" t="e">
        <f>VLOOKUP(C283,[1]base_traduzida!$C$1:$CN$437,74,FALSE)</f>
        <v>#N/A</v>
      </c>
      <c r="AJ283" t="e">
        <f>VLOOKUP(C283,[1]base_traduzida!$C$1:$CN$437,75,FALSE)</f>
        <v>#N/A</v>
      </c>
      <c r="AK283" t="e">
        <f>VLOOKUP(C283,[1]base_traduzida!$C$1:$CN$437,76,FALSE)</f>
        <v>#N/A</v>
      </c>
      <c r="AL283" t="e">
        <f>VLOOKUP(C283,[1]base_traduzida!$C$1:$CN$437,77,FALSE)</f>
        <v>#N/A</v>
      </c>
      <c r="AM283" t="e">
        <f>VLOOKUP(C283,[1]base_traduzida!$C$1:$CN$437,78,FALSE)</f>
        <v>#N/A</v>
      </c>
      <c r="AN283">
        <v>0</v>
      </c>
      <c r="AO283" t="e">
        <f>VLOOKUP(C283,[1]base_traduzida!$C$1:$CN$437,80,FALSE)</f>
        <v>#N/A</v>
      </c>
      <c r="AP283" t="e">
        <f>VLOOKUP(C283,[1]base_traduzida!$C$1:$CN$437,81,FALSE)</f>
        <v>#N/A</v>
      </c>
      <c r="AQ283">
        <v>0</v>
      </c>
      <c r="AR283" t="e">
        <f>VLOOKUP(C283,[1]base_traduzida!$C$1:$CN$437,85,FALSE)</f>
        <v>#N/A</v>
      </c>
      <c r="AS283" t="e">
        <f>VLOOKUP(C283,[1]base_traduzida!$C$1:$CN$437,83,FALSE)</f>
        <v>#N/A</v>
      </c>
      <c r="AT283" t="e">
        <f>VLOOKUP(C283,[1]base_traduzida!$C$1:$CN$437,84,FALSE)</f>
        <v>#N/A</v>
      </c>
      <c r="AU283" t="e">
        <f>VLOOKUP(C283,[1]base_traduzida!$C$1:$CN$437,82,FALSE)</f>
        <v>#N/A</v>
      </c>
      <c r="AV283" t="e">
        <f>VLOOKUP(C283,[1]base_traduzida!$C$1:$CN$437,90,FALSE)</f>
        <v>#N/A</v>
      </c>
      <c r="AW283" t="e">
        <f>VLOOKUP(C283,[1]base_traduzida!$C$1:$CN$437,66,FALSE)</f>
        <v>#N/A</v>
      </c>
      <c r="AX283" t="e">
        <f>VLOOKUP(C283,[1]base_traduzida!$C$1:$CN$437,64,FALSE)</f>
        <v>#N/A</v>
      </c>
      <c r="AY283" t="e">
        <f>VLOOKUP(C283,[1]base_traduzida!$C$1:$CN$437,65,FALSE)</f>
        <v>#N/A</v>
      </c>
      <c r="AZ283" t="e">
        <f>VLOOKUP(C283,[1]base_traduzida!$C$1:$CN$437,69,FALSE)</f>
        <v>#N/A</v>
      </c>
    </row>
    <row r="284" spans="1:52" x14ac:dyDescent="0.25">
      <c r="B284" t="s">
        <v>2173</v>
      </c>
      <c r="C284" t="s">
        <v>2174</v>
      </c>
      <c r="D284" t="s">
        <v>2175</v>
      </c>
      <c r="F284" t="s">
        <v>61</v>
      </c>
      <c r="I284" t="s">
        <v>523</v>
      </c>
      <c r="W284" t="s">
        <v>524</v>
      </c>
      <c r="X284">
        <v>2022</v>
      </c>
      <c r="Y284" t="s">
        <v>2176</v>
      </c>
      <c r="Z284" t="s">
        <v>2173</v>
      </c>
      <c r="AA284" t="e">
        <f>VLOOKUP(C284,[1]base_traduzida!$C$1:$CN$437,8,FALSE)</f>
        <v>#N/A</v>
      </c>
      <c r="AB284" t="e">
        <f>VLOOKUP(C284,[1]base_traduzida!$C$1:$CN$437,9,FALSE)</f>
        <v>#N/A</v>
      </c>
      <c r="AC284" t="e">
        <f>VLOOKUP(C284,[1]base_traduzida!$C$1:$CN$437,16,FALSE)</f>
        <v>#N/A</v>
      </c>
      <c r="AD284" t="e">
        <f>VLOOKUP(C284,[1]base_traduzida!$C$1:$CN$437,68,FALSE)</f>
        <v>#N/A</v>
      </c>
      <c r="AE284" t="e">
        <f>VLOOKUP(C284,[1]base_traduzida!$C$1:$CN$437,67,FALSE)</f>
        <v>#N/A</v>
      </c>
      <c r="AF284" t="e">
        <f>VLOOKUP(C284,[1]base_traduzida!$C$1:$CN$437,71,FALSE)</f>
        <v>#N/A</v>
      </c>
      <c r="AG284" t="e">
        <f>VLOOKUP(C284,[1]base_traduzida!$C$1:$CN$437,72,FALSE)</f>
        <v>#N/A</v>
      </c>
      <c r="AH284" t="e">
        <f>VLOOKUP(C284,[1]base_traduzida!$C$1:$CN$437,73,FALSE)</f>
        <v>#N/A</v>
      </c>
      <c r="AI284" t="e">
        <f>VLOOKUP(C284,[1]base_traduzida!$C$1:$CN$437,74,FALSE)</f>
        <v>#N/A</v>
      </c>
      <c r="AJ284" t="e">
        <f>VLOOKUP(C284,[1]base_traduzida!$C$1:$CN$437,75,FALSE)</f>
        <v>#N/A</v>
      </c>
      <c r="AK284" t="e">
        <f>VLOOKUP(C284,[1]base_traduzida!$C$1:$CN$437,76,FALSE)</f>
        <v>#N/A</v>
      </c>
      <c r="AL284" t="e">
        <f>VLOOKUP(C284,[1]base_traduzida!$C$1:$CN$437,77,FALSE)</f>
        <v>#N/A</v>
      </c>
      <c r="AM284" t="e">
        <f>VLOOKUP(C284,[1]base_traduzida!$C$1:$CN$437,78,FALSE)</f>
        <v>#N/A</v>
      </c>
      <c r="AN284">
        <v>0</v>
      </c>
      <c r="AO284" t="e">
        <f>VLOOKUP(C284,[1]base_traduzida!$C$1:$CN$437,80,FALSE)</f>
        <v>#N/A</v>
      </c>
      <c r="AP284" t="e">
        <f>VLOOKUP(C284,[1]base_traduzida!$C$1:$CN$437,81,FALSE)</f>
        <v>#N/A</v>
      </c>
      <c r="AQ284">
        <v>0</v>
      </c>
      <c r="AR284" t="e">
        <f>VLOOKUP(C284,[1]base_traduzida!$C$1:$CN$437,85,FALSE)</f>
        <v>#N/A</v>
      </c>
      <c r="AS284" t="e">
        <f>VLOOKUP(C284,[1]base_traduzida!$C$1:$CN$437,83,FALSE)</f>
        <v>#N/A</v>
      </c>
      <c r="AT284" t="e">
        <f>VLOOKUP(C284,[1]base_traduzida!$C$1:$CN$437,84,FALSE)</f>
        <v>#N/A</v>
      </c>
      <c r="AU284" t="e">
        <f>VLOOKUP(C284,[1]base_traduzida!$C$1:$CN$437,82,FALSE)</f>
        <v>#N/A</v>
      </c>
      <c r="AV284" t="e">
        <f>VLOOKUP(C284,[1]base_traduzida!$C$1:$CN$437,90,FALSE)</f>
        <v>#N/A</v>
      </c>
      <c r="AW284" t="e">
        <f>VLOOKUP(C284,[1]base_traduzida!$C$1:$CN$437,66,FALSE)</f>
        <v>#N/A</v>
      </c>
      <c r="AX284" t="e">
        <f>VLOOKUP(C284,[1]base_traduzida!$C$1:$CN$437,64,FALSE)</f>
        <v>#N/A</v>
      </c>
      <c r="AY284" t="e">
        <f>VLOOKUP(C284,[1]base_traduzida!$C$1:$CN$437,65,FALSE)</f>
        <v>#N/A</v>
      </c>
      <c r="AZ284" t="e">
        <f>VLOOKUP(C284,[1]base_traduzida!$C$1:$CN$437,69,FALSE)</f>
        <v>#N/A</v>
      </c>
    </row>
    <row r="285" spans="1:52" x14ac:dyDescent="0.25">
      <c r="A285" t="s">
        <v>2177</v>
      </c>
      <c r="B285" t="s">
        <v>2178</v>
      </c>
      <c r="C285" t="s">
        <v>2179</v>
      </c>
      <c r="D285" t="s">
        <v>2180</v>
      </c>
      <c r="E285">
        <v>2015</v>
      </c>
      <c r="F285" t="s">
        <v>61</v>
      </c>
      <c r="G285">
        <v>19</v>
      </c>
      <c r="H285" t="s">
        <v>2181</v>
      </c>
      <c r="I285" t="s">
        <v>2182</v>
      </c>
      <c r="J285" t="s">
        <v>61</v>
      </c>
      <c r="L285">
        <v>5</v>
      </c>
      <c r="M285" t="b">
        <v>1</v>
      </c>
      <c r="N285" t="s">
        <v>2183</v>
      </c>
      <c r="O285" t="s">
        <v>223</v>
      </c>
      <c r="P285" t="s">
        <v>776</v>
      </c>
      <c r="Q285" t="s">
        <v>777</v>
      </c>
      <c r="S285">
        <v>116956</v>
      </c>
      <c r="T285" t="s">
        <v>54</v>
      </c>
      <c r="U285" t="s">
        <v>75</v>
      </c>
      <c r="W285" t="s">
        <v>57</v>
      </c>
      <c r="AA285">
        <f>VLOOKUP(C285,[1]base_traduzida!$C$1:$CN$437,8,FALSE)</f>
        <v>0</v>
      </c>
      <c r="AB285">
        <f>VLOOKUP(C285,[1]base_traduzida!$C$1:$CN$437,9,FALSE)</f>
        <v>1</v>
      </c>
      <c r="AC285">
        <f>VLOOKUP(C285,[1]base_traduzida!$C$1:$CN$437,16,FALSE)</f>
        <v>0</v>
      </c>
      <c r="AD285">
        <f>VLOOKUP(C285,[1]base_traduzida!$C$1:$CN$437,68,FALSE)</f>
        <v>1</v>
      </c>
      <c r="AE285">
        <f>VLOOKUP(C285,[1]base_traduzida!$C$1:$CN$437,67,FALSE)</f>
        <v>0</v>
      </c>
      <c r="AF285">
        <f>VLOOKUP(C285,[1]base_traduzida!$C$1:$CN$437,71,FALSE)</f>
        <v>0</v>
      </c>
      <c r="AG285">
        <f>VLOOKUP(C285,[1]base_traduzida!$C$1:$CN$437,72,FALSE)</f>
        <v>0</v>
      </c>
      <c r="AH285">
        <f>VLOOKUP(C285,[1]base_traduzida!$C$1:$CN$437,73,FALSE)</f>
        <v>0</v>
      </c>
      <c r="AI285">
        <f>VLOOKUP(C285,[1]base_traduzida!$C$1:$CN$437,74,FALSE)</f>
        <v>0</v>
      </c>
      <c r="AJ285">
        <f>VLOOKUP(C285,[1]base_traduzida!$C$1:$CN$437,75,FALSE)</f>
        <v>0</v>
      </c>
      <c r="AK285">
        <f>VLOOKUP(C285,[1]base_traduzida!$C$1:$CN$437,76,FALSE)</f>
        <v>0</v>
      </c>
      <c r="AL285">
        <f>VLOOKUP(C285,[1]base_traduzida!$C$1:$CN$437,77,FALSE)</f>
        <v>0</v>
      </c>
      <c r="AM285">
        <f>VLOOKUP(C285,[1]base_traduzida!$C$1:$CN$437,78,FALSE)</f>
        <v>0</v>
      </c>
      <c r="AN285">
        <v>0</v>
      </c>
      <c r="AO285">
        <f>VLOOKUP(C285,[1]base_traduzida!$C$1:$CN$437,80,FALSE)</f>
        <v>0</v>
      </c>
      <c r="AP285" t="str">
        <f>VLOOKUP(C285,[1]base_traduzida!$C$1:$CN$437,81,FALSE)</f>
        <v>Entra ou ñ para leitura: talvez</v>
      </c>
      <c r="AQ285">
        <v>0</v>
      </c>
      <c r="AR285">
        <f>VLOOKUP(C285,[1]base_traduzida!$C$1:$CN$437,85,FALSE)</f>
        <v>0</v>
      </c>
      <c r="AS285">
        <f>VLOOKUP(C285,[1]base_traduzida!$C$1:$CN$437,83,FALSE)</f>
        <v>44368</v>
      </c>
      <c r="AT285">
        <f>VLOOKUP(C285,[1]base_traduzida!$C$1:$CN$437,84,FALSE)</f>
        <v>0</v>
      </c>
      <c r="AU285" t="str">
        <f>VLOOKUP(C285,[1]base_traduzida!$C$1:$CN$437,82,FALSE)</f>
        <v>Razoavel</v>
      </c>
      <c r="AV285">
        <f>VLOOKUP(C285,[1]base_traduzida!$C$1:$CN$437,90,FALSE)</f>
        <v>0</v>
      </c>
      <c r="AW285">
        <f>VLOOKUP(C285,[1]base_traduzida!$C$1:$CN$437,66,FALSE)</f>
        <v>0</v>
      </c>
      <c r="AX285">
        <f>VLOOKUP(C285,[1]base_traduzida!$C$1:$CN$437,64,FALSE)</f>
        <v>0</v>
      </c>
      <c r="AY285">
        <f>VLOOKUP(C285,[1]base_traduzida!$C$1:$CN$437,65,FALSE)</f>
        <v>0</v>
      </c>
      <c r="AZ285">
        <f>VLOOKUP(C285,[1]base_traduzida!$C$1:$CN$437,69,FALSE)</f>
        <v>0</v>
      </c>
    </row>
    <row r="286" spans="1:52" x14ac:dyDescent="0.25">
      <c r="A286" t="s">
        <v>2184</v>
      </c>
      <c r="B286" t="s">
        <v>2185</v>
      </c>
      <c r="C286" t="s">
        <v>2186</v>
      </c>
      <c r="D286" t="s">
        <v>2187</v>
      </c>
      <c r="E286">
        <v>2018</v>
      </c>
      <c r="G286">
        <v>3</v>
      </c>
      <c r="H286" t="s">
        <v>2188</v>
      </c>
      <c r="I286" t="s">
        <v>2189</v>
      </c>
      <c r="J286" t="s">
        <v>61</v>
      </c>
      <c r="L286">
        <v>12</v>
      </c>
      <c r="M286" t="b">
        <v>1</v>
      </c>
      <c r="N286" t="s">
        <v>2190</v>
      </c>
      <c r="O286" t="s">
        <v>1953</v>
      </c>
      <c r="P286" t="s">
        <v>2191</v>
      </c>
      <c r="Q286" t="s">
        <v>2192</v>
      </c>
      <c r="S286">
        <v>212669</v>
      </c>
      <c r="T286" t="s">
        <v>54</v>
      </c>
      <c r="U286" t="s">
        <v>75</v>
      </c>
      <c r="W286" t="s">
        <v>57</v>
      </c>
      <c r="AA286">
        <f>VLOOKUP(C286,[1]base_traduzida!$C$1:$CN$437,8,FALSE)</f>
        <v>0</v>
      </c>
      <c r="AB286">
        <f>VLOOKUP(C286,[1]base_traduzida!$C$1:$CN$437,9,FALSE)</f>
        <v>0</v>
      </c>
      <c r="AC286">
        <f>VLOOKUP(C286,[1]base_traduzida!$C$1:$CN$437,16,FALSE)</f>
        <v>0</v>
      </c>
      <c r="AD286">
        <f>VLOOKUP(C286,[1]base_traduzida!$C$1:$CN$437,68,FALSE)</f>
        <v>1</v>
      </c>
      <c r="AE286">
        <f>VLOOKUP(C286,[1]base_traduzida!$C$1:$CN$437,67,FALSE)</f>
        <v>0</v>
      </c>
      <c r="AF286">
        <f>VLOOKUP(C286,[1]base_traduzida!$C$1:$CN$437,71,FALSE)</f>
        <v>0</v>
      </c>
      <c r="AG286">
        <f>VLOOKUP(C286,[1]base_traduzida!$C$1:$CN$437,72,FALSE)</f>
        <v>0</v>
      </c>
      <c r="AH286">
        <f>VLOOKUP(C286,[1]base_traduzida!$C$1:$CN$437,73,FALSE)</f>
        <v>0</v>
      </c>
      <c r="AI286">
        <f>VLOOKUP(C286,[1]base_traduzida!$C$1:$CN$437,74,FALSE)</f>
        <v>0</v>
      </c>
      <c r="AJ286">
        <f>VLOOKUP(C286,[1]base_traduzida!$C$1:$CN$437,75,FALSE)</f>
        <v>0</v>
      </c>
      <c r="AK286">
        <f>VLOOKUP(C286,[1]base_traduzida!$C$1:$CN$437,76,FALSE)</f>
        <v>0</v>
      </c>
      <c r="AL286">
        <f>VLOOKUP(C286,[1]base_traduzida!$C$1:$CN$437,77,FALSE)</f>
        <v>0</v>
      </c>
      <c r="AM286">
        <f>VLOOKUP(C286,[1]base_traduzida!$C$1:$CN$437,78,FALSE)</f>
        <v>0</v>
      </c>
      <c r="AN286">
        <v>0</v>
      </c>
      <c r="AO286">
        <f>VLOOKUP(C286,[1]base_traduzida!$C$1:$CN$437,80,FALSE)</f>
        <v>0</v>
      </c>
      <c r="AP286" t="str">
        <f>VLOOKUP(C286,[1]base_traduzida!$C$1:$CN$437,81,FALSE)</f>
        <v>Entra ou ñ para leitura: não</v>
      </c>
      <c r="AQ286">
        <v>0</v>
      </c>
      <c r="AR286">
        <f>VLOOKUP(C286,[1]base_traduzida!$C$1:$CN$437,85,FALSE)</f>
        <v>0</v>
      </c>
      <c r="AS286">
        <f>VLOOKUP(C286,[1]base_traduzida!$C$1:$CN$437,83,FALSE)</f>
        <v>44374</v>
      </c>
      <c r="AT286">
        <f>VLOOKUP(C286,[1]base_traduzida!$C$1:$CN$437,84,FALSE)</f>
        <v>0</v>
      </c>
      <c r="AU286" t="str">
        <f>VLOOKUP(C286,[1]base_traduzida!$C$1:$CN$437,82,FALSE)</f>
        <v>Ruim</v>
      </c>
      <c r="AV286">
        <f>VLOOKUP(C286,[1]base_traduzida!$C$1:$CN$437,90,FALSE)</f>
        <v>0</v>
      </c>
      <c r="AW286">
        <f>VLOOKUP(C286,[1]base_traduzida!$C$1:$CN$437,66,FALSE)</f>
        <v>0</v>
      </c>
      <c r="AX286">
        <f>VLOOKUP(C286,[1]base_traduzida!$C$1:$CN$437,64,FALSE)</f>
        <v>0</v>
      </c>
      <c r="AY286">
        <f>VLOOKUP(C286,[1]base_traduzida!$C$1:$CN$437,65,FALSE)</f>
        <v>0</v>
      </c>
      <c r="AZ286">
        <f>VLOOKUP(C286,[1]base_traduzida!$C$1:$CN$437,69,FALSE)</f>
        <v>0</v>
      </c>
    </row>
    <row r="287" spans="1:52" x14ac:dyDescent="0.25">
      <c r="A287" t="s">
        <v>2193</v>
      </c>
      <c r="B287" t="s">
        <v>2194</v>
      </c>
      <c r="C287" t="s">
        <v>2195</v>
      </c>
      <c r="D287" t="s">
        <v>2196</v>
      </c>
      <c r="E287">
        <v>2020</v>
      </c>
      <c r="G287">
        <v>3</v>
      </c>
      <c r="H287" t="s">
        <v>2197</v>
      </c>
      <c r="I287" t="s">
        <v>2198</v>
      </c>
      <c r="J287" t="s">
        <v>61</v>
      </c>
      <c r="L287">
        <v>11</v>
      </c>
      <c r="M287" t="b">
        <v>1</v>
      </c>
      <c r="N287" t="s">
        <v>2199</v>
      </c>
      <c r="O287" t="s">
        <v>198</v>
      </c>
      <c r="P287" t="s">
        <v>2200</v>
      </c>
      <c r="Q287" t="s">
        <v>2201</v>
      </c>
      <c r="S287">
        <v>172734</v>
      </c>
      <c r="T287" t="s">
        <v>54</v>
      </c>
      <c r="U287" t="s">
        <v>75</v>
      </c>
      <c r="V287" t="s">
        <v>385</v>
      </c>
      <c r="W287" t="s">
        <v>57</v>
      </c>
      <c r="AA287" t="e">
        <f>VLOOKUP(C287,[1]base_traduzida!$C$1:$CN$437,8,FALSE)</f>
        <v>#N/A</v>
      </c>
      <c r="AB287" t="e">
        <f>VLOOKUP(C287,[1]base_traduzida!$C$1:$CN$437,9,FALSE)</f>
        <v>#N/A</v>
      </c>
      <c r="AC287" t="e">
        <f>VLOOKUP(C287,[1]base_traduzida!$C$1:$CN$437,16,FALSE)</f>
        <v>#N/A</v>
      </c>
      <c r="AD287" t="e">
        <f>VLOOKUP(C287,[1]base_traduzida!$C$1:$CN$437,68,FALSE)</f>
        <v>#N/A</v>
      </c>
      <c r="AE287" t="e">
        <f>VLOOKUP(C287,[1]base_traduzida!$C$1:$CN$437,67,FALSE)</f>
        <v>#N/A</v>
      </c>
      <c r="AF287" t="e">
        <f>VLOOKUP(C287,[1]base_traduzida!$C$1:$CN$437,71,FALSE)</f>
        <v>#N/A</v>
      </c>
      <c r="AG287" t="e">
        <f>VLOOKUP(C287,[1]base_traduzida!$C$1:$CN$437,72,FALSE)</f>
        <v>#N/A</v>
      </c>
      <c r="AH287" t="e">
        <f>VLOOKUP(C287,[1]base_traduzida!$C$1:$CN$437,73,FALSE)</f>
        <v>#N/A</v>
      </c>
      <c r="AI287" t="e">
        <f>VLOOKUP(C287,[1]base_traduzida!$C$1:$CN$437,74,FALSE)</f>
        <v>#N/A</v>
      </c>
      <c r="AJ287" t="e">
        <f>VLOOKUP(C287,[1]base_traduzida!$C$1:$CN$437,75,FALSE)</f>
        <v>#N/A</v>
      </c>
      <c r="AK287" t="e">
        <f>VLOOKUP(C287,[1]base_traduzida!$C$1:$CN$437,76,FALSE)</f>
        <v>#N/A</v>
      </c>
      <c r="AL287" t="e">
        <f>VLOOKUP(C287,[1]base_traduzida!$C$1:$CN$437,77,FALSE)</f>
        <v>#N/A</v>
      </c>
      <c r="AM287" t="e">
        <f>VLOOKUP(C287,[1]base_traduzida!$C$1:$CN$437,78,FALSE)</f>
        <v>#N/A</v>
      </c>
      <c r="AN287">
        <v>0</v>
      </c>
      <c r="AO287" t="e">
        <f>VLOOKUP(C287,[1]base_traduzida!$C$1:$CN$437,80,FALSE)</f>
        <v>#N/A</v>
      </c>
      <c r="AP287" t="e">
        <f>VLOOKUP(C287,[1]base_traduzida!$C$1:$CN$437,81,FALSE)</f>
        <v>#N/A</v>
      </c>
      <c r="AQ287">
        <v>0</v>
      </c>
      <c r="AR287" t="e">
        <f>VLOOKUP(C287,[1]base_traduzida!$C$1:$CN$437,85,FALSE)</f>
        <v>#N/A</v>
      </c>
      <c r="AS287" t="e">
        <f>VLOOKUP(C287,[1]base_traduzida!$C$1:$CN$437,83,FALSE)</f>
        <v>#N/A</v>
      </c>
      <c r="AT287" t="e">
        <f>VLOOKUP(C287,[1]base_traduzida!$C$1:$CN$437,84,FALSE)</f>
        <v>#N/A</v>
      </c>
      <c r="AU287" t="e">
        <f>VLOOKUP(C287,[1]base_traduzida!$C$1:$CN$437,82,FALSE)</f>
        <v>#N/A</v>
      </c>
      <c r="AV287" t="e">
        <f>VLOOKUP(C287,[1]base_traduzida!$C$1:$CN$437,90,FALSE)</f>
        <v>#N/A</v>
      </c>
      <c r="AW287" t="e">
        <f>VLOOKUP(C287,[1]base_traduzida!$C$1:$CN$437,66,FALSE)</f>
        <v>#N/A</v>
      </c>
      <c r="AX287" t="e">
        <f>VLOOKUP(C287,[1]base_traduzida!$C$1:$CN$437,64,FALSE)</f>
        <v>#N/A</v>
      </c>
      <c r="AY287" t="e">
        <f>VLOOKUP(C287,[1]base_traduzida!$C$1:$CN$437,65,FALSE)</f>
        <v>#N/A</v>
      </c>
      <c r="AZ287" t="e">
        <f>VLOOKUP(C287,[1]base_traduzida!$C$1:$CN$437,69,FALSE)</f>
        <v>#N/A</v>
      </c>
    </row>
    <row r="288" spans="1:52" x14ac:dyDescent="0.25">
      <c r="A288" t="s">
        <v>2202</v>
      </c>
      <c r="B288" t="s">
        <v>2203</v>
      </c>
      <c r="C288" t="s">
        <v>2204</v>
      </c>
      <c r="D288" t="s">
        <v>2205</v>
      </c>
      <c r="E288">
        <v>2014</v>
      </c>
      <c r="G288">
        <v>45</v>
      </c>
      <c r="H288" t="s">
        <v>2206</v>
      </c>
      <c r="I288" t="s">
        <v>2207</v>
      </c>
      <c r="J288" t="s">
        <v>61</v>
      </c>
      <c r="L288">
        <v>18</v>
      </c>
      <c r="M288" t="b">
        <v>1</v>
      </c>
      <c r="N288" t="s">
        <v>2208</v>
      </c>
      <c r="O288" t="s">
        <v>108</v>
      </c>
      <c r="T288" t="s">
        <v>54</v>
      </c>
      <c r="U288" t="s">
        <v>55</v>
      </c>
      <c r="V288" t="s">
        <v>83</v>
      </c>
      <c r="W288" t="s">
        <v>57</v>
      </c>
      <c r="AA288">
        <f>VLOOKUP(C288,[1]base_traduzida!$C$1:$CN$437,8,FALSE)</f>
        <v>1</v>
      </c>
      <c r="AB288">
        <f>VLOOKUP(C288,[1]base_traduzida!$C$1:$CN$437,9,FALSE)</f>
        <v>0</v>
      </c>
      <c r="AC288">
        <f>VLOOKUP(C288,[1]base_traduzida!$C$1:$CN$437,16,FALSE)</f>
        <v>1</v>
      </c>
      <c r="AD288">
        <f>VLOOKUP(C288,[1]base_traduzida!$C$1:$CN$437,68,FALSE)</f>
        <v>1</v>
      </c>
      <c r="AE288">
        <f>VLOOKUP(C288,[1]base_traduzida!$C$1:$CN$437,67,FALSE)</f>
        <v>0</v>
      </c>
      <c r="AF288" t="str">
        <f>VLOOKUP(C288,[1]base_traduzida!$C$1:$CN$437,71,FALSE)</f>
        <v>Nesta pesquisa, um método emergente e escalonável de LBD que usa estatísticas de distribuição para inferir e aplicar padrões de descoberta foram N. Shang et al. / Journal of Biomedical Informatics 52 (2014) 293–310</v>
      </c>
      <c r="AG288">
        <f>VLOOKUP(C288,[1]base_traduzida!$C$1:$CN$437,72,FALSE)</f>
        <v>0</v>
      </c>
      <c r="AH288">
        <f>VLOOKUP(C288,[1]base_traduzida!$C$1:$CN$437,73,FALSE)</f>
        <v>0</v>
      </c>
      <c r="AI288">
        <f>VLOOKUP(C288,[1]base_traduzida!$C$1:$CN$437,74,FALSE)</f>
        <v>0</v>
      </c>
      <c r="AJ288">
        <f>VLOOKUP(C288,[1]base_traduzida!$C$1:$CN$437,75,FALSE)</f>
        <v>0</v>
      </c>
      <c r="AK288">
        <f>VLOOKUP(C288,[1]base_traduzida!$C$1:$CN$437,76,FALSE)</f>
        <v>0</v>
      </c>
      <c r="AL288">
        <f>VLOOKUP(C288,[1]base_traduzida!$C$1:$CN$437,77,FALSE)</f>
        <v>0</v>
      </c>
      <c r="AM288">
        <f>VLOOKUP(C288,[1]base_traduzida!$C$1:$CN$437,78,FALSE)</f>
        <v>0</v>
      </c>
      <c r="AN288">
        <v>0</v>
      </c>
      <c r="AO288">
        <f>VLOOKUP(C288,[1]base_traduzida!$C$1:$CN$437,80,FALSE)</f>
        <v>0</v>
      </c>
      <c r="AP288" t="str">
        <f>VLOOKUP(C288,[1]base_traduzida!$C$1:$CN$437,81,FALSE)</f>
        <v>Entra ou ñ para leitura: talvez</v>
      </c>
      <c r="AQ288">
        <v>0</v>
      </c>
      <c r="AR288">
        <f>VLOOKUP(C288,[1]base_traduzida!$C$1:$CN$437,85,FALSE)</f>
        <v>1</v>
      </c>
      <c r="AS288">
        <f>VLOOKUP(C288,[1]base_traduzida!$C$1:$CN$437,83,FALSE)</f>
        <v>0</v>
      </c>
      <c r="AT288">
        <f>VLOOKUP(C288,[1]base_traduzida!$C$1:$CN$437,84,FALSE)</f>
        <v>0</v>
      </c>
      <c r="AU288" t="str">
        <f>VLOOKUP(C288,[1]base_traduzida!$C$1:$CN$437,82,FALSE)</f>
        <v>Razoavel</v>
      </c>
      <c r="AV288">
        <f>VLOOKUP(C288,[1]base_traduzida!$C$1:$CN$437,90,FALSE)</f>
        <v>0</v>
      </c>
      <c r="AW288">
        <f>VLOOKUP(C288,[1]base_traduzida!$C$1:$CN$437,66,FALSE)</f>
        <v>0</v>
      </c>
      <c r="AX288">
        <f>VLOOKUP(C288,[1]base_traduzida!$C$1:$CN$437,64,FALSE)</f>
        <v>0</v>
      </c>
      <c r="AY288">
        <f>VLOOKUP(C288,[1]base_traduzida!$C$1:$CN$437,65,FALSE)</f>
        <v>0</v>
      </c>
      <c r="AZ288">
        <f>VLOOKUP(C288,[1]base_traduzida!$C$1:$CN$437,69,FALSE)</f>
        <v>1</v>
      </c>
    </row>
    <row r="289" spans="1:52" x14ac:dyDescent="0.25">
      <c r="A289" t="s">
        <v>2209</v>
      </c>
      <c r="B289" t="s">
        <v>2210</v>
      </c>
      <c r="C289" t="s">
        <v>2211</v>
      </c>
      <c r="D289" t="s">
        <v>2212</v>
      </c>
      <c r="E289">
        <v>2020</v>
      </c>
      <c r="G289">
        <v>16</v>
      </c>
      <c r="H289" t="s">
        <v>2213</v>
      </c>
      <c r="I289" t="s">
        <v>2214</v>
      </c>
      <c r="J289" t="s">
        <v>61</v>
      </c>
      <c r="L289">
        <v>8</v>
      </c>
      <c r="M289" t="b">
        <v>1</v>
      </c>
      <c r="N289" t="s">
        <v>2215</v>
      </c>
      <c r="O289" t="s">
        <v>53</v>
      </c>
      <c r="T289" t="s">
        <v>54</v>
      </c>
      <c r="U289" t="s">
        <v>55</v>
      </c>
      <c r="V289" t="s">
        <v>56</v>
      </c>
      <c r="W289" t="s">
        <v>57</v>
      </c>
      <c r="AA289">
        <f>VLOOKUP(C289,[1]base_traduzida!$C$1:$CN$437,8,FALSE)</f>
        <v>0</v>
      </c>
      <c r="AB289">
        <f>VLOOKUP(C289,[1]base_traduzida!$C$1:$CN$437,9,FALSE)</f>
        <v>0</v>
      </c>
      <c r="AC289">
        <f>VLOOKUP(C289,[1]base_traduzida!$C$1:$CN$437,16,FALSE)</f>
        <v>0</v>
      </c>
      <c r="AD289">
        <f>VLOOKUP(C289,[1]base_traduzida!$C$1:$CN$437,68,FALSE)</f>
        <v>1</v>
      </c>
      <c r="AE289">
        <f>VLOOKUP(C289,[1]base_traduzida!$C$1:$CN$437,67,FALSE)</f>
        <v>0</v>
      </c>
      <c r="AF289">
        <f>VLOOKUP(C289,[1]base_traduzida!$C$1:$CN$437,71,FALSE)</f>
        <v>0</v>
      </c>
      <c r="AG289">
        <f>VLOOKUP(C289,[1]base_traduzida!$C$1:$CN$437,72,FALSE)</f>
        <v>0</v>
      </c>
      <c r="AH289">
        <f>VLOOKUP(C289,[1]base_traduzida!$C$1:$CN$437,73,FALSE)</f>
        <v>0</v>
      </c>
      <c r="AI289">
        <f>VLOOKUP(C289,[1]base_traduzida!$C$1:$CN$437,74,FALSE)</f>
        <v>0</v>
      </c>
      <c r="AJ289">
        <f>VLOOKUP(C289,[1]base_traduzida!$C$1:$CN$437,75,FALSE)</f>
        <v>0</v>
      </c>
      <c r="AK289">
        <f>VLOOKUP(C289,[1]base_traduzida!$C$1:$CN$437,76,FALSE)</f>
        <v>0</v>
      </c>
      <c r="AL289">
        <f>VLOOKUP(C289,[1]base_traduzida!$C$1:$CN$437,77,FALSE)</f>
        <v>0</v>
      </c>
      <c r="AM289">
        <f>VLOOKUP(C289,[1]base_traduzida!$C$1:$CN$437,78,FALSE)</f>
        <v>0</v>
      </c>
      <c r="AN289">
        <v>0</v>
      </c>
      <c r="AO289">
        <f>VLOOKUP(C289,[1]base_traduzida!$C$1:$CN$437,80,FALSE)</f>
        <v>0</v>
      </c>
      <c r="AP289" t="str">
        <f>VLOOKUP(C289,[1]base_traduzida!$C$1:$CN$437,81,FALSE)</f>
        <v>Entra ou ñ para leitura: não</v>
      </c>
      <c r="AQ289">
        <v>0</v>
      </c>
      <c r="AR289">
        <f>VLOOKUP(C289,[1]base_traduzida!$C$1:$CN$437,85,FALSE)</f>
        <v>0</v>
      </c>
      <c r="AS289">
        <f>VLOOKUP(C289,[1]base_traduzida!$C$1:$CN$437,83,FALSE)</f>
        <v>44374</v>
      </c>
      <c r="AT289">
        <f>VLOOKUP(C289,[1]base_traduzida!$C$1:$CN$437,84,FALSE)</f>
        <v>0</v>
      </c>
      <c r="AU289" t="str">
        <f>VLOOKUP(C289,[1]base_traduzida!$C$1:$CN$437,82,FALSE)</f>
        <v>Ruim</v>
      </c>
      <c r="AV289">
        <f>VLOOKUP(C289,[1]base_traduzida!$C$1:$CN$437,90,FALSE)</f>
        <v>0</v>
      </c>
      <c r="AW289">
        <f>VLOOKUP(C289,[1]base_traduzida!$C$1:$CN$437,66,FALSE)</f>
        <v>0</v>
      </c>
      <c r="AX289">
        <f>VLOOKUP(C289,[1]base_traduzida!$C$1:$CN$437,64,FALSE)</f>
        <v>0</v>
      </c>
      <c r="AY289">
        <f>VLOOKUP(C289,[1]base_traduzida!$C$1:$CN$437,65,FALSE)</f>
        <v>0</v>
      </c>
      <c r="AZ289">
        <f>VLOOKUP(C289,[1]base_traduzida!$C$1:$CN$437,69,FALSE)</f>
        <v>0</v>
      </c>
    </row>
    <row r="290" spans="1:52" x14ac:dyDescent="0.25">
      <c r="A290" t="s">
        <v>2216</v>
      </c>
      <c r="C290" t="s">
        <v>2217</v>
      </c>
      <c r="D290" t="s">
        <v>2218</v>
      </c>
      <c r="E290">
        <v>2004</v>
      </c>
      <c r="F290" t="s">
        <v>61</v>
      </c>
      <c r="G290">
        <v>24</v>
      </c>
      <c r="H290" t="s">
        <v>2219</v>
      </c>
      <c r="I290" t="s">
        <v>2220</v>
      </c>
      <c r="J290" t="s">
        <v>61</v>
      </c>
      <c r="L290">
        <v>5</v>
      </c>
      <c r="M290" t="b">
        <v>1</v>
      </c>
      <c r="N290" t="s">
        <v>2221</v>
      </c>
      <c r="T290" t="s">
        <v>54</v>
      </c>
      <c r="U290" t="s">
        <v>55</v>
      </c>
      <c r="W290" t="s">
        <v>57</v>
      </c>
      <c r="AA290">
        <f>VLOOKUP(C290,[1]base_traduzida!$C$1:$CN$437,8,FALSE)</f>
        <v>0</v>
      </c>
      <c r="AB290">
        <f>VLOOKUP(C290,[1]base_traduzida!$C$1:$CN$437,9,FALSE)</f>
        <v>0</v>
      </c>
      <c r="AC290">
        <f>VLOOKUP(C290,[1]base_traduzida!$C$1:$CN$437,16,FALSE)</f>
        <v>0</v>
      </c>
      <c r="AD290">
        <f>VLOOKUP(C290,[1]base_traduzida!$C$1:$CN$437,68,FALSE)</f>
        <v>0</v>
      </c>
      <c r="AE290">
        <f>VLOOKUP(C290,[1]base_traduzida!$C$1:$CN$437,67,FALSE)</f>
        <v>0</v>
      </c>
      <c r="AF290">
        <f>VLOOKUP(C290,[1]base_traduzida!$C$1:$CN$437,71,FALSE)</f>
        <v>0</v>
      </c>
      <c r="AG290">
        <f>VLOOKUP(C290,[1]base_traduzida!$C$1:$CN$437,72,FALSE)</f>
        <v>0</v>
      </c>
      <c r="AH290">
        <f>VLOOKUP(C290,[1]base_traduzida!$C$1:$CN$437,73,FALSE)</f>
        <v>0</v>
      </c>
      <c r="AI290">
        <f>VLOOKUP(C290,[1]base_traduzida!$C$1:$CN$437,74,FALSE)</f>
        <v>0</v>
      </c>
      <c r="AJ290">
        <f>VLOOKUP(C290,[1]base_traduzida!$C$1:$CN$437,75,FALSE)</f>
        <v>0</v>
      </c>
      <c r="AK290">
        <f>VLOOKUP(C290,[1]base_traduzida!$C$1:$CN$437,76,FALSE)</f>
        <v>0</v>
      </c>
      <c r="AL290">
        <f>VLOOKUP(C290,[1]base_traduzida!$C$1:$CN$437,77,FALSE)</f>
        <v>0</v>
      </c>
      <c r="AM290">
        <f>VLOOKUP(C290,[1]base_traduzida!$C$1:$CN$437,78,FALSE)</f>
        <v>0</v>
      </c>
      <c r="AN290">
        <v>0</v>
      </c>
      <c r="AO290">
        <f>VLOOKUP(C290,[1]base_traduzida!$C$1:$CN$437,80,FALSE)</f>
        <v>0</v>
      </c>
      <c r="AP290">
        <f>VLOOKUP(C290,[1]base_traduzida!$C$1:$CN$437,81,FALSE)</f>
        <v>0</v>
      </c>
      <c r="AQ290">
        <v>0</v>
      </c>
      <c r="AR290">
        <f>VLOOKUP(C290,[1]base_traduzida!$C$1:$CN$437,85,FALSE)</f>
        <v>0</v>
      </c>
      <c r="AS290">
        <f>VLOOKUP(C290,[1]base_traduzida!$C$1:$CN$437,83,FALSE)</f>
        <v>0</v>
      </c>
      <c r="AT290">
        <f>VLOOKUP(C290,[1]base_traduzida!$C$1:$CN$437,84,FALSE)</f>
        <v>0</v>
      </c>
      <c r="AU290">
        <f>VLOOKUP(C290,[1]base_traduzida!$C$1:$CN$437,82,FALSE)</f>
        <v>0</v>
      </c>
      <c r="AV290">
        <f>VLOOKUP(C290,[1]base_traduzida!$C$1:$CN$437,90,FALSE)</f>
        <v>0</v>
      </c>
      <c r="AW290">
        <f>VLOOKUP(C290,[1]base_traduzida!$C$1:$CN$437,66,FALSE)</f>
        <v>0</v>
      </c>
      <c r="AX290">
        <f>VLOOKUP(C290,[1]base_traduzida!$C$1:$CN$437,64,FALSE)</f>
        <v>0</v>
      </c>
      <c r="AY290">
        <f>VLOOKUP(C290,[1]base_traduzida!$C$1:$CN$437,65,FALSE)</f>
        <v>0</v>
      </c>
      <c r="AZ290">
        <f>VLOOKUP(C290,[1]base_traduzida!$C$1:$CN$437,69,FALSE)</f>
        <v>0</v>
      </c>
    </row>
    <row r="291" spans="1:52" x14ac:dyDescent="0.25">
      <c r="B291" t="s">
        <v>2222</v>
      </c>
      <c r="C291" t="s">
        <v>2223</v>
      </c>
      <c r="D291" t="s">
        <v>2224</v>
      </c>
      <c r="I291" t="s">
        <v>523</v>
      </c>
      <c r="W291" t="s">
        <v>524</v>
      </c>
      <c r="X291">
        <v>2021</v>
      </c>
      <c r="Y291" t="s">
        <v>2225</v>
      </c>
      <c r="Z291" t="s">
        <v>2222</v>
      </c>
      <c r="AA291">
        <f>VLOOKUP(C291,[1]base_traduzida!$C$1:$CN$437,8,FALSE)</f>
        <v>0</v>
      </c>
      <c r="AB291">
        <f>VLOOKUP(C291,[1]base_traduzida!$C$1:$CN$437,9,FALSE)</f>
        <v>0</v>
      </c>
      <c r="AC291">
        <f>VLOOKUP(C291,[1]base_traduzida!$C$1:$CN$437,16,FALSE)</f>
        <v>0</v>
      </c>
      <c r="AD291">
        <f>VLOOKUP(C291,[1]base_traduzida!$C$1:$CN$437,68,FALSE)</f>
        <v>0</v>
      </c>
      <c r="AE291">
        <f>VLOOKUP(C291,[1]base_traduzida!$C$1:$CN$437,67,FALSE)</f>
        <v>0</v>
      </c>
      <c r="AF291">
        <f>VLOOKUP(C291,[1]base_traduzida!$C$1:$CN$437,71,FALSE)</f>
        <v>0</v>
      </c>
      <c r="AG291">
        <f>VLOOKUP(C291,[1]base_traduzida!$C$1:$CN$437,72,FALSE)</f>
        <v>0</v>
      </c>
      <c r="AH291">
        <f>VLOOKUP(C291,[1]base_traduzida!$C$1:$CN$437,73,FALSE)</f>
        <v>0</v>
      </c>
      <c r="AI291">
        <f>VLOOKUP(C291,[1]base_traduzida!$C$1:$CN$437,74,FALSE)</f>
        <v>0</v>
      </c>
      <c r="AJ291">
        <f>VLOOKUP(C291,[1]base_traduzida!$C$1:$CN$437,75,FALSE)</f>
        <v>0</v>
      </c>
      <c r="AK291">
        <f>VLOOKUP(C291,[1]base_traduzida!$C$1:$CN$437,76,FALSE)</f>
        <v>0</v>
      </c>
      <c r="AL291">
        <f>VLOOKUP(C291,[1]base_traduzida!$C$1:$CN$437,77,FALSE)</f>
        <v>0</v>
      </c>
      <c r="AM291">
        <f>VLOOKUP(C291,[1]base_traduzida!$C$1:$CN$437,78,FALSE)</f>
        <v>0</v>
      </c>
      <c r="AN291">
        <v>0</v>
      </c>
      <c r="AO291">
        <f>VLOOKUP(C291,[1]base_traduzida!$C$1:$CN$437,80,FALSE)</f>
        <v>0</v>
      </c>
      <c r="AP291" t="str">
        <f>VLOOKUP(C291,[1]base_traduzida!$C$1:$CN$437,81,FALSE)</f>
        <v xml:space="preserve">Entra ou ñ para leitura: não </v>
      </c>
      <c r="AQ291">
        <v>0</v>
      </c>
      <c r="AR291">
        <f>VLOOKUP(C291,[1]base_traduzida!$C$1:$CN$437,85,FALSE)</f>
        <v>0</v>
      </c>
      <c r="AS291">
        <f>VLOOKUP(C291,[1]base_traduzida!$C$1:$CN$437,83,FALSE)</f>
        <v>44379</v>
      </c>
      <c r="AT291">
        <f>VLOOKUP(C291,[1]base_traduzida!$C$1:$CN$437,84,FALSE)</f>
        <v>0</v>
      </c>
      <c r="AU291" t="str">
        <f>VLOOKUP(C291,[1]base_traduzida!$C$1:$CN$437,82,FALSE)</f>
        <v>Ruim</v>
      </c>
      <c r="AV291">
        <f>VLOOKUP(C291,[1]base_traduzida!$C$1:$CN$437,90,FALSE)</f>
        <v>0</v>
      </c>
      <c r="AW291">
        <f>VLOOKUP(C291,[1]base_traduzida!$C$1:$CN$437,66,FALSE)</f>
        <v>0</v>
      </c>
      <c r="AX291">
        <f>VLOOKUP(C291,[1]base_traduzida!$C$1:$CN$437,64,FALSE)</f>
        <v>0</v>
      </c>
      <c r="AY291">
        <f>VLOOKUP(C291,[1]base_traduzida!$C$1:$CN$437,65,FALSE)</f>
        <v>0</v>
      </c>
      <c r="AZ291">
        <f>VLOOKUP(C291,[1]base_traduzida!$C$1:$CN$437,69,FALSE)</f>
        <v>0</v>
      </c>
    </row>
    <row r="292" spans="1:52" x14ac:dyDescent="0.25">
      <c r="A292" t="s">
        <v>2226</v>
      </c>
      <c r="B292" t="s">
        <v>2227</v>
      </c>
      <c r="C292" t="s">
        <v>2228</v>
      </c>
      <c r="D292" t="s">
        <v>2229</v>
      </c>
      <c r="E292">
        <v>2020</v>
      </c>
      <c r="G292">
        <v>2</v>
      </c>
      <c r="H292" t="s">
        <v>2230</v>
      </c>
      <c r="I292" t="s">
        <v>2231</v>
      </c>
      <c r="J292" t="s">
        <v>61</v>
      </c>
      <c r="L292">
        <v>1</v>
      </c>
      <c r="M292" t="b">
        <v>0</v>
      </c>
      <c r="N292" t="s">
        <v>2232</v>
      </c>
      <c r="O292" t="s">
        <v>254</v>
      </c>
      <c r="T292" t="s">
        <v>54</v>
      </c>
      <c r="U292" t="s">
        <v>55</v>
      </c>
      <c r="V292" t="s">
        <v>140</v>
      </c>
      <c r="W292" t="s">
        <v>57</v>
      </c>
      <c r="AA292">
        <f>VLOOKUP(C292,[1]base_traduzida!$C$1:$CN$437,8,FALSE)</f>
        <v>0</v>
      </c>
      <c r="AB292">
        <f>VLOOKUP(C292,[1]base_traduzida!$C$1:$CN$437,9,FALSE)</f>
        <v>0</v>
      </c>
      <c r="AC292">
        <f>VLOOKUP(C292,[1]base_traduzida!$C$1:$CN$437,16,FALSE)</f>
        <v>0</v>
      </c>
      <c r="AD292">
        <f>VLOOKUP(C292,[1]base_traduzida!$C$1:$CN$437,68,FALSE)</f>
        <v>1</v>
      </c>
      <c r="AE292">
        <f>VLOOKUP(C292,[1]base_traduzida!$C$1:$CN$437,67,FALSE)</f>
        <v>0</v>
      </c>
      <c r="AF292">
        <f>VLOOKUP(C292,[1]base_traduzida!$C$1:$CN$437,71,FALSE)</f>
        <v>0</v>
      </c>
      <c r="AG292">
        <f>VLOOKUP(C292,[1]base_traduzida!$C$1:$CN$437,72,FALSE)</f>
        <v>0</v>
      </c>
      <c r="AH292">
        <f>VLOOKUP(C292,[1]base_traduzida!$C$1:$CN$437,73,FALSE)</f>
        <v>0</v>
      </c>
      <c r="AI292">
        <f>VLOOKUP(C292,[1]base_traduzida!$C$1:$CN$437,74,FALSE)</f>
        <v>0</v>
      </c>
      <c r="AJ292">
        <f>VLOOKUP(C292,[1]base_traduzida!$C$1:$CN$437,75,FALSE)</f>
        <v>0</v>
      </c>
      <c r="AK292">
        <f>VLOOKUP(C292,[1]base_traduzida!$C$1:$CN$437,76,FALSE)</f>
        <v>0</v>
      </c>
      <c r="AL292">
        <f>VLOOKUP(C292,[1]base_traduzida!$C$1:$CN$437,77,FALSE)</f>
        <v>0</v>
      </c>
      <c r="AM292">
        <f>VLOOKUP(C292,[1]base_traduzida!$C$1:$CN$437,78,FALSE)</f>
        <v>0</v>
      </c>
      <c r="AN292">
        <v>0</v>
      </c>
      <c r="AO292">
        <f>VLOOKUP(C292,[1]base_traduzida!$C$1:$CN$437,80,FALSE)</f>
        <v>0</v>
      </c>
      <c r="AP292" t="str">
        <f>VLOOKUP(C292,[1]base_traduzida!$C$1:$CN$437,81,FALSE)</f>
        <v>Entra ou ñ para leitura: não</v>
      </c>
      <c r="AQ292">
        <v>0</v>
      </c>
      <c r="AR292">
        <f>VLOOKUP(C292,[1]base_traduzida!$C$1:$CN$437,85,FALSE)</f>
        <v>0</v>
      </c>
      <c r="AS292">
        <f>VLOOKUP(C292,[1]base_traduzida!$C$1:$CN$437,83,FALSE)</f>
        <v>44374</v>
      </c>
      <c r="AT292">
        <f>VLOOKUP(C292,[1]base_traduzida!$C$1:$CN$437,84,FALSE)</f>
        <v>0</v>
      </c>
      <c r="AU292" t="str">
        <f>VLOOKUP(C292,[1]base_traduzida!$C$1:$CN$437,82,FALSE)</f>
        <v>Ruim</v>
      </c>
      <c r="AV292">
        <f>VLOOKUP(C292,[1]base_traduzida!$C$1:$CN$437,90,FALSE)</f>
        <v>0</v>
      </c>
      <c r="AW292">
        <f>VLOOKUP(C292,[1]base_traduzida!$C$1:$CN$437,66,FALSE)</f>
        <v>0</v>
      </c>
      <c r="AX292">
        <f>VLOOKUP(C292,[1]base_traduzida!$C$1:$CN$437,64,FALSE)</f>
        <v>0</v>
      </c>
      <c r="AY292">
        <f>VLOOKUP(C292,[1]base_traduzida!$C$1:$CN$437,65,FALSE)</f>
        <v>0</v>
      </c>
      <c r="AZ292">
        <f>VLOOKUP(C292,[1]base_traduzida!$C$1:$CN$437,69,FALSE)</f>
        <v>0</v>
      </c>
    </row>
    <row r="293" spans="1:52" x14ac:dyDescent="0.25">
      <c r="A293" t="s">
        <v>2233</v>
      </c>
      <c r="C293" t="s">
        <v>2234</v>
      </c>
      <c r="D293" t="s">
        <v>2235</v>
      </c>
      <c r="E293">
        <v>2013</v>
      </c>
      <c r="F293" t="s">
        <v>61</v>
      </c>
      <c r="H293" t="s">
        <v>2236</v>
      </c>
      <c r="I293" t="s">
        <v>2237</v>
      </c>
      <c r="J293" t="s">
        <v>61</v>
      </c>
      <c r="L293">
        <v>6</v>
      </c>
      <c r="M293" t="b">
        <v>1</v>
      </c>
      <c r="N293" t="s">
        <v>2238</v>
      </c>
      <c r="O293" t="s">
        <v>72</v>
      </c>
      <c r="T293" t="s">
        <v>54</v>
      </c>
      <c r="U293" t="s">
        <v>75</v>
      </c>
      <c r="W293" t="s">
        <v>57</v>
      </c>
      <c r="AA293">
        <f>VLOOKUP(C293,[1]base_traduzida!$C$1:$CN$437,8,FALSE)</f>
        <v>0</v>
      </c>
      <c r="AB293">
        <f>VLOOKUP(C293,[1]base_traduzida!$C$1:$CN$437,9,FALSE)</f>
        <v>0</v>
      </c>
      <c r="AC293">
        <f>VLOOKUP(C293,[1]base_traduzida!$C$1:$CN$437,16,FALSE)</f>
        <v>0</v>
      </c>
      <c r="AD293">
        <f>VLOOKUP(C293,[1]base_traduzida!$C$1:$CN$437,68,FALSE)</f>
        <v>0</v>
      </c>
      <c r="AE293">
        <f>VLOOKUP(C293,[1]base_traduzida!$C$1:$CN$437,67,FALSE)</f>
        <v>0</v>
      </c>
      <c r="AF293">
        <f>VLOOKUP(C293,[1]base_traduzida!$C$1:$CN$437,71,FALSE)</f>
        <v>0</v>
      </c>
      <c r="AG293">
        <f>VLOOKUP(C293,[1]base_traduzida!$C$1:$CN$437,72,FALSE)</f>
        <v>0</v>
      </c>
      <c r="AH293">
        <f>VLOOKUP(C293,[1]base_traduzida!$C$1:$CN$437,73,FALSE)</f>
        <v>0</v>
      </c>
      <c r="AI293">
        <f>VLOOKUP(C293,[1]base_traduzida!$C$1:$CN$437,74,FALSE)</f>
        <v>0</v>
      </c>
      <c r="AJ293">
        <f>VLOOKUP(C293,[1]base_traduzida!$C$1:$CN$437,75,FALSE)</f>
        <v>0</v>
      </c>
      <c r="AK293">
        <f>VLOOKUP(C293,[1]base_traduzida!$C$1:$CN$437,76,FALSE)</f>
        <v>0</v>
      </c>
      <c r="AL293">
        <f>VLOOKUP(C293,[1]base_traduzida!$C$1:$CN$437,77,FALSE)</f>
        <v>0</v>
      </c>
      <c r="AM293">
        <f>VLOOKUP(C293,[1]base_traduzida!$C$1:$CN$437,78,FALSE)</f>
        <v>0</v>
      </c>
      <c r="AN293">
        <v>0</v>
      </c>
      <c r="AO293">
        <f>VLOOKUP(C293,[1]base_traduzida!$C$1:$CN$437,80,FALSE)</f>
        <v>0</v>
      </c>
      <c r="AP293">
        <f>VLOOKUP(C293,[1]base_traduzida!$C$1:$CN$437,81,FALSE)</f>
        <v>0</v>
      </c>
      <c r="AQ293">
        <v>0</v>
      </c>
      <c r="AR293">
        <f>VLOOKUP(C293,[1]base_traduzida!$C$1:$CN$437,85,FALSE)</f>
        <v>0</v>
      </c>
      <c r="AS293">
        <f>VLOOKUP(C293,[1]base_traduzida!$C$1:$CN$437,83,FALSE)</f>
        <v>0</v>
      </c>
      <c r="AT293">
        <f>VLOOKUP(C293,[1]base_traduzida!$C$1:$CN$437,84,FALSE)</f>
        <v>0</v>
      </c>
      <c r="AU293">
        <f>VLOOKUP(C293,[1]base_traduzida!$C$1:$CN$437,82,FALSE)</f>
        <v>0</v>
      </c>
      <c r="AV293">
        <f>VLOOKUP(C293,[1]base_traduzida!$C$1:$CN$437,90,FALSE)</f>
        <v>0</v>
      </c>
      <c r="AW293">
        <f>VLOOKUP(C293,[1]base_traduzida!$C$1:$CN$437,66,FALSE)</f>
        <v>0</v>
      </c>
      <c r="AX293">
        <f>VLOOKUP(C293,[1]base_traduzida!$C$1:$CN$437,64,FALSE)</f>
        <v>0</v>
      </c>
      <c r="AY293">
        <f>VLOOKUP(C293,[1]base_traduzida!$C$1:$CN$437,65,FALSE)</f>
        <v>0</v>
      </c>
      <c r="AZ293">
        <f>VLOOKUP(C293,[1]base_traduzida!$C$1:$CN$437,69,FALSE)</f>
        <v>0</v>
      </c>
    </row>
    <row r="294" spans="1:52" x14ac:dyDescent="0.25">
      <c r="A294" t="s">
        <v>2239</v>
      </c>
      <c r="B294" t="s">
        <v>2240</v>
      </c>
      <c r="C294" t="s">
        <v>2241</v>
      </c>
      <c r="D294" t="s">
        <v>2242</v>
      </c>
      <c r="E294">
        <v>2022</v>
      </c>
      <c r="H294" t="s">
        <v>2243</v>
      </c>
      <c r="I294" t="s">
        <v>2244</v>
      </c>
      <c r="J294" t="s">
        <v>61</v>
      </c>
      <c r="L294">
        <v>13</v>
      </c>
      <c r="M294" t="b">
        <v>1</v>
      </c>
      <c r="N294" t="s">
        <v>2245</v>
      </c>
      <c r="O294" t="s">
        <v>182</v>
      </c>
      <c r="P294" t="s">
        <v>2246</v>
      </c>
      <c r="Q294" t="s">
        <v>2247</v>
      </c>
      <c r="S294">
        <v>274699</v>
      </c>
      <c r="T294" t="s">
        <v>54</v>
      </c>
      <c r="U294" t="s">
        <v>75</v>
      </c>
      <c r="V294" t="s">
        <v>56</v>
      </c>
      <c r="W294" t="s">
        <v>57</v>
      </c>
      <c r="AA294" t="e">
        <f>VLOOKUP(C294,[1]base_traduzida!$C$1:$CN$437,8,FALSE)</f>
        <v>#N/A</v>
      </c>
      <c r="AB294" t="e">
        <f>VLOOKUP(C294,[1]base_traduzida!$C$1:$CN$437,9,FALSE)</f>
        <v>#N/A</v>
      </c>
      <c r="AC294" t="e">
        <f>VLOOKUP(C294,[1]base_traduzida!$C$1:$CN$437,16,FALSE)</f>
        <v>#N/A</v>
      </c>
      <c r="AD294" t="e">
        <f>VLOOKUP(C294,[1]base_traduzida!$C$1:$CN$437,68,FALSE)</f>
        <v>#N/A</v>
      </c>
      <c r="AE294" t="e">
        <f>VLOOKUP(C294,[1]base_traduzida!$C$1:$CN$437,67,FALSE)</f>
        <v>#N/A</v>
      </c>
      <c r="AF294" t="e">
        <f>VLOOKUP(C294,[1]base_traduzida!$C$1:$CN$437,71,FALSE)</f>
        <v>#N/A</v>
      </c>
      <c r="AG294" t="e">
        <f>VLOOKUP(C294,[1]base_traduzida!$C$1:$CN$437,72,FALSE)</f>
        <v>#N/A</v>
      </c>
      <c r="AH294" t="e">
        <f>VLOOKUP(C294,[1]base_traduzida!$C$1:$CN$437,73,FALSE)</f>
        <v>#N/A</v>
      </c>
      <c r="AI294" t="e">
        <f>VLOOKUP(C294,[1]base_traduzida!$C$1:$CN$437,74,FALSE)</f>
        <v>#N/A</v>
      </c>
      <c r="AJ294" t="e">
        <f>VLOOKUP(C294,[1]base_traduzida!$C$1:$CN$437,75,FALSE)</f>
        <v>#N/A</v>
      </c>
      <c r="AK294" t="e">
        <f>VLOOKUP(C294,[1]base_traduzida!$C$1:$CN$437,76,FALSE)</f>
        <v>#N/A</v>
      </c>
      <c r="AL294" t="e">
        <f>VLOOKUP(C294,[1]base_traduzida!$C$1:$CN$437,77,FALSE)</f>
        <v>#N/A</v>
      </c>
      <c r="AM294" t="e">
        <f>VLOOKUP(C294,[1]base_traduzida!$C$1:$CN$437,78,FALSE)</f>
        <v>#N/A</v>
      </c>
      <c r="AN294">
        <v>0</v>
      </c>
      <c r="AO294" t="e">
        <f>VLOOKUP(C294,[1]base_traduzida!$C$1:$CN$437,80,FALSE)</f>
        <v>#N/A</v>
      </c>
      <c r="AP294" t="e">
        <f>VLOOKUP(C294,[1]base_traduzida!$C$1:$CN$437,81,FALSE)</f>
        <v>#N/A</v>
      </c>
      <c r="AQ294">
        <v>0</v>
      </c>
      <c r="AR294" t="e">
        <f>VLOOKUP(C294,[1]base_traduzida!$C$1:$CN$437,85,FALSE)</f>
        <v>#N/A</v>
      </c>
      <c r="AS294" t="e">
        <f>VLOOKUP(C294,[1]base_traduzida!$C$1:$CN$437,83,FALSE)</f>
        <v>#N/A</v>
      </c>
      <c r="AT294" t="e">
        <f>VLOOKUP(C294,[1]base_traduzida!$C$1:$CN$437,84,FALSE)</f>
        <v>#N/A</v>
      </c>
      <c r="AU294" t="e">
        <f>VLOOKUP(C294,[1]base_traduzida!$C$1:$CN$437,82,FALSE)</f>
        <v>#N/A</v>
      </c>
      <c r="AV294" t="e">
        <f>VLOOKUP(C294,[1]base_traduzida!$C$1:$CN$437,90,FALSE)</f>
        <v>#N/A</v>
      </c>
      <c r="AW294" t="e">
        <f>VLOOKUP(C294,[1]base_traduzida!$C$1:$CN$437,66,FALSE)</f>
        <v>#N/A</v>
      </c>
      <c r="AX294" t="e">
        <f>VLOOKUP(C294,[1]base_traduzida!$C$1:$CN$437,64,FALSE)</f>
        <v>#N/A</v>
      </c>
      <c r="AY294" t="e">
        <f>VLOOKUP(C294,[1]base_traduzida!$C$1:$CN$437,65,FALSE)</f>
        <v>#N/A</v>
      </c>
      <c r="AZ294" t="e">
        <f>VLOOKUP(C294,[1]base_traduzida!$C$1:$CN$437,69,FALSE)</f>
        <v>#N/A</v>
      </c>
    </row>
    <row r="295" spans="1:52" x14ac:dyDescent="0.25">
      <c r="A295" t="s">
        <v>2248</v>
      </c>
      <c r="B295" t="s">
        <v>2249</v>
      </c>
      <c r="C295" t="s">
        <v>2250</v>
      </c>
      <c r="D295" t="s">
        <v>2251</v>
      </c>
      <c r="E295">
        <v>2017</v>
      </c>
      <c r="G295">
        <v>19</v>
      </c>
      <c r="H295" t="s">
        <v>2252</v>
      </c>
      <c r="I295" t="s">
        <v>2253</v>
      </c>
      <c r="J295" t="s">
        <v>61</v>
      </c>
      <c r="L295">
        <v>5</v>
      </c>
      <c r="M295" t="b">
        <v>1</v>
      </c>
      <c r="N295" t="s">
        <v>2254</v>
      </c>
      <c r="O295" t="s">
        <v>1007</v>
      </c>
      <c r="P295" t="s">
        <v>2255</v>
      </c>
      <c r="Q295" t="s">
        <v>2256</v>
      </c>
      <c r="S295">
        <v>128634</v>
      </c>
      <c r="T295" t="s">
        <v>54</v>
      </c>
      <c r="U295" t="s">
        <v>75</v>
      </c>
      <c r="W295" t="s">
        <v>57</v>
      </c>
      <c r="AA295">
        <f>VLOOKUP(C295,[1]base_traduzida!$C$1:$CN$437,8,FALSE)</f>
        <v>0</v>
      </c>
      <c r="AB295">
        <f>VLOOKUP(C295,[1]base_traduzida!$C$1:$CN$437,9,FALSE)</f>
        <v>0</v>
      </c>
      <c r="AC295">
        <f>VLOOKUP(C295,[1]base_traduzida!$C$1:$CN$437,16,FALSE)</f>
        <v>1</v>
      </c>
      <c r="AD295">
        <f>VLOOKUP(C295,[1]base_traduzida!$C$1:$CN$437,68,FALSE)</f>
        <v>1</v>
      </c>
      <c r="AE295">
        <f>VLOOKUP(C295,[1]base_traduzida!$C$1:$CN$437,67,FALSE)</f>
        <v>0</v>
      </c>
      <c r="AF295">
        <f>VLOOKUP(C295,[1]base_traduzida!$C$1:$CN$437,71,FALSE)</f>
        <v>0</v>
      </c>
      <c r="AG295">
        <f>VLOOKUP(C295,[1]base_traduzida!$C$1:$CN$437,72,FALSE)</f>
        <v>0</v>
      </c>
      <c r="AH295">
        <f>VLOOKUP(C295,[1]base_traduzida!$C$1:$CN$437,73,FALSE)</f>
        <v>0</v>
      </c>
      <c r="AI295">
        <f>VLOOKUP(C295,[1]base_traduzida!$C$1:$CN$437,74,FALSE)</f>
        <v>0</v>
      </c>
      <c r="AJ295">
        <f>VLOOKUP(C295,[1]base_traduzida!$C$1:$CN$437,75,FALSE)</f>
        <v>0</v>
      </c>
      <c r="AK295">
        <f>VLOOKUP(C295,[1]base_traduzida!$C$1:$CN$437,76,FALSE)</f>
        <v>0</v>
      </c>
      <c r="AL295">
        <f>VLOOKUP(C295,[1]base_traduzida!$C$1:$CN$437,77,FALSE)</f>
        <v>0</v>
      </c>
      <c r="AM295">
        <f>VLOOKUP(C295,[1]base_traduzida!$C$1:$CN$437,78,FALSE)</f>
        <v>0</v>
      </c>
      <c r="AN295">
        <v>0</v>
      </c>
      <c r="AO295">
        <f>VLOOKUP(C295,[1]base_traduzida!$C$1:$CN$437,80,FALSE)</f>
        <v>0</v>
      </c>
      <c r="AP295" t="str">
        <f>VLOOKUP(C295,[1]base_traduzida!$C$1:$CN$437,81,FALSE)</f>
        <v>Entra ou ñ para leitura: sim - bom</v>
      </c>
      <c r="AQ295">
        <v>0</v>
      </c>
      <c r="AR295">
        <f>VLOOKUP(C295,[1]base_traduzida!$C$1:$CN$437,85,FALSE)</f>
        <v>0</v>
      </c>
      <c r="AS295">
        <f>VLOOKUP(C295,[1]base_traduzida!$C$1:$CN$437,83,FALSE)</f>
        <v>44373</v>
      </c>
      <c r="AT295">
        <f>VLOOKUP(C295,[1]base_traduzida!$C$1:$CN$437,84,FALSE)</f>
        <v>0</v>
      </c>
      <c r="AU295" t="str">
        <f>VLOOKUP(C295,[1]base_traduzida!$C$1:$CN$437,82,FALSE)</f>
        <v>Bom</v>
      </c>
      <c r="AV295">
        <f>VLOOKUP(C295,[1]base_traduzida!$C$1:$CN$437,90,FALSE)</f>
        <v>0</v>
      </c>
      <c r="AW295">
        <f>VLOOKUP(C295,[1]base_traduzida!$C$1:$CN$437,66,FALSE)</f>
        <v>1</v>
      </c>
      <c r="AX295">
        <f>VLOOKUP(C295,[1]base_traduzida!$C$1:$CN$437,64,FALSE)</f>
        <v>0</v>
      </c>
      <c r="AY295" t="str">
        <f>VLOOKUP(C295,[1]base_traduzida!$C$1:$CN$437,65,FALSE)</f>
        <v>Leitura talvez. Usa embedings para melhorar assertividade nos termos. . estranho, não em como baixar no Scopus, mas por fora com muita procura fopi possíve</v>
      </c>
      <c r="AZ295">
        <f>VLOOKUP(C295,[1]base_traduzida!$C$1:$CN$437,69,FALSE)</f>
        <v>0</v>
      </c>
    </row>
    <row r="296" spans="1:52" x14ac:dyDescent="0.25">
      <c r="A296" t="s">
        <v>2257</v>
      </c>
      <c r="B296" t="s">
        <v>2258</v>
      </c>
      <c r="C296" t="s">
        <v>2259</v>
      </c>
      <c r="D296" t="s">
        <v>2260</v>
      </c>
      <c r="E296">
        <v>2021</v>
      </c>
      <c r="F296" t="s">
        <v>61</v>
      </c>
      <c r="H296" t="s">
        <v>2261</v>
      </c>
      <c r="I296" t="s">
        <v>2262</v>
      </c>
      <c r="J296" t="s">
        <v>61</v>
      </c>
      <c r="L296">
        <v>1</v>
      </c>
      <c r="M296" t="b">
        <v>0</v>
      </c>
      <c r="N296" t="s">
        <v>2263</v>
      </c>
      <c r="O296" t="s">
        <v>451</v>
      </c>
      <c r="T296" t="s">
        <v>54</v>
      </c>
      <c r="U296" t="s">
        <v>55</v>
      </c>
      <c r="V296" t="s">
        <v>140</v>
      </c>
      <c r="W296" t="s">
        <v>57</v>
      </c>
      <c r="AA296" t="e">
        <f>VLOOKUP(C296,[1]base_traduzida!$C$1:$CN$437,8,FALSE)</f>
        <v>#N/A</v>
      </c>
      <c r="AB296" t="e">
        <f>VLOOKUP(C296,[1]base_traduzida!$C$1:$CN$437,9,FALSE)</f>
        <v>#N/A</v>
      </c>
      <c r="AC296" t="e">
        <f>VLOOKUP(C296,[1]base_traduzida!$C$1:$CN$437,16,FALSE)</f>
        <v>#N/A</v>
      </c>
      <c r="AD296" t="e">
        <f>VLOOKUP(C296,[1]base_traduzida!$C$1:$CN$437,68,FALSE)</f>
        <v>#N/A</v>
      </c>
      <c r="AE296" t="e">
        <f>VLOOKUP(C296,[1]base_traduzida!$C$1:$CN$437,67,FALSE)</f>
        <v>#N/A</v>
      </c>
      <c r="AF296" t="e">
        <f>VLOOKUP(C296,[1]base_traduzida!$C$1:$CN$437,71,FALSE)</f>
        <v>#N/A</v>
      </c>
      <c r="AG296" t="e">
        <f>VLOOKUP(C296,[1]base_traduzida!$C$1:$CN$437,72,FALSE)</f>
        <v>#N/A</v>
      </c>
      <c r="AH296" t="e">
        <f>VLOOKUP(C296,[1]base_traduzida!$C$1:$CN$437,73,FALSE)</f>
        <v>#N/A</v>
      </c>
      <c r="AI296" t="e">
        <f>VLOOKUP(C296,[1]base_traduzida!$C$1:$CN$437,74,FALSE)</f>
        <v>#N/A</v>
      </c>
      <c r="AJ296" t="e">
        <f>VLOOKUP(C296,[1]base_traduzida!$C$1:$CN$437,75,FALSE)</f>
        <v>#N/A</v>
      </c>
      <c r="AK296" t="e">
        <f>VLOOKUP(C296,[1]base_traduzida!$C$1:$CN$437,76,FALSE)</f>
        <v>#N/A</v>
      </c>
      <c r="AL296" t="e">
        <f>VLOOKUP(C296,[1]base_traduzida!$C$1:$CN$437,77,FALSE)</f>
        <v>#N/A</v>
      </c>
      <c r="AM296" t="e">
        <f>VLOOKUP(C296,[1]base_traduzida!$C$1:$CN$437,78,FALSE)</f>
        <v>#N/A</v>
      </c>
      <c r="AN296">
        <v>0</v>
      </c>
      <c r="AO296" t="e">
        <f>VLOOKUP(C296,[1]base_traduzida!$C$1:$CN$437,80,FALSE)</f>
        <v>#N/A</v>
      </c>
      <c r="AP296" t="e">
        <f>VLOOKUP(C296,[1]base_traduzida!$C$1:$CN$437,81,FALSE)</f>
        <v>#N/A</v>
      </c>
      <c r="AQ296">
        <v>0</v>
      </c>
      <c r="AR296" t="e">
        <f>VLOOKUP(C296,[1]base_traduzida!$C$1:$CN$437,85,FALSE)</f>
        <v>#N/A</v>
      </c>
      <c r="AS296" t="e">
        <f>VLOOKUP(C296,[1]base_traduzida!$C$1:$CN$437,83,FALSE)</f>
        <v>#N/A</v>
      </c>
      <c r="AT296" t="e">
        <f>VLOOKUP(C296,[1]base_traduzida!$C$1:$CN$437,84,FALSE)</f>
        <v>#N/A</v>
      </c>
      <c r="AU296" t="e">
        <f>VLOOKUP(C296,[1]base_traduzida!$C$1:$CN$437,82,FALSE)</f>
        <v>#N/A</v>
      </c>
      <c r="AV296" t="e">
        <f>VLOOKUP(C296,[1]base_traduzida!$C$1:$CN$437,90,FALSE)</f>
        <v>#N/A</v>
      </c>
      <c r="AW296" t="e">
        <f>VLOOKUP(C296,[1]base_traduzida!$C$1:$CN$437,66,FALSE)</f>
        <v>#N/A</v>
      </c>
      <c r="AX296" t="e">
        <f>VLOOKUP(C296,[1]base_traduzida!$C$1:$CN$437,64,FALSE)</f>
        <v>#N/A</v>
      </c>
      <c r="AY296" t="e">
        <f>VLOOKUP(C296,[1]base_traduzida!$C$1:$CN$437,65,FALSE)</f>
        <v>#N/A</v>
      </c>
      <c r="AZ296" t="e">
        <f>VLOOKUP(C296,[1]base_traduzida!$C$1:$CN$437,69,FALSE)</f>
        <v>#N/A</v>
      </c>
    </row>
    <row r="297" spans="1:52" x14ac:dyDescent="0.25">
      <c r="A297" t="s">
        <v>2264</v>
      </c>
      <c r="B297" t="s">
        <v>2265</v>
      </c>
      <c r="C297" t="s">
        <v>2266</v>
      </c>
      <c r="D297" t="s">
        <v>2267</v>
      </c>
      <c r="E297">
        <v>2019</v>
      </c>
      <c r="G297">
        <v>2</v>
      </c>
      <c r="H297" t="s">
        <v>2268</v>
      </c>
      <c r="I297" t="s">
        <v>2269</v>
      </c>
      <c r="J297" t="s">
        <v>61</v>
      </c>
      <c r="L297">
        <v>8</v>
      </c>
      <c r="M297" t="b">
        <v>1</v>
      </c>
      <c r="N297" t="s">
        <v>2270</v>
      </c>
      <c r="O297" t="s">
        <v>72</v>
      </c>
      <c r="T297" t="s">
        <v>54</v>
      </c>
      <c r="U297" t="s">
        <v>55</v>
      </c>
      <c r="W297" t="s">
        <v>57</v>
      </c>
      <c r="AA297">
        <f>VLOOKUP(C297,[1]base_traduzida!$C$1:$CN$437,8,FALSE)</f>
        <v>0</v>
      </c>
      <c r="AB297">
        <f>VLOOKUP(C297,[1]base_traduzida!$C$1:$CN$437,9,FALSE)</f>
        <v>0</v>
      </c>
      <c r="AC297">
        <f>VLOOKUP(C297,[1]base_traduzida!$C$1:$CN$437,16,FALSE)</f>
        <v>0</v>
      </c>
      <c r="AD297">
        <f>VLOOKUP(C297,[1]base_traduzida!$C$1:$CN$437,68,FALSE)</f>
        <v>1</v>
      </c>
      <c r="AE297">
        <f>VLOOKUP(C297,[1]base_traduzida!$C$1:$CN$437,67,FALSE)</f>
        <v>0</v>
      </c>
      <c r="AF297">
        <f>VLOOKUP(C297,[1]base_traduzida!$C$1:$CN$437,71,FALSE)</f>
        <v>0</v>
      </c>
      <c r="AG297">
        <f>VLOOKUP(C297,[1]base_traduzida!$C$1:$CN$437,72,FALSE)</f>
        <v>0</v>
      </c>
      <c r="AH297">
        <f>VLOOKUP(C297,[1]base_traduzida!$C$1:$CN$437,73,FALSE)</f>
        <v>0</v>
      </c>
      <c r="AI297">
        <f>VLOOKUP(C297,[1]base_traduzida!$C$1:$CN$437,74,FALSE)</f>
        <v>0</v>
      </c>
      <c r="AJ297">
        <f>VLOOKUP(C297,[1]base_traduzida!$C$1:$CN$437,75,FALSE)</f>
        <v>0</v>
      </c>
      <c r="AK297">
        <f>VLOOKUP(C297,[1]base_traduzida!$C$1:$CN$437,76,FALSE)</f>
        <v>0</v>
      </c>
      <c r="AL297">
        <f>VLOOKUP(C297,[1]base_traduzida!$C$1:$CN$437,77,FALSE)</f>
        <v>0</v>
      </c>
      <c r="AM297">
        <f>VLOOKUP(C297,[1]base_traduzida!$C$1:$CN$437,78,FALSE)</f>
        <v>0</v>
      </c>
      <c r="AN297">
        <v>0</v>
      </c>
      <c r="AO297">
        <f>VLOOKUP(C297,[1]base_traduzida!$C$1:$CN$437,80,FALSE)</f>
        <v>0</v>
      </c>
      <c r="AP297" t="str">
        <f>VLOOKUP(C297,[1]base_traduzida!$C$1:$CN$437,81,FALSE)</f>
        <v>Entra ou ñ para leitura: não</v>
      </c>
      <c r="AQ297">
        <v>0</v>
      </c>
      <c r="AR297">
        <f>VLOOKUP(C297,[1]base_traduzida!$C$1:$CN$437,85,FALSE)</f>
        <v>0</v>
      </c>
      <c r="AS297">
        <f>VLOOKUP(C297,[1]base_traduzida!$C$1:$CN$437,83,FALSE)</f>
        <v>44374</v>
      </c>
      <c r="AT297">
        <f>VLOOKUP(C297,[1]base_traduzida!$C$1:$CN$437,84,FALSE)</f>
        <v>0</v>
      </c>
      <c r="AU297" t="str">
        <f>VLOOKUP(C297,[1]base_traduzida!$C$1:$CN$437,82,FALSE)</f>
        <v>Ruim</v>
      </c>
      <c r="AV297">
        <f>VLOOKUP(C297,[1]base_traduzida!$C$1:$CN$437,90,FALSE)</f>
        <v>0</v>
      </c>
      <c r="AW297">
        <f>VLOOKUP(C297,[1]base_traduzida!$C$1:$CN$437,66,FALSE)</f>
        <v>0</v>
      </c>
      <c r="AX297">
        <f>VLOOKUP(C297,[1]base_traduzida!$C$1:$CN$437,64,FALSE)</f>
        <v>0</v>
      </c>
      <c r="AY297">
        <f>VLOOKUP(C297,[1]base_traduzida!$C$1:$CN$437,65,FALSE)</f>
        <v>0</v>
      </c>
      <c r="AZ297">
        <f>VLOOKUP(C297,[1]base_traduzida!$C$1:$CN$437,69,FALSE)</f>
        <v>0</v>
      </c>
    </row>
    <row r="298" spans="1:52" x14ac:dyDescent="0.25">
      <c r="A298" t="s">
        <v>2271</v>
      </c>
      <c r="B298" t="s">
        <v>2272</v>
      </c>
      <c r="C298" t="s">
        <v>2273</v>
      </c>
      <c r="D298" t="s">
        <v>2274</v>
      </c>
      <c r="E298">
        <v>2015</v>
      </c>
      <c r="G298">
        <v>2</v>
      </c>
      <c r="H298" t="s">
        <v>2275</v>
      </c>
      <c r="I298" t="s">
        <v>2276</v>
      </c>
      <c r="J298" t="s">
        <v>61</v>
      </c>
      <c r="L298">
        <v>5</v>
      </c>
      <c r="M298" t="b">
        <v>1</v>
      </c>
      <c r="N298" t="s">
        <v>2277</v>
      </c>
      <c r="O298" t="s">
        <v>223</v>
      </c>
      <c r="P298" t="s">
        <v>776</v>
      </c>
      <c r="Q298" t="s">
        <v>777</v>
      </c>
      <c r="S298">
        <v>116956</v>
      </c>
      <c r="T298" t="s">
        <v>54</v>
      </c>
      <c r="U298" t="s">
        <v>75</v>
      </c>
      <c r="W298" t="s">
        <v>57</v>
      </c>
      <c r="AA298">
        <f>VLOOKUP(C298,[1]base_traduzida!$C$1:$CN$437,8,FALSE)</f>
        <v>0</v>
      </c>
      <c r="AB298">
        <f>VLOOKUP(C298,[1]base_traduzida!$C$1:$CN$437,9,FALSE)</f>
        <v>0</v>
      </c>
      <c r="AC298">
        <f>VLOOKUP(C298,[1]base_traduzida!$C$1:$CN$437,16,FALSE)</f>
        <v>0</v>
      </c>
      <c r="AD298">
        <f>VLOOKUP(C298,[1]base_traduzida!$C$1:$CN$437,68,FALSE)</f>
        <v>0</v>
      </c>
      <c r="AE298">
        <f>VLOOKUP(C298,[1]base_traduzida!$C$1:$CN$437,67,FALSE)</f>
        <v>0</v>
      </c>
      <c r="AF298">
        <f>VLOOKUP(C298,[1]base_traduzida!$C$1:$CN$437,71,FALSE)</f>
        <v>0</v>
      </c>
      <c r="AG298">
        <f>VLOOKUP(C298,[1]base_traduzida!$C$1:$CN$437,72,FALSE)</f>
        <v>0</v>
      </c>
      <c r="AH298">
        <f>VLOOKUP(C298,[1]base_traduzida!$C$1:$CN$437,73,FALSE)</f>
        <v>0</v>
      </c>
      <c r="AI298">
        <f>VLOOKUP(C298,[1]base_traduzida!$C$1:$CN$437,74,FALSE)</f>
        <v>0</v>
      </c>
      <c r="AJ298">
        <f>VLOOKUP(C298,[1]base_traduzida!$C$1:$CN$437,75,FALSE)</f>
        <v>0</v>
      </c>
      <c r="AK298">
        <f>VLOOKUP(C298,[1]base_traduzida!$C$1:$CN$437,76,FALSE)</f>
        <v>0</v>
      </c>
      <c r="AL298">
        <f>VLOOKUP(C298,[1]base_traduzida!$C$1:$CN$437,77,FALSE)</f>
        <v>0</v>
      </c>
      <c r="AM298">
        <f>VLOOKUP(C298,[1]base_traduzida!$C$1:$CN$437,78,FALSE)</f>
        <v>0</v>
      </c>
      <c r="AN298">
        <v>0</v>
      </c>
      <c r="AO298">
        <f>VLOOKUP(C298,[1]base_traduzida!$C$1:$CN$437,80,FALSE)</f>
        <v>0</v>
      </c>
      <c r="AP298">
        <f>VLOOKUP(C298,[1]base_traduzida!$C$1:$CN$437,81,FALSE)</f>
        <v>0</v>
      </c>
      <c r="AQ298">
        <v>0</v>
      </c>
      <c r="AR298">
        <f>VLOOKUP(C298,[1]base_traduzida!$C$1:$CN$437,85,FALSE)</f>
        <v>0</v>
      </c>
      <c r="AS298">
        <f>VLOOKUP(C298,[1]base_traduzida!$C$1:$CN$437,83,FALSE)</f>
        <v>0</v>
      </c>
      <c r="AT298">
        <f>VLOOKUP(C298,[1]base_traduzida!$C$1:$CN$437,84,FALSE)</f>
        <v>0</v>
      </c>
      <c r="AU298">
        <f>VLOOKUP(C298,[1]base_traduzida!$C$1:$CN$437,82,FALSE)</f>
        <v>0</v>
      </c>
      <c r="AV298">
        <f>VLOOKUP(C298,[1]base_traduzida!$C$1:$CN$437,90,FALSE)</f>
        <v>0</v>
      </c>
      <c r="AW298">
        <f>VLOOKUP(C298,[1]base_traduzida!$C$1:$CN$437,66,FALSE)</f>
        <v>0</v>
      </c>
      <c r="AX298">
        <f>VLOOKUP(C298,[1]base_traduzida!$C$1:$CN$437,64,FALSE)</f>
        <v>0</v>
      </c>
      <c r="AY298">
        <f>VLOOKUP(C298,[1]base_traduzida!$C$1:$CN$437,65,FALSE)</f>
        <v>0</v>
      </c>
      <c r="AZ298">
        <f>VLOOKUP(C298,[1]base_traduzida!$C$1:$CN$437,69,FALSE)</f>
        <v>0</v>
      </c>
    </row>
    <row r="299" spans="1:52" x14ac:dyDescent="0.25">
      <c r="A299" t="s">
        <v>2278</v>
      </c>
      <c r="B299" t="s">
        <v>2279</v>
      </c>
      <c r="C299" t="s">
        <v>2280</v>
      </c>
      <c r="D299" t="s">
        <v>2281</v>
      </c>
      <c r="E299">
        <v>2021</v>
      </c>
      <c r="G299">
        <v>6</v>
      </c>
      <c r="H299" t="s">
        <v>2282</v>
      </c>
      <c r="I299" t="s">
        <v>2283</v>
      </c>
      <c r="J299" t="s">
        <v>61</v>
      </c>
      <c r="L299">
        <v>1</v>
      </c>
      <c r="M299" t="b">
        <v>0</v>
      </c>
      <c r="N299" t="s">
        <v>2284</v>
      </c>
      <c r="O299" t="s">
        <v>234</v>
      </c>
      <c r="T299" t="s">
        <v>54</v>
      </c>
      <c r="U299" t="s">
        <v>55</v>
      </c>
      <c r="V299" t="s">
        <v>83</v>
      </c>
      <c r="W299" t="s">
        <v>57</v>
      </c>
      <c r="AA299" t="e">
        <f>VLOOKUP(C299,[1]base_traduzida!$C$1:$CN$437,8,FALSE)</f>
        <v>#N/A</v>
      </c>
      <c r="AB299" t="e">
        <f>VLOOKUP(C299,[1]base_traduzida!$C$1:$CN$437,9,FALSE)</f>
        <v>#N/A</v>
      </c>
      <c r="AC299" t="e">
        <f>VLOOKUP(C299,[1]base_traduzida!$C$1:$CN$437,16,FALSE)</f>
        <v>#N/A</v>
      </c>
      <c r="AD299" t="e">
        <f>VLOOKUP(C299,[1]base_traduzida!$C$1:$CN$437,68,FALSE)</f>
        <v>#N/A</v>
      </c>
      <c r="AE299" t="e">
        <f>VLOOKUP(C299,[1]base_traduzida!$C$1:$CN$437,67,FALSE)</f>
        <v>#N/A</v>
      </c>
      <c r="AF299" t="e">
        <f>VLOOKUP(C299,[1]base_traduzida!$C$1:$CN$437,71,FALSE)</f>
        <v>#N/A</v>
      </c>
      <c r="AG299" t="e">
        <f>VLOOKUP(C299,[1]base_traduzida!$C$1:$CN$437,72,FALSE)</f>
        <v>#N/A</v>
      </c>
      <c r="AH299" t="e">
        <f>VLOOKUP(C299,[1]base_traduzida!$C$1:$CN$437,73,FALSE)</f>
        <v>#N/A</v>
      </c>
      <c r="AI299" t="e">
        <f>VLOOKUP(C299,[1]base_traduzida!$C$1:$CN$437,74,FALSE)</f>
        <v>#N/A</v>
      </c>
      <c r="AJ299" t="e">
        <f>VLOOKUP(C299,[1]base_traduzida!$C$1:$CN$437,75,FALSE)</f>
        <v>#N/A</v>
      </c>
      <c r="AK299" t="e">
        <f>VLOOKUP(C299,[1]base_traduzida!$C$1:$CN$437,76,FALSE)</f>
        <v>#N/A</v>
      </c>
      <c r="AL299" t="e">
        <f>VLOOKUP(C299,[1]base_traduzida!$C$1:$CN$437,77,FALSE)</f>
        <v>#N/A</v>
      </c>
      <c r="AM299" t="e">
        <f>VLOOKUP(C299,[1]base_traduzida!$C$1:$CN$437,78,FALSE)</f>
        <v>#N/A</v>
      </c>
      <c r="AN299">
        <v>0</v>
      </c>
      <c r="AO299" t="e">
        <f>VLOOKUP(C299,[1]base_traduzida!$C$1:$CN$437,80,FALSE)</f>
        <v>#N/A</v>
      </c>
      <c r="AP299" t="e">
        <f>VLOOKUP(C299,[1]base_traduzida!$C$1:$CN$437,81,FALSE)</f>
        <v>#N/A</v>
      </c>
      <c r="AQ299">
        <v>0</v>
      </c>
      <c r="AR299" t="e">
        <f>VLOOKUP(C299,[1]base_traduzida!$C$1:$CN$437,85,FALSE)</f>
        <v>#N/A</v>
      </c>
      <c r="AS299" t="e">
        <f>VLOOKUP(C299,[1]base_traduzida!$C$1:$CN$437,83,FALSE)</f>
        <v>#N/A</v>
      </c>
      <c r="AT299" t="e">
        <f>VLOOKUP(C299,[1]base_traduzida!$C$1:$CN$437,84,FALSE)</f>
        <v>#N/A</v>
      </c>
      <c r="AU299" t="e">
        <f>VLOOKUP(C299,[1]base_traduzida!$C$1:$CN$437,82,FALSE)</f>
        <v>#N/A</v>
      </c>
      <c r="AV299" t="e">
        <f>VLOOKUP(C299,[1]base_traduzida!$C$1:$CN$437,90,FALSE)</f>
        <v>#N/A</v>
      </c>
      <c r="AW299" t="e">
        <f>VLOOKUP(C299,[1]base_traduzida!$C$1:$CN$437,66,FALSE)</f>
        <v>#N/A</v>
      </c>
      <c r="AX299" t="e">
        <f>VLOOKUP(C299,[1]base_traduzida!$C$1:$CN$437,64,FALSE)</f>
        <v>#N/A</v>
      </c>
      <c r="AY299" t="e">
        <f>VLOOKUP(C299,[1]base_traduzida!$C$1:$CN$437,65,FALSE)</f>
        <v>#N/A</v>
      </c>
      <c r="AZ299" t="e">
        <f>VLOOKUP(C299,[1]base_traduzida!$C$1:$CN$437,69,FALSE)</f>
        <v>#N/A</v>
      </c>
    </row>
    <row r="300" spans="1:52" x14ac:dyDescent="0.25">
      <c r="A300" t="s">
        <v>2285</v>
      </c>
      <c r="B300" t="s">
        <v>2286</v>
      </c>
      <c r="C300" t="s">
        <v>2287</v>
      </c>
      <c r="D300" t="s">
        <v>2288</v>
      </c>
      <c r="E300">
        <v>2014</v>
      </c>
      <c r="G300">
        <v>37</v>
      </c>
      <c r="H300" t="s">
        <v>2289</v>
      </c>
      <c r="I300" t="s">
        <v>2290</v>
      </c>
      <c r="J300" t="s">
        <v>61</v>
      </c>
      <c r="L300">
        <v>8</v>
      </c>
      <c r="M300" t="b">
        <v>1</v>
      </c>
      <c r="N300" t="s">
        <v>2291</v>
      </c>
      <c r="O300" t="s">
        <v>726</v>
      </c>
      <c r="T300" t="s">
        <v>54</v>
      </c>
      <c r="U300" t="s">
        <v>55</v>
      </c>
      <c r="V300" t="s">
        <v>83</v>
      </c>
      <c r="W300" t="s">
        <v>57</v>
      </c>
      <c r="AA300">
        <f>VLOOKUP(C300,[1]base_traduzida!$C$1:$CN$437,8,FALSE)</f>
        <v>0</v>
      </c>
      <c r="AB300">
        <f>VLOOKUP(C300,[1]base_traduzida!$C$1:$CN$437,9,FALSE)</f>
        <v>0</v>
      </c>
      <c r="AC300">
        <f>VLOOKUP(C300,[1]base_traduzida!$C$1:$CN$437,16,FALSE)</f>
        <v>0</v>
      </c>
      <c r="AD300">
        <f>VLOOKUP(C300,[1]base_traduzida!$C$1:$CN$437,68,FALSE)</f>
        <v>0</v>
      </c>
      <c r="AE300">
        <f>VLOOKUP(C300,[1]base_traduzida!$C$1:$CN$437,67,FALSE)</f>
        <v>0</v>
      </c>
      <c r="AF300">
        <f>VLOOKUP(C300,[1]base_traduzida!$C$1:$CN$437,71,FALSE)</f>
        <v>0</v>
      </c>
      <c r="AG300">
        <f>VLOOKUP(C300,[1]base_traduzida!$C$1:$CN$437,72,FALSE)</f>
        <v>0</v>
      </c>
      <c r="AH300">
        <f>VLOOKUP(C300,[1]base_traduzida!$C$1:$CN$437,73,FALSE)</f>
        <v>0</v>
      </c>
      <c r="AI300">
        <f>VLOOKUP(C300,[1]base_traduzida!$C$1:$CN$437,74,FALSE)</f>
        <v>0</v>
      </c>
      <c r="AJ300">
        <f>VLOOKUP(C300,[1]base_traduzida!$C$1:$CN$437,75,FALSE)</f>
        <v>0</v>
      </c>
      <c r="AK300">
        <f>VLOOKUP(C300,[1]base_traduzida!$C$1:$CN$437,76,FALSE)</f>
        <v>0</v>
      </c>
      <c r="AL300">
        <f>VLOOKUP(C300,[1]base_traduzida!$C$1:$CN$437,77,FALSE)</f>
        <v>0</v>
      </c>
      <c r="AM300">
        <f>VLOOKUP(C300,[1]base_traduzida!$C$1:$CN$437,78,FALSE)</f>
        <v>0</v>
      </c>
      <c r="AN300">
        <v>0</v>
      </c>
      <c r="AO300">
        <f>VLOOKUP(C300,[1]base_traduzida!$C$1:$CN$437,80,FALSE)</f>
        <v>0</v>
      </c>
      <c r="AP300">
        <f>VLOOKUP(C300,[1]base_traduzida!$C$1:$CN$437,81,FALSE)</f>
        <v>0</v>
      </c>
      <c r="AQ300">
        <v>0</v>
      </c>
      <c r="AR300">
        <f>VLOOKUP(C300,[1]base_traduzida!$C$1:$CN$437,85,FALSE)</f>
        <v>0</v>
      </c>
      <c r="AS300">
        <f>VLOOKUP(C300,[1]base_traduzida!$C$1:$CN$437,83,FALSE)</f>
        <v>0</v>
      </c>
      <c r="AT300">
        <f>VLOOKUP(C300,[1]base_traduzida!$C$1:$CN$437,84,FALSE)</f>
        <v>0</v>
      </c>
      <c r="AU300">
        <f>VLOOKUP(C300,[1]base_traduzida!$C$1:$CN$437,82,FALSE)</f>
        <v>0</v>
      </c>
      <c r="AV300">
        <f>VLOOKUP(C300,[1]base_traduzida!$C$1:$CN$437,90,FALSE)</f>
        <v>0</v>
      </c>
      <c r="AW300">
        <f>VLOOKUP(C300,[1]base_traduzida!$C$1:$CN$437,66,FALSE)</f>
        <v>0</v>
      </c>
      <c r="AX300">
        <f>VLOOKUP(C300,[1]base_traduzida!$C$1:$CN$437,64,FALSE)</f>
        <v>0</v>
      </c>
      <c r="AY300">
        <f>VLOOKUP(C300,[1]base_traduzida!$C$1:$CN$437,65,FALSE)</f>
        <v>0</v>
      </c>
      <c r="AZ300">
        <f>VLOOKUP(C300,[1]base_traduzida!$C$1:$CN$437,69,FALSE)</f>
        <v>0</v>
      </c>
    </row>
    <row r="301" spans="1:52" x14ac:dyDescent="0.25">
      <c r="A301" t="s">
        <v>2292</v>
      </c>
      <c r="B301" t="s">
        <v>2293</v>
      </c>
      <c r="C301" t="s">
        <v>2294</v>
      </c>
      <c r="D301" t="s">
        <v>2295</v>
      </c>
      <c r="E301">
        <v>2021</v>
      </c>
      <c r="G301">
        <v>2</v>
      </c>
      <c r="H301" t="s">
        <v>2296</v>
      </c>
      <c r="I301" t="s">
        <v>2297</v>
      </c>
      <c r="J301" t="s">
        <v>61</v>
      </c>
      <c r="L301">
        <v>1</v>
      </c>
      <c r="M301" t="b">
        <v>0</v>
      </c>
      <c r="N301" t="s">
        <v>2298</v>
      </c>
      <c r="O301" t="s">
        <v>718</v>
      </c>
      <c r="T301" t="s">
        <v>54</v>
      </c>
      <c r="U301" t="s">
        <v>55</v>
      </c>
      <c r="V301" t="s">
        <v>140</v>
      </c>
      <c r="W301" t="s">
        <v>57</v>
      </c>
      <c r="AA301" t="e">
        <f>VLOOKUP(C301,[1]base_traduzida!$C$1:$CN$437,8,FALSE)</f>
        <v>#N/A</v>
      </c>
      <c r="AB301" t="e">
        <f>VLOOKUP(C301,[1]base_traduzida!$C$1:$CN$437,9,FALSE)</f>
        <v>#N/A</v>
      </c>
      <c r="AC301" t="e">
        <f>VLOOKUP(C301,[1]base_traduzida!$C$1:$CN$437,16,FALSE)</f>
        <v>#N/A</v>
      </c>
      <c r="AD301" t="e">
        <f>VLOOKUP(C301,[1]base_traduzida!$C$1:$CN$437,68,FALSE)</f>
        <v>#N/A</v>
      </c>
      <c r="AE301" t="e">
        <f>VLOOKUP(C301,[1]base_traduzida!$C$1:$CN$437,67,FALSE)</f>
        <v>#N/A</v>
      </c>
      <c r="AF301" t="e">
        <f>VLOOKUP(C301,[1]base_traduzida!$C$1:$CN$437,71,FALSE)</f>
        <v>#N/A</v>
      </c>
      <c r="AG301" t="e">
        <f>VLOOKUP(C301,[1]base_traduzida!$C$1:$CN$437,72,FALSE)</f>
        <v>#N/A</v>
      </c>
      <c r="AH301" t="e">
        <f>VLOOKUP(C301,[1]base_traduzida!$C$1:$CN$437,73,FALSE)</f>
        <v>#N/A</v>
      </c>
      <c r="AI301" t="e">
        <f>VLOOKUP(C301,[1]base_traduzida!$C$1:$CN$437,74,FALSE)</f>
        <v>#N/A</v>
      </c>
      <c r="AJ301" t="e">
        <f>VLOOKUP(C301,[1]base_traduzida!$C$1:$CN$437,75,FALSE)</f>
        <v>#N/A</v>
      </c>
      <c r="AK301" t="e">
        <f>VLOOKUP(C301,[1]base_traduzida!$C$1:$CN$437,76,FALSE)</f>
        <v>#N/A</v>
      </c>
      <c r="AL301" t="e">
        <f>VLOOKUP(C301,[1]base_traduzida!$C$1:$CN$437,77,FALSE)</f>
        <v>#N/A</v>
      </c>
      <c r="AM301" t="e">
        <f>VLOOKUP(C301,[1]base_traduzida!$C$1:$CN$437,78,FALSE)</f>
        <v>#N/A</v>
      </c>
      <c r="AN301">
        <v>0</v>
      </c>
      <c r="AO301" t="e">
        <f>VLOOKUP(C301,[1]base_traduzida!$C$1:$CN$437,80,FALSE)</f>
        <v>#N/A</v>
      </c>
      <c r="AP301" t="e">
        <f>VLOOKUP(C301,[1]base_traduzida!$C$1:$CN$437,81,FALSE)</f>
        <v>#N/A</v>
      </c>
      <c r="AQ301">
        <v>0</v>
      </c>
      <c r="AR301" t="e">
        <f>VLOOKUP(C301,[1]base_traduzida!$C$1:$CN$437,85,FALSE)</f>
        <v>#N/A</v>
      </c>
      <c r="AS301" t="e">
        <f>VLOOKUP(C301,[1]base_traduzida!$C$1:$CN$437,83,FALSE)</f>
        <v>#N/A</v>
      </c>
      <c r="AT301" t="e">
        <f>VLOOKUP(C301,[1]base_traduzida!$C$1:$CN$437,84,FALSE)</f>
        <v>#N/A</v>
      </c>
      <c r="AU301" t="e">
        <f>VLOOKUP(C301,[1]base_traduzida!$C$1:$CN$437,82,FALSE)</f>
        <v>#N/A</v>
      </c>
      <c r="AV301" t="e">
        <f>VLOOKUP(C301,[1]base_traduzida!$C$1:$CN$437,90,FALSE)</f>
        <v>#N/A</v>
      </c>
      <c r="AW301" t="e">
        <f>VLOOKUP(C301,[1]base_traduzida!$C$1:$CN$437,66,FALSE)</f>
        <v>#N/A</v>
      </c>
      <c r="AX301" t="e">
        <f>VLOOKUP(C301,[1]base_traduzida!$C$1:$CN$437,64,FALSE)</f>
        <v>#N/A</v>
      </c>
      <c r="AY301" t="e">
        <f>VLOOKUP(C301,[1]base_traduzida!$C$1:$CN$437,65,FALSE)</f>
        <v>#N/A</v>
      </c>
      <c r="AZ301" t="e">
        <f>VLOOKUP(C301,[1]base_traduzida!$C$1:$CN$437,69,FALSE)</f>
        <v>#N/A</v>
      </c>
    </row>
    <row r="302" spans="1:52" x14ac:dyDescent="0.25">
      <c r="A302" t="s">
        <v>2299</v>
      </c>
      <c r="B302" t="s">
        <v>2300</v>
      </c>
      <c r="C302" t="s">
        <v>2301</v>
      </c>
      <c r="D302" t="s">
        <v>2302</v>
      </c>
      <c r="E302">
        <v>2020</v>
      </c>
      <c r="G302">
        <v>3</v>
      </c>
      <c r="H302" t="s">
        <v>2303</v>
      </c>
      <c r="I302" t="s">
        <v>2304</v>
      </c>
      <c r="J302" t="s">
        <v>61</v>
      </c>
      <c r="L302">
        <v>1</v>
      </c>
      <c r="M302" t="b">
        <v>0</v>
      </c>
      <c r="N302" t="s">
        <v>2305</v>
      </c>
      <c r="O302" t="s">
        <v>322</v>
      </c>
      <c r="T302" t="s">
        <v>54</v>
      </c>
      <c r="U302" t="s">
        <v>55</v>
      </c>
      <c r="W302" t="s">
        <v>57</v>
      </c>
      <c r="AA302">
        <f>VLOOKUP(C302,[1]base_traduzida!$C$1:$CN$437,8,FALSE)</f>
        <v>0</v>
      </c>
      <c r="AB302">
        <f>VLOOKUP(C302,[1]base_traduzida!$C$1:$CN$437,9,FALSE)</f>
        <v>0</v>
      </c>
      <c r="AC302">
        <f>VLOOKUP(C302,[1]base_traduzida!$C$1:$CN$437,16,FALSE)</f>
        <v>0</v>
      </c>
      <c r="AD302">
        <f>VLOOKUP(C302,[1]base_traduzida!$C$1:$CN$437,68,FALSE)</f>
        <v>1</v>
      </c>
      <c r="AE302">
        <f>VLOOKUP(C302,[1]base_traduzida!$C$1:$CN$437,67,FALSE)</f>
        <v>0</v>
      </c>
      <c r="AF302">
        <f>VLOOKUP(C302,[1]base_traduzida!$C$1:$CN$437,71,FALSE)</f>
        <v>0</v>
      </c>
      <c r="AG302">
        <f>VLOOKUP(C302,[1]base_traduzida!$C$1:$CN$437,72,FALSE)</f>
        <v>0</v>
      </c>
      <c r="AH302">
        <f>VLOOKUP(C302,[1]base_traduzida!$C$1:$CN$437,73,FALSE)</f>
        <v>0</v>
      </c>
      <c r="AI302">
        <f>VLOOKUP(C302,[1]base_traduzida!$C$1:$CN$437,74,FALSE)</f>
        <v>0</v>
      </c>
      <c r="AJ302">
        <f>VLOOKUP(C302,[1]base_traduzida!$C$1:$CN$437,75,FALSE)</f>
        <v>0</v>
      </c>
      <c r="AK302">
        <f>VLOOKUP(C302,[1]base_traduzida!$C$1:$CN$437,76,FALSE)</f>
        <v>0</v>
      </c>
      <c r="AL302">
        <f>VLOOKUP(C302,[1]base_traduzida!$C$1:$CN$437,77,FALSE)</f>
        <v>0</v>
      </c>
      <c r="AM302">
        <f>VLOOKUP(C302,[1]base_traduzida!$C$1:$CN$437,78,FALSE)</f>
        <v>0</v>
      </c>
      <c r="AN302">
        <v>0</v>
      </c>
      <c r="AO302">
        <f>VLOOKUP(C302,[1]base_traduzida!$C$1:$CN$437,80,FALSE)</f>
        <v>0</v>
      </c>
      <c r="AP302" t="str">
        <f>VLOOKUP(C302,[1]base_traduzida!$C$1:$CN$437,81,FALSE)</f>
        <v>Entra ou ñ para leitura: não</v>
      </c>
      <c r="AQ302">
        <v>0</v>
      </c>
      <c r="AR302">
        <f>VLOOKUP(C302,[1]base_traduzida!$C$1:$CN$437,85,FALSE)</f>
        <v>0</v>
      </c>
      <c r="AS302">
        <f>VLOOKUP(C302,[1]base_traduzida!$C$1:$CN$437,83,FALSE)</f>
        <v>44374</v>
      </c>
      <c r="AT302">
        <f>VLOOKUP(C302,[1]base_traduzida!$C$1:$CN$437,84,FALSE)</f>
        <v>0</v>
      </c>
      <c r="AU302" t="str">
        <f>VLOOKUP(C302,[1]base_traduzida!$C$1:$CN$437,82,FALSE)</f>
        <v>Ruim</v>
      </c>
      <c r="AV302">
        <f>VLOOKUP(C302,[1]base_traduzida!$C$1:$CN$437,90,FALSE)</f>
        <v>0</v>
      </c>
      <c r="AW302">
        <f>VLOOKUP(C302,[1]base_traduzida!$C$1:$CN$437,66,FALSE)</f>
        <v>0</v>
      </c>
      <c r="AX302">
        <f>VLOOKUP(C302,[1]base_traduzida!$C$1:$CN$437,64,FALSE)</f>
        <v>0</v>
      </c>
      <c r="AY302">
        <f>VLOOKUP(C302,[1]base_traduzida!$C$1:$CN$437,65,FALSE)</f>
        <v>0</v>
      </c>
      <c r="AZ302">
        <f>VLOOKUP(C302,[1]base_traduzida!$C$1:$CN$437,69,FALSE)</f>
        <v>0</v>
      </c>
    </row>
    <row r="303" spans="1:52" x14ac:dyDescent="0.25">
      <c r="A303" t="s">
        <v>2306</v>
      </c>
      <c r="B303" t="s">
        <v>2307</v>
      </c>
      <c r="C303" t="s">
        <v>2308</v>
      </c>
      <c r="D303" t="s">
        <v>2309</v>
      </c>
      <c r="E303">
        <v>2019</v>
      </c>
      <c r="F303" t="s">
        <v>61</v>
      </c>
      <c r="G303">
        <v>1</v>
      </c>
      <c r="H303" t="s">
        <v>2310</v>
      </c>
      <c r="I303" t="s">
        <v>2311</v>
      </c>
      <c r="J303" t="s">
        <v>61</v>
      </c>
      <c r="L303">
        <v>5</v>
      </c>
      <c r="M303" t="b">
        <v>1</v>
      </c>
      <c r="N303" t="s">
        <v>2312</v>
      </c>
      <c r="O303" t="s">
        <v>223</v>
      </c>
      <c r="P303" t="s">
        <v>262</v>
      </c>
      <c r="Q303" t="s">
        <v>263</v>
      </c>
      <c r="S303">
        <v>150814</v>
      </c>
      <c r="T303" t="s">
        <v>54</v>
      </c>
      <c r="U303" t="s">
        <v>75</v>
      </c>
      <c r="W303" t="s">
        <v>57</v>
      </c>
      <c r="AA303">
        <f>VLOOKUP(C303,[1]base_traduzida!$C$1:$CN$437,8,FALSE)</f>
        <v>0</v>
      </c>
      <c r="AB303">
        <f>VLOOKUP(C303,[1]base_traduzida!$C$1:$CN$437,9,FALSE)</f>
        <v>1</v>
      </c>
      <c r="AC303">
        <f>VLOOKUP(C303,[1]base_traduzida!$C$1:$CN$437,16,FALSE)</f>
        <v>0</v>
      </c>
      <c r="AD303">
        <f>VLOOKUP(C303,[1]base_traduzida!$C$1:$CN$437,68,FALSE)</f>
        <v>1</v>
      </c>
      <c r="AE303">
        <f>VLOOKUP(C303,[1]base_traduzida!$C$1:$CN$437,67,FALSE)</f>
        <v>0</v>
      </c>
      <c r="AF303">
        <f>VLOOKUP(C303,[1]base_traduzida!$C$1:$CN$437,71,FALSE)</f>
        <v>0</v>
      </c>
      <c r="AG303">
        <f>VLOOKUP(C303,[1]base_traduzida!$C$1:$CN$437,72,FALSE)</f>
        <v>0</v>
      </c>
      <c r="AH303">
        <f>VLOOKUP(C303,[1]base_traduzida!$C$1:$CN$437,73,FALSE)</f>
        <v>0</v>
      </c>
      <c r="AI303">
        <f>VLOOKUP(C303,[1]base_traduzida!$C$1:$CN$437,74,FALSE)</f>
        <v>0</v>
      </c>
      <c r="AJ303">
        <f>VLOOKUP(C303,[1]base_traduzida!$C$1:$CN$437,75,FALSE)</f>
        <v>0</v>
      </c>
      <c r="AK303">
        <f>VLOOKUP(C303,[1]base_traduzida!$C$1:$CN$437,76,FALSE)</f>
        <v>0</v>
      </c>
      <c r="AL303">
        <f>VLOOKUP(C303,[1]base_traduzida!$C$1:$CN$437,77,FALSE)</f>
        <v>0</v>
      </c>
      <c r="AM303">
        <f>VLOOKUP(C303,[1]base_traduzida!$C$1:$CN$437,78,FALSE)</f>
        <v>0</v>
      </c>
      <c r="AN303">
        <v>0</v>
      </c>
      <c r="AO303">
        <f>VLOOKUP(C303,[1]base_traduzida!$C$1:$CN$437,80,FALSE)</f>
        <v>0</v>
      </c>
      <c r="AP303" t="str">
        <f>VLOOKUP(C303,[1]base_traduzida!$C$1:$CN$437,81,FALSE)</f>
        <v>Entra ou ñ para leitura: não</v>
      </c>
      <c r="AQ303">
        <v>0</v>
      </c>
      <c r="AR303">
        <f>VLOOKUP(C303,[1]base_traduzida!$C$1:$CN$437,85,FALSE)</f>
        <v>0</v>
      </c>
      <c r="AS303">
        <f>VLOOKUP(C303,[1]base_traduzida!$C$1:$CN$437,83,FALSE)</f>
        <v>44371</v>
      </c>
      <c r="AT303">
        <f>VLOOKUP(C303,[1]base_traduzida!$C$1:$CN$437,84,FALSE)</f>
        <v>0</v>
      </c>
      <c r="AU303" t="str">
        <f>VLOOKUP(C303,[1]base_traduzida!$C$1:$CN$437,82,FALSE)</f>
        <v>Ruim</v>
      </c>
      <c r="AV303">
        <f>VLOOKUP(C303,[1]base_traduzida!$C$1:$CN$437,90,FALSE)</f>
        <v>0</v>
      </c>
      <c r="AW303">
        <f>VLOOKUP(C303,[1]base_traduzida!$C$1:$CN$437,66,FALSE)</f>
        <v>0</v>
      </c>
      <c r="AX303">
        <f>VLOOKUP(C303,[1]base_traduzida!$C$1:$CN$437,64,FALSE)</f>
        <v>0</v>
      </c>
      <c r="AY303">
        <f>VLOOKUP(C303,[1]base_traduzida!$C$1:$CN$437,65,FALSE)</f>
        <v>0</v>
      </c>
      <c r="AZ303">
        <f>VLOOKUP(C303,[1]base_traduzida!$C$1:$CN$437,69,FALSE)</f>
        <v>0</v>
      </c>
    </row>
    <row r="304" spans="1:52" x14ac:dyDescent="0.25">
      <c r="A304" t="s">
        <v>2313</v>
      </c>
      <c r="B304" t="s">
        <v>2314</v>
      </c>
      <c r="C304" t="s">
        <v>2315</v>
      </c>
      <c r="D304" t="s">
        <v>2316</v>
      </c>
      <c r="E304">
        <v>2015</v>
      </c>
      <c r="G304">
        <v>2</v>
      </c>
      <c r="H304" t="s">
        <v>2317</v>
      </c>
      <c r="I304" t="s">
        <v>2318</v>
      </c>
      <c r="L304">
        <v>5</v>
      </c>
      <c r="M304" t="b">
        <v>1</v>
      </c>
      <c r="N304" t="s">
        <v>2319</v>
      </c>
      <c r="O304" t="s">
        <v>223</v>
      </c>
      <c r="P304" t="s">
        <v>776</v>
      </c>
      <c r="Q304" t="s">
        <v>777</v>
      </c>
      <c r="S304">
        <v>116956</v>
      </c>
      <c r="T304" t="s">
        <v>54</v>
      </c>
      <c r="U304" t="s">
        <v>75</v>
      </c>
      <c r="W304" t="s">
        <v>57</v>
      </c>
      <c r="AA304">
        <f>VLOOKUP(C304,[1]base_traduzida!$C$1:$CN$437,8,FALSE)</f>
        <v>0</v>
      </c>
      <c r="AB304">
        <f>VLOOKUP(C304,[1]base_traduzida!$C$1:$CN$437,9,FALSE)</f>
        <v>0</v>
      </c>
      <c r="AC304">
        <f>VLOOKUP(C304,[1]base_traduzida!$C$1:$CN$437,16,FALSE)</f>
        <v>0</v>
      </c>
      <c r="AD304">
        <f>VLOOKUP(C304,[1]base_traduzida!$C$1:$CN$437,68,FALSE)</f>
        <v>0</v>
      </c>
      <c r="AE304">
        <f>VLOOKUP(C304,[1]base_traduzida!$C$1:$CN$437,67,FALSE)</f>
        <v>0</v>
      </c>
      <c r="AF304">
        <f>VLOOKUP(C304,[1]base_traduzida!$C$1:$CN$437,71,FALSE)</f>
        <v>0</v>
      </c>
      <c r="AG304">
        <f>VLOOKUP(C304,[1]base_traduzida!$C$1:$CN$437,72,FALSE)</f>
        <v>0</v>
      </c>
      <c r="AH304">
        <f>VLOOKUP(C304,[1]base_traduzida!$C$1:$CN$437,73,FALSE)</f>
        <v>0</v>
      </c>
      <c r="AI304">
        <f>VLOOKUP(C304,[1]base_traduzida!$C$1:$CN$437,74,FALSE)</f>
        <v>0</v>
      </c>
      <c r="AJ304">
        <f>VLOOKUP(C304,[1]base_traduzida!$C$1:$CN$437,75,FALSE)</f>
        <v>0</v>
      </c>
      <c r="AK304">
        <f>VLOOKUP(C304,[1]base_traduzida!$C$1:$CN$437,76,FALSE)</f>
        <v>0</v>
      </c>
      <c r="AL304">
        <f>VLOOKUP(C304,[1]base_traduzida!$C$1:$CN$437,77,FALSE)</f>
        <v>0</v>
      </c>
      <c r="AM304">
        <f>VLOOKUP(C304,[1]base_traduzida!$C$1:$CN$437,78,FALSE)</f>
        <v>0</v>
      </c>
      <c r="AN304">
        <v>0</v>
      </c>
      <c r="AO304">
        <f>VLOOKUP(C304,[1]base_traduzida!$C$1:$CN$437,80,FALSE)</f>
        <v>0</v>
      </c>
      <c r="AP304">
        <f>VLOOKUP(C304,[1]base_traduzida!$C$1:$CN$437,81,FALSE)</f>
        <v>0</v>
      </c>
      <c r="AQ304">
        <v>0</v>
      </c>
      <c r="AR304">
        <f>VLOOKUP(C304,[1]base_traduzida!$C$1:$CN$437,85,FALSE)</f>
        <v>0</v>
      </c>
      <c r="AS304">
        <f>VLOOKUP(C304,[1]base_traduzida!$C$1:$CN$437,83,FALSE)</f>
        <v>0</v>
      </c>
      <c r="AT304">
        <f>VLOOKUP(C304,[1]base_traduzida!$C$1:$CN$437,84,FALSE)</f>
        <v>0</v>
      </c>
      <c r="AU304">
        <f>VLOOKUP(C304,[1]base_traduzida!$C$1:$CN$437,82,FALSE)</f>
        <v>0</v>
      </c>
      <c r="AV304">
        <f>VLOOKUP(C304,[1]base_traduzida!$C$1:$CN$437,90,FALSE)</f>
        <v>0</v>
      </c>
      <c r="AW304">
        <f>VLOOKUP(C304,[1]base_traduzida!$C$1:$CN$437,66,FALSE)</f>
        <v>0</v>
      </c>
      <c r="AX304">
        <f>VLOOKUP(C304,[1]base_traduzida!$C$1:$CN$437,64,FALSE)</f>
        <v>0</v>
      </c>
      <c r="AY304">
        <f>VLOOKUP(C304,[1]base_traduzida!$C$1:$CN$437,65,FALSE)</f>
        <v>0</v>
      </c>
      <c r="AZ304">
        <f>VLOOKUP(C304,[1]base_traduzida!$C$1:$CN$437,69,FALSE)</f>
        <v>0</v>
      </c>
    </row>
    <row r="305" spans="1:52" x14ac:dyDescent="0.25">
      <c r="A305" t="s">
        <v>2320</v>
      </c>
      <c r="B305" t="s">
        <v>2321</v>
      </c>
      <c r="C305" t="s">
        <v>2322</v>
      </c>
      <c r="D305" t="s">
        <v>2323</v>
      </c>
      <c r="E305">
        <v>2017</v>
      </c>
      <c r="F305" t="s">
        <v>61</v>
      </c>
      <c r="G305">
        <v>18</v>
      </c>
      <c r="H305" t="s">
        <v>2324</v>
      </c>
      <c r="I305" t="s">
        <v>2325</v>
      </c>
      <c r="J305" t="s">
        <v>61</v>
      </c>
      <c r="L305">
        <v>6</v>
      </c>
      <c r="M305" t="b">
        <v>1</v>
      </c>
      <c r="N305" t="s">
        <v>2326</v>
      </c>
      <c r="O305" t="s">
        <v>322</v>
      </c>
      <c r="T305" t="s">
        <v>54</v>
      </c>
      <c r="U305" t="s">
        <v>55</v>
      </c>
      <c r="W305" t="s">
        <v>57</v>
      </c>
      <c r="AA305">
        <f>VLOOKUP(C305,[1]base_traduzida!$C$1:$CN$437,8,FALSE)</f>
        <v>0</v>
      </c>
      <c r="AB305">
        <f>VLOOKUP(C305,[1]base_traduzida!$C$1:$CN$437,9,FALSE)</f>
        <v>0</v>
      </c>
      <c r="AC305">
        <f>VLOOKUP(C305,[1]base_traduzida!$C$1:$CN$437,16,FALSE)</f>
        <v>0</v>
      </c>
      <c r="AD305">
        <f>VLOOKUP(C305,[1]base_traduzida!$C$1:$CN$437,68,FALSE)</f>
        <v>1</v>
      </c>
      <c r="AE305">
        <f>VLOOKUP(C305,[1]base_traduzida!$C$1:$CN$437,67,FALSE)</f>
        <v>0</v>
      </c>
      <c r="AF305">
        <f>VLOOKUP(C305,[1]base_traduzida!$C$1:$CN$437,71,FALSE)</f>
        <v>0</v>
      </c>
      <c r="AG305">
        <f>VLOOKUP(C305,[1]base_traduzida!$C$1:$CN$437,72,FALSE)</f>
        <v>0</v>
      </c>
      <c r="AH305">
        <f>VLOOKUP(C305,[1]base_traduzida!$C$1:$CN$437,73,FALSE)</f>
        <v>0</v>
      </c>
      <c r="AI305">
        <f>VLOOKUP(C305,[1]base_traduzida!$C$1:$CN$437,74,FALSE)</f>
        <v>0</v>
      </c>
      <c r="AJ305">
        <f>VLOOKUP(C305,[1]base_traduzida!$C$1:$CN$437,75,FALSE)</f>
        <v>0</v>
      </c>
      <c r="AK305">
        <f>VLOOKUP(C305,[1]base_traduzida!$C$1:$CN$437,76,FALSE)</f>
        <v>0</v>
      </c>
      <c r="AL305">
        <f>VLOOKUP(C305,[1]base_traduzida!$C$1:$CN$437,77,FALSE)</f>
        <v>0</v>
      </c>
      <c r="AM305">
        <f>VLOOKUP(C305,[1]base_traduzida!$C$1:$CN$437,78,FALSE)</f>
        <v>0</v>
      </c>
      <c r="AN305">
        <v>0</v>
      </c>
      <c r="AO305">
        <f>VLOOKUP(C305,[1]base_traduzida!$C$1:$CN$437,80,FALSE)</f>
        <v>0</v>
      </c>
      <c r="AP305" t="str">
        <f>VLOOKUP(C305,[1]base_traduzida!$C$1:$CN$437,81,FALSE)</f>
        <v>Entra ou ñ para leitura: não</v>
      </c>
      <c r="AQ305">
        <v>0</v>
      </c>
      <c r="AR305">
        <f>VLOOKUP(C305,[1]base_traduzida!$C$1:$CN$437,85,FALSE)</f>
        <v>0</v>
      </c>
      <c r="AS305">
        <f>VLOOKUP(C305,[1]base_traduzida!$C$1:$CN$437,83,FALSE)</f>
        <v>44373</v>
      </c>
      <c r="AT305">
        <f>VLOOKUP(C305,[1]base_traduzida!$C$1:$CN$437,84,FALSE)</f>
        <v>0</v>
      </c>
      <c r="AU305" t="str">
        <f>VLOOKUP(C305,[1]base_traduzida!$C$1:$CN$437,82,FALSE)</f>
        <v>Ruim</v>
      </c>
      <c r="AV305">
        <f>VLOOKUP(C305,[1]base_traduzida!$C$1:$CN$437,90,FALSE)</f>
        <v>0</v>
      </c>
      <c r="AW305">
        <f>VLOOKUP(C305,[1]base_traduzida!$C$1:$CN$437,66,FALSE)</f>
        <v>0</v>
      </c>
      <c r="AX305">
        <f>VLOOKUP(C305,[1]base_traduzida!$C$1:$CN$437,64,FALSE)</f>
        <v>0</v>
      </c>
      <c r="AY305">
        <f>VLOOKUP(C305,[1]base_traduzida!$C$1:$CN$437,65,FALSE)</f>
        <v>0</v>
      </c>
      <c r="AZ305">
        <f>VLOOKUP(C305,[1]base_traduzida!$C$1:$CN$437,69,FALSE)</f>
        <v>0</v>
      </c>
    </row>
    <row r="306" spans="1:52" x14ac:dyDescent="0.25">
      <c r="B306" t="s">
        <v>2327</v>
      </c>
      <c r="C306" t="s">
        <v>2328</v>
      </c>
      <c r="D306" t="s">
        <v>2329</v>
      </c>
      <c r="I306" t="s">
        <v>523</v>
      </c>
      <c r="W306" t="s">
        <v>524</v>
      </c>
      <c r="X306">
        <v>2022</v>
      </c>
      <c r="Y306" t="s">
        <v>2330</v>
      </c>
      <c r="Z306" t="s">
        <v>2327</v>
      </c>
      <c r="AA306" t="e">
        <f>VLOOKUP(C306,[1]base_traduzida!$C$1:$CN$437,8,FALSE)</f>
        <v>#N/A</v>
      </c>
      <c r="AB306" t="e">
        <f>VLOOKUP(C306,[1]base_traduzida!$C$1:$CN$437,9,FALSE)</f>
        <v>#N/A</v>
      </c>
      <c r="AC306" t="e">
        <f>VLOOKUP(C306,[1]base_traduzida!$C$1:$CN$437,16,FALSE)</f>
        <v>#N/A</v>
      </c>
      <c r="AD306" t="e">
        <f>VLOOKUP(C306,[1]base_traduzida!$C$1:$CN$437,68,FALSE)</f>
        <v>#N/A</v>
      </c>
      <c r="AE306" t="e">
        <f>VLOOKUP(C306,[1]base_traduzida!$C$1:$CN$437,67,FALSE)</f>
        <v>#N/A</v>
      </c>
      <c r="AF306" t="e">
        <f>VLOOKUP(C306,[1]base_traduzida!$C$1:$CN$437,71,FALSE)</f>
        <v>#N/A</v>
      </c>
      <c r="AG306" t="e">
        <f>VLOOKUP(C306,[1]base_traduzida!$C$1:$CN$437,72,FALSE)</f>
        <v>#N/A</v>
      </c>
      <c r="AH306" t="e">
        <f>VLOOKUP(C306,[1]base_traduzida!$C$1:$CN$437,73,FALSE)</f>
        <v>#N/A</v>
      </c>
      <c r="AI306" t="e">
        <f>VLOOKUP(C306,[1]base_traduzida!$C$1:$CN$437,74,FALSE)</f>
        <v>#N/A</v>
      </c>
      <c r="AJ306" t="e">
        <f>VLOOKUP(C306,[1]base_traduzida!$C$1:$CN$437,75,FALSE)</f>
        <v>#N/A</v>
      </c>
      <c r="AK306" t="e">
        <f>VLOOKUP(C306,[1]base_traduzida!$C$1:$CN$437,76,FALSE)</f>
        <v>#N/A</v>
      </c>
      <c r="AL306" t="e">
        <f>VLOOKUP(C306,[1]base_traduzida!$C$1:$CN$437,77,FALSE)</f>
        <v>#N/A</v>
      </c>
      <c r="AM306" t="e">
        <f>VLOOKUP(C306,[1]base_traduzida!$C$1:$CN$437,78,FALSE)</f>
        <v>#N/A</v>
      </c>
      <c r="AN306">
        <v>0</v>
      </c>
      <c r="AO306" t="e">
        <f>VLOOKUP(C306,[1]base_traduzida!$C$1:$CN$437,80,FALSE)</f>
        <v>#N/A</v>
      </c>
      <c r="AP306" t="e">
        <f>VLOOKUP(C306,[1]base_traduzida!$C$1:$CN$437,81,FALSE)</f>
        <v>#N/A</v>
      </c>
      <c r="AQ306">
        <v>0</v>
      </c>
      <c r="AR306" t="e">
        <f>VLOOKUP(C306,[1]base_traduzida!$C$1:$CN$437,85,FALSE)</f>
        <v>#N/A</v>
      </c>
      <c r="AS306" t="e">
        <f>VLOOKUP(C306,[1]base_traduzida!$C$1:$CN$437,83,FALSE)</f>
        <v>#N/A</v>
      </c>
      <c r="AT306" t="e">
        <f>VLOOKUP(C306,[1]base_traduzida!$C$1:$CN$437,84,FALSE)</f>
        <v>#N/A</v>
      </c>
      <c r="AU306" t="e">
        <f>VLOOKUP(C306,[1]base_traduzida!$C$1:$CN$437,82,FALSE)</f>
        <v>#N/A</v>
      </c>
      <c r="AV306" t="e">
        <f>VLOOKUP(C306,[1]base_traduzida!$C$1:$CN$437,90,FALSE)</f>
        <v>#N/A</v>
      </c>
      <c r="AW306" t="e">
        <f>VLOOKUP(C306,[1]base_traduzida!$C$1:$CN$437,66,FALSE)</f>
        <v>#N/A</v>
      </c>
      <c r="AX306" t="e">
        <f>VLOOKUP(C306,[1]base_traduzida!$C$1:$CN$437,64,FALSE)</f>
        <v>#N/A</v>
      </c>
      <c r="AY306" t="e">
        <f>VLOOKUP(C306,[1]base_traduzida!$C$1:$CN$437,65,FALSE)</f>
        <v>#N/A</v>
      </c>
      <c r="AZ306" t="e">
        <f>VLOOKUP(C306,[1]base_traduzida!$C$1:$CN$437,69,FALSE)</f>
        <v>#N/A</v>
      </c>
    </row>
    <row r="307" spans="1:52" x14ac:dyDescent="0.25">
      <c r="A307" t="s">
        <v>2331</v>
      </c>
      <c r="B307" t="s">
        <v>2332</v>
      </c>
      <c r="C307" t="s">
        <v>2333</v>
      </c>
      <c r="D307" t="s">
        <v>2334</v>
      </c>
      <c r="E307">
        <v>2018</v>
      </c>
      <c r="G307">
        <v>7</v>
      </c>
      <c r="H307" t="s">
        <v>2335</v>
      </c>
      <c r="I307" t="s">
        <v>2336</v>
      </c>
      <c r="J307" t="s">
        <v>61</v>
      </c>
      <c r="L307">
        <v>12</v>
      </c>
      <c r="M307" t="b">
        <v>1</v>
      </c>
      <c r="N307" t="s">
        <v>2337</v>
      </c>
      <c r="O307" t="s">
        <v>116</v>
      </c>
      <c r="P307" t="s">
        <v>2338</v>
      </c>
      <c r="Q307" t="s">
        <v>2339</v>
      </c>
      <c r="S307">
        <v>219109</v>
      </c>
      <c r="T307" t="s">
        <v>54</v>
      </c>
      <c r="U307" t="s">
        <v>75</v>
      </c>
      <c r="W307" t="s">
        <v>57</v>
      </c>
      <c r="AA307">
        <f>VLOOKUP(C307,[1]base_traduzida!$C$1:$CN$437,8,FALSE)</f>
        <v>0</v>
      </c>
      <c r="AB307">
        <f>VLOOKUP(C307,[1]base_traduzida!$C$1:$CN$437,9,FALSE)</f>
        <v>1</v>
      </c>
      <c r="AC307">
        <f>VLOOKUP(C307,[1]base_traduzida!$C$1:$CN$437,16,FALSE)</f>
        <v>0</v>
      </c>
      <c r="AD307">
        <f>VLOOKUP(C307,[1]base_traduzida!$C$1:$CN$437,68,FALSE)</f>
        <v>1</v>
      </c>
      <c r="AE307">
        <f>VLOOKUP(C307,[1]base_traduzida!$C$1:$CN$437,67,FALSE)</f>
        <v>0</v>
      </c>
      <c r="AF307">
        <f>VLOOKUP(C307,[1]base_traduzida!$C$1:$CN$437,71,FALSE)</f>
        <v>0</v>
      </c>
      <c r="AG307">
        <f>VLOOKUP(C307,[1]base_traduzida!$C$1:$CN$437,72,FALSE)</f>
        <v>0</v>
      </c>
      <c r="AH307">
        <f>VLOOKUP(C307,[1]base_traduzida!$C$1:$CN$437,73,FALSE)</f>
        <v>0</v>
      </c>
      <c r="AI307">
        <f>VLOOKUP(C307,[1]base_traduzida!$C$1:$CN$437,74,FALSE)</f>
        <v>0</v>
      </c>
      <c r="AJ307">
        <f>VLOOKUP(C307,[1]base_traduzida!$C$1:$CN$437,75,FALSE)</f>
        <v>0</v>
      </c>
      <c r="AK307">
        <f>VLOOKUP(C307,[1]base_traduzida!$C$1:$CN$437,76,FALSE)</f>
        <v>0</v>
      </c>
      <c r="AL307">
        <f>VLOOKUP(C307,[1]base_traduzida!$C$1:$CN$437,77,FALSE)</f>
        <v>0</v>
      </c>
      <c r="AM307">
        <f>VLOOKUP(C307,[1]base_traduzida!$C$1:$CN$437,78,FALSE)</f>
        <v>0</v>
      </c>
      <c r="AN307">
        <v>0</v>
      </c>
      <c r="AO307">
        <f>VLOOKUP(C307,[1]base_traduzida!$C$1:$CN$437,80,FALSE)</f>
        <v>0</v>
      </c>
      <c r="AP307" t="str">
        <f>VLOOKUP(C307,[1]base_traduzida!$C$1:$CN$437,81,FALSE)</f>
        <v>Entra ou ñ para leitura: talvez</v>
      </c>
      <c r="AQ307">
        <v>0</v>
      </c>
      <c r="AR307">
        <f>VLOOKUP(C307,[1]base_traduzida!$C$1:$CN$437,85,FALSE)</f>
        <v>0</v>
      </c>
      <c r="AS307">
        <f>VLOOKUP(C307,[1]base_traduzida!$C$1:$CN$437,83,FALSE)</f>
        <v>44371</v>
      </c>
      <c r="AT307">
        <f>VLOOKUP(C307,[1]base_traduzida!$C$1:$CN$437,84,FALSE)</f>
        <v>0</v>
      </c>
      <c r="AU307" t="str">
        <f>VLOOKUP(C307,[1]base_traduzida!$C$1:$CN$437,82,FALSE)</f>
        <v>Razoavel</v>
      </c>
      <c r="AV307">
        <f>VLOOKUP(C307,[1]base_traduzida!$C$1:$CN$437,90,FALSE)</f>
        <v>0</v>
      </c>
      <c r="AW307">
        <f>VLOOKUP(C307,[1]base_traduzida!$C$1:$CN$437,66,FALSE)</f>
        <v>0</v>
      </c>
      <c r="AX307">
        <f>VLOOKUP(C307,[1]base_traduzida!$C$1:$CN$437,64,FALSE)</f>
        <v>0</v>
      </c>
      <c r="AY307">
        <f>VLOOKUP(C307,[1]base_traduzida!$C$1:$CN$437,65,FALSE)</f>
        <v>0</v>
      </c>
      <c r="AZ307">
        <f>VLOOKUP(C307,[1]base_traduzida!$C$1:$CN$437,69,FALSE)</f>
        <v>0</v>
      </c>
    </row>
    <row r="308" spans="1:52" x14ac:dyDescent="0.25">
      <c r="A308" t="s">
        <v>2340</v>
      </c>
      <c r="B308" t="s">
        <v>2341</v>
      </c>
      <c r="C308" t="s">
        <v>2342</v>
      </c>
      <c r="D308" t="s">
        <v>2343</v>
      </c>
      <c r="E308">
        <v>2017</v>
      </c>
      <c r="G308">
        <v>1</v>
      </c>
      <c r="H308" t="s">
        <v>2344</v>
      </c>
      <c r="I308" t="s">
        <v>2345</v>
      </c>
      <c r="J308" t="s">
        <v>61</v>
      </c>
      <c r="L308">
        <v>7</v>
      </c>
      <c r="M308" t="b">
        <v>1</v>
      </c>
      <c r="N308" t="s">
        <v>2346</v>
      </c>
      <c r="O308" t="s">
        <v>72</v>
      </c>
      <c r="P308" t="s">
        <v>2347</v>
      </c>
      <c r="Q308" t="s">
        <v>2348</v>
      </c>
      <c r="S308">
        <v>134300</v>
      </c>
      <c r="T308" t="s">
        <v>54</v>
      </c>
      <c r="U308" t="s">
        <v>75</v>
      </c>
      <c r="W308" t="s">
        <v>57</v>
      </c>
      <c r="AA308">
        <f>VLOOKUP(C308,[1]base_traduzida!$C$1:$CN$437,8,FALSE)</f>
        <v>0</v>
      </c>
      <c r="AB308">
        <f>VLOOKUP(C308,[1]base_traduzida!$C$1:$CN$437,9,FALSE)</f>
        <v>0</v>
      </c>
      <c r="AC308">
        <f>VLOOKUP(C308,[1]base_traduzida!$C$1:$CN$437,16,FALSE)</f>
        <v>0</v>
      </c>
      <c r="AD308">
        <f>VLOOKUP(C308,[1]base_traduzida!$C$1:$CN$437,68,FALSE)</f>
        <v>1</v>
      </c>
      <c r="AE308">
        <f>VLOOKUP(C308,[1]base_traduzida!$C$1:$CN$437,67,FALSE)</f>
        <v>0</v>
      </c>
      <c r="AF308">
        <f>VLOOKUP(C308,[1]base_traduzida!$C$1:$CN$437,71,FALSE)</f>
        <v>0</v>
      </c>
      <c r="AG308">
        <f>VLOOKUP(C308,[1]base_traduzida!$C$1:$CN$437,72,FALSE)</f>
        <v>0</v>
      </c>
      <c r="AH308">
        <f>VLOOKUP(C308,[1]base_traduzida!$C$1:$CN$437,73,FALSE)</f>
        <v>0</v>
      </c>
      <c r="AI308">
        <f>VLOOKUP(C308,[1]base_traduzida!$C$1:$CN$437,74,FALSE)</f>
        <v>0</v>
      </c>
      <c r="AJ308">
        <f>VLOOKUP(C308,[1]base_traduzida!$C$1:$CN$437,75,FALSE)</f>
        <v>0</v>
      </c>
      <c r="AK308">
        <f>VLOOKUP(C308,[1]base_traduzida!$C$1:$CN$437,76,FALSE)</f>
        <v>0</v>
      </c>
      <c r="AL308">
        <f>VLOOKUP(C308,[1]base_traduzida!$C$1:$CN$437,77,FALSE)</f>
        <v>0</v>
      </c>
      <c r="AM308">
        <f>VLOOKUP(C308,[1]base_traduzida!$C$1:$CN$437,78,FALSE)</f>
        <v>0</v>
      </c>
      <c r="AN308">
        <v>0</v>
      </c>
      <c r="AO308">
        <f>VLOOKUP(C308,[1]base_traduzida!$C$1:$CN$437,80,FALSE)</f>
        <v>0</v>
      </c>
      <c r="AP308" t="str">
        <f>VLOOKUP(C308,[1]base_traduzida!$C$1:$CN$437,81,FALSE)</f>
        <v>Entra ou ñ para leitura: talvez - usa o Metamap para identificar palavras em formulário</v>
      </c>
      <c r="AQ308">
        <v>0</v>
      </c>
      <c r="AR308">
        <f>VLOOKUP(C308,[1]base_traduzida!$C$1:$CN$437,85,FALSE)</f>
        <v>0</v>
      </c>
      <c r="AS308">
        <f>VLOOKUP(C308,[1]base_traduzida!$C$1:$CN$437,83,FALSE)</f>
        <v>44373</v>
      </c>
      <c r="AT308">
        <f>VLOOKUP(C308,[1]base_traduzida!$C$1:$CN$437,84,FALSE)</f>
        <v>0</v>
      </c>
      <c r="AU308" t="str">
        <f>VLOOKUP(C308,[1]base_traduzida!$C$1:$CN$437,82,FALSE)</f>
        <v>Razoavel</v>
      </c>
      <c r="AV308">
        <f>VLOOKUP(C308,[1]base_traduzida!$C$1:$CN$437,90,FALSE)</f>
        <v>0</v>
      </c>
      <c r="AW308">
        <f>VLOOKUP(C308,[1]base_traduzida!$C$1:$CN$437,66,FALSE)</f>
        <v>0</v>
      </c>
      <c r="AX308">
        <f>VLOOKUP(C308,[1]base_traduzida!$C$1:$CN$437,64,FALSE)</f>
        <v>0</v>
      </c>
      <c r="AY308">
        <f>VLOOKUP(C308,[1]base_traduzida!$C$1:$CN$437,65,FALSE)</f>
        <v>0</v>
      </c>
      <c r="AZ308">
        <f>VLOOKUP(C308,[1]base_traduzida!$C$1:$CN$437,69,FALSE)</f>
        <v>0</v>
      </c>
    </row>
    <row r="309" spans="1:52" x14ac:dyDescent="0.25">
      <c r="A309" t="s">
        <v>2349</v>
      </c>
      <c r="B309" t="s">
        <v>2350</v>
      </c>
      <c r="C309" t="s">
        <v>2351</v>
      </c>
      <c r="D309" t="s">
        <v>2352</v>
      </c>
      <c r="E309">
        <v>2019</v>
      </c>
      <c r="G309">
        <v>14</v>
      </c>
      <c r="H309" t="s">
        <v>2353</v>
      </c>
      <c r="I309" t="s">
        <v>2354</v>
      </c>
      <c r="J309" t="s">
        <v>61</v>
      </c>
      <c r="L309">
        <v>9</v>
      </c>
      <c r="M309" t="b">
        <v>1</v>
      </c>
      <c r="N309" t="s">
        <v>2355</v>
      </c>
      <c r="O309" t="s">
        <v>108</v>
      </c>
      <c r="T309" t="s">
        <v>54</v>
      </c>
      <c r="U309" t="s">
        <v>55</v>
      </c>
      <c r="W309" t="s">
        <v>57</v>
      </c>
      <c r="AA309">
        <f>VLOOKUP(C309,[1]base_traduzida!$C$1:$CN$437,8,FALSE)</f>
        <v>0</v>
      </c>
      <c r="AB309">
        <f>VLOOKUP(C309,[1]base_traduzida!$C$1:$CN$437,9,FALSE)</f>
        <v>0</v>
      </c>
      <c r="AC309">
        <f>VLOOKUP(C309,[1]base_traduzida!$C$1:$CN$437,16,FALSE)</f>
        <v>0</v>
      </c>
      <c r="AD309">
        <f>VLOOKUP(C309,[1]base_traduzida!$C$1:$CN$437,68,FALSE)</f>
        <v>1</v>
      </c>
      <c r="AE309">
        <f>VLOOKUP(C309,[1]base_traduzida!$C$1:$CN$437,67,FALSE)</f>
        <v>0</v>
      </c>
      <c r="AF309">
        <f>VLOOKUP(C309,[1]base_traduzida!$C$1:$CN$437,71,FALSE)</f>
        <v>0</v>
      </c>
      <c r="AG309">
        <f>VLOOKUP(C309,[1]base_traduzida!$C$1:$CN$437,72,FALSE)</f>
        <v>0</v>
      </c>
      <c r="AH309">
        <f>VLOOKUP(C309,[1]base_traduzida!$C$1:$CN$437,73,FALSE)</f>
        <v>0</v>
      </c>
      <c r="AI309">
        <f>VLOOKUP(C309,[1]base_traduzida!$C$1:$CN$437,74,FALSE)</f>
        <v>0</v>
      </c>
      <c r="AJ309">
        <f>VLOOKUP(C309,[1]base_traduzida!$C$1:$CN$437,75,FALSE)</f>
        <v>0</v>
      </c>
      <c r="AK309">
        <f>VLOOKUP(C309,[1]base_traduzida!$C$1:$CN$437,76,FALSE)</f>
        <v>0</v>
      </c>
      <c r="AL309">
        <f>VLOOKUP(C309,[1]base_traduzida!$C$1:$CN$437,77,FALSE)</f>
        <v>0</v>
      </c>
      <c r="AM309">
        <f>VLOOKUP(C309,[1]base_traduzida!$C$1:$CN$437,78,FALSE)</f>
        <v>0</v>
      </c>
      <c r="AN309">
        <v>0</v>
      </c>
      <c r="AO309">
        <f>VLOOKUP(C309,[1]base_traduzida!$C$1:$CN$437,80,FALSE)</f>
        <v>0</v>
      </c>
      <c r="AP309" t="str">
        <f>VLOOKUP(C309,[1]base_traduzida!$C$1:$CN$437,81,FALSE)</f>
        <v>Entra ou ñ para leitura: não</v>
      </c>
      <c r="AQ309">
        <v>0</v>
      </c>
      <c r="AR309">
        <f>VLOOKUP(C309,[1]base_traduzida!$C$1:$CN$437,85,FALSE)</f>
        <v>0</v>
      </c>
      <c r="AS309">
        <f>VLOOKUP(C309,[1]base_traduzida!$C$1:$CN$437,83,FALSE)</f>
        <v>44374</v>
      </c>
      <c r="AT309">
        <f>VLOOKUP(C309,[1]base_traduzida!$C$1:$CN$437,84,FALSE)</f>
        <v>0</v>
      </c>
      <c r="AU309" t="str">
        <f>VLOOKUP(C309,[1]base_traduzida!$C$1:$CN$437,82,FALSE)</f>
        <v>Ruim</v>
      </c>
      <c r="AV309">
        <f>VLOOKUP(C309,[1]base_traduzida!$C$1:$CN$437,90,FALSE)</f>
        <v>0</v>
      </c>
      <c r="AW309">
        <f>VLOOKUP(C309,[1]base_traduzida!$C$1:$CN$437,66,FALSE)</f>
        <v>0</v>
      </c>
      <c r="AX309">
        <f>VLOOKUP(C309,[1]base_traduzida!$C$1:$CN$437,64,FALSE)</f>
        <v>0</v>
      </c>
      <c r="AY309">
        <f>VLOOKUP(C309,[1]base_traduzida!$C$1:$CN$437,65,FALSE)</f>
        <v>0</v>
      </c>
      <c r="AZ309">
        <f>VLOOKUP(C309,[1]base_traduzida!$C$1:$CN$437,69,FALSE)</f>
        <v>0</v>
      </c>
    </row>
    <row r="310" spans="1:52" x14ac:dyDescent="0.25">
      <c r="A310" t="s">
        <v>2356</v>
      </c>
      <c r="C310" t="s">
        <v>2357</v>
      </c>
      <c r="D310" t="s">
        <v>2358</v>
      </c>
      <c r="E310">
        <v>2015</v>
      </c>
      <c r="G310">
        <v>5</v>
      </c>
      <c r="H310" t="s">
        <v>2359</v>
      </c>
      <c r="I310" t="s">
        <v>2360</v>
      </c>
      <c r="J310" t="s">
        <v>61</v>
      </c>
      <c r="L310">
        <v>7</v>
      </c>
      <c r="M310" t="b">
        <v>1</v>
      </c>
      <c r="N310" t="s">
        <v>2361</v>
      </c>
      <c r="T310" t="s">
        <v>54</v>
      </c>
      <c r="U310" t="s">
        <v>55</v>
      </c>
      <c r="W310" t="s">
        <v>57</v>
      </c>
      <c r="AA310">
        <f>VLOOKUP(C310,[1]base_traduzida!$C$1:$CN$437,8,FALSE)</f>
        <v>0</v>
      </c>
      <c r="AB310">
        <f>VLOOKUP(C310,[1]base_traduzida!$C$1:$CN$437,9,FALSE)</f>
        <v>0</v>
      </c>
      <c r="AC310">
        <f>VLOOKUP(C310,[1]base_traduzida!$C$1:$CN$437,16,FALSE)</f>
        <v>0</v>
      </c>
      <c r="AD310">
        <f>VLOOKUP(C310,[1]base_traduzida!$C$1:$CN$437,68,FALSE)</f>
        <v>0</v>
      </c>
      <c r="AE310">
        <f>VLOOKUP(C310,[1]base_traduzida!$C$1:$CN$437,67,FALSE)</f>
        <v>0</v>
      </c>
      <c r="AF310">
        <f>VLOOKUP(C310,[1]base_traduzida!$C$1:$CN$437,71,FALSE)</f>
        <v>0</v>
      </c>
      <c r="AG310">
        <f>VLOOKUP(C310,[1]base_traduzida!$C$1:$CN$437,72,FALSE)</f>
        <v>0</v>
      </c>
      <c r="AH310">
        <f>VLOOKUP(C310,[1]base_traduzida!$C$1:$CN$437,73,FALSE)</f>
        <v>0</v>
      </c>
      <c r="AI310">
        <f>VLOOKUP(C310,[1]base_traduzida!$C$1:$CN$437,74,FALSE)</f>
        <v>0</v>
      </c>
      <c r="AJ310">
        <f>VLOOKUP(C310,[1]base_traduzida!$C$1:$CN$437,75,FALSE)</f>
        <v>0</v>
      </c>
      <c r="AK310">
        <f>VLOOKUP(C310,[1]base_traduzida!$C$1:$CN$437,76,FALSE)</f>
        <v>0</v>
      </c>
      <c r="AL310">
        <f>VLOOKUP(C310,[1]base_traduzida!$C$1:$CN$437,77,FALSE)</f>
        <v>0</v>
      </c>
      <c r="AM310">
        <f>VLOOKUP(C310,[1]base_traduzida!$C$1:$CN$437,78,FALSE)</f>
        <v>0</v>
      </c>
      <c r="AN310">
        <v>0</v>
      </c>
      <c r="AO310">
        <f>VLOOKUP(C310,[1]base_traduzida!$C$1:$CN$437,80,FALSE)</f>
        <v>0</v>
      </c>
      <c r="AP310">
        <f>VLOOKUP(C310,[1]base_traduzida!$C$1:$CN$437,81,FALSE)</f>
        <v>0</v>
      </c>
      <c r="AQ310">
        <v>0</v>
      </c>
      <c r="AR310">
        <f>VLOOKUP(C310,[1]base_traduzida!$C$1:$CN$437,85,FALSE)</f>
        <v>0</v>
      </c>
      <c r="AS310">
        <f>VLOOKUP(C310,[1]base_traduzida!$C$1:$CN$437,83,FALSE)</f>
        <v>0</v>
      </c>
      <c r="AT310">
        <f>VLOOKUP(C310,[1]base_traduzida!$C$1:$CN$437,84,FALSE)</f>
        <v>0</v>
      </c>
      <c r="AU310">
        <f>VLOOKUP(C310,[1]base_traduzida!$C$1:$CN$437,82,FALSE)</f>
        <v>0</v>
      </c>
      <c r="AV310">
        <f>VLOOKUP(C310,[1]base_traduzida!$C$1:$CN$437,90,FALSE)</f>
        <v>0</v>
      </c>
      <c r="AW310">
        <f>VLOOKUP(C310,[1]base_traduzida!$C$1:$CN$437,66,FALSE)</f>
        <v>0</v>
      </c>
      <c r="AX310">
        <f>VLOOKUP(C310,[1]base_traduzida!$C$1:$CN$437,64,FALSE)</f>
        <v>0</v>
      </c>
      <c r="AY310">
        <f>VLOOKUP(C310,[1]base_traduzida!$C$1:$CN$437,65,FALSE)</f>
        <v>0</v>
      </c>
      <c r="AZ310">
        <f>VLOOKUP(C310,[1]base_traduzida!$C$1:$CN$437,69,FALSE)</f>
        <v>0</v>
      </c>
    </row>
    <row r="311" spans="1:52" x14ac:dyDescent="0.25">
      <c r="A311" t="s">
        <v>2362</v>
      </c>
      <c r="B311" t="s">
        <v>2363</v>
      </c>
      <c r="C311" t="s">
        <v>2364</v>
      </c>
      <c r="D311" t="s">
        <v>2365</v>
      </c>
      <c r="E311">
        <v>2022</v>
      </c>
      <c r="G311">
        <v>1</v>
      </c>
      <c r="H311" t="s">
        <v>2366</v>
      </c>
      <c r="I311" t="s">
        <v>2367</v>
      </c>
      <c r="J311" t="s">
        <v>61</v>
      </c>
      <c r="L311">
        <v>12</v>
      </c>
      <c r="M311" t="b">
        <v>1</v>
      </c>
      <c r="N311" t="s">
        <v>2368</v>
      </c>
      <c r="O311" t="s">
        <v>234</v>
      </c>
      <c r="T311" t="s">
        <v>54</v>
      </c>
      <c r="U311" t="s">
        <v>323</v>
      </c>
      <c r="V311" t="s">
        <v>235</v>
      </c>
      <c r="W311" t="s">
        <v>57</v>
      </c>
      <c r="AA311" t="e">
        <f>VLOOKUP(C311,[1]base_traduzida!$C$1:$CN$437,8,FALSE)</f>
        <v>#N/A</v>
      </c>
      <c r="AB311" t="e">
        <f>VLOOKUP(C311,[1]base_traduzida!$C$1:$CN$437,9,FALSE)</f>
        <v>#N/A</v>
      </c>
      <c r="AC311" t="e">
        <f>VLOOKUP(C311,[1]base_traduzida!$C$1:$CN$437,16,FALSE)</f>
        <v>#N/A</v>
      </c>
      <c r="AD311" t="e">
        <f>VLOOKUP(C311,[1]base_traduzida!$C$1:$CN$437,68,FALSE)</f>
        <v>#N/A</v>
      </c>
      <c r="AE311" t="e">
        <f>VLOOKUP(C311,[1]base_traduzida!$C$1:$CN$437,67,FALSE)</f>
        <v>#N/A</v>
      </c>
      <c r="AF311" t="e">
        <f>VLOOKUP(C311,[1]base_traduzida!$C$1:$CN$437,71,FALSE)</f>
        <v>#N/A</v>
      </c>
      <c r="AG311" t="e">
        <f>VLOOKUP(C311,[1]base_traduzida!$C$1:$CN$437,72,FALSE)</f>
        <v>#N/A</v>
      </c>
      <c r="AH311" t="e">
        <f>VLOOKUP(C311,[1]base_traduzida!$C$1:$CN$437,73,FALSE)</f>
        <v>#N/A</v>
      </c>
      <c r="AI311" t="e">
        <f>VLOOKUP(C311,[1]base_traduzida!$C$1:$CN$437,74,FALSE)</f>
        <v>#N/A</v>
      </c>
      <c r="AJ311" t="e">
        <f>VLOOKUP(C311,[1]base_traduzida!$C$1:$CN$437,75,FALSE)</f>
        <v>#N/A</v>
      </c>
      <c r="AK311" t="e">
        <f>VLOOKUP(C311,[1]base_traduzida!$C$1:$CN$437,76,FALSE)</f>
        <v>#N/A</v>
      </c>
      <c r="AL311" t="e">
        <f>VLOOKUP(C311,[1]base_traduzida!$C$1:$CN$437,77,FALSE)</f>
        <v>#N/A</v>
      </c>
      <c r="AM311" t="e">
        <f>VLOOKUP(C311,[1]base_traduzida!$C$1:$CN$437,78,FALSE)</f>
        <v>#N/A</v>
      </c>
      <c r="AN311">
        <v>0</v>
      </c>
      <c r="AO311" t="e">
        <f>VLOOKUP(C311,[1]base_traduzida!$C$1:$CN$437,80,FALSE)</f>
        <v>#N/A</v>
      </c>
      <c r="AP311" t="e">
        <f>VLOOKUP(C311,[1]base_traduzida!$C$1:$CN$437,81,FALSE)</f>
        <v>#N/A</v>
      </c>
      <c r="AQ311">
        <v>0</v>
      </c>
      <c r="AR311" t="e">
        <f>VLOOKUP(C311,[1]base_traduzida!$C$1:$CN$437,85,FALSE)</f>
        <v>#N/A</v>
      </c>
      <c r="AS311" t="e">
        <f>VLOOKUP(C311,[1]base_traduzida!$C$1:$CN$437,83,FALSE)</f>
        <v>#N/A</v>
      </c>
      <c r="AT311" t="e">
        <f>VLOOKUP(C311,[1]base_traduzida!$C$1:$CN$437,84,FALSE)</f>
        <v>#N/A</v>
      </c>
      <c r="AU311" t="e">
        <f>VLOOKUP(C311,[1]base_traduzida!$C$1:$CN$437,82,FALSE)</f>
        <v>#N/A</v>
      </c>
      <c r="AV311" t="e">
        <f>VLOOKUP(C311,[1]base_traduzida!$C$1:$CN$437,90,FALSE)</f>
        <v>#N/A</v>
      </c>
      <c r="AW311" t="e">
        <f>VLOOKUP(C311,[1]base_traduzida!$C$1:$CN$437,66,FALSE)</f>
        <v>#N/A</v>
      </c>
      <c r="AX311" t="e">
        <f>VLOOKUP(C311,[1]base_traduzida!$C$1:$CN$437,64,FALSE)</f>
        <v>#N/A</v>
      </c>
      <c r="AY311" t="e">
        <f>VLOOKUP(C311,[1]base_traduzida!$C$1:$CN$437,65,FALSE)</f>
        <v>#N/A</v>
      </c>
      <c r="AZ311" t="e">
        <f>VLOOKUP(C311,[1]base_traduzida!$C$1:$CN$437,69,FALSE)</f>
        <v>#N/A</v>
      </c>
    </row>
    <row r="312" spans="1:52" x14ac:dyDescent="0.25">
      <c r="A312" t="s">
        <v>2369</v>
      </c>
      <c r="C312" t="s">
        <v>2370</v>
      </c>
      <c r="D312" t="s">
        <v>2371</v>
      </c>
      <c r="E312">
        <v>2006</v>
      </c>
      <c r="G312">
        <v>3</v>
      </c>
      <c r="H312" t="s">
        <v>2372</v>
      </c>
      <c r="I312" t="s">
        <v>2373</v>
      </c>
      <c r="L312">
        <v>6</v>
      </c>
      <c r="M312" t="b">
        <v>1</v>
      </c>
      <c r="N312" t="s">
        <v>2374</v>
      </c>
      <c r="O312" t="s">
        <v>223</v>
      </c>
      <c r="P312" t="s">
        <v>2375</v>
      </c>
      <c r="Q312" t="s">
        <v>2376</v>
      </c>
      <c r="R312" t="s">
        <v>2377</v>
      </c>
      <c r="T312" t="s">
        <v>54</v>
      </c>
      <c r="U312" t="s">
        <v>75</v>
      </c>
      <c r="W312" t="s">
        <v>57</v>
      </c>
      <c r="AA312">
        <f>VLOOKUP(C312,[1]base_traduzida!$C$1:$CN$437,8,FALSE)</f>
        <v>0</v>
      </c>
      <c r="AB312">
        <f>VLOOKUP(C312,[1]base_traduzida!$C$1:$CN$437,9,FALSE)</f>
        <v>0</v>
      </c>
      <c r="AC312">
        <f>VLOOKUP(C312,[1]base_traduzida!$C$1:$CN$437,16,FALSE)</f>
        <v>0</v>
      </c>
      <c r="AD312">
        <f>VLOOKUP(C312,[1]base_traduzida!$C$1:$CN$437,68,FALSE)</f>
        <v>0</v>
      </c>
      <c r="AE312">
        <f>VLOOKUP(C312,[1]base_traduzida!$C$1:$CN$437,67,FALSE)</f>
        <v>0</v>
      </c>
      <c r="AF312">
        <f>VLOOKUP(C312,[1]base_traduzida!$C$1:$CN$437,71,FALSE)</f>
        <v>0</v>
      </c>
      <c r="AG312">
        <f>VLOOKUP(C312,[1]base_traduzida!$C$1:$CN$437,72,FALSE)</f>
        <v>0</v>
      </c>
      <c r="AH312">
        <f>VLOOKUP(C312,[1]base_traduzida!$C$1:$CN$437,73,FALSE)</f>
        <v>0</v>
      </c>
      <c r="AI312">
        <f>VLOOKUP(C312,[1]base_traduzida!$C$1:$CN$437,74,FALSE)</f>
        <v>0</v>
      </c>
      <c r="AJ312">
        <f>VLOOKUP(C312,[1]base_traduzida!$C$1:$CN$437,75,FALSE)</f>
        <v>0</v>
      </c>
      <c r="AK312">
        <f>VLOOKUP(C312,[1]base_traduzida!$C$1:$CN$437,76,FALSE)</f>
        <v>0</v>
      </c>
      <c r="AL312">
        <f>VLOOKUP(C312,[1]base_traduzida!$C$1:$CN$437,77,FALSE)</f>
        <v>0</v>
      </c>
      <c r="AM312">
        <f>VLOOKUP(C312,[1]base_traduzida!$C$1:$CN$437,78,FALSE)</f>
        <v>0</v>
      </c>
      <c r="AN312">
        <v>0</v>
      </c>
      <c r="AO312">
        <f>VLOOKUP(C312,[1]base_traduzida!$C$1:$CN$437,80,FALSE)</f>
        <v>0</v>
      </c>
      <c r="AP312">
        <f>VLOOKUP(C312,[1]base_traduzida!$C$1:$CN$437,81,FALSE)</f>
        <v>0</v>
      </c>
      <c r="AQ312">
        <v>0</v>
      </c>
      <c r="AR312">
        <f>VLOOKUP(C312,[1]base_traduzida!$C$1:$CN$437,85,FALSE)</f>
        <v>0</v>
      </c>
      <c r="AS312">
        <f>VLOOKUP(C312,[1]base_traduzida!$C$1:$CN$437,83,FALSE)</f>
        <v>0</v>
      </c>
      <c r="AT312">
        <f>VLOOKUP(C312,[1]base_traduzida!$C$1:$CN$437,84,FALSE)</f>
        <v>0</v>
      </c>
      <c r="AU312">
        <f>VLOOKUP(C312,[1]base_traduzida!$C$1:$CN$437,82,FALSE)</f>
        <v>0</v>
      </c>
      <c r="AV312">
        <f>VLOOKUP(C312,[1]base_traduzida!$C$1:$CN$437,90,FALSE)</f>
        <v>0</v>
      </c>
      <c r="AW312">
        <f>VLOOKUP(C312,[1]base_traduzida!$C$1:$CN$437,66,FALSE)</f>
        <v>0</v>
      </c>
      <c r="AX312">
        <f>VLOOKUP(C312,[1]base_traduzida!$C$1:$CN$437,64,FALSE)</f>
        <v>0</v>
      </c>
      <c r="AY312">
        <f>VLOOKUP(C312,[1]base_traduzida!$C$1:$CN$437,65,FALSE)</f>
        <v>0</v>
      </c>
      <c r="AZ312">
        <f>VLOOKUP(C312,[1]base_traduzida!$C$1:$CN$437,69,FALSE)</f>
        <v>0</v>
      </c>
    </row>
    <row r="313" spans="1:52" x14ac:dyDescent="0.25">
      <c r="A313" t="s">
        <v>2378</v>
      </c>
      <c r="B313" t="s">
        <v>2379</v>
      </c>
      <c r="C313" t="s">
        <v>2380</v>
      </c>
      <c r="D313" t="s">
        <v>2381</v>
      </c>
      <c r="E313">
        <v>2013</v>
      </c>
      <c r="G313">
        <v>24</v>
      </c>
      <c r="H313" t="s">
        <v>2382</v>
      </c>
      <c r="I313" t="s">
        <v>2383</v>
      </c>
      <c r="J313" t="s">
        <v>61</v>
      </c>
      <c r="L313">
        <v>5</v>
      </c>
      <c r="M313" t="b">
        <v>1</v>
      </c>
      <c r="N313" t="s">
        <v>2384</v>
      </c>
      <c r="T313" t="s">
        <v>54</v>
      </c>
      <c r="U313" t="s">
        <v>55</v>
      </c>
      <c r="V313" t="s">
        <v>83</v>
      </c>
      <c r="W313" t="s">
        <v>57</v>
      </c>
      <c r="AA313">
        <f>VLOOKUP(C313,[1]base_traduzida!$C$1:$CN$437,8,FALSE)</f>
        <v>0</v>
      </c>
      <c r="AB313">
        <f>VLOOKUP(C313,[1]base_traduzida!$C$1:$CN$437,9,FALSE)</f>
        <v>0</v>
      </c>
      <c r="AC313">
        <f>VLOOKUP(C313,[1]base_traduzida!$C$1:$CN$437,16,FALSE)</f>
        <v>0</v>
      </c>
      <c r="AD313">
        <f>VLOOKUP(C313,[1]base_traduzida!$C$1:$CN$437,68,FALSE)</f>
        <v>0</v>
      </c>
      <c r="AE313">
        <f>VLOOKUP(C313,[1]base_traduzida!$C$1:$CN$437,67,FALSE)</f>
        <v>0</v>
      </c>
      <c r="AF313">
        <f>VLOOKUP(C313,[1]base_traduzida!$C$1:$CN$437,71,FALSE)</f>
        <v>0</v>
      </c>
      <c r="AG313">
        <f>VLOOKUP(C313,[1]base_traduzida!$C$1:$CN$437,72,FALSE)</f>
        <v>0</v>
      </c>
      <c r="AH313">
        <f>VLOOKUP(C313,[1]base_traduzida!$C$1:$CN$437,73,FALSE)</f>
        <v>0</v>
      </c>
      <c r="AI313">
        <f>VLOOKUP(C313,[1]base_traduzida!$C$1:$CN$437,74,FALSE)</f>
        <v>0</v>
      </c>
      <c r="AJ313">
        <f>VLOOKUP(C313,[1]base_traduzida!$C$1:$CN$437,75,FALSE)</f>
        <v>0</v>
      </c>
      <c r="AK313">
        <f>VLOOKUP(C313,[1]base_traduzida!$C$1:$CN$437,76,FALSE)</f>
        <v>0</v>
      </c>
      <c r="AL313">
        <f>VLOOKUP(C313,[1]base_traduzida!$C$1:$CN$437,77,FALSE)</f>
        <v>0</v>
      </c>
      <c r="AM313">
        <f>VLOOKUP(C313,[1]base_traduzida!$C$1:$CN$437,78,FALSE)</f>
        <v>0</v>
      </c>
      <c r="AN313">
        <v>0</v>
      </c>
      <c r="AO313">
        <f>VLOOKUP(C313,[1]base_traduzida!$C$1:$CN$437,80,FALSE)</f>
        <v>0</v>
      </c>
      <c r="AP313">
        <f>VLOOKUP(C313,[1]base_traduzida!$C$1:$CN$437,81,FALSE)</f>
        <v>0</v>
      </c>
      <c r="AQ313">
        <v>0</v>
      </c>
      <c r="AR313">
        <f>VLOOKUP(C313,[1]base_traduzida!$C$1:$CN$437,85,FALSE)</f>
        <v>0</v>
      </c>
      <c r="AS313">
        <f>VLOOKUP(C313,[1]base_traduzida!$C$1:$CN$437,83,FALSE)</f>
        <v>0</v>
      </c>
      <c r="AT313">
        <f>VLOOKUP(C313,[1]base_traduzida!$C$1:$CN$437,84,FALSE)</f>
        <v>0</v>
      </c>
      <c r="AU313">
        <f>VLOOKUP(C313,[1]base_traduzida!$C$1:$CN$437,82,FALSE)</f>
        <v>0</v>
      </c>
      <c r="AV313">
        <f>VLOOKUP(C313,[1]base_traduzida!$C$1:$CN$437,90,FALSE)</f>
        <v>0</v>
      </c>
      <c r="AW313">
        <f>VLOOKUP(C313,[1]base_traduzida!$C$1:$CN$437,66,FALSE)</f>
        <v>0</v>
      </c>
      <c r="AX313">
        <f>VLOOKUP(C313,[1]base_traduzida!$C$1:$CN$437,64,FALSE)</f>
        <v>0</v>
      </c>
      <c r="AY313">
        <f>VLOOKUP(C313,[1]base_traduzida!$C$1:$CN$437,65,FALSE)</f>
        <v>0</v>
      </c>
      <c r="AZ313">
        <f>VLOOKUP(C313,[1]base_traduzida!$C$1:$CN$437,69,FALSE)</f>
        <v>0</v>
      </c>
    </row>
    <row r="314" spans="1:52" x14ac:dyDescent="0.25">
      <c r="A314" t="s">
        <v>2385</v>
      </c>
      <c r="B314" t="s">
        <v>2386</v>
      </c>
      <c r="C314" t="s">
        <v>2387</v>
      </c>
      <c r="D314" t="s">
        <v>2388</v>
      </c>
      <c r="E314">
        <v>2017</v>
      </c>
      <c r="G314">
        <v>17</v>
      </c>
      <c r="H314" t="s">
        <v>2389</v>
      </c>
      <c r="I314" t="s">
        <v>2390</v>
      </c>
      <c r="J314" t="s">
        <v>61</v>
      </c>
      <c r="L314">
        <v>8</v>
      </c>
      <c r="M314" t="b">
        <v>1</v>
      </c>
      <c r="N314" t="s">
        <v>2391</v>
      </c>
      <c r="O314" t="s">
        <v>72</v>
      </c>
      <c r="P314" t="s">
        <v>2392</v>
      </c>
      <c r="Q314" t="s">
        <v>2393</v>
      </c>
      <c r="S314">
        <v>134151</v>
      </c>
      <c r="T314" t="s">
        <v>54</v>
      </c>
      <c r="U314" t="s">
        <v>75</v>
      </c>
      <c r="V314" t="s">
        <v>56</v>
      </c>
      <c r="W314" t="s">
        <v>57</v>
      </c>
      <c r="AA314">
        <f>VLOOKUP(C314,[1]base_traduzida!$C$1:$CN$437,8,FALSE)</f>
        <v>0</v>
      </c>
      <c r="AB314">
        <f>VLOOKUP(C314,[1]base_traduzida!$C$1:$CN$437,9,FALSE)</f>
        <v>0</v>
      </c>
      <c r="AC314">
        <f>VLOOKUP(C314,[1]base_traduzida!$C$1:$CN$437,16,FALSE)</f>
        <v>0</v>
      </c>
      <c r="AD314">
        <f>VLOOKUP(C314,[1]base_traduzida!$C$1:$CN$437,68,FALSE)</f>
        <v>1</v>
      </c>
      <c r="AE314">
        <f>VLOOKUP(C314,[1]base_traduzida!$C$1:$CN$437,67,FALSE)</f>
        <v>0</v>
      </c>
      <c r="AF314">
        <f>VLOOKUP(C314,[1]base_traduzida!$C$1:$CN$437,71,FALSE)</f>
        <v>0</v>
      </c>
      <c r="AG314">
        <f>VLOOKUP(C314,[1]base_traduzida!$C$1:$CN$437,72,FALSE)</f>
        <v>0</v>
      </c>
      <c r="AH314">
        <f>VLOOKUP(C314,[1]base_traduzida!$C$1:$CN$437,73,FALSE)</f>
        <v>0</v>
      </c>
      <c r="AI314">
        <f>VLOOKUP(C314,[1]base_traduzida!$C$1:$CN$437,74,FALSE)</f>
        <v>0</v>
      </c>
      <c r="AJ314">
        <f>VLOOKUP(C314,[1]base_traduzida!$C$1:$CN$437,75,FALSE)</f>
        <v>0</v>
      </c>
      <c r="AK314">
        <f>VLOOKUP(C314,[1]base_traduzida!$C$1:$CN$437,76,FALSE)</f>
        <v>0</v>
      </c>
      <c r="AL314">
        <f>VLOOKUP(C314,[1]base_traduzida!$C$1:$CN$437,77,FALSE)</f>
        <v>0</v>
      </c>
      <c r="AM314">
        <f>VLOOKUP(C314,[1]base_traduzida!$C$1:$CN$437,78,FALSE)</f>
        <v>0</v>
      </c>
      <c r="AN314">
        <v>0</v>
      </c>
      <c r="AO314">
        <f>VLOOKUP(C314,[1]base_traduzida!$C$1:$CN$437,80,FALSE)</f>
        <v>0</v>
      </c>
      <c r="AP314" t="str">
        <f>VLOOKUP(C314,[1]base_traduzida!$C$1:$CN$437,81,FALSE)</f>
        <v>Entra ou ñ para leitura: talvez - usa o Metamap para desambiguação</v>
      </c>
      <c r="AQ314">
        <v>0</v>
      </c>
      <c r="AR314">
        <f>VLOOKUP(C314,[1]base_traduzida!$C$1:$CN$437,85,FALSE)</f>
        <v>1</v>
      </c>
      <c r="AS314">
        <f>VLOOKUP(C314,[1]base_traduzida!$C$1:$CN$437,83,FALSE)</f>
        <v>44373</v>
      </c>
      <c r="AT314">
        <f>VLOOKUP(C314,[1]base_traduzida!$C$1:$CN$437,84,FALSE)</f>
        <v>0</v>
      </c>
      <c r="AU314" t="str">
        <f>VLOOKUP(C314,[1]base_traduzida!$C$1:$CN$437,82,FALSE)</f>
        <v>Razoavel</v>
      </c>
      <c r="AV314">
        <f>VLOOKUP(C314,[1]base_traduzida!$C$1:$CN$437,90,FALSE)</f>
        <v>0</v>
      </c>
      <c r="AW314">
        <f>VLOOKUP(C314,[1]base_traduzida!$C$1:$CN$437,66,FALSE)</f>
        <v>0</v>
      </c>
      <c r="AX314">
        <f>VLOOKUP(C314,[1]base_traduzida!$C$1:$CN$437,64,FALSE)</f>
        <v>0</v>
      </c>
      <c r="AY314">
        <f>VLOOKUP(C314,[1]base_traduzida!$C$1:$CN$437,65,FALSE)</f>
        <v>0</v>
      </c>
      <c r="AZ314">
        <f>VLOOKUP(C314,[1]base_traduzida!$C$1:$CN$437,69,FALSE)</f>
        <v>0</v>
      </c>
    </row>
    <row r="315" spans="1:52" x14ac:dyDescent="0.25">
      <c r="A315" t="s">
        <v>2394</v>
      </c>
      <c r="B315" t="s">
        <v>2395</v>
      </c>
      <c r="C315" t="s">
        <v>2396</v>
      </c>
      <c r="D315" t="s">
        <v>2397</v>
      </c>
      <c r="E315">
        <v>2015</v>
      </c>
      <c r="G315">
        <v>14</v>
      </c>
      <c r="H315" t="s">
        <v>2398</v>
      </c>
      <c r="I315" t="s">
        <v>2399</v>
      </c>
      <c r="J315" t="s">
        <v>61</v>
      </c>
      <c r="L315">
        <v>8</v>
      </c>
      <c r="M315" t="b">
        <v>1</v>
      </c>
      <c r="N315" t="s">
        <v>2400</v>
      </c>
      <c r="O315" t="s">
        <v>108</v>
      </c>
      <c r="T315" t="s">
        <v>54</v>
      </c>
      <c r="U315" t="s">
        <v>55</v>
      </c>
      <c r="V315" t="s">
        <v>83</v>
      </c>
      <c r="W315" t="s">
        <v>57</v>
      </c>
      <c r="AA315">
        <f>VLOOKUP(C315,[1]base_traduzida!$C$1:$CN$437,8,FALSE)</f>
        <v>0</v>
      </c>
      <c r="AB315">
        <f>VLOOKUP(C315,[1]base_traduzida!$C$1:$CN$437,9,FALSE)</f>
        <v>0</v>
      </c>
      <c r="AC315">
        <f>VLOOKUP(C315,[1]base_traduzida!$C$1:$CN$437,16,FALSE)</f>
        <v>0</v>
      </c>
      <c r="AD315">
        <f>VLOOKUP(C315,[1]base_traduzida!$C$1:$CN$437,68,FALSE)</f>
        <v>0</v>
      </c>
      <c r="AE315">
        <f>VLOOKUP(C315,[1]base_traduzida!$C$1:$CN$437,67,FALSE)</f>
        <v>0</v>
      </c>
      <c r="AF315">
        <f>VLOOKUP(C315,[1]base_traduzida!$C$1:$CN$437,71,FALSE)</f>
        <v>0</v>
      </c>
      <c r="AG315">
        <f>VLOOKUP(C315,[1]base_traduzida!$C$1:$CN$437,72,FALSE)</f>
        <v>0</v>
      </c>
      <c r="AH315">
        <f>VLOOKUP(C315,[1]base_traduzida!$C$1:$CN$437,73,FALSE)</f>
        <v>0</v>
      </c>
      <c r="AI315">
        <f>VLOOKUP(C315,[1]base_traduzida!$C$1:$CN$437,74,FALSE)</f>
        <v>0</v>
      </c>
      <c r="AJ315">
        <f>VLOOKUP(C315,[1]base_traduzida!$C$1:$CN$437,75,FALSE)</f>
        <v>0</v>
      </c>
      <c r="AK315">
        <f>VLOOKUP(C315,[1]base_traduzida!$C$1:$CN$437,76,FALSE)</f>
        <v>0</v>
      </c>
      <c r="AL315">
        <f>VLOOKUP(C315,[1]base_traduzida!$C$1:$CN$437,77,FALSE)</f>
        <v>0</v>
      </c>
      <c r="AM315">
        <f>VLOOKUP(C315,[1]base_traduzida!$C$1:$CN$437,78,FALSE)</f>
        <v>0</v>
      </c>
      <c r="AN315">
        <v>0</v>
      </c>
      <c r="AO315">
        <f>VLOOKUP(C315,[1]base_traduzida!$C$1:$CN$437,80,FALSE)</f>
        <v>0</v>
      </c>
      <c r="AP315">
        <f>VLOOKUP(C315,[1]base_traduzida!$C$1:$CN$437,81,FALSE)</f>
        <v>0</v>
      </c>
      <c r="AQ315">
        <v>0</v>
      </c>
      <c r="AR315">
        <f>VLOOKUP(C315,[1]base_traduzida!$C$1:$CN$437,85,FALSE)</f>
        <v>0</v>
      </c>
      <c r="AS315">
        <f>VLOOKUP(C315,[1]base_traduzida!$C$1:$CN$437,83,FALSE)</f>
        <v>0</v>
      </c>
      <c r="AT315">
        <f>VLOOKUP(C315,[1]base_traduzida!$C$1:$CN$437,84,FALSE)</f>
        <v>0</v>
      </c>
      <c r="AU315">
        <f>VLOOKUP(C315,[1]base_traduzida!$C$1:$CN$437,82,FALSE)</f>
        <v>0</v>
      </c>
      <c r="AV315">
        <f>VLOOKUP(C315,[1]base_traduzida!$C$1:$CN$437,90,FALSE)</f>
        <v>0</v>
      </c>
      <c r="AW315">
        <f>VLOOKUP(C315,[1]base_traduzida!$C$1:$CN$437,66,FALSE)</f>
        <v>0</v>
      </c>
      <c r="AX315">
        <f>VLOOKUP(C315,[1]base_traduzida!$C$1:$CN$437,64,FALSE)</f>
        <v>0</v>
      </c>
      <c r="AY315">
        <f>VLOOKUP(C315,[1]base_traduzida!$C$1:$CN$437,65,FALSE)</f>
        <v>0</v>
      </c>
      <c r="AZ315">
        <f>VLOOKUP(C315,[1]base_traduzida!$C$1:$CN$437,69,FALSE)</f>
        <v>0</v>
      </c>
    </row>
    <row r="316" spans="1:52" x14ac:dyDescent="0.25">
      <c r="A316" t="s">
        <v>2401</v>
      </c>
      <c r="C316" t="s">
        <v>2402</v>
      </c>
      <c r="D316" t="s">
        <v>2403</v>
      </c>
      <c r="E316">
        <v>2018</v>
      </c>
      <c r="H316" t="s">
        <v>2404</v>
      </c>
      <c r="I316" t="s">
        <v>2405</v>
      </c>
      <c r="J316" t="s">
        <v>61</v>
      </c>
      <c r="L316">
        <v>6</v>
      </c>
      <c r="M316" t="b">
        <v>1</v>
      </c>
      <c r="N316" t="s">
        <v>2406</v>
      </c>
      <c r="O316" t="s">
        <v>156</v>
      </c>
      <c r="P316" t="s">
        <v>2407</v>
      </c>
      <c r="Q316" t="s">
        <v>2408</v>
      </c>
      <c r="S316">
        <v>142176</v>
      </c>
      <c r="T316" t="s">
        <v>2409</v>
      </c>
      <c r="U316" t="s">
        <v>75</v>
      </c>
      <c r="W316" t="s">
        <v>57</v>
      </c>
      <c r="AA316">
        <f>VLOOKUP(C316,[1]base_traduzida!$C$1:$CN$437,8,FALSE)</f>
        <v>0</v>
      </c>
      <c r="AB316">
        <f>VLOOKUP(C316,[1]base_traduzida!$C$1:$CN$437,9,FALSE)</f>
        <v>0</v>
      </c>
      <c r="AC316">
        <f>VLOOKUP(C316,[1]base_traduzida!$C$1:$CN$437,16,FALSE)</f>
        <v>0</v>
      </c>
      <c r="AD316">
        <f>VLOOKUP(C316,[1]base_traduzida!$C$1:$CN$437,68,FALSE)</f>
        <v>1</v>
      </c>
      <c r="AE316">
        <f>VLOOKUP(C316,[1]base_traduzida!$C$1:$CN$437,67,FALSE)</f>
        <v>0</v>
      </c>
      <c r="AF316">
        <f>VLOOKUP(C316,[1]base_traduzida!$C$1:$CN$437,71,FALSE)</f>
        <v>0</v>
      </c>
      <c r="AG316">
        <f>VLOOKUP(C316,[1]base_traduzida!$C$1:$CN$437,72,FALSE)</f>
        <v>0</v>
      </c>
      <c r="AH316">
        <f>VLOOKUP(C316,[1]base_traduzida!$C$1:$CN$437,73,FALSE)</f>
        <v>0</v>
      </c>
      <c r="AI316">
        <f>VLOOKUP(C316,[1]base_traduzida!$C$1:$CN$437,74,FALSE)</f>
        <v>0</v>
      </c>
      <c r="AJ316">
        <f>VLOOKUP(C316,[1]base_traduzida!$C$1:$CN$437,75,FALSE)</f>
        <v>0</v>
      </c>
      <c r="AK316">
        <f>VLOOKUP(C316,[1]base_traduzida!$C$1:$CN$437,76,FALSE)</f>
        <v>0</v>
      </c>
      <c r="AL316">
        <f>VLOOKUP(C316,[1]base_traduzida!$C$1:$CN$437,77,FALSE)</f>
        <v>0</v>
      </c>
      <c r="AM316">
        <f>VLOOKUP(C316,[1]base_traduzida!$C$1:$CN$437,78,FALSE)</f>
        <v>0</v>
      </c>
      <c r="AN316">
        <v>0</v>
      </c>
      <c r="AO316">
        <f>VLOOKUP(C316,[1]base_traduzida!$C$1:$CN$437,80,FALSE)</f>
        <v>0</v>
      </c>
      <c r="AP316" t="str">
        <f>VLOOKUP(C316,[1]base_traduzida!$C$1:$CN$437,81,FALSE)</f>
        <v>Entra ou ñ para leitura: sim - excelente para lingua espanhola - não consegui baixar o PDF</v>
      </c>
      <c r="AQ316">
        <v>0</v>
      </c>
      <c r="AR316">
        <f>VLOOKUP(C316,[1]base_traduzida!$C$1:$CN$437,85,FALSE)</f>
        <v>0</v>
      </c>
      <c r="AS316">
        <f>VLOOKUP(C316,[1]base_traduzida!$C$1:$CN$437,83,FALSE)</f>
        <v>44374</v>
      </c>
      <c r="AT316">
        <f>VLOOKUP(C316,[1]base_traduzida!$C$1:$CN$437,84,FALSE)</f>
        <v>0</v>
      </c>
      <c r="AU316" t="str">
        <f>VLOOKUP(C316,[1]base_traduzida!$C$1:$CN$437,82,FALSE)</f>
        <v>Excelente</v>
      </c>
      <c r="AV316">
        <f>VLOOKUP(C316,[1]base_traduzida!$C$1:$CN$437,90,FALSE)</f>
        <v>0</v>
      </c>
      <c r="AW316">
        <f>VLOOKUP(C316,[1]base_traduzida!$C$1:$CN$437,66,FALSE)</f>
        <v>0</v>
      </c>
      <c r="AX316">
        <f>VLOOKUP(C316,[1]base_traduzida!$C$1:$CN$437,64,FALSE)</f>
        <v>0</v>
      </c>
      <c r="AY316" t="str">
        <f>VLOOKUP(C316,[1]base_traduzida!$C$1:$CN$437,65,FALSE)</f>
        <v>excelente para lingua espanhola - não consegui baixar o PDF</v>
      </c>
      <c r="AZ316">
        <f>VLOOKUP(C316,[1]base_traduzida!$C$1:$CN$437,69,FALSE)</f>
        <v>0</v>
      </c>
    </row>
    <row r="317" spans="1:52" x14ac:dyDescent="0.25">
      <c r="A317" t="s">
        <v>2410</v>
      </c>
      <c r="B317" t="s">
        <v>2411</v>
      </c>
      <c r="C317" t="s">
        <v>2412</v>
      </c>
      <c r="D317" t="s">
        <v>2413</v>
      </c>
      <c r="E317">
        <v>2013</v>
      </c>
      <c r="G317">
        <v>1</v>
      </c>
      <c r="H317" t="s">
        <v>2414</v>
      </c>
      <c r="I317" t="s">
        <v>2415</v>
      </c>
      <c r="J317" t="s">
        <v>61</v>
      </c>
      <c r="L317">
        <v>4</v>
      </c>
      <c r="M317" t="b">
        <v>1</v>
      </c>
      <c r="N317" t="s">
        <v>2416</v>
      </c>
      <c r="T317" t="s">
        <v>54</v>
      </c>
      <c r="U317" t="s">
        <v>55</v>
      </c>
      <c r="V317" t="s">
        <v>246</v>
      </c>
      <c r="W317" t="s">
        <v>57</v>
      </c>
      <c r="AA317" t="e">
        <f>VLOOKUP(C317,[1]base_traduzida!$C$1:$CN$437,8,FALSE)</f>
        <v>#N/A</v>
      </c>
      <c r="AB317" t="e">
        <f>VLOOKUP(C317,[1]base_traduzida!$C$1:$CN$437,9,FALSE)</f>
        <v>#N/A</v>
      </c>
      <c r="AC317" t="e">
        <f>VLOOKUP(C317,[1]base_traduzida!$C$1:$CN$437,16,FALSE)</f>
        <v>#N/A</v>
      </c>
      <c r="AD317" t="e">
        <f>VLOOKUP(C317,[1]base_traduzida!$C$1:$CN$437,68,FALSE)</f>
        <v>#N/A</v>
      </c>
      <c r="AE317" t="e">
        <f>VLOOKUP(C317,[1]base_traduzida!$C$1:$CN$437,67,FALSE)</f>
        <v>#N/A</v>
      </c>
      <c r="AF317" t="e">
        <f>VLOOKUP(C317,[1]base_traduzida!$C$1:$CN$437,71,FALSE)</f>
        <v>#N/A</v>
      </c>
      <c r="AG317" t="e">
        <f>VLOOKUP(C317,[1]base_traduzida!$C$1:$CN$437,72,FALSE)</f>
        <v>#N/A</v>
      </c>
      <c r="AH317" t="e">
        <f>VLOOKUP(C317,[1]base_traduzida!$C$1:$CN$437,73,FALSE)</f>
        <v>#N/A</v>
      </c>
      <c r="AI317" t="e">
        <f>VLOOKUP(C317,[1]base_traduzida!$C$1:$CN$437,74,FALSE)</f>
        <v>#N/A</v>
      </c>
      <c r="AJ317" t="e">
        <f>VLOOKUP(C317,[1]base_traduzida!$C$1:$CN$437,75,FALSE)</f>
        <v>#N/A</v>
      </c>
      <c r="AK317" t="e">
        <f>VLOOKUP(C317,[1]base_traduzida!$C$1:$CN$437,76,FALSE)</f>
        <v>#N/A</v>
      </c>
      <c r="AL317" t="e">
        <f>VLOOKUP(C317,[1]base_traduzida!$C$1:$CN$437,77,FALSE)</f>
        <v>#N/A</v>
      </c>
      <c r="AM317" t="e">
        <f>VLOOKUP(C317,[1]base_traduzida!$C$1:$CN$437,78,FALSE)</f>
        <v>#N/A</v>
      </c>
      <c r="AN317">
        <v>0</v>
      </c>
      <c r="AO317" t="e">
        <f>VLOOKUP(C317,[1]base_traduzida!$C$1:$CN$437,80,FALSE)</f>
        <v>#N/A</v>
      </c>
      <c r="AP317" t="e">
        <f>VLOOKUP(C317,[1]base_traduzida!$C$1:$CN$437,81,FALSE)</f>
        <v>#N/A</v>
      </c>
      <c r="AQ317">
        <v>0</v>
      </c>
      <c r="AR317" t="e">
        <f>VLOOKUP(C317,[1]base_traduzida!$C$1:$CN$437,85,FALSE)</f>
        <v>#N/A</v>
      </c>
      <c r="AS317" t="e">
        <f>VLOOKUP(C317,[1]base_traduzida!$C$1:$CN$437,83,FALSE)</f>
        <v>#N/A</v>
      </c>
      <c r="AT317" t="e">
        <f>VLOOKUP(C317,[1]base_traduzida!$C$1:$CN$437,84,FALSE)</f>
        <v>#N/A</v>
      </c>
      <c r="AU317" t="e">
        <f>VLOOKUP(C317,[1]base_traduzida!$C$1:$CN$437,82,FALSE)</f>
        <v>#N/A</v>
      </c>
      <c r="AV317" t="e">
        <f>VLOOKUP(C317,[1]base_traduzida!$C$1:$CN$437,90,FALSE)</f>
        <v>#N/A</v>
      </c>
      <c r="AW317" t="e">
        <f>VLOOKUP(C317,[1]base_traduzida!$C$1:$CN$437,66,FALSE)</f>
        <v>#N/A</v>
      </c>
      <c r="AX317" t="e">
        <f>VLOOKUP(C317,[1]base_traduzida!$C$1:$CN$437,64,FALSE)</f>
        <v>#N/A</v>
      </c>
      <c r="AY317" t="e">
        <f>VLOOKUP(C317,[1]base_traduzida!$C$1:$CN$437,65,FALSE)</f>
        <v>#N/A</v>
      </c>
      <c r="AZ317" t="e">
        <f>VLOOKUP(C317,[1]base_traduzida!$C$1:$CN$437,69,FALSE)</f>
        <v>#N/A</v>
      </c>
    </row>
    <row r="318" spans="1:52" x14ac:dyDescent="0.25">
      <c r="A318" t="s">
        <v>2417</v>
      </c>
      <c r="B318" t="s">
        <v>2418</v>
      </c>
      <c r="C318" t="s">
        <v>2419</v>
      </c>
      <c r="D318" t="s">
        <v>2420</v>
      </c>
      <c r="E318">
        <v>2015</v>
      </c>
      <c r="G318">
        <v>18</v>
      </c>
      <c r="H318" t="s">
        <v>2421</v>
      </c>
      <c r="I318" t="s">
        <v>2422</v>
      </c>
      <c r="L318">
        <v>9</v>
      </c>
      <c r="M318" t="b">
        <v>1</v>
      </c>
      <c r="N318" t="s">
        <v>2423</v>
      </c>
      <c r="O318" t="s">
        <v>108</v>
      </c>
      <c r="T318" t="s">
        <v>54</v>
      </c>
      <c r="U318" t="s">
        <v>55</v>
      </c>
      <c r="V318" t="s">
        <v>83</v>
      </c>
      <c r="W318" t="s">
        <v>57</v>
      </c>
      <c r="AA318">
        <f>VLOOKUP(C318,[1]base_traduzida!$C$1:$CN$437,8,FALSE)</f>
        <v>0</v>
      </c>
      <c r="AB318">
        <f>VLOOKUP(C318,[1]base_traduzida!$C$1:$CN$437,9,FALSE)</f>
        <v>0</v>
      </c>
      <c r="AC318">
        <f>VLOOKUP(C318,[1]base_traduzida!$C$1:$CN$437,16,FALSE)</f>
        <v>0</v>
      </c>
      <c r="AD318">
        <f>VLOOKUP(C318,[1]base_traduzida!$C$1:$CN$437,68,FALSE)</f>
        <v>0</v>
      </c>
      <c r="AE318">
        <f>VLOOKUP(C318,[1]base_traduzida!$C$1:$CN$437,67,FALSE)</f>
        <v>0</v>
      </c>
      <c r="AF318">
        <f>VLOOKUP(C318,[1]base_traduzida!$C$1:$CN$437,71,FALSE)</f>
        <v>0</v>
      </c>
      <c r="AG318">
        <f>VLOOKUP(C318,[1]base_traduzida!$C$1:$CN$437,72,FALSE)</f>
        <v>0</v>
      </c>
      <c r="AH318">
        <f>VLOOKUP(C318,[1]base_traduzida!$C$1:$CN$437,73,FALSE)</f>
        <v>0</v>
      </c>
      <c r="AI318">
        <f>VLOOKUP(C318,[1]base_traduzida!$C$1:$CN$437,74,FALSE)</f>
        <v>0</v>
      </c>
      <c r="AJ318">
        <f>VLOOKUP(C318,[1]base_traduzida!$C$1:$CN$437,75,FALSE)</f>
        <v>0</v>
      </c>
      <c r="AK318">
        <f>VLOOKUP(C318,[1]base_traduzida!$C$1:$CN$437,76,FALSE)</f>
        <v>0</v>
      </c>
      <c r="AL318">
        <f>VLOOKUP(C318,[1]base_traduzida!$C$1:$CN$437,77,FALSE)</f>
        <v>0</v>
      </c>
      <c r="AM318">
        <f>VLOOKUP(C318,[1]base_traduzida!$C$1:$CN$437,78,FALSE)</f>
        <v>0</v>
      </c>
      <c r="AN318">
        <v>0</v>
      </c>
      <c r="AO318">
        <f>VLOOKUP(C318,[1]base_traduzida!$C$1:$CN$437,80,FALSE)</f>
        <v>0</v>
      </c>
      <c r="AP318">
        <f>VLOOKUP(C318,[1]base_traduzida!$C$1:$CN$437,81,FALSE)</f>
        <v>0</v>
      </c>
      <c r="AQ318">
        <v>0</v>
      </c>
      <c r="AR318">
        <f>VLOOKUP(C318,[1]base_traduzida!$C$1:$CN$437,85,FALSE)</f>
        <v>0</v>
      </c>
      <c r="AS318">
        <f>VLOOKUP(C318,[1]base_traduzida!$C$1:$CN$437,83,FALSE)</f>
        <v>0</v>
      </c>
      <c r="AT318">
        <f>VLOOKUP(C318,[1]base_traduzida!$C$1:$CN$437,84,FALSE)</f>
        <v>0</v>
      </c>
      <c r="AU318">
        <f>VLOOKUP(C318,[1]base_traduzida!$C$1:$CN$437,82,FALSE)</f>
        <v>0</v>
      </c>
      <c r="AV318">
        <f>VLOOKUP(C318,[1]base_traduzida!$C$1:$CN$437,90,FALSE)</f>
        <v>0</v>
      </c>
      <c r="AW318">
        <f>VLOOKUP(C318,[1]base_traduzida!$C$1:$CN$437,66,FALSE)</f>
        <v>0</v>
      </c>
      <c r="AX318">
        <f>VLOOKUP(C318,[1]base_traduzida!$C$1:$CN$437,64,FALSE)</f>
        <v>0</v>
      </c>
      <c r="AY318">
        <f>VLOOKUP(C318,[1]base_traduzida!$C$1:$CN$437,65,FALSE)</f>
        <v>0</v>
      </c>
      <c r="AZ318">
        <f>VLOOKUP(C318,[1]base_traduzida!$C$1:$CN$437,69,FALSE)</f>
        <v>0</v>
      </c>
    </row>
    <row r="319" spans="1:52" x14ac:dyDescent="0.25">
      <c r="A319" t="s">
        <v>2424</v>
      </c>
      <c r="B319" t="s">
        <v>2425</v>
      </c>
      <c r="C319" t="s">
        <v>2426</v>
      </c>
      <c r="D319" t="s">
        <v>2427</v>
      </c>
      <c r="E319">
        <v>2018</v>
      </c>
      <c r="G319">
        <v>8</v>
      </c>
      <c r="H319" t="s">
        <v>2428</v>
      </c>
      <c r="I319" t="s">
        <v>2429</v>
      </c>
      <c r="J319" t="s">
        <v>61</v>
      </c>
      <c r="L319">
        <v>12</v>
      </c>
      <c r="M319" t="b">
        <v>1</v>
      </c>
      <c r="N319" t="s">
        <v>2430</v>
      </c>
      <c r="O319" t="s">
        <v>53</v>
      </c>
      <c r="T319" t="s">
        <v>54</v>
      </c>
      <c r="U319" t="s">
        <v>55</v>
      </c>
      <c r="V319" t="s">
        <v>83</v>
      </c>
      <c r="W319" t="s">
        <v>57</v>
      </c>
      <c r="AA319">
        <f>VLOOKUP(C319,[1]base_traduzida!$C$1:$CN$437,8,FALSE)</f>
        <v>0</v>
      </c>
      <c r="AB319">
        <f>VLOOKUP(C319,[1]base_traduzida!$C$1:$CN$437,9,FALSE)</f>
        <v>0</v>
      </c>
      <c r="AC319">
        <f>VLOOKUP(C319,[1]base_traduzida!$C$1:$CN$437,16,FALSE)</f>
        <v>0</v>
      </c>
      <c r="AD319">
        <f>VLOOKUP(C319,[1]base_traduzida!$C$1:$CN$437,68,FALSE)</f>
        <v>1</v>
      </c>
      <c r="AE319">
        <f>VLOOKUP(C319,[1]base_traduzida!$C$1:$CN$437,67,FALSE)</f>
        <v>0</v>
      </c>
      <c r="AF319">
        <f>VLOOKUP(C319,[1]base_traduzida!$C$1:$CN$437,71,FALSE)</f>
        <v>0</v>
      </c>
      <c r="AG319">
        <f>VLOOKUP(C319,[1]base_traduzida!$C$1:$CN$437,72,FALSE)</f>
        <v>0</v>
      </c>
      <c r="AH319">
        <f>VLOOKUP(C319,[1]base_traduzida!$C$1:$CN$437,73,FALSE)</f>
        <v>0</v>
      </c>
      <c r="AI319">
        <f>VLOOKUP(C319,[1]base_traduzida!$C$1:$CN$437,74,FALSE)</f>
        <v>0</v>
      </c>
      <c r="AJ319">
        <f>VLOOKUP(C319,[1]base_traduzida!$C$1:$CN$437,75,FALSE)</f>
        <v>0</v>
      </c>
      <c r="AK319">
        <f>VLOOKUP(C319,[1]base_traduzida!$C$1:$CN$437,76,FALSE)</f>
        <v>0</v>
      </c>
      <c r="AL319">
        <f>VLOOKUP(C319,[1]base_traduzida!$C$1:$CN$437,77,FALSE)</f>
        <v>0</v>
      </c>
      <c r="AM319">
        <f>VLOOKUP(C319,[1]base_traduzida!$C$1:$CN$437,78,FALSE)</f>
        <v>0</v>
      </c>
      <c r="AN319">
        <v>0</v>
      </c>
      <c r="AO319">
        <f>VLOOKUP(C319,[1]base_traduzida!$C$1:$CN$437,80,FALSE)</f>
        <v>0</v>
      </c>
      <c r="AP319" t="str">
        <f>VLOOKUP(C319,[1]base_traduzida!$C$1:$CN$437,81,FALSE)</f>
        <v>Entra ou ñ para leitura: não</v>
      </c>
      <c r="AQ319">
        <v>0</v>
      </c>
      <c r="AR319">
        <f>VLOOKUP(C319,[1]base_traduzida!$C$1:$CN$437,85,FALSE)</f>
        <v>0</v>
      </c>
      <c r="AS319">
        <f>VLOOKUP(C319,[1]base_traduzida!$C$1:$CN$437,83,FALSE)</f>
        <v>44374</v>
      </c>
      <c r="AT319">
        <f>VLOOKUP(C319,[1]base_traduzida!$C$1:$CN$437,84,FALSE)</f>
        <v>0</v>
      </c>
      <c r="AU319" t="str">
        <f>VLOOKUP(C319,[1]base_traduzida!$C$1:$CN$437,82,FALSE)</f>
        <v>Ruim</v>
      </c>
      <c r="AV319">
        <f>VLOOKUP(C319,[1]base_traduzida!$C$1:$CN$437,90,FALSE)</f>
        <v>0</v>
      </c>
      <c r="AW319">
        <f>VLOOKUP(C319,[1]base_traduzida!$C$1:$CN$437,66,FALSE)</f>
        <v>0</v>
      </c>
      <c r="AX319">
        <f>VLOOKUP(C319,[1]base_traduzida!$C$1:$CN$437,64,FALSE)</f>
        <v>0</v>
      </c>
      <c r="AY319">
        <f>VLOOKUP(C319,[1]base_traduzida!$C$1:$CN$437,65,FALSE)</f>
        <v>0</v>
      </c>
      <c r="AZ319">
        <f>VLOOKUP(C319,[1]base_traduzida!$C$1:$CN$437,69,FALSE)</f>
        <v>0</v>
      </c>
    </row>
    <row r="320" spans="1:52" x14ac:dyDescent="0.25">
      <c r="A320" t="s">
        <v>2431</v>
      </c>
      <c r="B320" t="s">
        <v>2432</v>
      </c>
      <c r="C320" t="s">
        <v>2433</v>
      </c>
      <c r="D320" t="s">
        <v>2434</v>
      </c>
      <c r="E320">
        <v>2019</v>
      </c>
      <c r="G320">
        <v>5</v>
      </c>
      <c r="H320" t="s">
        <v>2435</v>
      </c>
      <c r="I320" t="s">
        <v>2436</v>
      </c>
      <c r="J320" t="s">
        <v>61</v>
      </c>
      <c r="L320">
        <v>9</v>
      </c>
      <c r="M320" t="b">
        <v>1</v>
      </c>
      <c r="N320" t="s">
        <v>2437</v>
      </c>
      <c r="O320" t="s">
        <v>53</v>
      </c>
      <c r="T320" t="s">
        <v>54</v>
      </c>
      <c r="U320" t="s">
        <v>55</v>
      </c>
      <c r="V320" t="s">
        <v>56</v>
      </c>
      <c r="W320" t="s">
        <v>57</v>
      </c>
      <c r="AA320">
        <f>VLOOKUP(C320,[1]base_traduzida!$C$1:$CN$437,8,FALSE)</f>
        <v>0</v>
      </c>
      <c r="AB320">
        <f>VLOOKUP(C320,[1]base_traduzida!$C$1:$CN$437,9,FALSE)</f>
        <v>0</v>
      </c>
      <c r="AC320">
        <f>VLOOKUP(C320,[1]base_traduzida!$C$1:$CN$437,16,FALSE)</f>
        <v>0</v>
      </c>
      <c r="AD320">
        <f>VLOOKUP(C320,[1]base_traduzida!$C$1:$CN$437,68,FALSE)</f>
        <v>1</v>
      </c>
      <c r="AE320">
        <f>VLOOKUP(C320,[1]base_traduzida!$C$1:$CN$437,67,FALSE)</f>
        <v>0</v>
      </c>
      <c r="AF320">
        <f>VLOOKUP(C320,[1]base_traduzida!$C$1:$CN$437,71,FALSE)</f>
        <v>0</v>
      </c>
      <c r="AG320">
        <f>VLOOKUP(C320,[1]base_traduzida!$C$1:$CN$437,72,FALSE)</f>
        <v>0</v>
      </c>
      <c r="AH320">
        <f>VLOOKUP(C320,[1]base_traduzida!$C$1:$CN$437,73,FALSE)</f>
        <v>0</v>
      </c>
      <c r="AI320">
        <f>VLOOKUP(C320,[1]base_traduzida!$C$1:$CN$437,74,FALSE)</f>
        <v>0</v>
      </c>
      <c r="AJ320">
        <f>VLOOKUP(C320,[1]base_traduzida!$C$1:$CN$437,75,FALSE)</f>
        <v>0</v>
      </c>
      <c r="AK320">
        <f>VLOOKUP(C320,[1]base_traduzida!$C$1:$CN$437,76,FALSE)</f>
        <v>0</v>
      </c>
      <c r="AL320">
        <f>VLOOKUP(C320,[1]base_traduzida!$C$1:$CN$437,77,FALSE)</f>
        <v>0</v>
      </c>
      <c r="AM320">
        <f>VLOOKUP(C320,[1]base_traduzida!$C$1:$CN$437,78,FALSE)</f>
        <v>0</v>
      </c>
      <c r="AN320">
        <v>0</v>
      </c>
      <c r="AO320">
        <f>VLOOKUP(C320,[1]base_traduzida!$C$1:$CN$437,80,FALSE)</f>
        <v>0</v>
      </c>
      <c r="AP320" t="str">
        <f>VLOOKUP(C320,[1]base_traduzida!$C$1:$CN$437,81,FALSE)</f>
        <v>Entra ou ñ para leitura: não</v>
      </c>
      <c r="AQ320">
        <v>0</v>
      </c>
      <c r="AR320">
        <f>VLOOKUP(C320,[1]base_traduzida!$C$1:$CN$437,85,FALSE)</f>
        <v>0</v>
      </c>
      <c r="AS320">
        <f>VLOOKUP(C320,[1]base_traduzida!$C$1:$CN$437,83,FALSE)</f>
        <v>44374</v>
      </c>
      <c r="AT320">
        <f>VLOOKUP(C320,[1]base_traduzida!$C$1:$CN$437,84,FALSE)</f>
        <v>0</v>
      </c>
      <c r="AU320" t="str">
        <f>VLOOKUP(C320,[1]base_traduzida!$C$1:$CN$437,82,FALSE)</f>
        <v>Ruim</v>
      </c>
      <c r="AV320">
        <f>VLOOKUP(C320,[1]base_traduzida!$C$1:$CN$437,90,FALSE)</f>
        <v>0</v>
      </c>
      <c r="AW320">
        <f>VLOOKUP(C320,[1]base_traduzida!$C$1:$CN$437,66,FALSE)</f>
        <v>0</v>
      </c>
      <c r="AX320">
        <f>VLOOKUP(C320,[1]base_traduzida!$C$1:$CN$437,64,FALSE)</f>
        <v>0</v>
      </c>
      <c r="AY320">
        <f>VLOOKUP(C320,[1]base_traduzida!$C$1:$CN$437,65,FALSE)</f>
        <v>0</v>
      </c>
      <c r="AZ320">
        <f>VLOOKUP(C320,[1]base_traduzida!$C$1:$CN$437,69,FALSE)</f>
        <v>0</v>
      </c>
    </row>
    <row r="321" spans="1:52" x14ac:dyDescent="0.25">
      <c r="A321" t="s">
        <v>2438</v>
      </c>
      <c r="B321" t="s">
        <v>2439</v>
      </c>
      <c r="C321" t="s">
        <v>2440</v>
      </c>
      <c r="D321" t="s">
        <v>2441</v>
      </c>
      <c r="E321">
        <v>2016</v>
      </c>
      <c r="G321">
        <v>22</v>
      </c>
      <c r="H321" t="s">
        <v>2442</v>
      </c>
      <c r="I321" t="s">
        <v>2443</v>
      </c>
      <c r="L321">
        <v>11</v>
      </c>
      <c r="M321" t="b">
        <v>1</v>
      </c>
      <c r="N321" t="s">
        <v>2444</v>
      </c>
      <c r="O321" t="s">
        <v>234</v>
      </c>
      <c r="T321" t="s">
        <v>54</v>
      </c>
      <c r="U321" t="s">
        <v>55</v>
      </c>
      <c r="W321" t="s">
        <v>57</v>
      </c>
      <c r="AA321">
        <f>VLOOKUP(C321,[1]base_traduzida!$C$1:$CN$437,8,FALSE)</f>
        <v>0</v>
      </c>
      <c r="AB321">
        <f>VLOOKUP(C321,[1]base_traduzida!$C$1:$CN$437,9,FALSE)</f>
        <v>0</v>
      </c>
      <c r="AC321">
        <f>VLOOKUP(C321,[1]base_traduzida!$C$1:$CN$437,16,FALSE)</f>
        <v>0</v>
      </c>
      <c r="AD321">
        <f>VLOOKUP(C321,[1]base_traduzida!$C$1:$CN$437,68,FALSE)</f>
        <v>0</v>
      </c>
      <c r="AE321">
        <f>VLOOKUP(C321,[1]base_traduzida!$C$1:$CN$437,67,FALSE)</f>
        <v>0</v>
      </c>
      <c r="AF321">
        <f>VLOOKUP(C321,[1]base_traduzida!$C$1:$CN$437,71,FALSE)</f>
        <v>0</v>
      </c>
      <c r="AG321">
        <f>VLOOKUP(C321,[1]base_traduzida!$C$1:$CN$437,72,FALSE)</f>
        <v>0</v>
      </c>
      <c r="AH321">
        <f>VLOOKUP(C321,[1]base_traduzida!$C$1:$CN$437,73,FALSE)</f>
        <v>0</v>
      </c>
      <c r="AI321">
        <f>VLOOKUP(C321,[1]base_traduzida!$C$1:$CN$437,74,FALSE)</f>
        <v>0</v>
      </c>
      <c r="AJ321">
        <f>VLOOKUP(C321,[1]base_traduzida!$C$1:$CN$437,75,FALSE)</f>
        <v>0</v>
      </c>
      <c r="AK321">
        <f>VLOOKUP(C321,[1]base_traduzida!$C$1:$CN$437,76,FALSE)</f>
        <v>0</v>
      </c>
      <c r="AL321">
        <f>VLOOKUP(C321,[1]base_traduzida!$C$1:$CN$437,77,FALSE)</f>
        <v>0</v>
      </c>
      <c r="AM321">
        <f>VLOOKUP(C321,[1]base_traduzida!$C$1:$CN$437,78,FALSE)</f>
        <v>0</v>
      </c>
      <c r="AN321">
        <v>0</v>
      </c>
      <c r="AO321">
        <f>VLOOKUP(C321,[1]base_traduzida!$C$1:$CN$437,80,FALSE)</f>
        <v>0</v>
      </c>
      <c r="AP321">
        <f>VLOOKUP(C321,[1]base_traduzida!$C$1:$CN$437,81,FALSE)</f>
        <v>0</v>
      </c>
      <c r="AQ321">
        <v>0</v>
      </c>
      <c r="AR321">
        <f>VLOOKUP(C321,[1]base_traduzida!$C$1:$CN$437,85,FALSE)</f>
        <v>0</v>
      </c>
      <c r="AS321">
        <f>VLOOKUP(C321,[1]base_traduzida!$C$1:$CN$437,83,FALSE)</f>
        <v>0</v>
      </c>
      <c r="AT321">
        <f>VLOOKUP(C321,[1]base_traduzida!$C$1:$CN$437,84,FALSE)</f>
        <v>0</v>
      </c>
      <c r="AU321">
        <f>VLOOKUP(C321,[1]base_traduzida!$C$1:$CN$437,82,FALSE)</f>
        <v>0</v>
      </c>
      <c r="AV321">
        <f>VLOOKUP(C321,[1]base_traduzida!$C$1:$CN$437,90,FALSE)</f>
        <v>0</v>
      </c>
      <c r="AW321">
        <f>VLOOKUP(C321,[1]base_traduzida!$C$1:$CN$437,66,FALSE)</f>
        <v>0</v>
      </c>
      <c r="AX321">
        <f>VLOOKUP(C321,[1]base_traduzida!$C$1:$CN$437,64,FALSE)</f>
        <v>0</v>
      </c>
      <c r="AY321">
        <f>VLOOKUP(C321,[1]base_traduzida!$C$1:$CN$437,65,FALSE)</f>
        <v>0</v>
      </c>
      <c r="AZ321">
        <f>VLOOKUP(C321,[1]base_traduzida!$C$1:$CN$437,69,FALSE)</f>
        <v>0</v>
      </c>
    </row>
    <row r="322" spans="1:52" x14ac:dyDescent="0.25">
      <c r="A322" t="s">
        <v>2445</v>
      </c>
      <c r="B322" t="s">
        <v>2446</v>
      </c>
      <c r="C322" t="s">
        <v>2447</v>
      </c>
      <c r="D322" t="s">
        <v>2448</v>
      </c>
      <c r="E322">
        <v>2014</v>
      </c>
      <c r="G322">
        <v>66</v>
      </c>
      <c r="H322" t="s">
        <v>2449</v>
      </c>
      <c r="I322" t="s">
        <v>2450</v>
      </c>
      <c r="J322" t="s">
        <v>61</v>
      </c>
      <c r="L322">
        <v>13</v>
      </c>
      <c r="M322" t="b">
        <v>1</v>
      </c>
      <c r="N322" t="s">
        <v>2451</v>
      </c>
      <c r="O322" t="s">
        <v>108</v>
      </c>
      <c r="T322" t="s">
        <v>54</v>
      </c>
      <c r="U322" t="s">
        <v>55</v>
      </c>
      <c r="V322" t="s">
        <v>246</v>
      </c>
      <c r="W322" t="s">
        <v>57</v>
      </c>
      <c r="AA322">
        <f>VLOOKUP(C322,[1]base_traduzida!$C$1:$CN$437,8,FALSE)</f>
        <v>0</v>
      </c>
      <c r="AB322">
        <f>VLOOKUP(C322,[1]base_traduzida!$C$1:$CN$437,9,FALSE)</f>
        <v>0</v>
      </c>
      <c r="AC322">
        <f>VLOOKUP(C322,[1]base_traduzida!$C$1:$CN$437,16,FALSE)</f>
        <v>0</v>
      </c>
      <c r="AD322">
        <f>VLOOKUP(C322,[1]base_traduzida!$C$1:$CN$437,68,FALSE)</f>
        <v>0</v>
      </c>
      <c r="AE322">
        <f>VLOOKUP(C322,[1]base_traduzida!$C$1:$CN$437,67,FALSE)</f>
        <v>0</v>
      </c>
      <c r="AF322">
        <f>VLOOKUP(C322,[1]base_traduzida!$C$1:$CN$437,71,FALSE)</f>
        <v>0</v>
      </c>
      <c r="AG322">
        <f>VLOOKUP(C322,[1]base_traduzida!$C$1:$CN$437,72,FALSE)</f>
        <v>0</v>
      </c>
      <c r="AH322">
        <f>VLOOKUP(C322,[1]base_traduzida!$C$1:$CN$437,73,FALSE)</f>
        <v>0</v>
      </c>
      <c r="AI322">
        <f>VLOOKUP(C322,[1]base_traduzida!$C$1:$CN$437,74,FALSE)</f>
        <v>0</v>
      </c>
      <c r="AJ322">
        <f>VLOOKUP(C322,[1]base_traduzida!$C$1:$CN$437,75,FALSE)</f>
        <v>0</v>
      </c>
      <c r="AK322">
        <f>VLOOKUP(C322,[1]base_traduzida!$C$1:$CN$437,76,FALSE)</f>
        <v>0</v>
      </c>
      <c r="AL322">
        <f>VLOOKUP(C322,[1]base_traduzida!$C$1:$CN$437,77,FALSE)</f>
        <v>0</v>
      </c>
      <c r="AM322">
        <f>VLOOKUP(C322,[1]base_traduzida!$C$1:$CN$437,78,FALSE)</f>
        <v>0</v>
      </c>
      <c r="AN322">
        <v>0</v>
      </c>
      <c r="AO322">
        <f>VLOOKUP(C322,[1]base_traduzida!$C$1:$CN$437,80,FALSE)</f>
        <v>0</v>
      </c>
      <c r="AP322">
        <f>VLOOKUP(C322,[1]base_traduzida!$C$1:$CN$437,81,FALSE)</f>
        <v>0</v>
      </c>
      <c r="AQ322">
        <v>0</v>
      </c>
      <c r="AR322">
        <f>VLOOKUP(C322,[1]base_traduzida!$C$1:$CN$437,85,FALSE)</f>
        <v>0</v>
      </c>
      <c r="AS322">
        <f>VLOOKUP(C322,[1]base_traduzida!$C$1:$CN$437,83,FALSE)</f>
        <v>0</v>
      </c>
      <c r="AT322">
        <f>VLOOKUP(C322,[1]base_traduzida!$C$1:$CN$437,84,FALSE)</f>
        <v>0</v>
      </c>
      <c r="AU322">
        <f>VLOOKUP(C322,[1]base_traduzida!$C$1:$CN$437,82,FALSE)</f>
        <v>0</v>
      </c>
      <c r="AV322">
        <f>VLOOKUP(C322,[1]base_traduzida!$C$1:$CN$437,90,FALSE)</f>
        <v>0</v>
      </c>
      <c r="AW322">
        <f>VLOOKUP(C322,[1]base_traduzida!$C$1:$CN$437,66,FALSE)</f>
        <v>0</v>
      </c>
      <c r="AX322">
        <f>VLOOKUP(C322,[1]base_traduzida!$C$1:$CN$437,64,FALSE)</f>
        <v>0</v>
      </c>
      <c r="AY322">
        <f>VLOOKUP(C322,[1]base_traduzida!$C$1:$CN$437,65,FALSE)</f>
        <v>0</v>
      </c>
      <c r="AZ322">
        <f>VLOOKUP(C322,[1]base_traduzida!$C$1:$CN$437,69,FALSE)</f>
        <v>0</v>
      </c>
    </row>
    <row r="323" spans="1:52" x14ac:dyDescent="0.25">
      <c r="A323" t="s">
        <v>2452</v>
      </c>
      <c r="B323" t="s">
        <v>2453</v>
      </c>
      <c r="C323" t="s">
        <v>2454</v>
      </c>
      <c r="D323" t="s">
        <v>2455</v>
      </c>
      <c r="E323">
        <v>2021</v>
      </c>
      <c r="H323" t="s">
        <v>2456</v>
      </c>
      <c r="I323" t="s">
        <v>2457</v>
      </c>
      <c r="J323" t="s">
        <v>61</v>
      </c>
      <c r="L323">
        <v>10</v>
      </c>
      <c r="M323" t="b">
        <v>1</v>
      </c>
      <c r="N323" t="s">
        <v>2458</v>
      </c>
      <c r="O323" t="s">
        <v>148</v>
      </c>
      <c r="T323" t="s">
        <v>54</v>
      </c>
      <c r="U323" t="s">
        <v>55</v>
      </c>
      <c r="V323" t="s">
        <v>56</v>
      </c>
      <c r="W323" t="s">
        <v>57</v>
      </c>
      <c r="AA323" t="e">
        <f>VLOOKUP(C323,[1]base_traduzida!$C$1:$CN$437,8,FALSE)</f>
        <v>#N/A</v>
      </c>
      <c r="AB323" t="e">
        <f>VLOOKUP(C323,[1]base_traduzida!$C$1:$CN$437,9,FALSE)</f>
        <v>#N/A</v>
      </c>
      <c r="AC323" t="e">
        <f>VLOOKUP(C323,[1]base_traduzida!$C$1:$CN$437,16,FALSE)</f>
        <v>#N/A</v>
      </c>
      <c r="AD323" t="e">
        <f>VLOOKUP(C323,[1]base_traduzida!$C$1:$CN$437,68,FALSE)</f>
        <v>#N/A</v>
      </c>
      <c r="AE323" t="e">
        <f>VLOOKUP(C323,[1]base_traduzida!$C$1:$CN$437,67,FALSE)</f>
        <v>#N/A</v>
      </c>
      <c r="AF323" t="e">
        <f>VLOOKUP(C323,[1]base_traduzida!$C$1:$CN$437,71,FALSE)</f>
        <v>#N/A</v>
      </c>
      <c r="AG323" t="e">
        <f>VLOOKUP(C323,[1]base_traduzida!$C$1:$CN$437,72,FALSE)</f>
        <v>#N/A</v>
      </c>
      <c r="AH323" t="e">
        <f>VLOOKUP(C323,[1]base_traduzida!$C$1:$CN$437,73,FALSE)</f>
        <v>#N/A</v>
      </c>
      <c r="AI323" t="e">
        <f>VLOOKUP(C323,[1]base_traduzida!$C$1:$CN$437,74,FALSE)</f>
        <v>#N/A</v>
      </c>
      <c r="AJ323" t="e">
        <f>VLOOKUP(C323,[1]base_traduzida!$C$1:$CN$437,75,FALSE)</f>
        <v>#N/A</v>
      </c>
      <c r="AK323" t="e">
        <f>VLOOKUP(C323,[1]base_traduzida!$C$1:$CN$437,76,FALSE)</f>
        <v>#N/A</v>
      </c>
      <c r="AL323" t="e">
        <f>VLOOKUP(C323,[1]base_traduzida!$C$1:$CN$437,77,FALSE)</f>
        <v>#N/A</v>
      </c>
      <c r="AM323" t="e">
        <f>VLOOKUP(C323,[1]base_traduzida!$C$1:$CN$437,78,FALSE)</f>
        <v>#N/A</v>
      </c>
      <c r="AN323">
        <v>0</v>
      </c>
      <c r="AO323" t="e">
        <f>VLOOKUP(C323,[1]base_traduzida!$C$1:$CN$437,80,FALSE)</f>
        <v>#N/A</v>
      </c>
      <c r="AP323" t="e">
        <f>VLOOKUP(C323,[1]base_traduzida!$C$1:$CN$437,81,FALSE)</f>
        <v>#N/A</v>
      </c>
      <c r="AQ323">
        <v>0</v>
      </c>
      <c r="AR323" t="e">
        <f>VLOOKUP(C323,[1]base_traduzida!$C$1:$CN$437,85,FALSE)</f>
        <v>#N/A</v>
      </c>
      <c r="AS323" t="e">
        <f>VLOOKUP(C323,[1]base_traduzida!$C$1:$CN$437,83,FALSE)</f>
        <v>#N/A</v>
      </c>
      <c r="AT323" t="e">
        <f>VLOOKUP(C323,[1]base_traduzida!$C$1:$CN$437,84,FALSE)</f>
        <v>#N/A</v>
      </c>
      <c r="AU323" t="e">
        <f>VLOOKUP(C323,[1]base_traduzida!$C$1:$CN$437,82,FALSE)</f>
        <v>#N/A</v>
      </c>
      <c r="AV323" t="e">
        <f>VLOOKUP(C323,[1]base_traduzida!$C$1:$CN$437,90,FALSE)</f>
        <v>#N/A</v>
      </c>
      <c r="AW323" t="e">
        <f>VLOOKUP(C323,[1]base_traduzida!$C$1:$CN$437,66,FALSE)</f>
        <v>#N/A</v>
      </c>
      <c r="AX323" t="e">
        <f>VLOOKUP(C323,[1]base_traduzida!$C$1:$CN$437,64,FALSE)</f>
        <v>#N/A</v>
      </c>
      <c r="AY323" t="e">
        <f>VLOOKUP(C323,[1]base_traduzida!$C$1:$CN$437,65,FALSE)</f>
        <v>#N/A</v>
      </c>
      <c r="AZ323" t="e">
        <f>VLOOKUP(C323,[1]base_traduzida!$C$1:$CN$437,69,FALSE)</f>
        <v>#N/A</v>
      </c>
    </row>
    <row r="324" spans="1:52" x14ac:dyDescent="0.25">
      <c r="A324" t="s">
        <v>2459</v>
      </c>
      <c r="C324" t="s">
        <v>2460</v>
      </c>
      <c r="D324" t="s">
        <v>2461</v>
      </c>
      <c r="E324">
        <v>2019</v>
      </c>
      <c r="G324">
        <v>2</v>
      </c>
      <c r="H324" t="s">
        <v>2462</v>
      </c>
      <c r="I324" t="s">
        <v>2463</v>
      </c>
      <c r="L324">
        <v>10</v>
      </c>
      <c r="M324" t="b">
        <v>1</v>
      </c>
      <c r="N324" t="s">
        <v>2464</v>
      </c>
      <c r="O324" t="s">
        <v>1017</v>
      </c>
      <c r="T324" t="s">
        <v>54</v>
      </c>
      <c r="U324" t="s">
        <v>55</v>
      </c>
      <c r="W324" t="s">
        <v>57</v>
      </c>
      <c r="AA324">
        <f>VLOOKUP(C324,[1]base_traduzida!$C$1:$CN$437,8,FALSE)</f>
        <v>0</v>
      </c>
      <c r="AB324">
        <f>VLOOKUP(C324,[1]base_traduzida!$C$1:$CN$437,9,FALSE)</f>
        <v>0</v>
      </c>
      <c r="AC324">
        <f>VLOOKUP(C324,[1]base_traduzida!$C$1:$CN$437,16,FALSE)</f>
        <v>0</v>
      </c>
      <c r="AD324">
        <f>VLOOKUP(C324,[1]base_traduzida!$C$1:$CN$437,68,FALSE)</f>
        <v>1</v>
      </c>
      <c r="AE324">
        <f>VLOOKUP(C324,[1]base_traduzida!$C$1:$CN$437,67,FALSE)</f>
        <v>0</v>
      </c>
      <c r="AF324">
        <f>VLOOKUP(C324,[1]base_traduzida!$C$1:$CN$437,71,FALSE)</f>
        <v>0</v>
      </c>
      <c r="AG324">
        <f>VLOOKUP(C324,[1]base_traduzida!$C$1:$CN$437,72,FALSE)</f>
        <v>0</v>
      </c>
      <c r="AH324">
        <f>VLOOKUP(C324,[1]base_traduzida!$C$1:$CN$437,73,FALSE)</f>
        <v>0</v>
      </c>
      <c r="AI324">
        <f>VLOOKUP(C324,[1]base_traduzida!$C$1:$CN$437,74,FALSE)</f>
        <v>0</v>
      </c>
      <c r="AJ324">
        <f>VLOOKUP(C324,[1]base_traduzida!$C$1:$CN$437,75,FALSE)</f>
        <v>0</v>
      </c>
      <c r="AK324">
        <f>VLOOKUP(C324,[1]base_traduzida!$C$1:$CN$437,76,FALSE)</f>
        <v>0</v>
      </c>
      <c r="AL324">
        <f>VLOOKUP(C324,[1]base_traduzida!$C$1:$CN$437,77,FALSE)</f>
        <v>0</v>
      </c>
      <c r="AM324">
        <f>VLOOKUP(C324,[1]base_traduzida!$C$1:$CN$437,78,FALSE)</f>
        <v>0</v>
      </c>
      <c r="AN324">
        <v>0</v>
      </c>
      <c r="AO324">
        <f>VLOOKUP(C324,[1]base_traduzida!$C$1:$CN$437,80,FALSE)</f>
        <v>0</v>
      </c>
      <c r="AP324" t="str">
        <f>VLOOKUP(C324,[1]base_traduzida!$C$1:$CN$437,81,FALSE)</f>
        <v>Entra ou ñ para leitura: não</v>
      </c>
      <c r="AQ324">
        <v>0</v>
      </c>
      <c r="AR324">
        <f>VLOOKUP(C324,[1]base_traduzida!$C$1:$CN$437,85,FALSE)</f>
        <v>0</v>
      </c>
      <c r="AS324">
        <f>VLOOKUP(C324,[1]base_traduzida!$C$1:$CN$437,83,FALSE)</f>
        <v>44374</v>
      </c>
      <c r="AT324">
        <f>VLOOKUP(C324,[1]base_traduzida!$C$1:$CN$437,84,FALSE)</f>
        <v>0</v>
      </c>
      <c r="AU324" t="str">
        <f>VLOOKUP(C324,[1]base_traduzida!$C$1:$CN$437,82,FALSE)</f>
        <v>Ruim</v>
      </c>
      <c r="AV324">
        <f>VLOOKUP(C324,[1]base_traduzida!$C$1:$CN$437,90,FALSE)</f>
        <v>0</v>
      </c>
      <c r="AW324">
        <f>VLOOKUP(C324,[1]base_traduzida!$C$1:$CN$437,66,FALSE)</f>
        <v>0</v>
      </c>
      <c r="AX324">
        <f>VLOOKUP(C324,[1]base_traduzida!$C$1:$CN$437,64,FALSE)</f>
        <v>0</v>
      </c>
      <c r="AY324">
        <f>VLOOKUP(C324,[1]base_traduzida!$C$1:$CN$437,65,FALSE)</f>
        <v>0</v>
      </c>
      <c r="AZ324">
        <f>VLOOKUP(C324,[1]base_traduzida!$C$1:$CN$437,69,FALSE)</f>
        <v>0</v>
      </c>
    </row>
    <row r="325" spans="1:52" x14ac:dyDescent="0.25">
      <c r="B325" t="s">
        <v>2465</v>
      </c>
      <c r="C325" t="s">
        <v>2466</v>
      </c>
      <c r="D325" t="s">
        <v>2467</v>
      </c>
      <c r="I325" t="s">
        <v>523</v>
      </c>
      <c r="W325" t="s">
        <v>524</v>
      </c>
      <c r="X325">
        <v>2017</v>
      </c>
      <c r="Y325" t="s">
        <v>2468</v>
      </c>
      <c r="Z325" t="s">
        <v>2465</v>
      </c>
      <c r="AA325">
        <f>VLOOKUP(C325,[1]base_traduzida!$C$1:$CN$437,8,FALSE)</f>
        <v>0</v>
      </c>
      <c r="AB325">
        <f>VLOOKUP(C325,[1]base_traduzida!$C$1:$CN$437,9,FALSE)</f>
        <v>0</v>
      </c>
      <c r="AC325">
        <f>VLOOKUP(C325,[1]base_traduzida!$C$1:$CN$437,16,FALSE)</f>
        <v>0</v>
      </c>
      <c r="AD325">
        <f>VLOOKUP(C325,[1]base_traduzida!$C$1:$CN$437,68,FALSE)</f>
        <v>0</v>
      </c>
      <c r="AE325">
        <f>VLOOKUP(C325,[1]base_traduzida!$C$1:$CN$437,67,FALSE)</f>
        <v>0</v>
      </c>
      <c r="AF325">
        <f>VLOOKUP(C325,[1]base_traduzida!$C$1:$CN$437,71,FALSE)</f>
        <v>0</v>
      </c>
      <c r="AG325">
        <f>VLOOKUP(C325,[1]base_traduzida!$C$1:$CN$437,72,FALSE)</f>
        <v>0</v>
      </c>
      <c r="AH325">
        <f>VLOOKUP(C325,[1]base_traduzida!$C$1:$CN$437,73,FALSE)</f>
        <v>0</v>
      </c>
      <c r="AI325">
        <f>VLOOKUP(C325,[1]base_traduzida!$C$1:$CN$437,74,FALSE)</f>
        <v>0</v>
      </c>
      <c r="AJ325">
        <f>VLOOKUP(C325,[1]base_traduzida!$C$1:$CN$437,75,FALSE)</f>
        <v>0</v>
      </c>
      <c r="AK325">
        <f>VLOOKUP(C325,[1]base_traduzida!$C$1:$CN$437,76,FALSE)</f>
        <v>0</v>
      </c>
      <c r="AL325">
        <f>VLOOKUP(C325,[1]base_traduzida!$C$1:$CN$437,77,FALSE)</f>
        <v>0</v>
      </c>
      <c r="AM325">
        <f>VLOOKUP(C325,[1]base_traduzida!$C$1:$CN$437,78,FALSE)</f>
        <v>0</v>
      </c>
      <c r="AN325">
        <v>0</v>
      </c>
      <c r="AO325">
        <f>VLOOKUP(C325,[1]base_traduzida!$C$1:$CN$437,80,FALSE)</f>
        <v>0</v>
      </c>
      <c r="AP325" t="str">
        <f>VLOOKUP(C325,[1]base_traduzida!$C$1:$CN$437,81,FALSE)</f>
        <v xml:space="preserve">Entra ou ñ para leitura: não </v>
      </c>
      <c r="AQ325">
        <v>0</v>
      </c>
      <c r="AR325">
        <f>VLOOKUP(C325,[1]base_traduzida!$C$1:$CN$437,85,FALSE)</f>
        <v>0</v>
      </c>
      <c r="AS325">
        <f>VLOOKUP(C325,[1]base_traduzida!$C$1:$CN$437,83,FALSE)</f>
        <v>44379</v>
      </c>
      <c r="AT325">
        <f>VLOOKUP(C325,[1]base_traduzida!$C$1:$CN$437,84,FALSE)</f>
        <v>0</v>
      </c>
      <c r="AU325" t="str">
        <f>VLOOKUP(C325,[1]base_traduzida!$C$1:$CN$437,82,FALSE)</f>
        <v>Ruim</v>
      </c>
      <c r="AV325">
        <f>VLOOKUP(C325,[1]base_traduzida!$C$1:$CN$437,90,FALSE)</f>
        <v>0</v>
      </c>
      <c r="AW325">
        <f>VLOOKUP(C325,[1]base_traduzida!$C$1:$CN$437,66,FALSE)</f>
        <v>0</v>
      </c>
      <c r="AX325">
        <f>VLOOKUP(C325,[1]base_traduzida!$C$1:$CN$437,64,FALSE)</f>
        <v>0</v>
      </c>
      <c r="AY325">
        <f>VLOOKUP(C325,[1]base_traduzida!$C$1:$CN$437,65,FALSE)</f>
        <v>0</v>
      </c>
      <c r="AZ325">
        <f>VLOOKUP(C325,[1]base_traduzida!$C$1:$CN$437,69,FALSE)</f>
        <v>0</v>
      </c>
    </row>
    <row r="326" spans="1:52" x14ac:dyDescent="0.25">
      <c r="A326" t="s">
        <v>2469</v>
      </c>
      <c r="B326" t="s">
        <v>2470</v>
      </c>
      <c r="C326" t="s">
        <v>2471</v>
      </c>
      <c r="D326" t="s">
        <v>2472</v>
      </c>
      <c r="E326">
        <v>2017</v>
      </c>
      <c r="G326">
        <v>7</v>
      </c>
      <c r="H326" t="s">
        <v>2473</v>
      </c>
      <c r="I326" t="s">
        <v>2474</v>
      </c>
      <c r="J326" t="s">
        <v>61</v>
      </c>
      <c r="L326">
        <v>7</v>
      </c>
      <c r="M326" t="b">
        <v>1</v>
      </c>
      <c r="N326" t="s">
        <v>2475</v>
      </c>
      <c r="O326" t="s">
        <v>322</v>
      </c>
      <c r="T326" t="s">
        <v>54</v>
      </c>
      <c r="U326" t="s">
        <v>55</v>
      </c>
      <c r="W326" t="s">
        <v>57</v>
      </c>
      <c r="AA326">
        <f>VLOOKUP(C326,[1]base_traduzida!$C$1:$CN$437,8,FALSE)</f>
        <v>0</v>
      </c>
      <c r="AB326">
        <f>VLOOKUP(C326,[1]base_traduzida!$C$1:$CN$437,9,FALSE)</f>
        <v>0</v>
      </c>
      <c r="AC326">
        <f>VLOOKUP(C326,[1]base_traduzida!$C$1:$CN$437,16,FALSE)</f>
        <v>1</v>
      </c>
      <c r="AD326">
        <f>VLOOKUP(C326,[1]base_traduzida!$C$1:$CN$437,68,FALSE)</f>
        <v>1</v>
      </c>
      <c r="AE326">
        <f>VLOOKUP(C326,[1]base_traduzida!$C$1:$CN$437,67,FALSE)</f>
        <v>0</v>
      </c>
      <c r="AF326">
        <f>VLOOKUP(C326,[1]base_traduzida!$C$1:$CN$437,71,FALSE)</f>
        <v>0</v>
      </c>
      <c r="AG326">
        <f>VLOOKUP(C326,[1]base_traduzida!$C$1:$CN$437,72,FALSE)</f>
        <v>0</v>
      </c>
      <c r="AH326">
        <f>VLOOKUP(C326,[1]base_traduzida!$C$1:$CN$437,73,FALSE)</f>
        <v>0</v>
      </c>
      <c r="AI326">
        <f>VLOOKUP(C326,[1]base_traduzida!$C$1:$CN$437,74,FALSE)</f>
        <v>0</v>
      </c>
      <c r="AJ326">
        <f>VLOOKUP(C326,[1]base_traduzida!$C$1:$CN$437,75,FALSE)</f>
        <v>0</v>
      </c>
      <c r="AK326">
        <f>VLOOKUP(C326,[1]base_traduzida!$C$1:$CN$437,76,FALSE)</f>
        <v>0</v>
      </c>
      <c r="AL326">
        <f>VLOOKUP(C326,[1]base_traduzida!$C$1:$CN$437,77,FALSE)</f>
        <v>0</v>
      </c>
      <c r="AM326">
        <f>VLOOKUP(C326,[1]base_traduzida!$C$1:$CN$437,78,FALSE)</f>
        <v>0</v>
      </c>
      <c r="AN326">
        <v>0</v>
      </c>
      <c r="AO326">
        <f>VLOOKUP(C326,[1]base_traduzida!$C$1:$CN$437,80,FALSE)</f>
        <v>0</v>
      </c>
      <c r="AP326" t="str">
        <f>VLOOKUP(C326,[1]base_traduzida!$C$1:$CN$437,81,FALSE)</f>
        <v>Entra ou ñ para leitura: sim - bom</v>
      </c>
      <c r="AQ326">
        <v>0</v>
      </c>
      <c r="AR326">
        <f>VLOOKUP(C326,[1]base_traduzida!$C$1:$CN$437,85,FALSE)</f>
        <v>1</v>
      </c>
      <c r="AS326">
        <f>VLOOKUP(C326,[1]base_traduzida!$C$1:$CN$437,83,FALSE)</f>
        <v>44373</v>
      </c>
      <c r="AT326">
        <f>VLOOKUP(C326,[1]base_traduzida!$C$1:$CN$437,84,FALSE)</f>
        <v>0</v>
      </c>
      <c r="AU326" t="str">
        <f>VLOOKUP(C326,[1]base_traduzida!$C$1:$CN$437,82,FALSE)</f>
        <v>Bom</v>
      </c>
      <c r="AV326">
        <f>VLOOKUP(C326,[1]base_traduzida!$C$1:$CN$437,90,FALSE)</f>
        <v>0</v>
      </c>
      <c r="AW326">
        <f>VLOOKUP(C326,[1]base_traduzida!$C$1:$CN$437,66,FALSE)</f>
        <v>1</v>
      </c>
      <c r="AX326">
        <f>VLOOKUP(C326,[1]base_traduzida!$C$1:$CN$437,64,FALSE)</f>
        <v>1</v>
      </c>
      <c r="AY326" t="str">
        <f>VLOOKUP(C326,[1]base_traduzida!$C$1:$CN$437,65,FALSE)</f>
        <v>Leitura completa: sim</v>
      </c>
      <c r="AZ326">
        <f>VLOOKUP(C326,[1]base_traduzida!$C$1:$CN$437,69,FALSE)</f>
        <v>0</v>
      </c>
    </row>
    <row r="327" spans="1:52" x14ac:dyDescent="0.25">
      <c r="A327" t="s">
        <v>2476</v>
      </c>
      <c r="B327" t="s">
        <v>2477</v>
      </c>
      <c r="C327" t="s">
        <v>2478</v>
      </c>
      <c r="D327" t="s">
        <v>2479</v>
      </c>
      <c r="E327">
        <v>2010</v>
      </c>
      <c r="F327" t="s">
        <v>61</v>
      </c>
      <c r="G327">
        <v>3</v>
      </c>
      <c r="H327" t="s">
        <v>2480</v>
      </c>
      <c r="I327" t="s">
        <v>2481</v>
      </c>
      <c r="J327" t="s">
        <v>61</v>
      </c>
      <c r="L327">
        <v>5</v>
      </c>
      <c r="M327" t="b">
        <v>1</v>
      </c>
      <c r="N327" t="s">
        <v>2482</v>
      </c>
      <c r="P327" t="s">
        <v>2483</v>
      </c>
      <c r="Q327" t="s">
        <v>2484</v>
      </c>
      <c r="R327" t="s">
        <v>2485</v>
      </c>
      <c r="S327">
        <v>83377</v>
      </c>
      <c r="T327" t="s">
        <v>54</v>
      </c>
      <c r="U327" t="s">
        <v>75</v>
      </c>
      <c r="W327" t="s">
        <v>57</v>
      </c>
      <c r="AA327">
        <f>VLOOKUP(C327,[1]base_traduzida!$C$1:$CN$437,8,FALSE)</f>
        <v>0</v>
      </c>
      <c r="AB327">
        <f>VLOOKUP(C327,[1]base_traduzida!$C$1:$CN$437,9,FALSE)</f>
        <v>0</v>
      </c>
      <c r="AC327">
        <f>VLOOKUP(C327,[1]base_traduzida!$C$1:$CN$437,16,FALSE)</f>
        <v>0</v>
      </c>
      <c r="AD327">
        <f>VLOOKUP(C327,[1]base_traduzida!$C$1:$CN$437,68,FALSE)</f>
        <v>0</v>
      </c>
      <c r="AE327">
        <f>VLOOKUP(C327,[1]base_traduzida!$C$1:$CN$437,67,FALSE)</f>
        <v>0</v>
      </c>
      <c r="AF327">
        <f>VLOOKUP(C327,[1]base_traduzida!$C$1:$CN$437,71,FALSE)</f>
        <v>0</v>
      </c>
      <c r="AG327">
        <f>VLOOKUP(C327,[1]base_traduzida!$C$1:$CN$437,72,FALSE)</f>
        <v>0</v>
      </c>
      <c r="AH327">
        <f>VLOOKUP(C327,[1]base_traduzida!$C$1:$CN$437,73,FALSE)</f>
        <v>0</v>
      </c>
      <c r="AI327">
        <f>VLOOKUP(C327,[1]base_traduzida!$C$1:$CN$437,74,FALSE)</f>
        <v>0</v>
      </c>
      <c r="AJ327">
        <f>VLOOKUP(C327,[1]base_traduzida!$C$1:$CN$437,75,FALSE)</f>
        <v>0</v>
      </c>
      <c r="AK327">
        <f>VLOOKUP(C327,[1]base_traduzida!$C$1:$CN$437,76,FALSE)</f>
        <v>0</v>
      </c>
      <c r="AL327">
        <f>VLOOKUP(C327,[1]base_traduzida!$C$1:$CN$437,77,FALSE)</f>
        <v>0</v>
      </c>
      <c r="AM327">
        <f>VLOOKUP(C327,[1]base_traduzida!$C$1:$CN$437,78,FALSE)</f>
        <v>0</v>
      </c>
      <c r="AN327">
        <v>0</v>
      </c>
      <c r="AO327">
        <f>VLOOKUP(C327,[1]base_traduzida!$C$1:$CN$437,80,FALSE)</f>
        <v>0</v>
      </c>
      <c r="AP327">
        <f>VLOOKUP(C327,[1]base_traduzida!$C$1:$CN$437,81,FALSE)</f>
        <v>0</v>
      </c>
      <c r="AQ327">
        <v>0</v>
      </c>
      <c r="AR327">
        <f>VLOOKUP(C327,[1]base_traduzida!$C$1:$CN$437,85,FALSE)</f>
        <v>0</v>
      </c>
      <c r="AS327">
        <f>VLOOKUP(C327,[1]base_traduzida!$C$1:$CN$437,83,FALSE)</f>
        <v>0</v>
      </c>
      <c r="AT327">
        <f>VLOOKUP(C327,[1]base_traduzida!$C$1:$CN$437,84,FALSE)</f>
        <v>0</v>
      </c>
      <c r="AU327">
        <f>VLOOKUP(C327,[1]base_traduzida!$C$1:$CN$437,82,FALSE)</f>
        <v>0</v>
      </c>
      <c r="AV327">
        <f>VLOOKUP(C327,[1]base_traduzida!$C$1:$CN$437,90,FALSE)</f>
        <v>0</v>
      </c>
      <c r="AW327">
        <f>VLOOKUP(C327,[1]base_traduzida!$C$1:$CN$437,66,FALSE)</f>
        <v>0</v>
      </c>
      <c r="AX327">
        <f>VLOOKUP(C327,[1]base_traduzida!$C$1:$CN$437,64,FALSE)</f>
        <v>0</v>
      </c>
      <c r="AY327">
        <f>VLOOKUP(C327,[1]base_traduzida!$C$1:$CN$437,65,FALSE)</f>
        <v>0</v>
      </c>
      <c r="AZ327">
        <f>VLOOKUP(C327,[1]base_traduzida!$C$1:$CN$437,69,FALSE)</f>
        <v>0</v>
      </c>
    </row>
    <row r="328" spans="1:52" x14ac:dyDescent="0.25">
      <c r="A328" t="s">
        <v>2486</v>
      </c>
      <c r="B328" t="s">
        <v>2487</v>
      </c>
      <c r="C328" t="s">
        <v>2488</v>
      </c>
      <c r="D328" t="s">
        <v>2489</v>
      </c>
      <c r="E328">
        <v>2018</v>
      </c>
      <c r="G328">
        <v>6</v>
      </c>
      <c r="H328" t="s">
        <v>2490</v>
      </c>
      <c r="I328" t="s">
        <v>2491</v>
      </c>
      <c r="J328" t="s">
        <v>61</v>
      </c>
      <c r="L328">
        <v>21</v>
      </c>
      <c r="M328" t="b">
        <v>1</v>
      </c>
      <c r="N328" t="s">
        <v>2492</v>
      </c>
      <c r="O328" t="s">
        <v>243</v>
      </c>
      <c r="T328" t="s">
        <v>54</v>
      </c>
      <c r="U328" t="s">
        <v>55</v>
      </c>
      <c r="W328" t="s">
        <v>57</v>
      </c>
      <c r="AA328">
        <f>VLOOKUP(C328,[1]base_traduzida!$C$1:$CN$437,8,FALSE)</f>
        <v>0</v>
      </c>
      <c r="AB328">
        <f>VLOOKUP(C328,[1]base_traduzida!$C$1:$CN$437,9,FALSE)</f>
        <v>0</v>
      </c>
      <c r="AC328">
        <f>VLOOKUP(C328,[1]base_traduzida!$C$1:$CN$437,16,FALSE)</f>
        <v>0</v>
      </c>
      <c r="AD328">
        <f>VLOOKUP(C328,[1]base_traduzida!$C$1:$CN$437,68,FALSE)</f>
        <v>1</v>
      </c>
      <c r="AE328">
        <f>VLOOKUP(C328,[1]base_traduzida!$C$1:$CN$437,67,FALSE)</f>
        <v>0</v>
      </c>
      <c r="AF328">
        <f>VLOOKUP(C328,[1]base_traduzida!$C$1:$CN$437,71,FALSE)</f>
        <v>0</v>
      </c>
      <c r="AG328">
        <f>VLOOKUP(C328,[1]base_traduzida!$C$1:$CN$437,72,FALSE)</f>
        <v>0</v>
      </c>
      <c r="AH328">
        <f>VLOOKUP(C328,[1]base_traduzida!$C$1:$CN$437,73,FALSE)</f>
        <v>0</v>
      </c>
      <c r="AI328">
        <f>VLOOKUP(C328,[1]base_traduzida!$C$1:$CN$437,74,FALSE)</f>
        <v>0</v>
      </c>
      <c r="AJ328">
        <f>VLOOKUP(C328,[1]base_traduzida!$C$1:$CN$437,75,FALSE)</f>
        <v>0</v>
      </c>
      <c r="AK328">
        <f>VLOOKUP(C328,[1]base_traduzida!$C$1:$CN$437,76,FALSE)</f>
        <v>0</v>
      </c>
      <c r="AL328">
        <f>VLOOKUP(C328,[1]base_traduzida!$C$1:$CN$437,77,FALSE)</f>
        <v>0</v>
      </c>
      <c r="AM328">
        <f>VLOOKUP(C328,[1]base_traduzida!$C$1:$CN$437,78,FALSE)</f>
        <v>0</v>
      </c>
      <c r="AN328">
        <v>0</v>
      </c>
      <c r="AO328">
        <f>VLOOKUP(C328,[1]base_traduzida!$C$1:$CN$437,80,FALSE)</f>
        <v>0</v>
      </c>
      <c r="AP328" t="str">
        <f>VLOOKUP(C328,[1]base_traduzida!$C$1:$CN$437,81,FALSE)</f>
        <v>Entra ou ñ para leitura: talvez</v>
      </c>
      <c r="AQ328">
        <v>0</v>
      </c>
      <c r="AR328">
        <f>VLOOKUP(C328,[1]base_traduzida!$C$1:$CN$437,85,FALSE)</f>
        <v>0</v>
      </c>
      <c r="AS328">
        <f>VLOOKUP(C328,[1]base_traduzida!$C$1:$CN$437,83,FALSE)</f>
        <v>44374</v>
      </c>
      <c r="AT328">
        <f>VLOOKUP(C328,[1]base_traduzida!$C$1:$CN$437,84,FALSE)</f>
        <v>0</v>
      </c>
      <c r="AU328" t="str">
        <f>VLOOKUP(C328,[1]base_traduzida!$C$1:$CN$437,82,FALSE)</f>
        <v>Razoavel</v>
      </c>
      <c r="AV328">
        <f>VLOOKUP(C328,[1]base_traduzida!$C$1:$CN$437,90,FALSE)</f>
        <v>0</v>
      </c>
      <c r="AW328">
        <f>VLOOKUP(C328,[1]base_traduzida!$C$1:$CN$437,66,FALSE)</f>
        <v>0</v>
      </c>
      <c r="AX328">
        <f>VLOOKUP(C328,[1]base_traduzida!$C$1:$CN$437,64,FALSE)</f>
        <v>0</v>
      </c>
      <c r="AY328">
        <f>VLOOKUP(C328,[1]base_traduzida!$C$1:$CN$437,65,FALSE)</f>
        <v>0</v>
      </c>
      <c r="AZ328">
        <f>VLOOKUP(C328,[1]base_traduzida!$C$1:$CN$437,69,FALSE)</f>
        <v>0</v>
      </c>
    </row>
    <row r="329" spans="1:52" x14ac:dyDescent="0.25">
      <c r="A329" t="s">
        <v>2493</v>
      </c>
      <c r="B329" t="s">
        <v>2494</v>
      </c>
      <c r="C329" t="s">
        <v>2495</v>
      </c>
      <c r="D329" t="s">
        <v>2496</v>
      </c>
      <c r="E329">
        <v>2021</v>
      </c>
      <c r="F329" t="s">
        <v>61</v>
      </c>
      <c r="G329">
        <v>2</v>
      </c>
      <c r="H329" t="s">
        <v>2497</v>
      </c>
      <c r="I329" t="s">
        <v>2498</v>
      </c>
      <c r="J329" t="s">
        <v>61</v>
      </c>
      <c r="L329">
        <v>10</v>
      </c>
      <c r="M329" t="b">
        <v>1</v>
      </c>
      <c r="N329" t="s">
        <v>2499</v>
      </c>
      <c r="O329" t="s">
        <v>72</v>
      </c>
      <c r="T329" t="s">
        <v>54</v>
      </c>
      <c r="U329" t="s">
        <v>55</v>
      </c>
      <c r="W329" t="s">
        <v>57</v>
      </c>
      <c r="AA329" t="e">
        <f>VLOOKUP(C329,[1]base_traduzida!$C$1:$CN$437,8,FALSE)</f>
        <v>#N/A</v>
      </c>
      <c r="AB329" t="e">
        <f>VLOOKUP(C329,[1]base_traduzida!$C$1:$CN$437,9,FALSE)</f>
        <v>#N/A</v>
      </c>
      <c r="AC329" t="e">
        <f>VLOOKUP(C329,[1]base_traduzida!$C$1:$CN$437,16,FALSE)</f>
        <v>#N/A</v>
      </c>
      <c r="AD329" t="e">
        <f>VLOOKUP(C329,[1]base_traduzida!$C$1:$CN$437,68,FALSE)</f>
        <v>#N/A</v>
      </c>
      <c r="AE329" t="e">
        <f>VLOOKUP(C329,[1]base_traduzida!$C$1:$CN$437,67,FALSE)</f>
        <v>#N/A</v>
      </c>
      <c r="AF329" t="e">
        <f>VLOOKUP(C329,[1]base_traduzida!$C$1:$CN$437,71,FALSE)</f>
        <v>#N/A</v>
      </c>
      <c r="AG329" t="e">
        <f>VLOOKUP(C329,[1]base_traduzida!$C$1:$CN$437,72,FALSE)</f>
        <v>#N/A</v>
      </c>
      <c r="AH329" t="e">
        <f>VLOOKUP(C329,[1]base_traduzida!$C$1:$CN$437,73,FALSE)</f>
        <v>#N/A</v>
      </c>
      <c r="AI329" t="e">
        <f>VLOOKUP(C329,[1]base_traduzida!$C$1:$CN$437,74,FALSE)</f>
        <v>#N/A</v>
      </c>
      <c r="AJ329" t="e">
        <f>VLOOKUP(C329,[1]base_traduzida!$C$1:$CN$437,75,FALSE)</f>
        <v>#N/A</v>
      </c>
      <c r="AK329" t="e">
        <f>VLOOKUP(C329,[1]base_traduzida!$C$1:$CN$437,76,FALSE)</f>
        <v>#N/A</v>
      </c>
      <c r="AL329" t="e">
        <f>VLOOKUP(C329,[1]base_traduzida!$C$1:$CN$437,77,FALSE)</f>
        <v>#N/A</v>
      </c>
      <c r="AM329" t="e">
        <f>VLOOKUP(C329,[1]base_traduzida!$C$1:$CN$437,78,FALSE)</f>
        <v>#N/A</v>
      </c>
      <c r="AN329">
        <v>0</v>
      </c>
      <c r="AO329" t="e">
        <f>VLOOKUP(C329,[1]base_traduzida!$C$1:$CN$437,80,FALSE)</f>
        <v>#N/A</v>
      </c>
      <c r="AP329" t="e">
        <f>VLOOKUP(C329,[1]base_traduzida!$C$1:$CN$437,81,FALSE)</f>
        <v>#N/A</v>
      </c>
      <c r="AQ329">
        <v>0</v>
      </c>
      <c r="AR329" t="e">
        <f>VLOOKUP(C329,[1]base_traduzida!$C$1:$CN$437,85,FALSE)</f>
        <v>#N/A</v>
      </c>
      <c r="AS329" t="e">
        <f>VLOOKUP(C329,[1]base_traduzida!$C$1:$CN$437,83,FALSE)</f>
        <v>#N/A</v>
      </c>
      <c r="AT329" t="e">
        <f>VLOOKUP(C329,[1]base_traduzida!$C$1:$CN$437,84,FALSE)</f>
        <v>#N/A</v>
      </c>
      <c r="AU329" t="e">
        <f>VLOOKUP(C329,[1]base_traduzida!$C$1:$CN$437,82,FALSE)</f>
        <v>#N/A</v>
      </c>
      <c r="AV329" t="e">
        <f>VLOOKUP(C329,[1]base_traduzida!$C$1:$CN$437,90,FALSE)</f>
        <v>#N/A</v>
      </c>
      <c r="AW329" t="e">
        <f>VLOOKUP(C329,[1]base_traduzida!$C$1:$CN$437,66,FALSE)</f>
        <v>#N/A</v>
      </c>
      <c r="AX329" t="e">
        <f>VLOOKUP(C329,[1]base_traduzida!$C$1:$CN$437,64,FALSE)</f>
        <v>#N/A</v>
      </c>
      <c r="AY329" t="e">
        <f>VLOOKUP(C329,[1]base_traduzida!$C$1:$CN$437,65,FALSE)</f>
        <v>#N/A</v>
      </c>
      <c r="AZ329" t="e">
        <f>VLOOKUP(C329,[1]base_traduzida!$C$1:$CN$437,69,FALSE)</f>
        <v>#N/A</v>
      </c>
    </row>
    <row r="330" spans="1:52" x14ac:dyDescent="0.25">
      <c r="A330" t="s">
        <v>2500</v>
      </c>
      <c r="B330" t="s">
        <v>2501</v>
      </c>
      <c r="C330" t="s">
        <v>2502</v>
      </c>
      <c r="D330" t="s">
        <v>2503</v>
      </c>
      <c r="E330">
        <v>2004</v>
      </c>
      <c r="G330">
        <v>5</v>
      </c>
      <c r="H330" t="s">
        <v>2504</v>
      </c>
      <c r="I330" t="s">
        <v>2505</v>
      </c>
      <c r="J330" t="s">
        <v>61</v>
      </c>
      <c r="L330">
        <v>5</v>
      </c>
      <c r="M330" t="b">
        <v>1</v>
      </c>
      <c r="N330" t="s">
        <v>2506</v>
      </c>
      <c r="O330" t="s">
        <v>223</v>
      </c>
      <c r="T330" t="s">
        <v>54</v>
      </c>
      <c r="U330" t="s">
        <v>55</v>
      </c>
      <c r="W330" t="s">
        <v>57</v>
      </c>
      <c r="AA330">
        <f>VLOOKUP(C330,[1]base_traduzida!$C$1:$CN$437,8,FALSE)</f>
        <v>0</v>
      </c>
      <c r="AB330">
        <f>VLOOKUP(C330,[1]base_traduzida!$C$1:$CN$437,9,FALSE)</f>
        <v>0</v>
      </c>
      <c r="AC330">
        <f>VLOOKUP(C330,[1]base_traduzida!$C$1:$CN$437,16,FALSE)</f>
        <v>0</v>
      </c>
      <c r="AD330">
        <f>VLOOKUP(C330,[1]base_traduzida!$C$1:$CN$437,68,FALSE)</f>
        <v>0</v>
      </c>
      <c r="AE330">
        <f>VLOOKUP(C330,[1]base_traduzida!$C$1:$CN$437,67,FALSE)</f>
        <v>0</v>
      </c>
      <c r="AF330">
        <f>VLOOKUP(C330,[1]base_traduzida!$C$1:$CN$437,71,FALSE)</f>
        <v>0</v>
      </c>
      <c r="AG330">
        <f>VLOOKUP(C330,[1]base_traduzida!$C$1:$CN$437,72,FALSE)</f>
        <v>0</v>
      </c>
      <c r="AH330">
        <f>VLOOKUP(C330,[1]base_traduzida!$C$1:$CN$437,73,FALSE)</f>
        <v>0</v>
      </c>
      <c r="AI330">
        <f>VLOOKUP(C330,[1]base_traduzida!$C$1:$CN$437,74,FALSE)</f>
        <v>0</v>
      </c>
      <c r="AJ330">
        <f>VLOOKUP(C330,[1]base_traduzida!$C$1:$CN$437,75,FALSE)</f>
        <v>0</v>
      </c>
      <c r="AK330">
        <f>VLOOKUP(C330,[1]base_traduzida!$C$1:$CN$437,76,FALSE)</f>
        <v>0</v>
      </c>
      <c r="AL330">
        <f>VLOOKUP(C330,[1]base_traduzida!$C$1:$CN$437,77,FALSE)</f>
        <v>0</v>
      </c>
      <c r="AM330">
        <f>VLOOKUP(C330,[1]base_traduzida!$C$1:$CN$437,78,FALSE)</f>
        <v>0</v>
      </c>
      <c r="AN330">
        <v>0</v>
      </c>
      <c r="AO330">
        <f>VLOOKUP(C330,[1]base_traduzida!$C$1:$CN$437,80,FALSE)</f>
        <v>0</v>
      </c>
      <c r="AP330">
        <f>VLOOKUP(C330,[1]base_traduzida!$C$1:$CN$437,81,FALSE)</f>
        <v>0</v>
      </c>
      <c r="AQ330">
        <v>0</v>
      </c>
      <c r="AR330">
        <f>VLOOKUP(C330,[1]base_traduzida!$C$1:$CN$437,85,FALSE)</f>
        <v>0</v>
      </c>
      <c r="AS330">
        <f>VLOOKUP(C330,[1]base_traduzida!$C$1:$CN$437,83,FALSE)</f>
        <v>0</v>
      </c>
      <c r="AT330">
        <f>VLOOKUP(C330,[1]base_traduzida!$C$1:$CN$437,84,FALSE)</f>
        <v>0</v>
      </c>
      <c r="AU330">
        <f>VLOOKUP(C330,[1]base_traduzida!$C$1:$CN$437,82,FALSE)</f>
        <v>0</v>
      </c>
      <c r="AV330">
        <f>VLOOKUP(C330,[1]base_traduzida!$C$1:$CN$437,90,FALSE)</f>
        <v>0</v>
      </c>
      <c r="AW330">
        <f>VLOOKUP(C330,[1]base_traduzida!$C$1:$CN$437,66,FALSE)</f>
        <v>0</v>
      </c>
      <c r="AX330">
        <f>VLOOKUP(C330,[1]base_traduzida!$C$1:$CN$437,64,FALSE)</f>
        <v>0</v>
      </c>
      <c r="AY330">
        <f>VLOOKUP(C330,[1]base_traduzida!$C$1:$CN$437,65,FALSE)</f>
        <v>0</v>
      </c>
      <c r="AZ330">
        <f>VLOOKUP(C330,[1]base_traduzida!$C$1:$CN$437,69,FALSE)</f>
        <v>0</v>
      </c>
    </row>
    <row r="331" spans="1:52" x14ac:dyDescent="0.25">
      <c r="A331" t="s">
        <v>2507</v>
      </c>
      <c r="B331" t="s">
        <v>2508</v>
      </c>
      <c r="C331" t="s">
        <v>2509</v>
      </c>
      <c r="D331" t="s">
        <v>2510</v>
      </c>
      <c r="E331">
        <v>2010</v>
      </c>
      <c r="G331">
        <v>32</v>
      </c>
      <c r="H331" t="s">
        <v>2511</v>
      </c>
      <c r="I331" t="s">
        <v>2512</v>
      </c>
      <c r="L331">
        <v>6</v>
      </c>
      <c r="M331" t="b">
        <v>1</v>
      </c>
      <c r="N331" t="s">
        <v>2513</v>
      </c>
      <c r="T331" t="s">
        <v>54</v>
      </c>
      <c r="U331" t="s">
        <v>55</v>
      </c>
      <c r="V331" t="s">
        <v>83</v>
      </c>
      <c r="W331" t="s">
        <v>57</v>
      </c>
      <c r="AA331">
        <f>VLOOKUP(C331,[1]base_traduzida!$C$1:$CN$437,8,FALSE)</f>
        <v>0</v>
      </c>
      <c r="AB331">
        <f>VLOOKUP(C331,[1]base_traduzida!$C$1:$CN$437,9,FALSE)</f>
        <v>0</v>
      </c>
      <c r="AC331">
        <f>VLOOKUP(C331,[1]base_traduzida!$C$1:$CN$437,16,FALSE)</f>
        <v>0</v>
      </c>
      <c r="AD331">
        <f>VLOOKUP(C331,[1]base_traduzida!$C$1:$CN$437,68,FALSE)</f>
        <v>0</v>
      </c>
      <c r="AE331">
        <f>VLOOKUP(C331,[1]base_traduzida!$C$1:$CN$437,67,FALSE)</f>
        <v>0</v>
      </c>
      <c r="AF331">
        <f>VLOOKUP(C331,[1]base_traduzida!$C$1:$CN$437,71,FALSE)</f>
        <v>0</v>
      </c>
      <c r="AG331">
        <f>VLOOKUP(C331,[1]base_traduzida!$C$1:$CN$437,72,FALSE)</f>
        <v>0</v>
      </c>
      <c r="AH331">
        <f>VLOOKUP(C331,[1]base_traduzida!$C$1:$CN$437,73,FALSE)</f>
        <v>0</v>
      </c>
      <c r="AI331">
        <f>VLOOKUP(C331,[1]base_traduzida!$C$1:$CN$437,74,FALSE)</f>
        <v>0</v>
      </c>
      <c r="AJ331">
        <f>VLOOKUP(C331,[1]base_traduzida!$C$1:$CN$437,75,FALSE)</f>
        <v>0</v>
      </c>
      <c r="AK331">
        <f>VLOOKUP(C331,[1]base_traduzida!$C$1:$CN$437,76,FALSE)</f>
        <v>0</v>
      </c>
      <c r="AL331">
        <f>VLOOKUP(C331,[1]base_traduzida!$C$1:$CN$437,77,FALSE)</f>
        <v>0</v>
      </c>
      <c r="AM331">
        <f>VLOOKUP(C331,[1]base_traduzida!$C$1:$CN$437,78,FALSE)</f>
        <v>0</v>
      </c>
      <c r="AN331">
        <v>0</v>
      </c>
      <c r="AO331">
        <f>VLOOKUP(C331,[1]base_traduzida!$C$1:$CN$437,80,FALSE)</f>
        <v>0</v>
      </c>
      <c r="AP331">
        <f>VLOOKUP(C331,[1]base_traduzida!$C$1:$CN$437,81,FALSE)</f>
        <v>0</v>
      </c>
      <c r="AQ331">
        <v>0</v>
      </c>
      <c r="AR331">
        <f>VLOOKUP(C331,[1]base_traduzida!$C$1:$CN$437,85,FALSE)</f>
        <v>0</v>
      </c>
      <c r="AS331">
        <f>VLOOKUP(C331,[1]base_traduzida!$C$1:$CN$437,83,FALSE)</f>
        <v>0</v>
      </c>
      <c r="AT331">
        <f>VLOOKUP(C331,[1]base_traduzida!$C$1:$CN$437,84,FALSE)</f>
        <v>0</v>
      </c>
      <c r="AU331">
        <f>VLOOKUP(C331,[1]base_traduzida!$C$1:$CN$437,82,FALSE)</f>
        <v>0</v>
      </c>
      <c r="AV331">
        <f>VLOOKUP(C331,[1]base_traduzida!$C$1:$CN$437,90,FALSE)</f>
        <v>0</v>
      </c>
      <c r="AW331">
        <f>VLOOKUP(C331,[1]base_traduzida!$C$1:$CN$437,66,FALSE)</f>
        <v>0</v>
      </c>
      <c r="AX331">
        <f>VLOOKUP(C331,[1]base_traduzida!$C$1:$CN$437,64,FALSE)</f>
        <v>0</v>
      </c>
      <c r="AY331">
        <f>VLOOKUP(C331,[1]base_traduzida!$C$1:$CN$437,65,FALSE)</f>
        <v>0</v>
      </c>
      <c r="AZ331">
        <f>VLOOKUP(C331,[1]base_traduzida!$C$1:$CN$437,69,FALSE)</f>
        <v>0</v>
      </c>
    </row>
    <row r="332" spans="1:52" x14ac:dyDescent="0.25">
      <c r="A332" t="s">
        <v>2514</v>
      </c>
      <c r="B332" t="s">
        <v>2515</v>
      </c>
      <c r="C332" t="s">
        <v>2516</v>
      </c>
      <c r="D332" t="s">
        <v>2517</v>
      </c>
      <c r="E332">
        <v>2019</v>
      </c>
      <c r="G332">
        <v>16</v>
      </c>
      <c r="H332" t="s">
        <v>2518</v>
      </c>
      <c r="I332" t="s">
        <v>2519</v>
      </c>
      <c r="L332">
        <v>1</v>
      </c>
      <c r="M332" t="b">
        <v>0</v>
      </c>
      <c r="N332" t="s">
        <v>2520</v>
      </c>
      <c r="O332" t="s">
        <v>216</v>
      </c>
      <c r="T332" t="s">
        <v>54</v>
      </c>
      <c r="U332" t="s">
        <v>55</v>
      </c>
      <c r="V332" t="s">
        <v>140</v>
      </c>
      <c r="W332" t="s">
        <v>57</v>
      </c>
      <c r="AA332">
        <f>VLOOKUP(C332,[1]base_traduzida!$C$1:$CN$437,8,FALSE)</f>
        <v>0</v>
      </c>
      <c r="AB332">
        <f>VLOOKUP(C332,[1]base_traduzida!$C$1:$CN$437,9,FALSE)</f>
        <v>0</v>
      </c>
      <c r="AC332">
        <f>VLOOKUP(C332,[1]base_traduzida!$C$1:$CN$437,16,FALSE)</f>
        <v>0</v>
      </c>
      <c r="AD332">
        <f>VLOOKUP(C332,[1]base_traduzida!$C$1:$CN$437,68,FALSE)</f>
        <v>1</v>
      </c>
      <c r="AE332">
        <f>VLOOKUP(C332,[1]base_traduzida!$C$1:$CN$437,67,FALSE)</f>
        <v>0</v>
      </c>
      <c r="AF332">
        <f>VLOOKUP(C332,[1]base_traduzida!$C$1:$CN$437,71,FALSE)</f>
        <v>0</v>
      </c>
      <c r="AG332">
        <f>VLOOKUP(C332,[1]base_traduzida!$C$1:$CN$437,72,FALSE)</f>
        <v>0</v>
      </c>
      <c r="AH332">
        <f>VLOOKUP(C332,[1]base_traduzida!$C$1:$CN$437,73,FALSE)</f>
        <v>0</v>
      </c>
      <c r="AI332">
        <f>VLOOKUP(C332,[1]base_traduzida!$C$1:$CN$437,74,FALSE)</f>
        <v>0</v>
      </c>
      <c r="AJ332">
        <f>VLOOKUP(C332,[1]base_traduzida!$C$1:$CN$437,75,FALSE)</f>
        <v>0</v>
      </c>
      <c r="AK332">
        <f>VLOOKUP(C332,[1]base_traduzida!$C$1:$CN$437,76,FALSE)</f>
        <v>0</v>
      </c>
      <c r="AL332">
        <f>VLOOKUP(C332,[1]base_traduzida!$C$1:$CN$437,77,FALSE)</f>
        <v>0</v>
      </c>
      <c r="AM332">
        <f>VLOOKUP(C332,[1]base_traduzida!$C$1:$CN$437,78,FALSE)</f>
        <v>0</v>
      </c>
      <c r="AN332">
        <v>0</v>
      </c>
      <c r="AO332">
        <f>VLOOKUP(C332,[1]base_traduzida!$C$1:$CN$437,80,FALSE)</f>
        <v>0</v>
      </c>
      <c r="AP332" t="str">
        <f>VLOOKUP(C332,[1]base_traduzida!$C$1:$CN$437,81,FALSE)</f>
        <v>Entra ou ñ para leitura: não</v>
      </c>
      <c r="AQ332">
        <v>0</v>
      </c>
      <c r="AR332">
        <f>VLOOKUP(C332,[1]base_traduzida!$C$1:$CN$437,85,FALSE)</f>
        <v>0</v>
      </c>
      <c r="AS332">
        <f>VLOOKUP(C332,[1]base_traduzida!$C$1:$CN$437,83,FALSE)</f>
        <v>44374</v>
      </c>
      <c r="AT332">
        <f>VLOOKUP(C332,[1]base_traduzida!$C$1:$CN$437,84,FALSE)</f>
        <v>0</v>
      </c>
      <c r="AU332" t="str">
        <f>VLOOKUP(C332,[1]base_traduzida!$C$1:$CN$437,82,FALSE)</f>
        <v>Ruim</v>
      </c>
      <c r="AV332">
        <f>VLOOKUP(C332,[1]base_traduzida!$C$1:$CN$437,90,FALSE)</f>
        <v>0</v>
      </c>
      <c r="AW332">
        <f>VLOOKUP(C332,[1]base_traduzida!$C$1:$CN$437,66,FALSE)</f>
        <v>0</v>
      </c>
      <c r="AX332">
        <f>VLOOKUP(C332,[1]base_traduzida!$C$1:$CN$437,64,FALSE)</f>
        <v>0</v>
      </c>
      <c r="AY332">
        <f>VLOOKUP(C332,[1]base_traduzida!$C$1:$CN$437,65,FALSE)</f>
        <v>0</v>
      </c>
      <c r="AZ332">
        <f>VLOOKUP(C332,[1]base_traduzida!$C$1:$CN$437,69,FALSE)</f>
        <v>0</v>
      </c>
    </row>
    <row r="333" spans="1:52" x14ac:dyDescent="0.25">
      <c r="A333" t="s">
        <v>2521</v>
      </c>
      <c r="C333" t="s">
        <v>2522</v>
      </c>
      <c r="D333" t="s">
        <v>2523</v>
      </c>
      <c r="E333">
        <v>2013</v>
      </c>
      <c r="F333" t="s">
        <v>61</v>
      </c>
      <c r="H333" t="s">
        <v>2524</v>
      </c>
      <c r="I333" t="s">
        <v>2525</v>
      </c>
      <c r="J333" t="s">
        <v>61</v>
      </c>
      <c r="L333">
        <v>1</v>
      </c>
      <c r="M333" t="b">
        <v>0</v>
      </c>
      <c r="N333" t="s">
        <v>2526</v>
      </c>
      <c r="O333" t="s">
        <v>156</v>
      </c>
      <c r="P333" t="s">
        <v>1171</v>
      </c>
      <c r="Q333" t="s">
        <v>1172</v>
      </c>
      <c r="S333">
        <v>110354</v>
      </c>
      <c r="T333" t="s">
        <v>54</v>
      </c>
      <c r="U333" t="s">
        <v>75</v>
      </c>
      <c r="W333" t="s">
        <v>57</v>
      </c>
      <c r="AA333">
        <f>VLOOKUP(C333,[1]base_traduzida!$C$1:$CN$437,8,FALSE)</f>
        <v>0</v>
      </c>
      <c r="AB333">
        <f>VLOOKUP(C333,[1]base_traduzida!$C$1:$CN$437,9,FALSE)</f>
        <v>0</v>
      </c>
      <c r="AC333">
        <f>VLOOKUP(C333,[1]base_traduzida!$C$1:$CN$437,16,FALSE)</f>
        <v>0</v>
      </c>
      <c r="AD333">
        <f>VLOOKUP(C333,[1]base_traduzida!$C$1:$CN$437,68,FALSE)</f>
        <v>0</v>
      </c>
      <c r="AE333">
        <f>VLOOKUP(C333,[1]base_traduzida!$C$1:$CN$437,67,FALSE)</f>
        <v>0</v>
      </c>
      <c r="AF333">
        <f>VLOOKUP(C333,[1]base_traduzida!$C$1:$CN$437,71,FALSE)</f>
        <v>0</v>
      </c>
      <c r="AG333">
        <f>VLOOKUP(C333,[1]base_traduzida!$C$1:$CN$437,72,FALSE)</f>
        <v>0</v>
      </c>
      <c r="AH333">
        <f>VLOOKUP(C333,[1]base_traduzida!$C$1:$CN$437,73,FALSE)</f>
        <v>0</v>
      </c>
      <c r="AI333">
        <f>VLOOKUP(C333,[1]base_traduzida!$C$1:$CN$437,74,FALSE)</f>
        <v>0</v>
      </c>
      <c r="AJ333">
        <f>VLOOKUP(C333,[1]base_traduzida!$C$1:$CN$437,75,FALSE)</f>
        <v>0</v>
      </c>
      <c r="AK333">
        <f>VLOOKUP(C333,[1]base_traduzida!$C$1:$CN$437,76,FALSE)</f>
        <v>0</v>
      </c>
      <c r="AL333">
        <f>VLOOKUP(C333,[1]base_traduzida!$C$1:$CN$437,77,FALSE)</f>
        <v>0</v>
      </c>
      <c r="AM333">
        <f>VLOOKUP(C333,[1]base_traduzida!$C$1:$CN$437,78,FALSE)</f>
        <v>0</v>
      </c>
      <c r="AN333">
        <v>0</v>
      </c>
      <c r="AO333">
        <f>VLOOKUP(C333,[1]base_traduzida!$C$1:$CN$437,80,FALSE)</f>
        <v>0</v>
      </c>
      <c r="AP333">
        <f>VLOOKUP(C333,[1]base_traduzida!$C$1:$CN$437,81,FALSE)</f>
        <v>0</v>
      </c>
      <c r="AQ333">
        <v>0</v>
      </c>
      <c r="AR333">
        <f>VLOOKUP(C333,[1]base_traduzida!$C$1:$CN$437,85,FALSE)</f>
        <v>0</v>
      </c>
      <c r="AS333">
        <f>VLOOKUP(C333,[1]base_traduzida!$C$1:$CN$437,83,FALSE)</f>
        <v>0</v>
      </c>
      <c r="AT333">
        <f>VLOOKUP(C333,[1]base_traduzida!$C$1:$CN$437,84,FALSE)</f>
        <v>0</v>
      </c>
      <c r="AU333">
        <f>VLOOKUP(C333,[1]base_traduzida!$C$1:$CN$437,82,FALSE)</f>
        <v>0</v>
      </c>
      <c r="AV333">
        <f>VLOOKUP(C333,[1]base_traduzida!$C$1:$CN$437,90,FALSE)</f>
        <v>0</v>
      </c>
      <c r="AW333">
        <f>VLOOKUP(C333,[1]base_traduzida!$C$1:$CN$437,66,FALSE)</f>
        <v>0</v>
      </c>
      <c r="AX333">
        <f>VLOOKUP(C333,[1]base_traduzida!$C$1:$CN$437,64,FALSE)</f>
        <v>0</v>
      </c>
      <c r="AY333">
        <f>VLOOKUP(C333,[1]base_traduzida!$C$1:$CN$437,65,FALSE)</f>
        <v>0</v>
      </c>
      <c r="AZ333">
        <f>VLOOKUP(C333,[1]base_traduzida!$C$1:$CN$437,69,FALSE)</f>
        <v>0</v>
      </c>
    </row>
    <row r="334" spans="1:52" x14ac:dyDescent="0.25">
      <c r="A334" t="s">
        <v>2527</v>
      </c>
      <c r="B334" t="s">
        <v>2528</v>
      </c>
      <c r="C334" t="s">
        <v>2529</v>
      </c>
      <c r="D334" t="s">
        <v>2530</v>
      </c>
      <c r="E334">
        <v>2019</v>
      </c>
      <c r="G334">
        <v>4</v>
      </c>
      <c r="H334" t="s">
        <v>2531</v>
      </c>
      <c r="I334" t="s">
        <v>2532</v>
      </c>
      <c r="L334">
        <v>1</v>
      </c>
      <c r="M334" t="b">
        <v>0</v>
      </c>
      <c r="N334" t="s">
        <v>2533</v>
      </c>
      <c r="O334" t="s">
        <v>216</v>
      </c>
      <c r="T334" t="s">
        <v>54</v>
      </c>
      <c r="U334" t="s">
        <v>55</v>
      </c>
      <c r="V334" t="s">
        <v>140</v>
      </c>
      <c r="W334" t="s">
        <v>57</v>
      </c>
      <c r="AA334">
        <f>VLOOKUP(C334,[1]base_traduzida!$C$1:$CN$437,8,FALSE)</f>
        <v>0</v>
      </c>
      <c r="AB334">
        <f>VLOOKUP(C334,[1]base_traduzida!$C$1:$CN$437,9,FALSE)</f>
        <v>0</v>
      </c>
      <c r="AC334">
        <f>VLOOKUP(C334,[1]base_traduzida!$C$1:$CN$437,16,FALSE)</f>
        <v>0</v>
      </c>
      <c r="AD334">
        <f>VLOOKUP(C334,[1]base_traduzida!$C$1:$CN$437,68,FALSE)</f>
        <v>1</v>
      </c>
      <c r="AE334">
        <f>VLOOKUP(C334,[1]base_traduzida!$C$1:$CN$437,67,FALSE)</f>
        <v>0</v>
      </c>
      <c r="AF334">
        <f>VLOOKUP(C334,[1]base_traduzida!$C$1:$CN$437,71,FALSE)</f>
        <v>0</v>
      </c>
      <c r="AG334">
        <f>VLOOKUP(C334,[1]base_traduzida!$C$1:$CN$437,72,FALSE)</f>
        <v>0</v>
      </c>
      <c r="AH334">
        <f>VLOOKUP(C334,[1]base_traduzida!$C$1:$CN$437,73,FALSE)</f>
        <v>0</v>
      </c>
      <c r="AI334">
        <f>VLOOKUP(C334,[1]base_traduzida!$C$1:$CN$437,74,FALSE)</f>
        <v>0</v>
      </c>
      <c r="AJ334">
        <f>VLOOKUP(C334,[1]base_traduzida!$C$1:$CN$437,75,FALSE)</f>
        <v>0</v>
      </c>
      <c r="AK334">
        <f>VLOOKUP(C334,[1]base_traduzida!$C$1:$CN$437,76,FALSE)</f>
        <v>0</v>
      </c>
      <c r="AL334">
        <f>VLOOKUP(C334,[1]base_traduzida!$C$1:$CN$437,77,FALSE)</f>
        <v>0</v>
      </c>
      <c r="AM334">
        <f>VLOOKUP(C334,[1]base_traduzida!$C$1:$CN$437,78,FALSE)</f>
        <v>0</v>
      </c>
      <c r="AN334">
        <v>0</v>
      </c>
      <c r="AO334">
        <f>VLOOKUP(C334,[1]base_traduzida!$C$1:$CN$437,80,FALSE)</f>
        <v>0</v>
      </c>
      <c r="AP334" t="str">
        <f>VLOOKUP(C334,[1]base_traduzida!$C$1:$CN$437,81,FALSE)</f>
        <v>Entra ou ñ para leitura: não</v>
      </c>
      <c r="AQ334">
        <v>0</v>
      </c>
      <c r="AR334">
        <f>VLOOKUP(C334,[1]base_traduzida!$C$1:$CN$437,85,FALSE)</f>
        <v>0</v>
      </c>
      <c r="AS334">
        <f>VLOOKUP(C334,[1]base_traduzida!$C$1:$CN$437,83,FALSE)</f>
        <v>44374</v>
      </c>
      <c r="AT334">
        <f>VLOOKUP(C334,[1]base_traduzida!$C$1:$CN$437,84,FALSE)</f>
        <v>0</v>
      </c>
      <c r="AU334" t="str">
        <f>VLOOKUP(C334,[1]base_traduzida!$C$1:$CN$437,82,FALSE)</f>
        <v>Ruim</v>
      </c>
      <c r="AV334">
        <f>VLOOKUP(C334,[1]base_traduzida!$C$1:$CN$437,90,FALSE)</f>
        <v>0</v>
      </c>
      <c r="AW334">
        <f>VLOOKUP(C334,[1]base_traduzida!$C$1:$CN$437,66,FALSE)</f>
        <v>0</v>
      </c>
      <c r="AX334">
        <f>VLOOKUP(C334,[1]base_traduzida!$C$1:$CN$437,64,FALSE)</f>
        <v>0</v>
      </c>
      <c r="AY334">
        <f>VLOOKUP(C334,[1]base_traduzida!$C$1:$CN$437,65,FALSE)</f>
        <v>0</v>
      </c>
      <c r="AZ334">
        <f>VLOOKUP(C334,[1]base_traduzida!$C$1:$CN$437,69,FALSE)</f>
        <v>0</v>
      </c>
    </row>
    <row r="335" spans="1:52" x14ac:dyDescent="0.25">
      <c r="A335" t="s">
        <v>2534</v>
      </c>
      <c r="B335" t="s">
        <v>2535</v>
      </c>
      <c r="C335" t="s">
        <v>2536</v>
      </c>
      <c r="D335" t="s">
        <v>2537</v>
      </c>
      <c r="E335">
        <v>2019</v>
      </c>
      <c r="G335">
        <v>17</v>
      </c>
      <c r="H335" t="s">
        <v>2538</v>
      </c>
      <c r="I335" t="s">
        <v>2539</v>
      </c>
      <c r="J335" t="s">
        <v>61</v>
      </c>
      <c r="L335">
        <v>11</v>
      </c>
      <c r="M335" t="b">
        <v>1</v>
      </c>
      <c r="N335" t="s">
        <v>2540</v>
      </c>
      <c r="O335" t="s">
        <v>1100</v>
      </c>
      <c r="T335" t="s">
        <v>54</v>
      </c>
      <c r="U335" t="s">
        <v>55</v>
      </c>
      <c r="V335" t="s">
        <v>56</v>
      </c>
      <c r="W335" t="s">
        <v>57</v>
      </c>
      <c r="AA335">
        <f>VLOOKUP(C335,[1]base_traduzida!$C$1:$CN$437,8,FALSE)</f>
        <v>0</v>
      </c>
      <c r="AB335">
        <f>VLOOKUP(C335,[1]base_traduzida!$C$1:$CN$437,9,FALSE)</f>
        <v>0</v>
      </c>
      <c r="AC335">
        <f>VLOOKUP(C335,[1]base_traduzida!$C$1:$CN$437,16,FALSE)</f>
        <v>0</v>
      </c>
      <c r="AD335">
        <f>VLOOKUP(C335,[1]base_traduzida!$C$1:$CN$437,68,FALSE)</f>
        <v>1</v>
      </c>
      <c r="AE335">
        <f>VLOOKUP(C335,[1]base_traduzida!$C$1:$CN$437,67,FALSE)</f>
        <v>0</v>
      </c>
      <c r="AF335">
        <f>VLOOKUP(C335,[1]base_traduzida!$C$1:$CN$437,71,FALSE)</f>
        <v>0</v>
      </c>
      <c r="AG335">
        <f>VLOOKUP(C335,[1]base_traduzida!$C$1:$CN$437,72,FALSE)</f>
        <v>0</v>
      </c>
      <c r="AH335">
        <f>VLOOKUP(C335,[1]base_traduzida!$C$1:$CN$437,73,FALSE)</f>
        <v>0</v>
      </c>
      <c r="AI335">
        <f>VLOOKUP(C335,[1]base_traduzida!$C$1:$CN$437,74,FALSE)</f>
        <v>0</v>
      </c>
      <c r="AJ335">
        <f>VLOOKUP(C335,[1]base_traduzida!$C$1:$CN$437,75,FALSE)</f>
        <v>0</v>
      </c>
      <c r="AK335">
        <f>VLOOKUP(C335,[1]base_traduzida!$C$1:$CN$437,76,FALSE)</f>
        <v>0</v>
      </c>
      <c r="AL335">
        <f>VLOOKUP(C335,[1]base_traduzida!$C$1:$CN$437,77,FALSE)</f>
        <v>0</v>
      </c>
      <c r="AM335">
        <f>VLOOKUP(C335,[1]base_traduzida!$C$1:$CN$437,78,FALSE)</f>
        <v>0</v>
      </c>
      <c r="AN335">
        <v>0</v>
      </c>
      <c r="AO335">
        <f>VLOOKUP(C335,[1]base_traduzida!$C$1:$CN$437,80,FALSE)</f>
        <v>0</v>
      </c>
      <c r="AP335" t="str">
        <f>VLOOKUP(C335,[1]base_traduzida!$C$1:$CN$437,81,FALSE)</f>
        <v>Entra ou ñ para leitura: não</v>
      </c>
      <c r="AQ335">
        <v>0</v>
      </c>
      <c r="AR335">
        <f>VLOOKUP(C335,[1]base_traduzida!$C$1:$CN$437,85,FALSE)</f>
        <v>0</v>
      </c>
      <c r="AS335">
        <f>VLOOKUP(C335,[1]base_traduzida!$C$1:$CN$437,83,FALSE)</f>
        <v>44374</v>
      </c>
      <c r="AT335">
        <f>VLOOKUP(C335,[1]base_traduzida!$C$1:$CN$437,84,FALSE)</f>
        <v>0</v>
      </c>
      <c r="AU335" t="str">
        <f>VLOOKUP(C335,[1]base_traduzida!$C$1:$CN$437,82,FALSE)</f>
        <v>Ruim</v>
      </c>
      <c r="AV335">
        <f>VLOOKUP(C335,[1]base_traduzida!$C$1:$CN$437,90,FALSE)</f>
        <v>0</v>
      </c>
      <c r="AW335">
        <f>VLOOKUP(C335,[1]base_traduzida!$C$1:$CN$437,66,FALSE)</f>
        <v>0</v>
      </c>
      <c r="AX335">
        <f>VLOOKUP(C335,[1]base_traduzida!$C$1:$CN$437,64,FALSE)</f>
        <v>0</v>
      </c>
      <c r="AY335">
        <f>VLOOKUP(C335,[1]base_traduzida!$C$1:$CN$437,65,FALSE)</f>
        <v>0</v>
      </c>
      <c r="AZ335">
        <f>VLOOKUP(C335,[1]base_traduzida!$C$1:$CN$437,69,FALSE)</f>
        <v>0</v>
      </c>
    </row>
    <row r="336" spans="1:52" x14ac:dyDescent="0.25">
      <c r="A336" t="s">
        <v>2541</v>
      </c>
      <c r="B336" t="s">
        <v>2542</v>
      </c>
      <c r="C336" t="s">
        <v>2543</v>
      </c>
      <c r="D336" t="s">
        <v>2544</v>
      </c>
      <c r="E336">
        <v>2017</v>
      </c>
      <c r="F336" t="s">
        <v>61</v>
      </c>
      <c r="G336">
        <v>7</v>
      </c>
      <c r="H336" t="s">
        <v>2545</v>
      </c>
      <c r="I336" t="s">
        <v>2546</v>
      </c>
      <c r="J336" t="s">
        <v>61</v>
      </c>
      <c r="L336">
        <v>9</v>
      </c>
      <c r="M336" t="b">
        <v>1</v>
      </c>
      <c r="N336" t="s">
        <v>2547</v>
      </c>
      <c r="O336" t="s">
        <v>2548</v>
      </c>
      <c r="P336" t="s">
        <v>2549</v>
      </c>
      <c r="Q336" t="s">
        <v>2550</v>
      </c>
      <c r="S336">
        <v>130145</v>
      </c>
      <c r="T336" t="s">
        <v>54</v>
      </c>
      <c r="U336" t="s">
        <v>75</v>
      </c>
      <c r="W336" t="s">
        <v>57</v>
      </c>
      <c r="AA336">
        <f>VLOOKUP(C336,[1]base_traduzida!$C$1:$CN$437,8,FALSE)</f>
        <v>0</v>
      </c>
      <c r="AB336">
        <f>VLOOKUP(C336,[1]base_traduzida!$C$1:$CN$437,9,FALSE)</f>
        <v>0</v>
      </c>
      <c r="AC336">
        <f>VLOOKUP(C336,[1]base_traduzida!$C$1:$CN$437,16,FALSE)</f>
        <v>0</v>
      </c>
      <c r="AD336">
        <f>VLOOKUP(C336,[1]base_traduzida!$C$1:$CN$437,68,FALSE)</f>
        <v>1</v>
      </c>
      <c r="AE336">
        <f>VLOOKUP(C336,[1]base_traduzida!$C$1:$CN$437,67,FALSE)</f>
        <v>0</v>
      </c>
      <c r="AF336">
        <f>VLOOKUP(C336,[1]base_traduzida!$C$1:$CN$437,71,FALSE)</f>
        <v>0</v>
      </c>
      <c r="AG336">
        <f>VLOOKUP(C336,[1]base_traduzida!$C$1:$CN$437,72,FALSE)</f>
        <v>0</v>
      </c>
      <c r="AH336">
        <f>VLOOKUP(C336,[1]base_traduzida!$C$1:$CN$437,73,FALSE)</f>
        <v>0</v>
      </c>
      <c r="AI336">
        <f>VLOOKUP(C336,[1]base_traduzida!$C$1:$CN$437,74,FALSE)</f>
        <v>0</v>
      </c>
      <c r="AJ336">
        <f>VLOOKUP(C336,[1]base_traduzida!$C$1:$CN$437,75,FALSE)</f>
        <v>0</v>
      </c>
      <c r="AK336">
        <f>VLOOKUP(C336,[1]base_traduzida!$C$1:$CN$437,76,FALSE)</f>
        <v>0</v>
      </c>
      <c r="AL336">
        <f>VLOOKUP(C336,[1]base_traduzida!$C$1:$CN$437,77,FALSE)</f>
        <v>0</v>
      </c>
      <c r="AM336">
        <f>VLOOKUP(C336,[1]base_traduzida!$C$1:$CN$437,78,FALSE)</f>
        <v>0</v>
      </c>
      <c r="AN336">
        <v>0</v>
      </c>
      <c r="AO336">
        <f>VLOOKUP(C336,[1]base_traduzida!$C$1:$CN$437,80,FALSE)</f>
        <v>0</v>
      </c>
      <c r="AP336" t="str">
        <f>VLOOKUP(C336,[1]base_traduzida!$C$1:$CN$437,81,FALSE)</f>
        <v>Entra ou ñ para leitura: não</v>
      </c>
      <c r="AQ336">
        <v>0</v>
      </c>
      <c r="AR336">
        <f>VLOOKUP(C336,[1]base_traduzida!$C$1:$CN$437,85,FALSE)</f>
        <v>0</v>
      </c>
      <c r="AS336">
        <f>VLOOKUP(C336,[1]base_traduzida!$C$1:$CN$437,83,FALSE)</f>
        <v>44373</v>
      </c>
      <c r="AT336">
        <f>VLOOKUP(C336,[1]base_traduzida!$C$1:$CN$437,84,FALSE)</f>
        <v>0</v>
      </c>
      <c r="AU336" t="str">
        <f>VLOOKUP(C336,[1]base_traduzida!$C$1:$CN$437,82,FALSE)</f>
        <v>Ruim</v>
      </c>
      <c r="AV336">
        <f>VLOOKUP(C336,[1]base_traduzida!$C$1:$CN$437,90,FALSE)</f>
        <v>0</v>
      </c>
      <c r="AW336">
        <f>VLOOKUP(C336,[1]base_traduzida!$C$1:$CN$437,66,FALSE)</f>
        <v>0</v>
      </c>
      <c r="AX336">
        <f>VLOOKUP(C336,[1]base_traduzida!$C$1:$CN$437,64,FALSE)</f>
        <v>0</v>
      </c>
      <c r="AY336">
        <f>VLOOKUP(C336,[1]base_traduzida!$C$1:$CN$437,65,FALSE)</f>
        <v>0</v>
      </c>
      <c r="AZ336">
        <f>VLOOKUP(C336,[1]base_traduzida!$C$1:$CN$437,69,FALSE)</f>
        <v>0</v>
      </c>
    </row>
    <row r="337" spans="1:52" x14ac:dyDescent="0.25">
      <c r="A337" t="s">
        <v>2551</v>
      </c>
      <c r="C337" t="s">
        <v>2552</v>
      </c>
      <c r="D337" t="s">
        <v>2553</v>
      </c>
      <c r="E337">
        <v>2007</v>
      </c>
      <c r="G337">
        <v>2</v>
      </c>
      <c r="H337" t="s">
        <v>2554</v>
      </c>
      <c r="I337" t="s">
        <v>2555</v>
      </c>
      <c r="J337" t="s">
        <v>61</v>
      </c>
      <c r="L337">
        <v>1</v>
      </c>
      <c r="M337" t="b">
        <v>0</v>
      </c>
      <c r="N337" t="s">
        <v>2556</v>
      </c>
      <c r="T337" t="s">
        <v>54</v>
      </c>
      <c r="U337" t="s">
        <v>55</v>
      </c>
      <c r="W337" t="s">
        <v>57</v>
      </c>
      <c r="AA337">
        <f>VLOOKUP(C337,[1]base_traduzida!$C$1:$CN$437,8,FALSE)</f>
        <v>0</v>
      </c>
      <c r="AB337">
        <f>VLOOKUP(C337,[1]base_traduzida!$C$1:$CN$437,9,FALSE)</f>
        <v>0</v>
      </c>
      <c r="AC337">
        <f>VLOOKUP(C337,[1]base_traduzida!$C$1:$CN$437,16,FALSE)</f>
        <v>0</v>
      </c>
      <c r="AD337">
        <f>VLOOKUP(C337,[1]base_traduzida!$C$1:$CN$437,68,FALSE)</f>
        <v>0</v>
      </c>
      <c r="AE337">
        <f>VLOOKUP(C337,[1]base_traduzida!$C$1:$CN$437,67,FALSE)</f>
        <v>0</v>
      </c>
      <c r="AF337">
        <f>VLOOKUP(C337,[1]base_traduzida!$C$1:$CN$437,71,FALSE)</f>
        <v>0</v>
      </c>
      <c r="AG337">
        <f>VLOOKUP(C337,[1]base_traduzida!$C$1:$CN$437,72,FALSE)</f>
        <v>0</v>
      </c>
      <c r="AH337">
        <f>VLOOKUP(C337,[1]base_traduzida!$C$1:$CN$437,73,FALSE)</f>
        <v>0</v>
      </c>
      <c r="AI337">
        <f>VLOOKUP(C337,[1]base_traduzida!$C$1:$CN$437,74,FALSE)</f>
        <v>0</v>
      </c>
      <c r="AJ337">
        <f>VLOOKUP(C337,[1]base_traduzida!$C$1:$CN$437,75,FALSE)</f>
        <v>0</v>
      </c>
      <c r="AK337">
        <f>VLOOKUP(C337,[1]base_traduzida!$C$1:$CN$437,76,FALSE)</f>
        <v>0</v>
      </c>
      <c r="AL337">
        <f>VLOOKUP(C337,[1]base_traduzida!$C$1:$CN$437,77,FALSE)</f>
        <v>0</v>
      </c>
      <c r="AM337">
        <f>VLOOKUP(C337,[1]base_traduzida!$C$1:$CN$437,78,FALSE)</f>
        <v>0</v>
      </c>
      <c r="AN337">
        <v>0</v>
      </c>
      <c r="AO337">
        <f>VLOOKUP(C337,[1]base_traduzida!$C$1:$CN$437,80,FALSE)</f>
        <v>0</v>
      </c>
      <c r="AP337">
        <f>VLOOKUP(C337,[1]base_traduzida!$C$1:$CN$437,81,FALSE)</f>
        <v>0</v>
      </c>
      <c r="AQ337">
        <v>0</v>
      </c>
      <c r="AR337">
        <f>VLOOKUP(C337,[1]base_traduzida!$C$1:$CN$437,85,FALSE)</f>
        <v>0</v>
      </c>
      <c r="AS337">
        <f>VLOOKUP(C337,[1]base_traduzida!$C$1:$CN$437,83,FALSE)</f>
        <v>0</v>
      </c>
      <c r="AT337">
        <f>VLOOKUP(C337,[1]base_traduzida!$C$1:$CN$437,84,FALSE)</f>
        <v>0</v>
      </c>
      <c r="AU337">
        <f>VLOOKUP(C337,[1]base_traduzida!$C$1:$CN$437,82,FALSE)</f>
        <v>0</v>
      </c>
      <c r="AV337">
        <f>VLOOKUP(C337,[1]base_traduzida!$C$1:$CN$437,90,FALSE)</f>
        <v>0</v>
      </c>
      <c r="AW337">
        <f>VLOOKUP(C337,[1]base_traduzida!$C$1:$CN$437,66,FALSE)</f>
        <v>0</v>
      </c>
      <c r="AX337">
        <f>VLOOKUP(C337,[1]base_traduzida!$C$1:$CN$437,64,FALSE)</f>
        <v>0</v>
      </c>
      <c r="AY337">
        <f>VLOOKUP(C337,[1]base_traduzida!$C$1:$CN$437,65,FALSE)</f>
        <v>0</v>
      </c>
      <c r="AZ337">
        <f>VLOOKUP(C337,[1]base_traduzida!$C$1:$CN$437,69,FALSE)</f>
        <v>0</v>
      </c>
    </row>
    <row r="338" spans="1:52" x14ac:dyDescent="0.25">
      <c r="A338" t="s">
        <v>2557</v>
      </c>
      <c r="C338" t="s">
        <v>2558</v>
      </c>
      <c r="D338" t="s">
        <v>2559</v>
      </c>
      <c r="E338">
        <v>2011</v>
      </c>
      <c r="G338">
        <v>13</v>
      </c>
      <c r="H338" t="s">
        <v>2560</v>
      </c>
      <c r="I338" t="s">
        <v>2561</v>
      </c>
      <c r="J338" t="s">
        <v>61</v>
      </c>
      <c r="L338">
        <v>8</v>
      </c>
      <c r="M338" t="b">
        <v>1</v>
      </c>
      <c r="N338" t="s">
        <v>2562</v>
      </c>
      <c r="T338" t="s">
        <v>54</v>
      </c>
      <c r="U338" t="s">
        <v>55</v>
      </c>
      <c r="W338" t="s">
        <v>57</v>
      </c>
      <c r="AA338">
        <f>VLOOKUP(C338,[1]base_traduzida!$C$1:$CN$437,8,FALSE)</f>
        <v>0</v>
      </c>
      <c r="AB338">
        <f>VLOOKUP(C338,[1]base_traduzida!$C$1:$CN$437,9,FALSE)</f>
        <v>0</v>
      </c>
      <c r="AC338">
        <f>VLOOKUP(C338,[1]base_traduzida!$C$1:$CN$437,16,FALSE)</f>
        <v>0</v>
      </c>
      <c r="AD338">
        <f>VLOOKUP(C338,[1]base_traduzida!$C$1:$CN$437,68,FALSE)</f>
        <v>0</v>
      </c>
      <c r="AE338">
        <f>VLOOKUP(C338,[1]base_traduzida!$C$1:$CN$437,67,FALSE)</f>
        <v>0</v>
      </c>
      <c r="AF338">
        <f>VLOOKUP(C338,[1]base_traduzida!$C$1:$CN$437,71,FALSE)</f>
        <v>0</v>
      </c>
      <c r="AG338">
        <f>VLOOKUP(C338,[1]base_traduzida!$C$1:$CN$437,72,FALSE)</f>
        <v>0</v>
      </c>
      <c r="AH338">
        <f>VLOOKUP(C338,[1]base_traduzida!$C$1:$CN$437,73,FALSE)</f>
        <v>0</v>
      </c>
      <c r="AI338">
        <f>VLOOKUP(C338,[1]base_traduzida!$C$1:$CN$437,74,FALSE)</f>
        <v>0</v>
      </c>
      <c r="AJ338">
        <f>VLOOKUP(C338,[1]base_traduzida!$C$1:$CN$437,75,FALSE)</f>
        <v>0</v>
      </c>
      <c r="AK338">
        <f>VLOOKUP(C338,[1]base_traduzida!$C$1:$CN$437,76,FALSE)</f>
        <v>0</v>
      </c>
      <c r="AL338">
        <f>VLOOKUP(C338,[1]base_traduzida!$C$1:$CN$437,77,FALSE)</f>
        <v>0</v>
      </c>
      <c r="AM338">
        <f>VLOOKUP(C338,[1]base_traduzida!$C$1:$CN$437,78,FALSE)</f>
        <v>0</v>
      </c>
      <c r="AN338">
        <v>0</v>
      </c>
      <c r="AO338">
        <f>VLOOKUP(C338,[1]base_traduzida!$C$1:$CN$437,80,FALSE)</f>
        <v>0</v>
      </c>
      <c r="AP338">
        <f>VLOOKUP(C338,[1]base_traduzida!$C$1:$CN$437,81,FALSE)</f>
        <v>0</v>
      </c>
      <c r="AQ338">
        <v>0</v>
      </c>
      <c r="AR338">
        <f>VLOOKUP(C338,[1]base_traduzida!$C$1:$CN$437,85,FALSE)</f>
        <v>0</v>
      </c>
      <c r="AS338">
        <f>VLOOKUP(C338,[1]base_traduzida!$C$1:$CN$437,83,FALSE)</f>
        <v>0</v>
      </c>
      <c r="AT338">
        <f>VLOOKUP(C338,[1]base_traduzida!$C$1:$CN$437,84,FALSE)</f>
        <v>0</v>
      </c>
      <c r="AU338">
        <f>VLOOKUP(C338,[1]base_traduzida!$C$1:$CN$437,82,FALSE)</f>
        <v>0</v>
      </c>
      <c r="AV338">
        <f>VLOOKUP(C338,[1]base_traduzida!$C$1:$CN$437,90,FALSE)</f>
        <v>0</v>
      </c>
      <c r="AW338">
        <f>VLOOKUP(C338,[1]base_traduzida!$C$1:$CN$437,66,FALSE)</f>
        <v>0</v>
      </c>
      <c r="AX338">
        <f>VLOOKUP(C338,[1]base_traduzida!$C$1:$CN$437,64,FALSE)</f>
        <v>0</v>
      </c>
      <c r="AY338">
        <f>VLOOKUP(C338,[1]base_traduzida!$C$1:$CN$437,65,FALSE)</f>
        <v>0</v>
      </c>
      <c r="AZ338">
        <f>VLOOKUP(C338,[1]base_traduzida!$C$1:$CN$437,69,FALSE)</f>
        <v>0</v>
      </c>
    </row>
    <row r="339" spans="1:52" x14ac:dyDescent="0.25">
      <c r="A339" t="s">
        <v>2563</v>
      </c>
      <c r="B339" t="s">
        <v>2564</v>
      </c>
      <c r="C339" t="s">
        <v>2565</v>
      </c>
      <c r="D339" t="s">
        <v>2566</v>
      </c>
      <c r="E339">
        <v>2017</v>
      </c>
      <c r="G339">
        <v>9</v>
      </c>
      <c r="H339" t="s">
        <v>2567</v>
      </c>
      <c r="I339" t="s">
        <v>2568</v>
      </c>
      <c r="J339" t="s">
        <v>61</v>
      </c>
      <c r="L339">
        <v>23</v>
      </c>
      <c r="M339" t="b">
        <v>1</v>
      </c>
      <c r="N339" t="s">
        <v>2569</v>
      </c>
      <c r="O339" t="s">
        <v>2570</v>
      </c>
      <c r="T339" t="s">
        <v>54</v>
      </c>
      <c r="U339" t="s">
        <v>55</v>
      </c>
      <c r="V339" t="s">
        <v>56</v>
      </c>
      <c r="W339" t="s">
        <v>57</v>
      </c>
      <c r="AA339">
        <f>VLOOKUP(C339,[1]base_traduzida!$C$1:$CN$437,8,FALSE)</f>
        <v>0</v>
      </c>
      <c r="AB339">
        <f>VLOOKUP(C339,[1]base_traduzida!$C$1:$CN$437,9,FALSE)</f>
        <v>1</v>
      </c>
      <c r="AC339">
        <f>VLOOKUP(C339,[1]base_traduzida!$C$1:$CN$437,16,FALSE)</f>
        <v>1</v>
      </c>
      <c r="AD339">
        <f>VLOOKUP(C339,[1]base_traduzida!$C$1:$CN$437,68,FALSE)</f>
        <v>1</v>
      </c>
      <c r="AE339">
        <f>VLOOKUP(C339,[1]base_traduzida!$C$1:$CN$437,67,FALSE)</f>
        <v>0</v>
      </c>
      <c r="AF339">
        <f>VLOOKUP(C339,[1]base_traduzida!$C$1:$CN$437,71,FALSE)</f>
        <v>0</v>
      </c>
      <c r="AG339">
        <f>VLOOKUP(C339,[1]base_traduzida!$C$1:$CN$437,72,FALSE)</f>
        <v>0</v>
      </c>
      <c r="AH339">
        <f>VLOOKUP(C339,[1]base_traduzida!$C$1:$CN$437,73,FALSE)</f>
        <v>0</v>
      </c>
      <c r="AI339">
        <f>VLOOKUP(C339,[1]base_traduzida!$C$1:$CN$437,74,FALSE)</f>
        <v>0</v>
      </c>
      <c r="AJ339">
        <f>VLOOKUP(C339,[1]base_traduzida!$C$1:$CN$437,75,FALSE)</f>
        <v>0</v>
      </c>
      <c r="AK339">
        <f>VLOOKUP(C339,[1]base_traduzida!$C$1:$CN$437,76,FALSE)</f>
        <v>0</v>
      </c>
      <c r="AL339">
        <f>VLOOKUP(C339,[1]base_traduzida!$C$1:$CN$437,77,FALSE)</f>
        <v>0</v>
      </c>
      <c r="AM339">
        <f>VLOOKUP(C339,[1]base_traduzida!$C$1:$CN$437,78,FALSE)</f>
        <v>0</v>
      </c>
      <c r="AN339">
        <v>0</v>
      </c>
      <c r="AO339">
        <f>VLOOKUP(C339,[1]base_traduzida!$C$1:$CN$437,80,FALSE)</f>
        <v>0</v>
      </c>
      <c r="AP339" t="str">
        <f>VLOOKUP(C339,[1]base_traduzida!$C$1:$CN$437,81,FALSE)</f>
        <v xml:space="preserve">Entra ou ñ para leitura: sim - bom </v>
      </c>
      <c r="AQ339">
        <v>0</v>
      </c>
      <c r="AR339">
        <f>VLOOKUP(C339,[1]base_traduzida!$C$1:$CN$437,85,FALSE)</f>
        <v>0</v>
      </c>
      <c r="AS339">
        <f>VLOOKUP(C339,[1]base_traduzida!$C$1:$CN$437,83,FALSE)</f>
        <v>44369</v>
      </c>
      <c r="AT339">
        <f>VLOOKUP(C339,[1]base_traduzida!$C$1:$CN$437,84,FALSE)</f>
        <v>0</v>
      </c>
      <c r="AU339" t="str">
        <f>VLOOKUP(C339,[1]base_traduzida!$C$1:$CN$437,82,FALSE)</f>
        <v>Bom</v>
      </c>
      <c r="AV339">
        <f>VLOOKUP(C339,[1]base_traduzida!$C$1:$CN$437,90,FALSE)</f>
        <v>0</v>
      </c>
      <c r="AW339">
        <f>VLOOKUP(C339,[1]base_traduzida!$C$1:$CN$437,66,FALSE)</f>
        <v>1</v>
      </c>
      <c r="AX339">
        <f>VLOOKUP(C339,[1]base_traduzida!$C$1:$CN$437,64,FALSE)</f>
        <v>1</v>
      </c>
      <c r="AY339" t="str">
        <f>VLOOKUP(C339,[1]base_traduzida!$C$1:$CN$437,65,FALSE)</f>
        <v>Leitura completa: sim</v>
      </c>
      <c r="AZ339">
        <f>VLOOKUP(C339,[1]base_traduzida!$C$1:$CN$437,69,FALSE)</f>
        <v>0</v>
      </c>
    </row>
    <row r="340" spans="1:52" x14ac:dyDescent="0.25">
      <c r="A340" t="s">
        <v>2571</v>
      </c>
      <c r="B340" t="s">
        <v>2572</v>
      </c>
      <c r="C340" t="s">
        <v>2573</v>
      </c>
      <c r="D340" t="s">
        <v>2574</v>
      </c>
      <c r="E340">
        <v>2019</v>
      </c>
      <c r="G340">
        <v>20</v>
      </c>
      <c r="H340" t="s">
        <v>2575</v>
      </c>
      <c r="I340" t="s">
        <v>2576</v>
      </c>
      <c r="J340" t="s">
        <v>61</v>
      </c>
      <c r="L340">
        <v>1</v>
      </c>
      <c r="M340" t="b">
        <v>0</v>
      </c>
      <c r="N340" t="s">
        <v>2577</v>
      </c>
      <c r="O340" t="s">
        <v>108</v>
      </c>
      <c r="T340" t="s">
        <v>54</v>
      </c>
      <c r="U340" t="s">
        <v>323</v>
      </c>
      <c r="V340" t="s">
        <v>246</v>
      </c>
      <c r="W340" t="s">
        <v>57</v>
      </c>
      <c r="AA340">
        <f>VLOOKUP(C340,[1]base_traduzida!$C$1:$CN$437,8,FALSE)</f>
        <v>0</v>
      </c>
      <c r="AB340">
        <f>VLOOKUP(C340,[1]base_traduzida!$C$1:$CN$437,9,FALSE)</f>
        <v>0</v>
      </c>
      <c r="AC340">
        <f>VLOOKUP(C340,[1]base_traduzida!$C$1:$CN$437,16,FALSE)</f>
        <v>0</v>
      </c>
      <c r="AD340">
        <f>VLOOKUP(C340,[1]base_traduzida!$C$1:$CN$437,68,FALSE)</f>
        <v>1</v>
      </c>
      <c r="AE340">
        <f>VLOOKUP(C340,[1]base_traduzida!$C$1:$CN$437,67,FALSE)</f>
        <v>0</v>
      </c>
      <c r="AF340">
        <f>VLOOKUP(C340,[1]base_traduzida!$C$1:$CN$437,71,FALSE)</f>
        <v>0</v>
      </c>
      <c r="AG340">
        <f>VLOOKUP(C340,[1]base_traduzida!$C$1:$CN$437,72,FALSE)</f>
        <v>0</v>
      </c>
      <c r="AH340">
        <f>VLOOKUP(C340,[1]base_traduzida!$C$1:$CN$437,73,FALSE)</f>
        <v>0</v>
      </c>
      <c r="AI340">
        <f>VLOOKUP(C340,[1]base_traduzida!$C$1:$CN$437,74,FALSE)</f>
        <v>0</v>
      </c>
      <c r="AJ340">
        <f>VLOOKUP(C340,[1]base_traduzida!$C$1:$CN$437,75,FALSE)</f>
        <v>0</v>
      </c>
      <c r="AK340">
        <f>VLOOKUP(C340,[1]base_traduzida!$C$1:$CN$437,76,FALSE)</f>
        <v>0</v>
      </c>
      <c r="AL340">
        <f>VLOOKUP(C340,[1]base_traduzida!$C$1:$CN$437,77,FALSE)</f>
        <v>0</v>
      </c>
      <c r="AM340">
        <f>VLOOKUP(C340,[1]base_traduzida!$C$1:$CN$437,78,FALSE)</f>
        <v>0</v>
      </c>
      <c r="AN340">
        <v>0</v>
      </c>
      <c r="AO340">
        <f>VLOOKUP(C340,[1]base_traduzida!$C$1:$CN$437,80,FALSE)</f>
        <v>0</v>
      </c>
      <c r="AP340" t="str">
        <f>VLOOKUP(C340,[1]base_traduzida!$C$1:$CN$437,81,FALSE)</f>
        <v>Entra ou ñ para leitura: talvez</v>
      </c>
      <c r="AQ340">
        <v>0</v>
      </c>
      <c r="AR340">
        <f>VLOOKUP(C340,[1]base_traduzida!$C$1:$CN$437,85,FALSE)</f>
        <v>0</v>
      </c>
      <c r="AS340">
        <f>VLOOKUP(C340,[1]base_traduzida!$C$1:$CN$437,83,FALSE)</f>
        <v>44374</v>
      </c>
      <c r="AT340">
        <f>VLOOKUP(C340,[1]base_traduzida!$C$1:$CN$437,84,FALSE)</f>
        <v>0</v>
      </c>
      <c r="AU340" t="str">
        <f>VLOOKUP(C340,[1]base_traduzida!$C$1:$CN$437,82,FALSE)</f>
        <v>Razoavel</v>
      </c>
      <c r="AV340">
        <f>VLOOKUP(C340,[1]base_traduzida!$C$1:$CN$437,90,FALSE)</f>
        <v>0</v>
      </c>
      <c r="AW340">
        <f>VLOOKUP(C340,[1]base_traduzida!$C$1:$CN$437,66,FALSE)</f>
        <v>0</v>
      </c>
      <c r="AX340">
        <f>VLOOKUP(C340,[1]base_traduzida!$C$1:$CN$437,64,FALSE)</f>
        <v>0</v>
      </c>
      <c r="AY340">
        <f>VLOOKUP(C340,[1]base_traduzida!$C$1:$CN$437,65,FALSE)</f>
        <v>0</v>
      </c>
      <c r="AZ340">
        <f>VLOOKUP(C340,[1]base_traduzida!$C$1:$CN$437,69,FALSE)</f>
        <v>0</v>
      </c>
    </row>
    <row r="341" spans="1:52" x14ac:dyDescent="0.25">
      <c r="A341" t="s">
        <v>2578</v>
      </c>
      <c r="C341" t="s">
        <v>2579</v>
      </c>
      <c r="D341" t="s">
        <v>2580</v>
      </c>
      <c r="E341">
        <v>2009</v>
      </c>
      <c r="G341">
        <v>16</v>
      </c>
      <c r="H341" t="s">
        <v>2581</v>
      </c>
      <c r="I341" t="s">
        <v>2582</v>
      </c>
      <c r="J341" t="s">
        <v>61</v>
      </c>
      <c r="L341">
        <v>5</v>
      </c>
      <c r="M341" t="b">
        <v>1</v>
      </c>
      <c r="N341" t="s">
        <v>2583</v>
      </c>
      <c r="T341" t="s">
        <v>54</v>
      </c>
      <c r="U341" t="s">
        <v>55</v>
      </c>
      <c r="W341" t="s">
        <v>57</v>
      </c>
      <c r="AA341">
        <f>VLOOKUP(C341,[1]base_traduzida!$C$1:$CN$437,8,FALSE)</f>
        <v>0</v>
      </c>
      <c r="AB341">
        <f>VLOOKUP(C341,[1]base_traduzida!$C$1:$CN$437,9,FALSE)</f>
        <v>0</v>
      </c>
      <c r="AC341">
        <f>VLOOKUP(C341,[1]base_traduzida!$C$1:$CN$437,16,FALSE)</f>
        <v>0</v>
      </c>
      <c r="AD341">
        <f>VLOOKUP(C341,[1]base_traduzida!$C$1:$CN$437,68,FALSE)</f>
        <v>0</v>
      </c>
      <c r="AE341">
        <f>VLOOKUP(C341,[1]base_traduzida!$C$1:$CN$437,67,FALSE)</f>
        <v>0</v>
      </c>
      <c r="AF341">
        <f>VLOOKUP(C341,[1]base_traduzida!$C$1:$CN$437,71,FALSE)</f>
        <v>0</v>
      </c>
      <c r="AG341">
        <f>VLOOKUP(C341,[1]base_traduzida!$C$1:$CN$437,72,FALSE)</f>
        <v>0</v>
      </c>
      <c r="AH341">
        <f>VLOOKUP(C341,[1]base_traduzida!$C$1:$CN$437,73,FALSE)</f>
        <v>0</v>
      </c>
      <c r="AI341">
        <f>VLOOKUP(C341,[1]base_traduzida!$C$1:$CN$437,74,FALSE)</f>
        <v>0</v>
      </c>
      <c r="AJ341">
        <f>VLOOKUP(C341,[1]base_traduzida!$C$1:$CN$437,75,FALSE)</f>
        <v>0</v>
      </c>
      <c r="AK341">
        <f>VLOOKUP(C341,[1]base_traduzida!$C$1:$CN$437,76,FALSE)</f>
        <v>0</v>
      </c>
      <c r="AL341">
        <f>VLOOKUP(C341,[1]base_traduzida!$C$1:$CN$437,77,FALSE)</f>
        <v>0</v>
      </c>
      <c r="AM341">
        <f>VLOOKUP(C341,[1]base_traduzida!$C$1:$CN$437,78,FALSE)</f>
        <v>0</v>
      </c>
      <c r="AN341">
        <v>0</v>
      </c>
      <c r="AO341">
        <f>VLOOKUP(C341,[1]base_traduzida!$C$1:$CN$437,80,FALSE)</f>
        <v>0</v>
      </c>
      <c r="AP341">
        <f>VLOOKUP(C341,[1]base_traduzida!$C$1:$CN$437,81,FALSE)</f>
        <v>0</v>
      </c>
      <c r="AQ341">
        <v>0</v>
      </c>
      <c r="AR341">
        <f>VLOOKUP(C341,[1]base_traduzida!$C$1:$CN$437,85,FALSE)</f>
        <v>0</v>
      </c>
      <c r="AS341">
        <f>VLOOKUP(C341,[1]base_traduzida!$C$1:$CN$437,83,FALSE)</f>
        <v>0</v>
      </c>
      <c r="AT341">
        <f>VLOOKUP(C341,[1]base_traduzida!$C$1:$CN$437,84,FALSE)</f>
        <v>0</v>
      </c>
      <c r="AU341">
        <f>VLOOKUP(C341,[1]base_traduzida!$C$1:$CN$437,82,FALSE)</f>
        <v>0</v>
      </c>
      <c r="AV341">
        <f>VLOOKUP(C341,[1]base_traduzida!$C$1:$CN$437,90,FALSE)</f>
        <v>0</v>
      </c>
      <c r="AW341">
        <f>VLOOKUP(C341,[1]base_traduzida!$C$1:$CN$437,66,FALSE)</f>
        <v>0</v>
      </c>
      <c r="AX341">
        <f>VLOOKUP(C341,[1]base_traduzida!$C$1:$CN$437,64,FALSE)</f>
        <v>0</v>
      </c>
      <c r="AY341">
        <f>VLOOKUP(C341,[1]base_traduzida!$C$1:$CN$437,65,FALSE)</f>
        <v>0</v>
      </c>
      <c r="AZ341">
        <f>VLOOKUP(C341,[1]base_traduzida!$C$1:$CN$437,69,FALSE)</f>
        <v>0</v>
      </c>
    </row>
    <row r="342" spans="1:52" x14ac:dyDescent="0.25">
      <c r="A342" t="s">
        <v>2584</v>
      </c>
      <c r="B342" t="s">
        <v>2585</v>
      </c>
      <c r="C342" t="s">
        <v>2586</v>
      </c>
      <c r="D342" t="s">
        <v>2587</v>
      </c>
      <c r="E342">
        <v>2013</v>
      </c>
      <c r="H342" t="s">
        <v>2588</v>
      </c>
      <c r="I342" t="s">
        <v>2589</v>
      </c>
      <c r="J342" t="s">
        <v>61</v>
      </c>
      <c r="L342">
        <v>7</v>
      </c>
      <c r="M342" t="b">
        <v>1</v>
      </c>
      <c r="N342" t="s">
        <v>2590</v>
      </c>
      <c r="O342" t="s">
        <v>2591</v>
      </c>
      <c r="P342" t="s">
        <v>2592</v>
      </c>
      <c r="Q342" t="s">
        <v>2593</v>
      </c>
      <c r="R342" t="s">
        <v>2594</v>
      </c>
      <c r="S342">
        <v>104247</v>
      </c>
      <c r="T342" t="s">
        <v>54</v>
      </c>
      <c r="U342" t="s">
        <v>75</v>
      </c>
      <c r="W342" t="s">
        <v>57</v>
      </c>
      <c r="AA342">
        <f>VLOOKUP(C342,[1]base_traduzida!$C$1:$CN$437,8,FALSE)</f>
        <v>0</v>
      </c>
      <c r="AB342">
        <f>VLOOKUP(C342,[1]base_traduzida!$C$1:$CN$437,9,FALSE)</f>
        <v>0</v>
      </c>
      <c r="AC342">
        <f>VLOOKUP(C342,[1]base_traduzida!$C$1:$CN$437,16,FALSE)</f>
        <v>0</v>
      </c>
      <c r="AD342">
        <f>VLOOKUP(C342,[1]base_traduzida!$C$1:$CN$437,68,FALSE)</f>
        <v>0</v>
      </c>
      <c r="AE342">
        <f>VLOOKUP(C342,[1]base_traduzida!$C$1:$CN$437,67,FALSE)</f>
        <v>0</v>
      </c>
      <c r="AF342">
        <f>VLOOKUP(C342,[1]base_traduzida!$C$1:$CN$437,71,FALSE)</f>
        <v>0</v>
      </c>
      <c r="AG342">
        <f>VLOOKUP(C342,[1]base_traduzida!$C$1:$CN$437,72,FALSE)</f>
        <v>0</v>
      </c>
      <c r="AH342">
        <f>VLOOKUP(C342,[1]base_traduzida!$C$1:$CN$437,73,FALSE)</f>
        <v>0</v>
      </c>
      <c r="AI342">
        <f>VLOOKUP(C342,[1]base_traduzida!$C$1:$CN$437,74,FALSE)</f>
        <v>0</v>
      </c>
      <c r="AJ342">
        <f>VLOOKUP(C342,[1]base_traduzida!$C$1:$CN$437,75,FALSE)</f>
        <v>0</v>
      </c>
      <c r="AK342">
        <f>VLOOKUP(C342,[1]base_traduzida!$C$1:$CN$437,76,FALSE)</f>
        <v>0</v>
      </c>
      <c r="AL342">
        <f>VLOOKUP(C342,[1]base_traduzida!$C$1:$CN$437,77,FALSE)</f>
        <v>0</v>
      </c>
      <c r="AM342">
        <f>VLOOKUP(C342,[1]base_traduzida!$C$1:$CN$437,78,FALSE)</f>
        <v>0</v>
      </c>
      <c r="AN342">
        <v>0</v>
      </c>
      <c r="AO342">
        <f>VLOOKUP(C342,[1]base_traduzida!$C$1:$CN$437,80,FALSE)</f>
        <v>0</v>
      </c>
      <c r="AP342">
        <f>VLOOKUP(C342,[1]base_traduzida!$C$1:$CN$437,81,FALSE)</f>
        <v>0</v>
      </c>
      <c r="AQ342">
        <v>0</v>
      </c>
      <c r="AR342">
        <f>VLOOKUP(C342,[1]base_traduzida!$C$1:$CN$437,85,FALSE)</f>
        <v>0</v>
      </c>
      <c r="AS342">
        <f>VLOOKUP(C342,[1]base_traduzida!$C$1:$CN$437,83,FALSE)</f>
        <v>0</v>
      </c>
      <c r="AT342">
        <f>VLOOKUP(C342,[1]base_traduzida!$C$1:$CN$437,84,FALSE)</f>
        <v>0</v>
      </c>
      <c r="AU342">
        <f>VLOOKUP(C342,[1]base_traduzida!$C$1:$CN$437,82,FALSE)</f>
        <v>0</v>
      </c>
      <c r="AV342">
        <f>VLOOKUP(C342,[1]base_traduzida!$C$1:$CN$437,90,FALSE)</f>
        <v>0</v>
      </c>
      <c r="AW342">
        <f>VLOOKUP(C342,[1]base_traduzida!$C$1:$CN$437,66,FALSE)</f>
        <v>0</v>
      </c>
      <c r="AX342">
        <f>VLOOKUP(C342,[1]base_traduzida!$C$1:$CN$437,64,FALSE)</f>
        <v>0</v>
      </c>
      <c r="AY342">
        <f>VLOOKUP(C342,[1]base_traduzida!$C$1:$CN$437,65,FALSE)</f>
        <v>0</v>
      </c>
      <c r="AZ342">
        <f>VLOOKUP(C342,[1]base_traduzida!$C$1:$CN$437,69,FALSE)</f>
        <v>0</v>
      </c>
    </row>
    <row r="343" spans="1:52" x14ac:dyDescent="0.25">
      <c r="A343" t="s">
        <v>2595</v>
      </c>
      <c r="C343" t="s">
        <v>2596</v>
      </c>
      <c r="D343" t="s">
        <v>2597</v>
      </c>
      <c r="E343">
        <v>2019</v>
      </c>
      <c r="F343" t="s">
        <v>61</v>
      </c>
      <c r="G343">
        <v>29</v>
      </c>
      <c r="H343" t="s">
        <v>2598</v>
      </c>
      <c r="I343" t="s">
        <v>2599</v>
      </c>
      <c r="J343" t="s">
        <v>61</v>
      </c>
      <c r="L343">
        <v>8</v>
      </c>
      <c r="M343" t="b">
        <v>1</v>
      </c>
      <c r="N343" t="s">
        <v>2600</v>
      </c>
      <c r="O343" t="s">
        <v>2124</v>
      </c>
      <c r="P343" t="s">
        <v>2601</v>
      </c>
      <c r="Q343" t="s">
        <v>2602</v>
      </c>
      <c r="S343">
        <v>143414</v>
      </c>
      <c r="T343" t="s">
        <v>54</v>
      </c>
      <c r="U343" t="s">
        <v>75</v>
      </c>
      <c r="W343" t="s">
        <v>57</v>
      </c>
      <c r="AA343">
        <f>VLOOKUP(C343,[1]base_traduzida!$C$1:$CN$437,8,FALSE)</f>
        <v>0</v>
      </c>
      <c r="AB343">
        <f>VLOOKUP(C343,[1]base_traduzida!$C$1:$CN$437,9,FALSE)</f>
        <v>1</v>
      </c>
      <c r="AC343">
        <f>VLOOKUP(C343,[1]base_traduzida!$C$1:$CN$437,16,FALSE)</f>
        <v>0</v>
      </c>
      <c r="AD343">
        <f>VLOOKUP(C343,[1]base_traduzida!$C$1:$CN$437,68,FALSE)</f>
        <v>1</v>
      </c>
      <c r="AE343">
        <f>VLOOKUP(C343,[1]base_traduzida!$C$1:$CN$437,67,FALSE)</f>
        <v>0</v>
      </c>
      <c r="AF343">
        <f>VLOOKUP(C343,[1]base_traduzida!$C$1:$CN$437,71,FALSE)</f>
        <v>0</v>
      </c>
      <c r="AG343">
        <f>VLOOKUP(C343,[1]base_traduzida!$C$1:$CN$437,72,FALSE)</f>
        <v>0</v>
      </c>
      <c r="AH343">
        <f>VLOOKUP(C343,[1]base_traduzida!$C$1:$CN$437,73,FALSE)</f>
        <v>0</v>
      </c>
      <c r="AI343">
        <f>VLOOKUP(C343,[1]base_traduzida!$C$1:$CN$437,74,FALSE)</f>
        <v>0</v>
      </c>
      <c r="AJ343">
        <f>VLOOKUP(C343,[1]base_traduzida!$C$1:$CN$437,75,FALSE)</f>
        <v>0</v>
      </c>
      <c r="AK343">
        <f>VLOOKUP(C343,[1]base_traduzida!$C$1:$CN$437,76,FALSE)</f>
        <v>0</v>
      </c>
      <c r="AL343">
        <f>VLOOKUP(C343,[1]base_traduzida!$C$1:$CN$437,77,FALSE)</f>
        <v>0</v>
      </c>
      <c r="AM343">
        <f>VLOOKUP(C343,[1]base_traduzida!$C$1:$CN$437,78,FALSE)</f>
        <v>0</v>
      </c>
      <c r="AN343">
        <v>0</v>
      </c>
      <c r="AO343">
        <f>VLOOKUP(C343,[1]base_traduzida!$C$1:$CN$437,80,FALSE)</f>
        <v>0</v>
      </c>
      <c r="AP343" t="str">
        <f>VLOOKUP(C343,[1]base_traduzida!$C$1:$CN$437,81,FALSE)</f>
        <v>Entra ou ñ para leitura: não</v>
      </c>
      <c r="AQ343">
        <v>0</v>
      </c>
      <c r="AR343">
        <f>VLOOKUP(C343,[1]base_traduzida!$C$1:$CN$437,85,FALSE)</f>
        <v>0</v>
      </c>
      <c r="AS343">
        <f>VLOOKUP(C343,[1]base_traduzida!$C$1:$CN$437,83,FALSE)</f>
        <v>44371</v>
      </c>
      <c r="AT343">
        <f>VLOOKUP(C343,[1]base_traduzida!$C$1:$CN$437,84,FALSE)</f>
        <v>0</v>
      </c>
      <c r="AU343" t="str">
        <f>VLOOKUP(C343,[1]base_traduzida!$C$1:$CN$437,82,FALSE)</f>
        <v>Ruim</v>
      </c>
      <c r="AV343">
        <f>VLOOKUP(C343,[1]base_traduzida!$C$1:$CN$437,90,FALSE)</f>
        <v>0</v>
      </c>
      <c r="AW343">
        <f>VLOOKUP(C343,[1]base_traduzida!$C$1:$CN$437,66,FALSE)</f>
        <v>0</v>
      </c>
      <c r="AX343">
        <f>VLOOKUP(C343,[1]base_traduzida!$C$1:$CN$437,64,FALSE)</f>
        <v>0</v>
      </c>
      <c r="AY343">
        <f>VLOOKUP(C343,[1]base_traduzida!$C$1:$CN$437,65,FALSE)</f>
        <v>0</v>
      </c>
      <c r="AZ343">
        <f>VLOOKUP(C343,[1]base_traduzida!$C$1:$CN$437,69,FALSE)</f>
        <v>0</v>
      </c>
    </row>
    <row r="344" spans="1:52" x14ac:dyDescent="0.25">
      <c r="A344" t="s">
        <v>2603</v>
      </c>
      <c r="B344" t="s">
        <v>2604</v>
      </c>
      <c r="C344" t="s">
        <v>2605</v>
      </c>
      <c r="D344" t="s">
        <v>2606</v>
      </c>
      <c r="E344">
        <v>2015</v>
      </c>
      <c r="G344">
        <v>1</v>
      </c>
      <c r="H344" t="s">
        <v>2607</v>
      </c>
      <c r="I344" t="s">
        <v>2608</v>
      </c>
      <c r="L344">
        <v>5</v>
      </c>
      <c r="M344" t="b">
        <v>1</v>
      </c>
      <c r="N344" t="s">
        <v>2609</v>
      </c>
      <c r="O344" t="s">
        <v>223</v>
      </c>
      <c r="P344" t="s">
        <v>2610</v>
      </c>
      <c r="Q344" t="s">
        <v>2611</v>
      </c>
      <c r="S344">
        <v>112553</v>
      </c>
      <c r="T344" t="s">
        <v>54</v>
      </c>
      <c r="U344" t="s">
        <v>75</v>
      </c>
      <c r="W344" t="s">
        <v>57</v>
      </c>
      <c r="AA344">
        <f>VLOOKUP(C344,[1]base_traduzida!$C$1:$CN$437,8,FALSE)</f>
        <v>0</v>
      </c>
      <c r="AB344">
        <f>VLOOKUP(C344,[1]base_traduzida!$C$1:$CN$437,9,FALSE)</f>
        <v>0</v>
      </c>
      <c r="AC344">
        <f>VLOOKUP(C344,[1]base_traduzida!$C$1:$CN$437,16,FALSE)</f>
        <v>0</v>
      </c>
      <c r="AD344">
        <f>VLOOKUP(C344,[1]base_traduzida!$C$1:$CN$437,68,FALSE)</f>
        <v>0</v>
      </c>
      <c r="AE344">
        <f>VLOOKUP(C344,[1]base_traduzida!$C$1:$CN$437,67,FALSE)</f>
        <v>0</v>
      </c>
      <c r="AF344">
        <f>VLOOKUP(C344,[1]base_traduzida!$C$1:$CN$437,71,FALSE)</f>
        <v>0</v>
      </c>
      <c r="AG344">
        <f>VLOOKUP(C344,[1]base_traduzida!$C$1:$CN$437,72,FALSE)</f>
        <v>0</v>
      </c>
      <c r="AH344">
        <f>VLOOKUP(C344,[1]base_traduzida!$C$1:$CN$437,73,FALSE)</f>
        <v>0</v>
      </c>
      <c r="AI344">
        <f>VLOOKUP(C344,[1]base_traduzida!$C$1:$CN$437,74,FALSE)</f>
        <v>0</v>
      </c>
      <c r="AJ344">
        <f>VLOOKUP(C344,[1]base_traduzida!$C$1:$CN$437,75,FALSE)</f>
        <v>0</v>
      </c>
      <c r="AK344">
        <f>VLOOKUP(C344,[1]base_traduzida!$C$1:$CN$437,76,FALSE)</f>
        <v>0</v>
      </c>
      <c r="AL344">
        <f>VLOOKUP(C344,[1]base_traduzida!$C$1:$CN$437,77,FALSE)</f>
        <v>0</v>
      </c>
      <c r="AM344">
        <f>VLOOKUP(C344,[1]base_traduzida!$C$1:$CN$437,78,FALSE)</f>
        <v>0</v>
      </c>
      <c r="AN344">
        <v>0</v>
      </c>
      <c r="AO344">
        <f>VLOOKUP(C344,[1]base_traduzida!$C$1:$CN$437,80,FALSE)</f>
        <v>0</v>
      </c>
      <c r="AP344">
        <f>VLOOKUP(C344,[1]base_traduzida!$C$1:$CN$437,81,FALSE)</f>
        <v>0</v>
      </c>
      <c r="AQ344">
        <v>0</v>
      </c>
      <c r="AR344">
        <f>VLOOKUP(C344,[1]base_traduzida!$C$1:$CN$437,85,FALSE)</f>
        <v>0</v>
      </c>
      <c r="AS344">
        <f>VLOOKUP(C344,[1]base_traduzida!$C$1:$CN$437,83,FALSE)</f>
        <v>0</v>
      </c>
      <c r="AT344">
        <f>VLOOKUP(C344,[1]base_traduzida!$C$1:$CN$437,84,FALSE)</f>
        <v>0</v>
      </c>
      <c r="AU344">
        <f>VLOOKUP(C344,[1]base_traduzida!$C$1:$CN$437,82,FALSE)</f>
        <v>0</v>
      </c>
      <c r="AV344">
        <f>VLOOKUP(C344,[1]base_traduzida!$C$1:$CN$437,90,FALSE)</f>
        <v>0</v>
      </c>
      <c r="AW344">
        <f>VLOOKUP(C344,[1]base_traduzida!$C$1:$CN$437,66,FALSE)</f>
        <v>0</v>
      </c>
      <c r="AX344">
        <f>VLOOKUP(C344,[1]base_traduzida!$C$1:$CN$437,64,FALSE)</f>
        <v>0</v>
      </c>
      <c r="AY344">
        <f>VLOOKUP(C344,[1]base_traduzida!$C$1:$CN$437,65,FALSE)</f>
        <v>0</v>
      </c>
      <c r="AZ344">
        <f>VLOOKUP(C344,[1]base_traduzida!$C$1:$CN$437,69,FALSE)</f>
        <v>0</v>
      </c>
    </row>
    <row r="345" spans="1:52" x14ac:dyDescent="0.25">
      <c r="A345" t="s">
        <v>2612</v>
      </c>
      <c r="B345" t="s">
        <v>2613</v>
      </c>
      <c r="C345" t="s">
        <v>2614</v>
      </c>
      <c r="D345" t="s">
        <v>2615</v>
      </c>
      <c r="E345">
        <v>2007</v>
      </c>
      <c r="G345">
        <v>3</v>
      </c>
      <c r="H345" t="s">
        <v>2616</v>
      </c>
      <c r="I345" t="s">
        <v>2617</v>
      </c>
      <c r="L345">
        <v>5</v>
      </c>
      <c r="M345" t="b">
        <v>1</v>
      </c>
      <c r="N345" t="s">
        <v>2618</v>
      </c>
      <c r="O345" t="s">
        <v>116</v>
      </c>
      <c r="P345" t="s">
        <v>2619</v>
      </c>
      <c r="Q345" t="s">
        <v>2620</v>
      </c>
      <c r="R345" t="s">
        <v>2621</v>
      </c>
      <c r="S345">
        <v>70370</v>
      </c>
      <c r="T345" t="s">
        <v>54</v>
      </c>
      <c r="U345" t="s">
        <v>75</v>
      </c>
      <c r="W345" t="s">
        <v>57</v>
      </c>
      <c r="AA345">
        <f>VLOOKUP(C345,[1]base_traduzida!$C$1:$CN$437,8,FALSE)</f>
        <v>0</v>
      </c>
      <c r="AB345">
        <f>VLOOKUP(C345,[1]base_traduzida!$C$1:$CN$437,9,FALSE)</f>
        <v>0</v>
      </c>
      <c r="AC345">
        <f>VLOOKUP(C345,[1]base_traduzida!$C$1:$CN$437,16,FALSE)</f>
        <v>0</v>
      </c>
      <c r="AD345">
        <f>VLOOKUP(C345,[1]base_traduzida!$C$1:$CN$437,68,FALSE)</f>
        <v>0</v>
      </c>
      <c r="AE345">
        <f>VLOOKUP(C345,[1]base_traduzida!$C$1:$CN$437,67,FALSE)</f>
        <v>0</v>
      </c>
      <c r="AF345">
        <f>VLOOKUP(C345,[1]base_traduzida!$C$1:$CN$437,71,FALSE)</f>
        <v>0</v>
      </c>
      <c r="AG345">
        <f>VLOOKUP(C345,[1]base_traduzida!$C$1:$CN$437,72,FALSE)</f>
        <v>0</v>
      </c>
      <c r="AH345">
        <f>VLOOKUP(C345,[1]base_traduzida!$C$1:$CN$437,73,FALSE)</f>
        <v>0</v>
      </c>
      <c r="AI345">
        <f>VLOOKUP(C345,[1]base_traduzida!$C$1:$CN$437,74,FALSE)</f>
        <v>0</v>
      </c>
      <c r="AJ345">
        <f>VLOOKUP(C345,[1]base_traduzida!$C$1:$CN$437,75,FALSE)</f>
        <v>0</v>
      </c>
      <c r="AK345">
        <f>VLOOKUP(C345,[1]base_traduzida!$C$1:$CN$437,76,FALSE)</f>
        <v>0</v>
      </c>
      <c r="AL345">
        <f>VLOOKUP(C345,[1]base_traduzida!$C$1:$CN$437,77,FALSE)</f>
        <v>0</v>
      </c>
      <c r="AM345">
        <f>VLOOKUP(C345,[1]base_traduzida!$C$1:$CN$437,78,FALSE)</f>
        <v>0</v>
      </c>
      <c r="AN345">
        <v>0</v>
      </c>
      <c r="AO345">
        <f>VLOOKUP(C345,[1]base_traduzida!$C$1:$CN$437,80,FALSE)</f>
        <v>0</v>
      </c>
      <c r="AP345">
        <f>VLOOKUP(C345,[1]base_traduzida!$C$1:$CN$437,81,FALSE)</f>
        <v>0</v>
      </c>
      <c r="AQ345">
        <v>0</v>
      </c>
      <c r="AR345">
        <f>VLOOKUP(C345,[1]base_traduzida!$C$1:$CN$437,85,FALSE)</f>
        <v>0</v>
      </c>
      <c r="AS345">
        <f>VLOOKUP(C345,[1]base_traduzida!$C$1:$CN$437,83,FALSE)</f>
        <v>0</v>
      </c>
      <c r="AT345">
        <f>VLOOKUP(C345,[1]base_traduzida!$C$1:$CN$437,84,FALSE)</f>
        <v>0</v>
      </c>
      <c r="AU345">
        <f>VLOOKUP(C345,[1]base_traduzida!$C$1:$CN$437,82,FALSE)</f>
        <v>0</v>
      </c>
      <c r="AV345">
        <f>VLOOKUP(C345,[1]base_traduzida!$C$1:$CN$437,90,FALSE)</f>
        <v>0</v>
      </c>
      <c r="AW345">
        <f>VLOOKUP(C345,[1]base_traduzida!$C$1:$CN$437,66,FALSE)</f>
        <v>0</v>
      </c>
      <c r="AX345">
        <f>VLOOKUP(C345,[1]base_traduzida!$C$1:$CN$437,64,FALSE)</f>
        <v>0</v>
      </c>
      <c r="AY345">
        <f>VLOOKUP(C345,[1]base_traduzida!$C$1:$CN$437,65,FALSE)</f>
        <v>0</v>
      </c>
      <c r="AZ345">
        <f>VLOOKUP(C345,[1]base_traduzida!$C$1:$CN$437,69,FALSE)</f>
        <v>0</v>
      </c>
    </row>
    <row r="346" spans="1:52" x14ac:dyDescent="0.25">
      <c r="A346" t="s">
        <v>2622</v>
      </c>
      <c r="B346" t="s">
        <v>2623</v>
      </c>
      <c r="C346" t="s">
        <v>2624</v>
      </c>
      <c r="D346" t="s">
        <v>2625</v>
      </c>
      <c r="E346">
        <v>2017</v>
      </c>
      <c r="F346" t="s">
        <v>61</v>
      </c>
      <c r="G346">
        <v>71</v>
      </c>
      <c r="H346" t="s">
        <v>2626</v>
      </c>
      <c r="I346" t="s">
        <v>2627</v>
      </c>
      <c r="J346" t="s">
        <v>61</v>
      </c>
      <c r="L346">
        <v>4</v>
      </c>
      <c r="M346" t="b">
        <v>1</v>
      </c>
      <c r="N346" t="s">
        <v>2628</v>
      </c>
      <c r="O346" t="s">
        <v>53</v>
      </c>
      <c r="T346" t="s">
        <v>54</v>
      </c>
      <c r="U346" t="s">
        <v>55</v>
      </c>
      <c r="V346" t="s">
        <v>83</v>
      </c>
      <c r="W346" t="s">
        <v>57</v>
      </c>
      <c r="AA346" t="e">
        <f>VLOOKUP(C346,[1]base_traduzida!$C$1:$CN$437,8,FALSE)</f>
        <v>#N/A</v>
      </c>
      <c r="AB346" t="e">
        <f>VLOOKUP(C346,[1]base_traduzida!$C$1:$CN$437,9,FALSE)</f>
        <v>#N/A</v>
      </c>
      <c r="AC346" t="e">
        <f>VLOOKUP(C346,[1]base_traduzida!$C$1:$CN$437,16,FALSE)</f>
        <v>#N/A</v>
      </c>
      <c r="AD346" t="e">
        <f>VLOOKUP(C346,[1]base_traduzida!$C$1:$CN$437,68,FALSE)</f>
        <v>#N/A</v>
      </c>
      <c r="AE346" t="e">
        <f>VLOOKUP(C346,[1]base_traduzida!$C$1:$CN$437,67,FALSE)</f>
        <v>#N/A</v>
      </c>
      <c r="AF346" t="e">
        <f>VLOOKUP(C346,[1]base_traduzida!$C$1:$CN$437,71,FALSE)</f>
        <v>#N/A</v>
      </c>
      <c r="AG346" t="e">
        <f>VLOOKUP(C346,[1]base_traduzida!$C$1:$CN$437,72,FALSE)</f>
        <v>#N/A</v>
      </c>
      <c r="AH346" t="e">
        <f>VLOOKUP(C346,[1]base_traduzida!$C$1:$CN$437,73,FALSE)</f>
        <v>#N/A</v>
      </c>
      <c r="AI346" t="e">
        <f>VLOOKUP(C346,[1]base_traduzida!$C$1:$CN$437,74,FALSE)</f>
        <v>#N/A</v>
      </c>
      <c r="AJ346" t="e">
        <f>VLOOKUP(C346,[1]base_traduzida!$C$1:$CN$437,75,FALSE)</f>
        <v>#N/A</v>
      </c>
      <c r="AK346" t="e">
        <f>VLOOKUP(C346,[1]base_traduzida!$C$1:$CN$437,76,FALSE)</f>
        <v>#N/A</v>
      </c>
      <c r="AL346" t="e">
        <f>VLOOKUP(C346,[1]base_traduzida!$C$1:$CN$437,77,FALSE)</f>
        <v>#N/A</v>
      </c>
      <c r="AM346" t="e">
        <f>VLOOKUP(C346,[1]base_traduzida!$C$1:$CN$437,78,FALSE)</f>
        <v>#N/A</v>
      </c>
      <c r="AN346">
        <v>0</v>
      </c>
      <c r="AO346" t="e">
        <f>VLOOKUP(C346,[1]base_traduzida!$C$1:$CN$437,80,FALSE)</f>
        <v>#N/A</v>
      </c>
      <c r="AP346" t="e">
        <f>VLOOKUP(C346,[1]base_traduzida!$C$1:$CN$437,81,FALSE)</f>
        <v>#N/A</v>
      </c>
      <c r="AQ346">
        <v>0</v>
      </c>
      <c r="AR346" t="e">
        <f>VLOOKUP(C346,[1]base_traduzida!$C$1:$CN$437,85,FALSE)</f>
        <v>#N/A</v>
      </c>
      <c r="AS346" t="e">
        <f>VLOOKUP(C346,[1]base_traduzida!$C$1:$CN$437,83,FALSE)</f>
        <v>#N/A</v>
      </c>
      <c r="AT346" t="e">
        <f>VLOOKUP(C346,[1]base_traduzida!$C$1:$CN$437,84,FALSE)</f>
        <v>#N/A</v>
      </c>
      <c r="AU346" t="e">
        <f>VLOOKUP(C346,[1]base_traduzida!$C$1:$CN$437,82,FALSE)</f>
        <v>#N/A</v>
      </c>
      <c r="AV346" t="e">
        <f>VLOOKUP(C346,[1]base_traduzida!$C$1:$CN$437,90,FALSE)</f>
        <v>#N/A</v>
      </c>
      <c r="AW346" t="e">
        <f>VLOOKUP(C346,[1]base_traduzida!$C$1:$CN$437,66,FALSE)</f>
        <v>#N/A</v>
      </c>
      <c r="AX346" t="e">
        <f>VLOOKUP(C346,[1]base_traduzida!$C$1:$CN$437,64,FALSE)</f>
        <v>#N/A</v>
      </c>
      <c r="AY346" t="e">
        <f>VLOOKUP(C346,[1]base_traduzida!$C$1:$CN$437,65,FALSE)</f>
        <v>#N/A</v>
      </c>
      <c r="AZ346" t="e">
        <f>VLOOKUP(C346,[1]base_traduzida!$C$1:$CN$437,69,FALSE)</f>
        <v>#N/A</v>
      </c>
    </row>
    <row r="347" spans="1:52" x14ac:dyDescent="0.25">
      <c r="A347" t="s">
        <v>2629</v>
      </c>
      <c r="B347" t="s">
        <v>2630</v>
      </c>
      <c r="C347" t="s">
        <v>2631</v>
      </c>
      <c r="D347" t="s">
        <v>2632</v>
      </c>
      <c r="E347">
        <v>2017</v>
      </c>
      <c r="F347" t="s">
        <v>61</v>
      </c>
      <c r="G347">
        <v>2</v>
      </c>
      <c r="H347" t="s">
        <v>2633</v>
      </c>
      <c r="I347" t="s">
        <v>2634</v>
      </c>
      <c r="J347" t="s">
        <v>61</v>
      </c>
      <c r="L347">
        <v>1</v>
      </c>
      <c r="M347" t="b">
        <v>0</v>
      </c>
      <c r="N347" t="s">
        <v>2635</v>
      </c>
      <c r="O347" t="s">
        <v>741</v>
      </c>
      <c r="P347" t="s">
        <v>2636</v>
      </c>
      <c r="Q347" t="s">
        <v>2637</v>
      </c>
      <c r="S347">
        <v>133230</v>
      </c>
      <c r="T347" t="s">
        <v>54</v>
      </c>
      <c r="U347" t="s">
        <v>75</v>
      </c>
      <c r="W347" t="s">
        <v>57</v>
      </c>
      <c r="AA347">
        <f>VLOOKUP(C347,[1]base_traduzida!$C$1:$CN$437,8,FALSE)</f>
        <v>0</v>
      </c>
      <c r="AB347">
        <f>VLOOKUP(C347,[1]base_traduzida!$C$1:$CN$437,9,FALSE)</f>
        <v>0</v>
      </c>
      <c r="AC347">
        <f>VLOOKUP(C347,[1]base_traduzida!$C$1:$CN$437,16,FALSE)</f>
        <v>0</v>
      </c>
      <c r="AD347">
        <f>VLOOKUP(C347,[1]base_traduzida!$C$1:$CN$437,68,FALSE)</f>
        <v>1</v>
      </c>
      <c r="AE347">
        <f>VLOOKUP(C347,[1]base_traduzida!$C$1:$CN$437,67,FALSE)</f>
        <v>0</v>
      </c>
      <c r="AF347">
        <f>VLOOKUP(C347,[1]base_traduzida!$C$1:$CN$437,71,FALSE)</f>
        <v>0</v>
      </c>
      <c r="AG347">
        <f>VLOOKUP(C347,[1]base_traduzida!$C$1:$CN$437,72,FALSE)</f>
        <v>0</v>
      </c>
      <c r="AH347">
        <f>VLOOKUP(C347,[1]base_traduzida!$C$1:$CN$437,73,FALSE)</f>
        <v>0</v>
      </c>
      <c r="AI347">
        <f>VLOOKUP(C347,[1]base_traduzida!$C$1:$CN$437,74,FALSE)</f>
        <v>0</v>
      </c>
      <c r="AJ347">
        <f>VLOOKUP(C347,[1]base_traduzida!$C$1:$CN$437,75,FALSE)</f>
        <v>0</v>
      </c>
      <c r="AK347">
        <f>VLOOKUP(C347,[1]base_traduzida!$C$1:$CN$437,76,FALSE)</f>
        <v>0</v>
      </c>
      <c r="AL347">
        <f>VLOOKUP(C347,[1]base_traduzida!$C$1:$CN$437,77,FALSE)</f>
        <v>0</v>
      </c>
      <c r="AM347">
        <f>VLOOKUP(C347,[1]base_traduzida!$C$1:$CN$437,78,FALSE)</f>
        <v>0</v>
      </c>
      <c r="AN347">
        <v>0</v>
      </c>
      <c r="AO347">
        <f>VLOOKUP(C347,[1]base_traduzida!$C$1:$CN$437,80,FALSE)</f>
        <v>0</v>
      </c>
      <c r="AP347" t="str">
        <f>VLOOKUP(C347,[1]base_traduzida!$C$1:$CN$437,81,FALSE)</f>
        <v>Entra ou ñ para leitura: talvez</v>
      </c>
      <c r="AQ347">
        <v>0</v>
      </c>
      <c r="AR347">
        <f>VLOOKUP(C347,[1]base_traduzida!$C$1:$CN$437,85,FALSE)</f>
        <v>1</v>
      </c>
      <c r="AS347">
        <f>VLOOKUP(C347,[1]base_traduzida!$C$1:$CN$437,83,FALSE)</f>
        <v>44373</v>
      </c>
      <c r="AT347">
        <f>VLOOKUP(C347,[1]base_traduzida!$C$1:$CN$437,84,FALSE)</f>
        <v>0</v>
      </c>
      <c r="AU347" t="str">
        <f>VLOOKUP(C347,[1]base_traduzida!$C$1:$CN$437,82,FALSE)</f>
        <v>Razoavel</v>
      </c>
      <c r="AV347">
        <f>VLOOKUP(C347,[1]base_traduzida!$C$1:$CN$437,90,FALSE)</f>
        <v>0</v>
      </c>
      <c r="AW347">
        <f>VLOOKUP(C347,[1]base_traduzida!$C$1:$CN$437,66,FALSE)</f>
        <v>0</v>
      </c>
      <c r="AX347">
        <f>VLOOKUP(C347,[1]base_traduzida!$C$1:$CN$437,64,FALSE)</f>
        <v>0</v>
      </c>
      <c r="AY347">
        <f>VLOOKUP(C347,[1]base_traduzida!$C$1:$CN$437,65,FALSE)</f>
        <v>0</v>
      </c>
      <c r="AZ347">
        <f>VLOOKUP(C347,[1]base_traduzida!$C$1:$CN$437,69,FALSE)</f>
        <v>0</v>
      </c>
    </row>
    <row r="348" spans="1:52" x14ac:dyDescent="0.25">
      <c r="A348" t="s">
        <v>2638</v>
      </c>
      <c r="C348" t="s">
        <v>2639</v>
      </c>
      <c r="D348" t="s">
        <v>2640</v>
      </c>
      <c r="E348">
        <v>2022</v>
      </c>
      <c r="F348" t="s">
        <v>61</v>
      </c>
      <c r="H348" t="s">
        <v>2641</v>
      </c>
      <c r="I348" t="s">
        <v>2642</v>
      </c>
      <c r="J348" t="s">
        <v>61</v>
      </c>
      <c r="L348">
        <v>10</v>
      </c>
      <c r="M348" t="b">
        <v>1</v>
      </c>
      <c r="N348" t="s">
        <v>2643</v>
      </c>
      <c r="O348" t="s">
        <v>156</v>
      </c>
      <c r="P348" t="s">
        <v>2644</v>
      </c>
      <c r="Q348" t="s">
        <v>2645</v>
      </c>
      <c r="S348">
        <v>178870</v>
      </c>
      <c r="T348" t="s">
        <v>54</v>
      </c>
      <c r="U348" t="s">
        <v>75</v>
      </c>
      <c r="W348" t="s">
        <v>57</v>
      </c>
      <c r="AA348" t="e">
        <f>VLOOKUP(C348,[1]base_traduzida!$C$1:$CN$437,8,FALSE)</f>
        <v>#N/A</v>
      </c>
      <c r="AB348" t="e">
        <f>VLOOKUP(C348,[1]base_traduzida!$C$1:$CN$437,9,FALSE)</f>
        <v>#N/A</v>
      </c>
      <c r="AC348" t="e">
        <f>VLOOKUP(C348,[1]base_traduzida!$C$1:$CN$437,16,FALSE)</f>
        <v>#N/A</v>
      </c>
      <c r="AD348" t="e">
        <f>VLOOKUP(C348,[1]base_traduzida!$C$1:$CN$437,68,FALSE)</f>
        <v>#N/A</v>
      </c>
      <c r="AE348" t="e">
        <f>VLOOKUP(C348,[1]base_traduzida!$C$1:$CN$437,67,FALSE)</f>
        <v>#N/A</v>
      </c>
      <c r="AF348" t="e">
        <f>VLOOKUP(C348,[1]base_traduzida!$C$1:$CN$437,71,FALSE)</f>
        <v>#N/A</v>
      </c>
      <c r="AG348" t="e">
        <f>VLOOKUP(C348,[1]base_traduzida!$C$1:$CN$437,72,FALSE)</f>
        <v>#N/A</v>
      </c>
      <c r="AH348" t="e">
        <f>VLOOKUP(C348,[1]base_traduzida!$C$1:$CN$437,73,FALSE)</f>
        <v>#N/A</v>
      </c>
      <c r="AI348" t="e">
        <f>VLOOKUP(C348,[1]base_traduzida!$C$1:$CN$437,74,FALSE)</f>
        <v>#N/A</v>
      </c>
      <c r="AJ348" t="e">
        <f>VLOOKUP(C348,[1]base_traduzida!$C$1:$CN$437,75,FALSE)</f>
        <v>#N/A</v>
      </c>
      <c r="AK348" t="e">
        <f>VLOOKUP(C348,[1]base_traduzida!$C$1:$CN$437,76,FALSE)</f>
        <v>#N/A</v>
      </c>
      <c r="AL348" t="e">
        <f>VLOOKUP(C348,[1]base_traduzida!$C$1:$CN$437,77,FALSE)</f>
        <v>#N/A</v>
      </c>
      <c r="AM348" t="e">
        <f>VLOOKUP(C348,[1]base_traduzida!$C$1:$CN$437,78,FALSE)</f>
        <v>#N/A</v>
      </c>
      <c r="AN348">
        <v>0</v>
      </c>
      <c r="AO348" t="e">
        <f>VLOOKUP(C348,[1]base_traduzida!$C$1:$CN$437,80,FALSE)</f>
        <v>#N/A</v>
      </c>
      <c r="AP348" t="e">
        <f>VLOOKUP(C348,[1]base_traduzida!$C$1:$CN$437,81,FALSE)</f>
        <v>#N/A</v>
      </c>
      <c r="AQ348">
        <v>0</v>
      </c>
      <c r="AR348" t="e">
        <f>VLOOKUP(C348,[1]base_traduzida!$C$1:$CN$437,85,FALSE)</f>
        <v>#N/A</v>
      </c>
      <c r="AS348" t="e">
        <f>VLOOKUP(C348,[1]base_traduzida!$C$1:$CN$437,83,FALSE)</f>
        <v>#N/A</v>
      </c>
      <c r="AT348" t="e">
        <f>VLOOKUP(C348,[1]base_traduzida!$C$1:$CN$437,84,FALSE)</f>
        <v>#N/A</v>
      </c>
      <c r="AU348" t="e">
        <f>VLOOKUP(C348,[1]base_traduzida!$C$1:$CN$437,82,FALSE)</f>
        <v>#N/A</v>
      </c>
      <c r="AV348" t="e">
        <f>VLOOKUP(C348,[1]base_traduzida!$C$1:$CN$437,90,FALSE)</f>
        <v>#N/A</v>
      </c>
      <c r="AW348" t="e">
        <f>VLOOKUP(C348,[1]base_traduzida!$C$1:$CN$437,66,FALSE)</f>
        <v>#N/A</v>
      </c>
      <c r="AX348" t="e">
        <f>VLOOKUP(C348,[1]base_traduzida!$C$1:$CN$437,64,FALSE)</f>
        <v>#N/A</v>
      </c>
      <c r="AY348" t="e">
        <f>VLOOKUP(C348,[1]base_traduzida!$C$1:$CN$437,65,FALSE)</f>
        <v>#N/A</v>
      </c>
      <c r="AZ348" t="e">
        <f>VLOOKUP(C348,[1]base_traduzida!$C$1:$CN$437,69,FALSE)</f>
        <v>#N/A</v>
      </c>
    </row>
    <row r="349" spans="1:52" x14ac:dyDescent="0.25">
      <c r="A349" t="s">
        <v>2646</v>
      </c>
      <c r="B349" t="s">
        <v>2647</v>
      </c>
      <c r="C349" t="s">
        <v>2648</v>
      </c>
      <c r="D349" t="s">
        <v>2649</v>
      </c>
      <c r="E349">
        <v>2016</v>
      </c>
      <c r="H349" t="s">
        <v>2650</v>
      </c>
      <c r="I349" t="s">
        <v>2651</v>
      </c>
      <c r="J349" t="s">
        <v>61</v>
      </c>
      <c r="L349">
        <v>10</v>
      </c>
      <c r="M349" t="b">
        <v>1</v>
      </c>
      <c r="N349" t="s">
        <v>2652</v>
      </c>
      <c r="O349" t="s">
        <v>182</v>
      </c>
      <c r="P349" t="s">
        <v>2653</v>
      </c>
      <c r="Q349" t="s">
        <v>2654</v>
      </c>
      <c r="S349">
        <v>140689</v>
      </c>
      <c r="T349" t="s">
        <v>54</v>
      </c>
      <c r="U349" t="s">
        <v>75</v>
      </c>
      <c r="W349" t="s">
        <v>57</v>
      </c>
      <c r="AA349">
        <f>VLOOKUP(C349,[1]base_traduzida!$C$1:$CN$437,8,FALSE)</f>
        <v>0</v>
      </c>
      <c r="AB349">
        <f>VLOOKUP(C349,[1]base_traduzida!$C$1:$CN$437,9,FALSE)</f>
        <v>0</v>
      </c>
      <c r="AC349">
        <f>VLOOKUP(C349,[1]base_traduzida!$C$1:$CN$437,16,FALSE)</f>
        <v>0</v>
      </c>
      <c r="AD349">
        <f>VLOOKUP(C349,[1]base_traduzida!$C$1:$CN$437,68,FALSE)</f>
        <v>0</v>
      </c>
      <c r="AE349">
        <f>VLOOKUP(C349,[1]base_traduzida!$C$1:$CN$437,67,FALSE)</f>
        <v>0</v>
      </c>
      <c r="AF349">
        <f>VLOOKUP(C349,[1]base_traduzida!$C$1:$CN$437,71,FALSE)</f>
        <v>0</v>
      </c>
      <c r="AG349">
        <f>VLOOKUP(C349,[1]base_traduzida!$C$1:$CN$437,72,FALSE)</f>
        <v>0</v>
      </c>
      <c r="AH349">
        <f>VLOOKUP(C349,[1]base_traduzida!$C$1:$CN$437,73,FALSE)</f>
        <v>0</v>
      </c>
      <c r="AI349">
        <f>VLOOKUP(C349,[1]base_traduzida!$C$1:$CN$437,74,FALSE)</f>
        <v>0</v>
      </c>
      <c r="AJ349">
        <f>VLOOKUP(C349,[1]base_traduzida!$C$1:$CN$437,75,FALSE)</f>
        <v>0</v>
      </c>
      <c r="AK349">
        <f>VLOOKUP(C349,[1]base_traduzida!$C$1:$CN$437,76,FALSE)</f>
        <v>0</v>
      </c>
      <c r="AL349">
        <f>VLOOKUP(C349,[1]base_traduzida!$C$1:$CN$437,77,FALSE)</f>
        <v>0</v>
      </c>
      <c r="AM349">
        <f>VLOOKUP(C349,[1]base_traduzida!$C$1:$CN$437,78,FALSE)</f>
        <v>0</v>
      </c>
      <c r="AN349">
        <v>0</v>
      </c>
      <c r="AO349">
        <f>VLOOKUP(C349,[1]base_traduzida!$C$1:$CN$437,80,FALSE)</f>
        <v>0</v>
      </c>
      <c r="AP349">
        <f>VLOOKUP(C349,[1]base_traduzida!$C$1:$CN$437,81,FALSE)</f>
        <v>0</v>
      </c>
      <c r="AQ349">
        <v>0</v>
      </c>
      <c r="AR349">
        <f>VLOOKUP(C349,[1]base_traduzida!$C$1:$CN$437,85,FALSE)</f>
        <v>0</v>
      </c>
      <c r="AS349">
        <f>VLOOKUP(C349,[1]base_traduzida!$C$1:$CN$437,83,FALSE)</f>
        <v>0</v>
      </c>
      <c r="AT349">
        <f>VLOOKUP(C349,[1]base_traduzida!$C$1:$CN$437,84,FALSE)</f>
        <v>0</v>
      </c>
      <c r="AU349">
        <f>VLOOKUP(C349,[1]base_traduzida!$C$1:$CN$437,82,FALSE)</f>
        <v>0</v>
      </c>
      <c r="AV349">
        <f>VLOOKUP(C349,[1]base_traduzida!$C$1:$CN$437,90,FALSE)</f>
        <v>0</v>
      </c>
      <c r="AW349">
        <f>VLOOKUP(C349,[1]base_traduzida!$C$1:$CN$437,66,FALSE)</f>
        <v>0</v>
      </c>
      <c r="AX349">
        <f>VLOOKUP(C349,[1]base_traduzida!$C$1:$CN$437,64,FALSE)</f>
        <v>0</v>
      </c>
      <c r="AY349">
        <f>VLOOKUP(C349,[1]base_traduzida!$C$1:$CN$437,65,FALSE)</f>
        <v>0</v>
      </c>
      <c r="AZ349">
        <f>VLOOKUP(C349,[1]base_traduzida!$C$1:$CN$437,69,FALSE)</f>
        <v>0</v>
      </c>
    </row>
    <row r="350" spans="1:52" x14ac:dyDescent="0.25">
      <c r="A350" t="s">
        <v>2655</v>
      </c>
      <c r="B350" t="s">
        <v>2656</v>
      </c>
      <c r="C350" t="s">
        <v>2657</v>
      </c>
      <c r="D350" t="s">
        <v>2658</v>
      </c>
      <c r="E350">
        <v>2012</v>
      </c>
      <c r="G350">
        <v>4</v>
      </c>
      <c r="H350" t="s">
        <v>2659</v>
      </c>
      <c r="I350" t="s">
        <v>2660</v>
      </c>
      <c r="J350" t="s">
        <v>61</v>
      </c>
      <c r="L350">
        <v>5</v>
      </c>
      <c r="M350" t="b">
        <v>1</v>
      </c>
      <c r="N350" t="s">
        <v>2661</v>
      </c>
      <c r="O350" t="s">
        <v>223</v>
      </c>
      <c r="P350" t="s">
        <v>2046</v>
      </c>
      <c r="Q350" t="s">
        <v>2047</v>
      </c>
      <c r="R350" t="s">
        <v>2048</v>
      </c>
      <c r="T350" t="s">
        <v>54</v>
      </c>
      <c r="U350" t="s">
        <v>75</v>
      </c>
      <c r="W350" t="s">
        <v>57</v>
      </c>
      <c r="AA350">
        <f>VLOOKUP(C350,[1]base_traduzida!$C$1:$CN$437,8,FALSE)</f>
        <v>0</v>
      </c>
      <c r="AB350">
        <f>VLOOKUP(C350,[1]base_traduzida!$C$1:$CN$437,9,FALSE)</f>
        <v>0</v>
      </c>
      <c r="AC350">
        <f>VLOOKUP(C350,[1]base_traduzida!$C$1:$CN$437,16,FALSE)</f>
        <v>0</v>
      </c>
      <c r="AD350">
        <f>VLOOKUP(C350,[1]base_traduzida!$C$1:$CN$437,68,FALSE)</f>
        <v>0</v>
      </c>
      <c r="AE350">
        <f>VLOOKUP(C350,[1]base_traduzida!$C$1:$CN$437,67,FALSE)</f>
        <v>0</v>
      </c>
      <c r="AF350">
        <f>VLOOKUP(C350,[1]base_traduzida!$C$1:$CN$437,71,FALSE)</f>
        <v>0</v>
      </c>
      <c r="AG350">
        <f>VLOOKUP(C350,[1]base_traduzida!$C$1:$CN$437,72,FALSE)</f>
        <v>0</v>
      </c>
      <c r="AH350">
        <f>VLOOKUP(C350,[1]base_traduzida!$C$1:$CN$437,73,FALSE)</f>
        <v>0</v>
      </c>
      <c r="AI350">
        <f>VLOOKUP(C350,[1]base_traduzida!$C$1:$CN$437,74,FALSE)</f>
        <v>0</v>
      </c>
      <c r="AJ350">
        <f>VLOOKUP(C350,[1]base_traduzida!$C$1:$CN$437,75,FALSE)</f>
        <v>0</v>
      </c>
      <c r="AK350">
        <f>VLOOKUP(C350,[1]base_traduzida!$C$1:$CN$437,76,FALSE)</f>
        <v>0</v>
      </c>
      <c r="AL350">
        <f>VLOOKUP(C350,[1]base_traduzida!$C$1:$CN$437,77,FALSE)</f>
        <v>0</v>
      </c>
      <c r="AM350">
        <f>VLOOKUP(C350,[1]base_traduzida!$C$1:$CN$437,78,FALSE)</f>
        <v>0</v>
      </c>
      <c r="AN350">
        <v>0</v>
      </c>
      <c r="AO350">
        <f>VLOOKUP(C350,[1]base_traduzida!$C$1:$CN$437,80,FALSE)</f>
        <v>0</v>
      </c>
      <c r="AP350">
        <f>VLOOKUP(C350,[1]base_traduzida!$C$1:$CN$437,81,FALSE)</f>
        <v>0</v>
      </c>
      <c r="AQ350">
        <v>0</v>
      </c>
      <c r="AR350">
        <f>VLOOKUP(C350,[1]base_traduzida!$C$1:$CN$437,85,FALSE)</f>
        <v>0</v>
      </c>
      <c r="AS350">
        <f>VLOOKUP(C350,[1]base_traduzida!$C$1:$CN$437,83,FALSE)</f>
        <v>0</v>
      </c>
      <c r="AT350">
        <f>VLOOKUP(C350,[1]base_traduzida!$C$1:$CN$437,84,FALSE)</f>
        <v>0</v>
      </c>
      <c r="AU350">
        <f>VLOOKUP(C350,[1]base_traduzida!$C$1:$CN$437,82,FALSE)</f>
        <v>0</v>
      </c>
      <c r="AV350">
        <f>VLOOKUP(C350,[1]base_traduzida!$C$1:$CN$437,90,FALSE)</f>
        <v>0</v>
      </c>
      <c r="AW350">
        <f>VLOOKUP(C350,[1]base_traduzida!$C$1:$CN$437,66,FALSE)</f>
        <v>0</v>
      </c>
      <c r="AX350">
        <f>VLOOKUP(C350,[1]base_traduzida!$C$1:$CN$437,64,FALSE)</f>
        <v>0</v>
      </c>
      <c r="AY350">
        <f>VLOOKUP(C350,[1]base_traduzida!$C$1:$CN$437,65,FALSE)</f>
        <v>0</v>
      </c>
      <c r="AZ350">
        <f>VLOOKUP(C350,[1]base_traduzida!$C$1:$CN$437,69,FALSE)</f>
        <v>0</v>
      </c>
    </row>
    <row r="351" spans="1:52" x14ac:dyDescent="0.25">
      <c r="A351" t="s">
        <v>2662</v>
      </c>
      <c r="C351" t="s">
        <v>2663</v>
      </c>
      <c r="D351" t="s">
        <v>2664</v>
      </c>
      <c r="E351">
        <v>2012</v>
      </c>
      <c r="G351">
        <v>48</v>
      </c>
      <c r="H351" t="s">
        <v>2665</v>
      </c>
      <c r="I351" t="s">
        <v>2666</v>
      </c>
      <c r="L351">
        <v>10</v>
      </c>
      <c r="M351" t="b">
        <v>1</v>
      </c>
      <c r="N351" t="s">
        <v>2667</v>
      </c>
      <c r="T351" t="s">
        <v>54</v>
      </c>
      <c r="U351" t="s">
        <v>55</v>
      </c>
      <c r="W351" t="s">
        <v>57</v>
      </c>
      <c r="AA351">
        <f>VLOOKUP(C351,[1]base_traduzida!$C$1:$CN$437,8,FALSE)</f>
        <v>0</v>
      </c>
      <c r="AB351">
        <f>VLOOKUP(C351,[1]base_traduzida!$C$1:$CN$437,9,FALSE)</f>
        <v>0</v>
      </c>
      <c r="AC351">
        <f>VLOOKUP(C351,[1]base_traduzida!$C$1:$CN$437,16,FALSE)</f>
        <v>0</v>
      </c>
      <c r="AD351">
        <f>VLOOKUP(C351,[1]base_traduzida!$C$1:$CN$437,68,FALSE)</f>
        <v>0</v>
      </c>
      <c r="AE351">
        <f>VLOOKUP(C351,[1]base_traduzida!$C$1:$CN$437,67,FALSE)</f>
        <v>0</v>
      </c>
      <c r="AF351">
        <f>VLOOKUP(C351,[1]base_traduzida!$C$1:$CN$437,71,FALSE)</f>
        <v>0</v>
      </c>
      <c r="AG351">
        <f>VLOOKUP(C351,[1]base_traduzida!$C$1:$CN$437,72,FALSE)</f>
        <v>0</v>
      </c>
      <c r="AH351">
        <f>VLOOKUP(C351,[1]base_traduzida!$C$1:$CN$437,73,FALSE)</f>
        <v>0</v>
      </c>
      <c r="AI351">
        <f>VLOOKUP(C351,[1]base_traduzida!$C$1:$CN$437,74,FALSE)</f>
        <v>0</v>
      </c>
      <c r="AJ351">
        <f>VLOOKUP(C351,[1]base_traduzida!$C$1:$CN$437,75,FALSE)</f>
        <v>0</v>
      </c>
      <c r="AK351">
        <f>VLOOKUP(C351,[1]base_traduzida!$C$1:$CN$437,76,FALSE)</f>
        <v>0</v>
      </c>
      <c r="AL351">
        <f>VLOOKUP(C351,[1]base_traduzida!$C$1:$CN$437,77,FALSE)</f>
        <v>0</v>
      </c>
      <c r="AM351">
        <f>VLOOKUP(C351,[1]base_traduzida!$C$1:$CN$437,78,FALSE)</f>
        <v>0</v>
      </c>
      <c r="AN351">
        <v>0</v>
      </c>
      <c r="AO351">
        <f>VLOOKUP(C351,[1]base_traduzida!$C$1:$CN$437,80,FALSE)</f>
        <v>0</v>
      </c>
      <c r="AP351">
        <f>VLOOKUP(C351,[1]base_traduzida!$C$1:$CN$437,81,FALSE)</f>
        <v>0</v>
      </c>
      <c r="AQ351">
        <v>0</v>
      </c>
      <c r="AR351">
        <f>VLOOKUP(C351,[1]base_traduzida!$C$1:$CN$437,85,FALSE)</f>
        <v>0</v>
      </c>
      <c r="AS351">
        <f>VLOOKUP(C351,[1]base_traduzida!$C$1:$CN$437,83,FALSE)</f>
        <v>0</v>
      </c>
      <c r="AT351">
        <f>VLOOKUP(C351,[1]base_traduzida!$C$1:$CN$437,84,FALSE)</f>
        <v>0</v>
      </c>
      <c r="AU351">
        <f>VLOOKUP(C351,[1]base_traduzida!$C$1:$CN$437,82,FALSE)</f>
        <v>0</v>
      </c>
      <c r="AV351">
        <f>VLOOKUP(C351,[1]base_traduzida!$C$1:$CN$437,90,FALSE)</f>
        <v>0</v>
      </c>
      <c r="AW351">
        <f>VLOOKUP(C351,[1]base_traduzida!$C$1:$CN$437,66,FALSE)</f>
        <v>0</v>
      </c>
      <c r="AX351">
        <f>VLOOKUP(C351,[1]base_traduzida!$C$1:$CN$437,64,FALSE)</f>
        <v>0</v>
      </c>
      <c r="AY351">
        <f>VLOOKUP(C351,[1]base_traduzida!$C$1:$CN$437,65,FALSE)</f>
        <v>0</v>
      </c>
      <c r="AZ351">
        <f>VLOOKUP(C351,[1]base_traduzida!$C$1:$CN$437,69,FALSE)</f>
        <v>0</v>
      </c>
    </row>
    <row r="352" spans="1:52" x14ac:dyDescent="0.25">
      <c r="A352" t="s">
        <v>2668</v>
      </c>
      <c r="B352" t="s">
        <v>2669</v>
      </c>
      <c r="C352" t="s">
        <v>2670</v>
      </c>
      <c r="D352" t="s">
        <v>2671</v>
      </c>
      <c r="E352">
        <v>2021</v>
      </c>
      <c r="F352" t="s">
        <v>61</v>
      </c>
      <c r="G352">
        <v>5</v>
      </c>
      <c r="H352" t="s">
        <v>2672</v>
      </c>
      <c r="I352" t="s">
        <v>2673</v>
      </c>
      <c r="J352" t="s">
        <v>61</v>
      </c>
      <c r="L352">
        <v>1</v>
      </c>
      <c r="M352" t="b">
        <v>0</v>
      </c>
      <c r="N352" t="s">
        <v>2674</v>
      </c>
      <c r="O352" t="s">
        <v>451</v>
      </c>
      <c r="T352" t="s">
        <v>54</v>
      </c>
      <c r="U352" t="s">
        <v>55</v>
      </c>
      <c r="V352" t="s">
        <v>140</v>
      </c>
      <c r="W352" t="s">
        <v>57</v>
      </c>
      <c r="AA352" t="e">
        <f>VLOOKUP(C352,[1]base_traduzida!$C$1:$CN$437,8,FALSE)</f>
        <v>#N/A</v>
      </c>
      <c r="AB352" t="e">
        <f>VLOOKUP(C352,[1]base_traduzida!$C$1:$CN$437,9,FALSE)</f>
        <v>#N/A</v>
      </c>
      <c r="AC352" t="e">
        <f>VLOOKUP(C352,[1]base_traduzida!$C$1:$CN$437,16,FALSE)</f>
        <v>#N/A</v>
      </c>
      <c r="AD352" t="e">
        <f>VLOOKUP(C352,[1]base_traduzida!$C$1:$CN$437,68,FALSE)</f>
        <v>#N/A</v>
      </c>
      <c r="AE352" t="e">
        <f>VLOOKUP(C352,[1]base_traduzida!$C$1:$CN$437,67,FALSE)</f>
        <v>#N/A</v>
      </c>
      <c r="AF352" t="e">
        <f>VLOOKUP(C352,[1]base_traduzida!$C$1:$CN$437,71,FALSE)</f>
        <v>#N/A</v>
      </c>
      <c r="AG352" t="e">
        <f>VLOOKUP(C352,[1]base_traduzida!$C$1:$CN$437,72,FALSE)</f>
        <v>#N/A</v>
      </c>
      <c r="AH352" t="e">
        <f>VLOOKUP(C352,[1]base_traduzida!$C$1:$CN$437,73,FALSE)</f>
        <v>#N/A</v>
      </c>
      <c r="AI352" t="e">
        <f>VLOOKUP(C352,[1]base_traduzida!$C$1:$CN$437,74,FALSE)</f>
        <v>#N/A</v>
      </c>
      <c r="AJ352" t="e">
        <f>VLOOKUP(C352,[1]base_traduzida!$C$1:$CN$437,75,FALSE)</f>
        <v>#N/A</v>
      </c>
      <c r="AK352" t="e">
        <f>VLOOKUP(C352,[1]base_traduzida!$C$1:$CN$437,76,FALSE)</f>
        <v>#N/A</v>
      </c>
      <c r="AL352" t="e">
        <f>VLOOKUP(C352,[1]base_traduzida!$C$1:$CN$437,77,FALSE)</f>
        <v>#N/A</v>
      </c>
      <c r="AM352" t="e">
        <f>VLOOKUP(C352,[1]base_traduzida!$C$1:$CN$437,78,FALSE)</f>
        <v>#N/A</v>
      </c>
      <c r="AN352">
        <v>0</v>
      </c>
      <c r="AO352" t="e">
        <f>VLOOKUP(C352,[1]base_traduzida!$C$1:$CN$437,80,FALSE)</f>
        <v>#N/A</v>
      </c>
      <c r="AP352" t="e">
        <f>VLOOKUP(C352,[1]base_traduzida!$C$1:$CN$437,81,FALSE)</f>
        <v>#N/A</v>
      </c>
      <c r="AQ352">
        <v>0</v>
      </c>
      <c r="AR352" t="e">
        <f>VLOOKUP(C352,[1]base_traduzida!$C$1:$CN$437,85,FALSE)</f>
        <v>#N/A</v>
      </c>
      <c r="AS352" t="e">
        <f>VLOOKUP(C352,[1]base_traduzida!$C$1:$CN$437,83,FALSE)</f>
        <v>#N/A</v>
      </c>
      <c r="AT352" t="e">
        <f>VLOOKUP(C352,[1]base_traduzida!$C$1:$CN$437,84,FALSE)</f>
        <v>#N/A</v>
      </c>
      <c r="AU352" t="e">
        <f>VLOOKUP(C352,[1]base_traduzida!$C$1:$CN$437,82,FALSE)</f>
        <v>#N/A</v>
      </c>
      <c r="AV352" t="e">
        <f>VLOOKUP(C352,[1]base_traduzida!$C$1:$CN$437,90,FALSE)</f>
        <v>#N/A</v>
      </c>
      <c r="AW352" t="e">
        <f>VLOOKUP(C352,[1]base_traduzida!$C$1:$CN$437,66,FALSE)</f>
        <v>#N/A</v>
      </c>
      <c r="AX352" t="e">
        <f>VLOOKUP(C352,[1]base_traduzida!$C$1:$CN$437,64,FALSE)</f>
        <v>#N/A</v>
      </c>
      <c r="AY352" t="e">
        <f>VLOOKUP(C352,[1]base_traduzida!$C$1:$CN$437,65,FALSE)</f>
        <v>#N/A</v>
      </c>
      <c r="AZ352" t="e">
        <f>VLOOKUP(C352,[1]base_traduzida!$C$1:$CN$437,69,FALSE)</f>
        <v>#N/A</v>
      </c>
    </row>
    <row r="353" spans="1:52" x14ac:dyDescent="0.25">
      <c r="A353" t="s">
        <v>2675</v>
      </c>
      <c r="C353" t="s">
        <v>2676</v>
      </c>
      <c r="D353" t="s">
        <v>2677</v>
      </c>
      <c r="E353">
        <v>2014</v>
      </c>
      <c r="F353" t="s">
        <v>61</v>
      </c>
      <c r="G353">
        <v>1</v>
      </c>
      <c r="H353" t="s">
        <v>2678</v>
      </c>
      <c r="I353" t="s">
        <v>2679</v>
      </c>
      <c r="J353" t="s">
        <v>61</v>
      </c>
      <c r="L353">
        <v>4</v>
      </c>
      <c r="M353" t="b">
        <v>1</v>
      </c>
      <c r="N353" t="s">
        <v>2680</v>
      </c>
      <c r="O353" t="s">
        <v>198</v>
      </c>
      <c r="P353" t="s">
        <v>2681</v>
      </c>
      <c r="Q353" t="s">
        <v>2682</v>
      </c>
      <c r="S353">
        <v>173746</v>
      </c>
      <c r="T353" t="s">
        <v>54</v>
      </c>
      <c r="U353" t="s">
        <v>75</v>
      </c>
      <c r="W353" t="s">
        <v>57</v>
      </c>
      <c r="AA353" t="e">
        <f>VLOOKUP(C353,[1]base_traduzida!$C$1:$CN$437,8,FALSE)</f>
        <v>#N/A</v>
      </c>
      <c r="AB353" t="e">
        <f>VLOOKUP(C353,[1]base_traduzida!$C$1:$CN$437,9,FALSE)</f>
        <v>#N/A</v>
      </c>
      <c r="AC353" t="e">
        <f>VLOOKUP(C353,[1]base_traduzida!$C$1:$CN$437,16,FALSE)</f>
        <v>#N/A</v>
      </c>
      <c r="AD353" t="e">
        <f>VLOOKUP(C353,[1]base_traduzida!$C$1:$CN$437,68,FALSE)</f>
        <v>#N/A</v>
      </c>
      <c r="AE353" t="e">
        <f>VLOOKUP(C353,[1]base_traduzida!$C$1:$CN$437,67,FALSE)</f>
        <v>#N/A</v>
      </c>
      <c r="AF353" t="e">
        <f>VLOOKUP(C353,[1]base_traduzida!$C$1:$CN$437,71,FALSE)</f>
        <v>#N/A</v>
      </c>
      <c r="AG353" t="e">
        <f>VLOOKUP(C353,[1]base_traduzida!$C$1:$CN$437,72,FALSE)</f>
        <v>#N/A</v>
      </c>
      <c r="AH353" t="e">
        <f>VLOOKUP(C353,[1]base_traduzida!$C$1:$CN$437,73,FALSE)</f>
        <v>#N/A</v>
      </c>
      <c r="AI353" t="e">
        <f>VLOOKUP(C353,[1]base_traduzida!$C$1:$CN$437,74,FALSE)</f>
        <v>#N/A</v>
      </c>
      <c r="AJ353" t="e">
        <f>VLOOKUP(C353,[1]base_traduzida!$C$1:$CN$437,75,FALSE)</f>
        <v>#N/A</v>
      </c>
      <c r="AK353" t="e">
        <f>VLOOKUP(C353,[1]base_traduzida!$C$1:$CN$437,76,FALSE)</f>
        <v>#N/A</v>
      </c>
      <c r="AL353" t="e">
        <f>VLOOKUP(C353,[1]base_traduzida!$C$1:$CN$437,77,FALSE)</f>
        <v>#N/A</v>
      </c>
      <c r="AM353" t="e">
        <f>VLOOKUP(C353,[1]base_traduzida!$C$1:$CN$437,78,FALSE)</f>
        <v>#N/A</v>
      </c>
      <c r="AN353">
        <v>0</v>
      </c>
      <c r="AO353" t="e">
        <f>VLOOKUP(C353,[1]base_traduzida!$C$1:$CN$437,80,FALSE)</f>
        <v>#N/A</v>
      </c>
      <c r="AP353" t="e">
        <f>VLOOKUP(C353,[1]base_traduzida!$C$1:$CN$437,81,FALSE)</f>
        <v>#N/A</v>
      </c>
      <c r="AQ353">
        <v>0</v>
      </c>
      <c r="AR353" t="e">
        <f>VLOOKUP(C353,[1]base_traduzida!$C$1:$CN$437,85,FALSE)</f>
        <v>#N/A</v>
      </c>
      <c r="AS353" t="e">
        <f>VLOOKUP(C353,[1]base_traduzida!$C$1:$CN$437,83,FALSE)</f>
        <v>#N/A</v>
      </c>
      <c r="AT353" t="e">
        <f>VLOOKUP(C353,[1]base_traduzida!$C$1:$CN$437,84,FALSE)</f>
        <v>#N/A</v>
      </c>
      <c r="AU353" t="e">
        <f>VLOOKUP(C353,[1]base_traduzida!$C$1:$CN$437,82,FALSE)</f>
        <v>#N/A</v>
      </c>
      <c r="AV353" t="e">
        <f>VLOOKUP(C353,[1]base_traduzida!$C$1:$CN$437,90,FALSE)</f>
        <v>#N/A</v>
      </c>
      <c r="AW353" t="e">
        <f>VLOOKUP(C353,[1]base_traduzida!$C$1:$CN$437,66,FALSE)</f>
        <v>#N/A</v>
      </c>
      <c r="AX353" t="e">
        <f>VLOOKUP(C353,[1]base_traduzida!$C$1:$CN$437,64,FALSE)</f>
        <v>#N/A</v>
      </c>
      <c r="AY353" t="e">
        <f>VLOOKUP(C353,[1]base_traduzida!$C$1:$CN$437,65,FALSE)</f>
        <v>#N/A</v>
      </c>
      <c r="AZ353" t="e">
        <f>VLOOKUP(C353,[1]base_traduzida!$C$1:$CN$437,69,FALSE)</f>
        <v>#N/A</v>
      </c>
    </row>
    <row r="354" spans="1:52" x14ac:dyDescent="0.25">
      <c r="A354" t="s">
        <v>2683</v>
      </c>
      <c r="B354" t="s">
        <v>2684</v>
      </c>
      <c r="C354" t="s">
        <v>2685</v>
      </c>
      <c r="D354" t="s">
        <v>2686</v>
      </c>
      <c r="E354">
        <v>2017</v>
      </c>
      <c r="F354" t="s">
        <v>61</v>
      </c>
      <c r="G354">
        <v>6</v>
      </c>
      <c r="H354" t="s">
        <v>2687</v>
      </c>
      <c r="I354" t="s">
        <v>2688</v>
      </c>
      <c r="J354" t="s">
        <v>61</v>
      </c>
      <c r="L354">
        <v>5</v>
      </c>
      <c r="M354" t="b">
        <v>1</v>
      </c>
      <c r="N354" t="s">
        <v>2689</v>
      </c>
      <c r="O354" t="s">
        <v>741</v>
      </c>
      <c r="P354" t="s">
        <v>2636</v>
      </c>
      <c r="Q354" t="s">
        <v>2637</v>
      </c>
      <c r="S354">
        <v>133230</v>
      </c>
      <c r="T354" t="s">
        <v>54</v>
      </c>
      <c r="U354" t="s">
        <v>75</v>
      </c>
      <c r="W354" t="s">
        <v>57</v>
      </c>
      <c r="AA354" t="e">
        <f>VLOOKUP(C354,[1]base_traduzida!$C$1:$CN$437,8,FALSE)</f>
        <v>#N/A</v>
      </c>
      <c r="AB354" t="e">
        <f>VLOOKUP(C354,[1]base_traduzida!$C$1:$CN$437,9,FALSE)</f>
        <v>#N/A</v>
      </c>
      <c r="AC354" t="e">
        <f>VLOOKUP(C354,[1]base_traduzida!$C$1:$CN$437,16,FALSE)</f>
        <v>#N/A</v>
      </c>
      <c r="AD354" t="e">
        <f>VLOOKUP(C354,[1]base_traduzida!$C$1:$CN$437,68,FALSE)</f>
        <v>#N/A</v>
      </c>
      <c r="AE354" t="e">
        <f>VLOOKUP(C354,[1]base_traduzida!$C$1:$CN$437,67,FALSE)</f>
        <v>#N/A</v>
      </c>
      <c r="AF354" t="e">
        <f>VLOOKUP(C354,[1]base_traduzida!$C$1:$CN$437,71,FALSE)</f>
        <v>#N/A</v>
      </c>
      <c r="AG354" t="e">
        <f>VLOOKUP(C354,[1]base_traduzida!$C$1:$CN$437,72,FALSE)</f>
        <v>#N/A</v>
      </c>
      <c r="AH354" t="e">
        <f>VLOOKUP(C354,[1]base_traduzida!$C$1:$CN$437,73,FALSE)</f>
        <v>#N/A</v>
      </c>
      <c r="AI354" t="e">
        <f>VLOOKUP(C354,[1]base_traduzida!$C$1:$CN$437,74,FALSE)</f>
        <v>#N/A</v>
      </c>
      <c r="AJ354" t="e">
        <f>VLOOKUP(C354,[1]base_traduzida!$C$1:$CN$437,75,FALSE)</f>
        <v>#N/A</v>
      </c>
      <c r="AK354" t="e">
        <f>VLOOKUP(C354,[1]base_traduzida!$C$1:$CN$437,76,FALSE)</f>
        <v>#N/A</v>
      </c>
      <c r="AL354" t="e">
        <f>VLOOKUP(C354,[1]base_traduzida!$C$1:$CN$437,77,FALSE)</f>
        <v>#N/A</v>
      </c>
      <c r="AM354" t="e">
        <f>VLOOKUP(C354,[1]base_traduzida!$C$1:$CN$437,78,FALSE)</f>
        <v>#N/A</v>
      </c>
      <c r="AN354">
        <v>0</v>
      </c>
      <c r="AO354" t="e">
        <f>VLOOKUP(C354,[1]base_traduzida!$C$1:$CN$437,80,FALSE)</f>
        <v>#N/A</v>
      </c>
      <c r="AP354" t="e">
        <f>VLOOKUP(C354,[1]base_traduzida!$C$1:$CN$437,81,FALSE)</f>
        <v>#N/A</v>
      </c>
      <c r="AQ354">
        <v>0</v>
      </c>
      <c r="AR354" t="e">
        <f>VLOOKUP(C354,[1]base_traduzida!$C$1:$CN$437,85,FALSE)</f>
        <v>#N/A</v>
      </c>
      <c r="AS354" t="e">
        <f>VLOOKUP(C354,[1]base_traduzida!$C$1:$CN$437,83,FALSE)</f>
        <v>#N/A</v>
      </c>
      <c r="AT354" t="e">
        <f>VLOOKUP(C354,[1]base_traduzida!$C$1:$CN$437,84,FALSE)</f>
        <v>#N/A</v>
      </c>
      <c r="AU354" t="e">
        <f>VLOOKUP(C354,[1]base_traduzida!$C$1:$CN$437,82,FALSE)</f>
        <v>#N/A</v>
      </c>
      <c r="AV354" t="e">
        <f>VLOOKUP(C354,[1]base_traduzida!$C$1:$CN$437,90,FALSE)</f>
        <v>#N/A</v>
      </c>
      <c r="AW354" t="e">
        <f>VLOOKUP(C354,[1]base_traduzida!$C$1:$CN$437,66,FALSE)</f>
        <v>#N/A</v>
      </c>
      <c r="AX354" t="e">
        <f>VLOOKUP(C354,[1]base_traduzida!$C$1:$CN$437,64,FALSE)</f>
        <v>#N/A</v>
      </c>
      <c r="AY354" t="e">
        <f>VLOOKUP(C354,[1]base_traduzida!$C$1:$CN$437,65,FALSE)</f>
        <v>#N/A</v>
      </c>
      <c r="AZ354" t="e">
        <f>VLOOKUP(C354,[1]base_traduzida!$C$1:$CN$437,69,FALSE)</f>
        <v>#N/A</v>
      </c>
    </row>
    <row r="355" spans="1:52" x14ac:dyDescent="0.25">
      <c r="A355" t="s">
        <v>2690</v>
      </c>
      <c r="B355" t="s">
        <v>2691</v>
      </c>
      <c r="C355" t="s">
        <v>2692</v>
      </c>
      <c r="D355" t="s">
        <v>2693</v>
      </c>
      <c r="E355">
        <v>2017</v>
      </c>
      <c r="G355">
        <v>7</v>
      </c>
      <c r="H355" t="s">
        <v>2694</v>
      </c>
      <c r="I355" t="s">
        <v>2695</v>
      </c>
      <c r="L355">
        <v>5</v>
      </c>
      <c r="M355" t="b">
        <v>1</v>
      </c>
      <c r="N355" t="s">
        <v>2696</v>
      </c>
      <c r="O355" t="s">
        <v>741</v>
      </c>
      <c r="P355" t="s">
        <v>2636</v>
      </c>
      <c r="Q355" t="s">
        <v>2637</v>
      </c>
      <c r="S355">
        <v>133230</v>
      </c>
      <c r="T355" t="s">
        <v>54</v>
      </c>
      <c r="U355" t="s">
        <v>75</v>
      </c>
      <c r="W355" t="s">
        <v>57</v>
      </c>
      <c r="AA355">
        <f>VLOOKUP(C355,[1]base_traduzida!$C$1:$CN$437,8,FALSE)</f>
        <v>0</v>
      </c>
      <c r="AB355">
        <f>VLOOKUP(C355,[1]base_traduzida!$C$1:$CN$437,9,FALSE)</f>
        <v>0</v>
      </c>
      <c r="AC355">
        <f>VLOOKUP(C355,[1]base_traduzida!$C$1:$CN$437,16,FALSE)</f>
        <v>0</v>
      </c>
      <c r="AD355">
        <f>VLOOKUP(C355,[1]base_traduzida!$C$1:$CN$437,68,FALSE)</f>
        <v>1</v>
      </c>
      <c r="AE355">
        <f>VLOOKUP(C355,[1]base_traduzida!$C$1:$CN$437,67,FALSE)</f>
        <v>0</v>
      </c>
      <c r="AF355">
        <f>VLOOKUP(C355,[1]base_traduzida!$C$1:$CN$437,71,FALSE)</f>
        <v>0</v>
      </c>
      <c r="AG355">
        <f>VLOOKUP(C355,[1]base_traduzida!$C$1:$CN$437,72,FALSE)</f>
        <v>0</v>
      </c>
      <c r="AH355">
        <f>VLOOKUP(C355,[1]base_traduzida!$C$1:$CN$437,73,FALSE)</f>
        <v>0</v>
      </c>
      <c r="AI355">
        <f>VLOOKUP(C355,[1]base_traduzida!$C$1:$CN$437,74,FALSE)</f>
        <v>0</v>
      </c>
      <c r="AJ355">
        <f>VLOOKUP(C355,[1]base_traduzida!$C$1:$CN$437,75,FALSE)</f>
        <v>0</v>
      </c>
      <c r="AK355">
        <f>VLOOKUP(C355,[1]base_traduzida!$C$1:$CN$437,76,FALSE)</f>
        <v>0</v>
      </c>
      <c r="AL355">
        <f>VLOOKUP(C355,[1]base_traduzida!$C$1:$CN$437,77,FALSE)</f>
        <v>0</v>
      </c>
      <c r="AM355">
        <f>VLOOKUP(C355,[1]base_traduzida!$C$1:$CN$437,78,FALSE)</f>
        <v>0</v>
      </c>
      <c r="AN355">
        <v>0</v>
      </c>
      <c r="AO355">
        <f>VLOOKUP(C355,[1]base_traduzida!$C$1:$CN$437,80,FALSE)</f>
        <v>0</v>
      </c>
      <c r="AP355" t="str">
        <f>VLOOKUP(C355,[1]base_traduzida!$C$1:$CN$437,81,FALSE)</f>
        <v>Entra ou ñ para leitura: não</v>
      </c>
      <c r="AQ355">
        <v>0</v>
      </c>
      <c r="AR355">
        <f>VLOOKUP(C355,[1]base_traduzida!$C$1:$CN$437,85,FALSE)</f>
        <v>0</v>
      </c>
      <c r="AS355">
        <f>VLOOKUP(C355,[1]base_traduzida!$C$1:$CN$437,83,FALSE)</f>
        <v>44373</v>
      </c>
      <c r="AT355">
        <f>VLOOKUP(C355,[1]base_traduzida!$C$1:$CN$437,84,FALSE)</f>
        <v>0</v>
      </c>
      <c r="AU355" t="str">
        <f>VLOOKUP(C355,[1]base_traduzida!$C$1:$CN$437,82,FALSE)</f>
        <v>Ruim</v>
      </c>
      <c r="AV355">
        <f>VLOOKUP(C355,[1]base_traduzida!$C$1:$CN$437,90,FALSE)</f>
        <v>0</v>
      </c>
      <c r="AW355">
        <f>VLOOKUP(C355,[1]base_traduzida!$C$1:$CN$437,66,FALSE)</f>
        <v>0</v>
      </c>
      <c r="AX355">
        <f>VLOOKUP(C355,[1]base_traduzida!$C$1:$CN$437,64,FALSE)</f>
        <v>0</v>
      </c>
      <c r="AY355">
        <f>VLOOKUP(C355,[1]base_traduzida!$C$1:$CN$437,65,FALSE)</f>
        <v>0</v>
      </c>
      <c r="AZ355">
        <f>VLOOKUP(C355,[1]base_traduzida!$C$1:$CN$437,69,FALSE)</f>
        <v>0</v>
      </c>
    </row>
    <row r="356" spans="1:52" x14ac:dyDescent="0.25">
      <c r="A356" t="s">
        <v>2697</v>
      </c>
      <c r="B356" t="s">
        <v>2698</v>
      </c>
      <c r="C356" t="s">
        <v>2699</v>
      </c>
      <c r="D356" t="s">
        <v>2700</v>
      </c>
      <c r="E356">
        <v>2007</v>
      </c>
      <c r="F356" t="s">
        <v>61</v>
      </c>
      <c r="G356">
        <v>26</v>
      </c>
      <c r="H356" t="s">
        <v>2701</v>
      </c>
      <c r="I356" t="s">
        <v>2702</v>
      </c>
      <c r="J356" t="s">
        <v>61</v>
      </c>
      <c r="L356">
        <v>17</v>
      </c>
      <c r="M356" t="b">
        <v>1</v>
      </c>
      <c r="N356" t="s">
        <v>2703</v>
      </c>
      <c r="T356" t="s">
        <v>54</v>
      </c>
      <c r="U356" t="s">
        <v>55</v>
      </c>
      <c r="W356" t="s">
        <v>57</v>
      </c>
      <c r="AA356">
        <f>VLOOKUP(C356,[1]base_traduzida!$C$1:$CN$437,8,FALSE)</f>
        <v>0</v>
      </c>
      <c r="AB356">
        <f>VLOOKUP(C356,[1]base_traduzida!$C$1:$CN$437,9,FALSE)</f>
        <v>0</v>
      </c>
      <c r="AC356">
        <f>VLOOKUP(C356,[1]base_traduzida!$C$1:$CN$437,16,FALSE)</f>
        <v>0</v>
      </c>
      <c r="AD356">
        <f>VLOOKUP(C356,[1]base_traduzida!$C$1:$CN$437,68,FALSE)</f>
        <v>0</v>
      </c>
      <c r="AE356">
        <f>VLOOKUP(C356,[1]base_traduzida!$C$1:$CN$437,67,FALSE)</f>
        <v>0</v>
      </c>
      <c r="AF356">
        <f>VLOOKUP(C356,[1]base_traduzida!$C$1:$CN$437,71,FALSE)</f>
        <v>0</v>
      </c>
      <c r="AG356">
        <f>VLOOKUP(C356,[1]base_traduzida!$C$1:$CN$437,72,FALSE)</f>
        <v>0</v>
      </c>
      <c r="AH356">
        <f>VLOOKUP(C356,[1]base_traduzida!$C$1:$CN$437,73,FALSE)</f>
        <v>0</v>
      </c>
      <c r="AI356">
        <f>VLOOKUP(C356,[1]base_traduzida!$C$1:$CN$437,74,FALSE)</f>
        <v>0</v>
      </c>
      <c r="AJ356">
        <f>VLOOKUP(C356,[1]base_traduzida!$C$1:$CN$437,75,FALSE)</f>
        <v>0</v>
      </c>
      <c r="AK356">
        <f>VLOOKUP(C356,[1]base_traduzida!$C$1:$CN$437,76,FALSE)</f>
        <v>0</v>
      </c>
      <c r="AL356">
        <f>VLOOKUP(C356,[1]base_traduzida!$C$1:$CN$437,77,FALSE)</f>
        <v>0</v>
      </c>
      <c r="AM356">
        <f>VLOOKUP(C356,[1]base_traduzida!$C$1:$CN$437,78,FALSE)</f>
        <v>0</v>
      </c>
      <c r="AN356">
        <v>0</v>
      </c>
      <c r="AO356">
        <f>VLOOKUP(C356,[1]base_traduzida!$C$1:$CN$437,80,FALSE)</f>
        <v>0</v>
      </c>
      <c r="AP356">
        <f>VLOOKUP(C356,[1]base_traduzida!$C$1:$CN$437,81,FALSE)</f>
        <v>0</v>
      </c>
      <c r="AQ356">
        <v>0</v>
      </c>
      <c r="AR356">
        <f>VLOOKUP(C356,[1]base_traduzida!$C$1:$CN$437,85,FALSE)</f>
        <v>0</v>
      </c>
      <c r="AS356">
        <f>VLOOKUP(C356,[1]base_traduzida!$C$1:$CN$437,83,FALSE)</f>
        <v>0</v>
      </c>
      <c r="AT356">
        <f>VLOOKUP(C356,[1]base_traduzida!$C$1:$CN$437,84,FALSE)</f>
        <v>0</v>
      </c>
      <c r="AU356">
        <f>VLOOKUP(C356,[1]base_traduzida!$C$1:$CN$437,82,FALSE)</f>
        <v>0</v>
      </c>
      <c r="AV356">
        <f>VLOOKUP(C356,[1]base_traduzida!$C$1:$CN$437,90,FALSE)</f>
        <v>0</v>
      </c>
      <c r="AW356">
        <f>VLOOKUP(C356,[1]base_traduzida!$C$1:$CN$437,66,FALSE)</f>
        <v>0</v>
      </c>
      <c r="AX356">
        <f>VLOOKUP(C356,[1]base_traduzida!$C$1:$CN$437,64,FALSE)</f>
        <v>0</v>
      </c>
      <c r="AY356">
        <f>VLOOKUP(C356,[1]base_traduzida!$C$1:$CN$437,65,FALSE)</f>
        <v>0</v>
      </c>
      <c r="AZ356">
        <f>VLOOKUP(C356,[1]base_traduzida!$C$1:$CN$437,69,FALSE)</f>
        <v>0</v>
      </c>
    </row>
    <row r="357" spans="1:52" x14ac:dyDescent="0.25">
      <c r="A357" t="s">
        <v>2704</v>
      </c>
      <c r="B357" t="s">
        <v>2705</v>
      </c>
      <c r="C357" t="s">
        <v>2706</v>
      </c>
      <c r="D357" t="s">
        <v>2707</v>
      </c>
      <c r="E357">
        <v>2013</v>
      </c>
      <c r="G357">
        <v>22</v>
      </c>
      <c r="H357" t="s">
        <v>2708</v>
      </c>
      <c r="I357" t="s">
        <v>2709</v>
      </c>
      <c r="J357" t="s">
        <v>61</v>
      </c>
      <c r="L357">
        <v>1</v>
      </c>
      <c r="M357" t="b">
        <v>0</v>
      </c>
      <c r="N357" t="s">
        <v>2710</v>
      </c>
      <c r="O357" t="s">
        <v>254</v>
      </c>
      <c r="T357" t="s">
        <v>54</v>
      </c>
      <c r="U357" t="s">
        <v>55</v>
      </c>
      <c r="V357" t="s">
        <v>140</v>
      </c>
      <c r="W357" t="s">
        <v>57</v>
      </c>
      <c r="AA357">
        <f>VLOOKUP(C357,[1]base_traduzida!$C$1:$CN$437,8,FALSE)</f>
        <v>0</v>
      </c>
      <c r="AB357">
        <f>VLOOKUP(C357,[1]base_traduzida!$C$1:$CN$437,9,FALSE)</f>
        <v>0</v>
      </c>
      <c r="AC357">
        <f>VLOOKUP(C357,[1]base_traduzida!$C$1:$CN$437,16,FALSE)</f>
        <v>0</v>
      </c>
      <c r="AD357">
        <f>VLOOKUP(C357,[1]base_traduzida!$C$1:$CN$437,68,FALSE)</f>
        <v>0</v>
      </c>
      <c r="AE357">
        <f>VLOOKUP(C357,[1]base_traduzida!$C$1:$CN$437,67,FALSE)</f>
        <v>0</v>
      </c>
      <c r="AF357">
        <f>VLOOKUP(C357,[1]base_traduzida!$C$1:$CN$437,71,FALSE)</f>
        <v>0</v>
      </c>
      <c r="AG357">
        <f>VLOOKUP(C357,[1]base_traduzida!$C$1:$CN$437,72,FALSE)</f>
        <v>0</v>
      </c>
      <c r="AH357">
        <f>VLOOKUP(C357,[1]base_traduzida!$C$1:$CN$437,73,FALSE)</f>
        <v>0</v>
      </c>
      <c r="AI357">
        <f>VLOOKUP(C357,[1]base_traduzida!$C$1:$CN$437,74,FALSE)</f>
        <v>0</v>
      </c>
      <c r="AJ357">
        <f>VLOOKUP(C357,[1]base_traduzida!$C$1:$CN$437,75,FALSE)</f>
        <v>0</v>
      </c>
      <c r="AK357">
        <f>VLOOKUP(C357,[1]base_traduzida!$C$1:$CN$437,76,FALSE)</f>
        <v>0</v>
      </c>
      <c r="AL357">
        <f>VLOOKUP(C357,[1]base_traduzida!$C$1:$CN$437,77,FALSE)</f>
        <v>0</v>
      </c>
      <c r="AM357">
        <f>VLOOKUP(C357,[1]base_traduzida!$C$1:$CN$437,78,FALSE)</f>
        <v>0</v>
      </c>
      <c r="AN357">
        <v>0</v>
      </c>
      <c r="AO357">
        <f>VLOOKUP(C357,[1]base_traduzida!$C$1:$CN$437,80,FALSE)</f>
        <v>0</v>
      </c>
      <c r="AP357">
        <f>VLOOKUP(C357,[1]base_traduzida!$C$1:$CN$437,81,FALSE)</f>
        <v>0</v>
      </c>
      <c r="AQ357">
        <v>0</v>
      </c>
      <c r="AR357">
        <f>VLOOKUP(C357,[1]base_traduzida!$C$1:$CN$437,85,FALSE)</f>
        <v>0</v>
      </c>
      <c r="AS357">
        <f>VLOOKUP(C357,[1]base_traduzida!$C$1:$CN$437,83,FALSE)</f>
        <v>0</v>
      </c>
      <c r="AT357">
        <f>VLOOKUP(C357,[1]base_traduzida!$C$1:$CN$437,84,FALSE)</f>
        <v>0</v>
      </c>
      <c r="AU357">
        <f>VLOOKUP(C357,[1]base_traduzida!$C$1:$CN$437,82,FALSE)</f>
        <v>0</v>
      </c>
      <c r="AV357">
        <f>VLOOKUP(C357,[1]base_traduzida!$C$1:$CN$437,90,FALSE)</f>
        <v>0</v>
      </c>
      <c r="AW357">
        <f>VLOOKUP(C357,[1]base_traduzida!$C$1:$CN$437,66,FALSE)</f>
        <v>0</v>
      </c>
      <c r="AX357">
        <f>VLOOKUP(C357,[1]base_traduzida!$C$1:$CN$437,64,FALSE)</f>
        <v>0</v>
      </c>
      <c r="AY357">
        <f>VLOOKUP(C357,[1]base_traduzida!$C$1:$CN$437,65,FALSE)</f>
        <v>0</v>
      </c>
      <c r="AZ357">
        <f>VLOOKUP(C357,[1]base_traduzida!$C$1:$CN$437,69,FALSE)</f>
        <v>0</v>
      </c>
    </row>
    <row r="358" spans="1:52" x14ac:dyDescent="0.25">
      <c r="A358" t="s">
        <v>2711</v>
      </c>
      <c r="B358" t="s">
        <v>2712</v>
      </c>
      <c r="C358" t="s">
        <v>2713</v>
      </c>
      <c r="D358" t="s">
        <v>2714</v>
      </c>
      <c r="E358">
        <v>2014</v>
      </c>
      <c r="F358" t="s">
        <v>61</v>
      </c>
      <c r="H358" t="s">
        <v>2715</v>
      </c>
      <c r="I358" t="s">
        <v>2716</v>
      </c>
      <c r="J358" t="s">
        <v>61</v>
      </c>
      <c r="L358">
        <v>6</v>
      </c>
      <c r="M358" t="b">
        <v>1</v>
      </c>
      <c r="N358" t="s">
        <v>2717</v>
      </c>
      <c r="O358" t="s">
        <v>2718</v>
      </c>
      <c r="P358" t="s">
        <v>2719</v>
      </c>
      <c r="Q358" t="s">
        <v>2720</v>
      </c>
      <c r="S358">
        <v>114701</v>
      </c>
      <c r="T358" t="s">
        <v>54</v>
      </c>
      <c r="U358" t="s">
        <v>75</v>
      </c>
      <c r="V358" t="s">
        <v>385</v>
      </c>
      <c r="W358" t="s">
        <v>57</v>
      </c>
      <c r="AA358">
        <f>VLOOKUP(C358,[1]base_traduzida!$C$1:$CN$437,8,FALSE)</f>
        <v>0</v>
      </c>
      <c r="AB358">
        <f>VLOOKUP(C358,[1]base_traduzida!$C$1:$CN$437,9,FALSE)</f>
        <v>1</v>
      </c>
      <c r="AC358">
        <f>VLOOKUP(C358,[1]base_traduzida!$C$1:$CN$437,16,FALSE)</f>
        <v>1</v>
      </c>
      <c r="AD358">
        <f>VLOOKUP(C358,[1]base_traduzida!$C$1:$CN$437,68,FALSE)</f>
        <v>1</v>
      </c>
      <c r="AE358">
        <f>VLOOKUP(C358,[1]base_traduzida!$C$1:$CN$437,67,FALSE)</f>
        <v>0</v>
      </c>
      <c r="AF358">
        <f>VLOOKUP(C358,[1]base_traduzida!$C$1:$CN$437,71,FALSE)</f>
        <v>0</v>
      </c>
      <c r="AG358">
        <f>VLOOKUP(C358,[1]base_traduzida!$C$1:$CN$437,72,FALSE)</f>
        <v>0</v>
      </c>
      <c r="AH358">
        <f>VLOOKUP(C358,[1]base_traduzida!$C$1:$CN$437,73,FALSE)</f>
        <v>0</v>
      </c>
      <c r="AI358">
        <f>VLOOKUP(C358,[1]base_traduzida!$C$1:$CN$437,74,FALSE)</f>
        <v>0</v>
      </c>
      <c r="AJ358">
        <f>VLOOKUP(C358,[1]base_traduzida!$C$1:$CN$437,75,FALSE)</f>
        <v>0</v>
      </c>
      <c r="AK358">
        <f>VLOOKUP(C358,[1]base_traduzida!$C$1:$CN$437,76,FALSE)</f>
        <v>0</v>
      </c>
      <c r="AL358">
        <f>VLOOKUP(C358,[1]base_traduzida!$C$1:$CN$437,77,FALSE)</f>
        <v>0</v>
      </c>
      <c r="AM358">
        <f>VLOOKUP(C358,[1]base_traduzida!$C$1:$CN$437,78,FALSE)</f>
        <v>0</v>
      </c>
      <c r="AN358">
        <v>0</v>
      </c>
      <c r="AO358">
        <f>VLOOKUP(C358,[1]base_traduzida!$C$1:$CN$437,80,FALSE)</f>
        <v>0</v>
      </c>
      <c r="AP358" t="str">
        <f>VLOOKUP(C358,[1]base_traduzida!$C$1:$CN$437,81,FALSE)</f>
        <v>Entra ou ñ para leitura: sim - bom</v>
      </c>
      <c r="AQ358">
        <v>0</v>
      </c>
      <c r="AR358">
        <f>VLOOKUP(C358,[1]base_traduzida!$C$1:$CN$437,85,FALSE)</f>
        <v>0</v>
      </c>
      <c r="AS358">
        <f>VLOOKUP(C358,[1]base_traduzida!$C$1:$CN$437,83,FALSE)</f>
        <v>0</v>
      </c>
      <c r="AT358">
        <f>VLOOKUP(C358,[1]base_traduzida!$C$1:$CN$437,84,FALSE)</f>
        <v>0</v>
      </c>
      <c r="AU358" t="str">
        <f>VLOOKUP(C358,[1]base_traduzida!$C$1:$CN$437,82,FALSE)</f>
        <v>Bom</v>
      </c>
      <c r="AV358">
        <f>VLOOKUP(C358,[1]base_traduzida!$C$1:$CN$437,90,FALSE)</f>
        <v>0</v>
      </c>
      <c r="AW358">
        <f>VLOOKUP(C358,[1]base_traduzida!$C$1:$CN$437,66,FALSE)</f>
        <v>1</v>
      </c>
      <c r="AX358">
        <f>VLOOKUP(C358,[1]base_traduzida!$C$1:$CN$437,64,FALSE)</f>
        <v>1</v>
      </c>
      <c r="AY358" t="str">
        <f>VLOOKUP(C358,[1]base_traduzida!$C$1:$CN$437,65,FALSE)</f>
        <v>Leitura completa: sim - nao consegui o PDF. Apareceu um artigo interessante, verificar se esta na lista - Mining in twitter for adverse events from malaria drugs: The case of doxycycline | [O uso do twitter como minerador de eventos adversos de medicamentos de combate à malária: O caso da doxiciclina] e tbm o artigo Mining frequency of drug side effects over a large twitter dataset using apache spark</v>
      </c>
      <c r="AZ358">
        <f>VLOOKUP(C358,[1]base_traduzida!$C$1:$CN$437,69,FALSE)</f>
        <v>0</v>
      </c>
    </row>
    <row r="359" spans="1:52" x14ac:dyDescent="0.25">
      <c r="A359" t="s">
        <v>2721</v>
      </c>
      <c r="B359" t="s">
        <v>2722</v>
      </c>
      <c r="C359" t="s">
        <v>2723</v>
      </c>
      <c r="D359" t="s">
        <v>2724</v>
      </c>
      <c r="E359">
        <v>2017</v>
      </c>
      <c r="F359" t="s">
        <v>61</v>
      </c>
      <c r="G359">
        <v>6</v>
      </c>
      <c r="H359" t="s">
        <v>2725</v>
      </c>
      <c r="I359" t="s">
        <v>2726</v>
      </c>
      <c r="J359" t="s">
        <v>61</v>
      </c>
      <c r="L359">
        <v>10</v>
      </c>
      <c r="M359" t="b">
        <v>1</v>
      </c>
      <c r="N359" t="s">
        <v>2727</v>
      </c>
      <c r="O359" t="s">
        <v>2548</v>
      </c>
      <c r="P359" t="s">
        <v>2728</v>
      </c>
      <c r="Q359" t="s">
        <v>2729</v>
      </c>
      <c r="S359">
        <v>131927</v>
      </c>
      <c r="T359" t="s">
        <v>54</v>
      </c>
      <c r="U359" t="s">
        <v>75</v>
      </c>
      <c r="V359" t="s">
        <v>56</v>
      </c>
      <c r="W359" t="s">
        <v>57</v>
      </c>
      <c r="AA359">
        <f>VLOOKUP(C359,[1]base_traduzida!$C$1:$CN$437,8,FALSE)</f>
        <v>0</v>
      </c>
      <c r="AB359">
        <f>VLOOKUP(C359,[1]base_traduzida!$C$1:$CN$437,9,FALSE)</f>
        <v>1</v>
      </c>
      <c r="AC359">
        <f>VLOOKUP(C359,[1]base_traduzida!$C$1:$CN$437,16,FALSE)</f>
        <v>0</v>
      </c>
      <c r="AD359">
        <f>VLOOKUP(C359,[1]base_traduzida!$C$1:$CN$437,68,FALSE)</f>
        <v>1</v>
      </c>
      <c r="AE359">
        <f>VLOOKUP(C359,[1]base_traduzida!$C$1:$CN$437,67,FALSE)</f>
        <v>0</v>
      </c>
      <c r="AF359">
        <f>VLOOKUP(C359,[1]base_traduzida!$C$1:$CN$437,71,FALSE)</f>
        <v>0</v>
      </c>
      <c r="AG359">
        <f>VLOOKUP(C359,[1]base_traduzida!$C$1:$CN$437,72,FALSE)</f>
        <v>0</v>
      </c>
      <c r="AH359">
        <f>VLOOKUP(C359,[1]base_traduzida!$C$1:$CN$437,73,FALSE)</f>
        <v>0</v>
      </c>
      <c r="AI359">
        <f>VLOOKUP(C359,[1]base_traduzida!$C$1:$CN$437,74,FALSE)</f>
        <v>0</v>
      </c>
      <c r="AJ359">
        <f>VLOOKUP(C359,[1]base_traduzida!$C$1:$CN$437,75,FALSE)</f>
        <v>0</v>
      </c>
      <c r="AK359">
        <f>VLOOKUP(C359,[1]base_traduzida!$C$1:$CN$437,76,FALSE)</f>
        <v>0</v>
      </c>
      <c r="AL359">
        <f>VLOOKUP(C359,[1]base_traduzida!$C$1:$CN$437,77,FALSE)</f>
        <v>0</v>
      </c>
      <c r="AM359">
        <f>VLOOKUP(C359,[1]base_traduzida!$C$1:$CN$437,78,FALSE)</f>
        <v>0</v>
      </c>
      <c r="AN359">
        <v>0</v>
      </c>
      <c r="AO359">
        <f>VLOOKUP(C359,[1]base_traduzida!$C$1:$CN$437,80,FALSE)</f>
        <v>0</v>
      </c>
      <c r="AP359" t="str">
        <f>VLOOKUP(C359,[1]base_traduzida!$C$1:$CN$437,81,FALSE)</f>
        <v>Entra ou ñ para leitura: talvez</v>
      </c>
      <c r="AQ359">
        <v>0</v>
      </c>
      <c r="AR359">
        <f>VLOOKUP(C359,[1]base_traduzida!$C$1:$CN$437,85,FALSE)</f>
        <v>0</v>
      </c>
      <c r="AS359">
        <f>VLOOKUP(C359,[1]base_traduzida!$C$1:$CN$437,83,FALSE)</f>
        <v>44369</v>
      </c>
      <c r="AT359">
        <f>VLOOKUP(C359,[1]base_traduzida!$C$1:$CN$437,84,FALSE)</f>
        <v>0</v>
      </c>
      <c r="AU359" t="str">
        <f>VLOOKUP(C359,[1]base_traduzida!$C$1:$CN$437,82,FALSE)</f>
        <v>Razoavel</v>
      </c>
      <c r="AV359">
        <f>VLOOKUP(C359,[1]base_traduzida!$C$1:$CN$437,90,FALSE)</f>
        <v>0</v>
      </c>
      <c r="AW359">
        <f>VLOOKUP(C359,[1]base_traduzida!$C$1:$CN$437,66,FALSE)</f>
        <v>0</v>
      </c>
      <c r="AX359">
        <f>VLOOKUP(C359,[1]base_traduzida!$C$1:$CN$437,64,FALSE)</f>
        <v>0</v>
      </c>
      <c r="AY359">
        <f>VLOOKUP(C359,[1]base_traduzida!$C$1:$CN$437,65,FALSE)</f>
        <v>0</v>
      </c>
      <c r="AZ359">
        <f>VLOOKUP(C359,[1]base_traduzida!$C$1:$CN$437,69,FALSE)</f>
        <v>0</v>
      </c>
    </row>
    <row r="360" spans="1:52" x14ac:dyDescent="0.25">
      <c r="A360" t="s">
        <v>2730</v>
      </c>
      <c r="B360" t="s">
        <v>2731</v>
      </c>
      <c r="C360" t="s">
        <v>2732</v>
      </c>
      <c r="D360" t="s">
        <v>2733</v>
      </c>
      <c r="E360">
        <v>2019</v>
      </c>
      <c r="F360" t="s">
        <v>61</v>
      </c>
      <c r="G360">
        <v>1</v>
      </c>
      <c r="H360" t="s">
        <v>2734</v>
      </c>
      <c r="I360" t="s">
        <v>2735</v>
      </c>
      <c r="J360" t="s">
        <v>61</v>
      </c>
      <c r="L360">
        <v>1</v>
      </c>
      <c r="M360" t="b">
        <v>0</v>
      </c>
      <c r="N360" t="s">
        <v>2736</v>
      </c>
      <c r="O360" t="s">
        <v>2737</v>
      </c>
      <c r="T360" t="s">
        <v>54</v>
      </c>
      <c r="U360" t="s">
        <v>55</v>
      </c>
      <c r="V360" t="s">
        <v>235</v>
      </c>
      <c r="W360" t="s">
        <v>57</v>
      </c>
      <c r="AA360" t="e">
        <f>VLOOKUP(C360,[1]base_traduzida!$C$1:$CN$437,8,FALSE)</f>
        <v>#VALUE!</v>
      </c>
      <c r="AB360" t="e">
        <f>VLOOKUP(C360,[1]base_traduzida!$C$1:$CN$437,9,FALSE)</f>
        <v>#VALUE!</v>
      </c>
      <c r="AC360" t="e">
        <f>VLOOKUP(C360,[1]base_traduzida!$C$1:$CN$437,16,FALSE)</f>
        <v>#VALUE!</v>
      </c>
      <c r="AD360" t="e">
        <f>VLOOKUP(C360,[1]base_traduzida!$C$1:$CN$437,68,FALSE)</f>
        <v>#VALUE!</v>
      </c>
      <c r="AE360" t="e">
        <f>VLOOKUP(C360,[1]base_traduzida!$C$1:$CN$437,67,FALSE)</f>
        <v>#VALUE!</v>
      </c>
      <c r="AF360" t="e">
        <f>VLOOKUP(C360,[1]base_traduzida!$C$1:$CN$437,71,FALSE)</f>
        <v>#VALUE!</v>
      </c>
      <c r="AG360" t="e">
        <f>VLOOKUP(C360,[1]base_traduzida!$C$1:$CN$437,72,FALSE)</f>
        <v>#VALUE!</v>
      </c>
      <c r="AH360" t="e">
        <f>VLOOKUP(C360,[1]base_traduzida!$C$1:$CN$437,73,FALSE)</f>
        <v>#VALUE!</v>
      </c>
      <c r="AI360" t="e">
        <f>VLOOKUP(C360,[1]base_traduzida!$C$1:$CN$437,74,FALSE)</f>
        <v>#VALUE!</v>
      </c>
      <c r="AJ360" t="e">
        <f>VLOOKUP(C360,[1]base_traduzida!$C$1:$CN$437,75,FALSE)</f>
        <v>#VALUE!</v>
      </c>
      <c r="AK360" t="e">
        <f>VLOOKUP(C360,[1]base_traduzida!$C$1:$CN$437,76,FALSE)</f>
        <v>#VALUE!</v>
      </c>
      <c r="AL360" t="e">
        <f>VLOOKUP(C360,[1]base_traduzida!$C$1:$CN$437,77,FALSE)</f>
        <v>#VALUE!</v>
      </c>
      <c r="AM360" t="e">
        <f>VLOOKUP(C360,[1]base_traduzida!$C$1:$CN$437,78,FALSE)</f>
        <v>#VALUE!</v>
      </c>
      <c r="AN360">
        <v>0</v>
      </c>
      <c r="AO360" t="e">
        <f>VLOOKUP(C360,[1]base_traduzida!$C$1:$CN$437,80,FALSE)</f>
        <v>#VALUE!</v>
      </c>
      <c r="AP360" t="e">
        <f>VLOOKUP(C360,[1]base_traduzida!$C$1:$CN$437,81,FALSE)</f>
        <v>#VALUE!</v>
      </c>
      <c r="AQ360">
        <v>0</v>
      </c>
      <c r="AR360" t="e">
        <f>VLOOKUP(C360,[1]base_traduzida!$C$1:$CN$437,85,FALSE)</f>
        <v>#VALUE!</v>
      </c>
      <c r="AS360" t="e">
        <f>VLOOKUP(C360,[1]base_traduzida!$C$1:$CN$437,83,FALSE)</f>
        <v>#VALUE!</v>
      </c>
      <c r="AT360" t="e">
        <f>VLOOKUP(C360,[1]base_traduzida!$C$1:$CN$437,84,FALSE)</f>
        <v>#VALUE!</v>
      </c>
      <c r="AU360" t="e">
        <f>VLOOKUP(C360,[1]base_traduzida!$C$1:$CN$437,82,FALSE)</f>
        <v>#VALUE!</v>
      </c>
      <c r="AV360" t="e">
        <f>VLOOKUP(C360,[1]base_traduzida!$C$1:$CN$437,90,FALSE)</f>
        <v>#VALUE!</v>
      </c>
      <c r="AW360" t="e">
        <f>VLOOKUP(C360,[1]base_traduzida!$C$1:$CN$437,66,FALSE)</f>
        <v>#VALUE!</v>
      </c>
      <c r="AX360" t="e">
        <f>VLOOKUP(C360,[1]base_traduzida!$C$1:$CN$437,64,FALSE)</f>
        <v>#VALUE!</v>
      </c>
      <c r="AY360" t="e">
        <f>VLOOKUP(C360,[1]base_traduzida!$C$1:$CN$437,65,FALSE)</f>
        <v>#VALUE!</v>
      </c>
      <c r="AZ360" t="e">
        <f>VLOOKUP(C360,[1]base_traduzida!$C$1:$CN$437,69,FALSE)</f>
        <v>#VALUE!</v>
      </c>
    </row>
    <row r="361" spans="1:52" x14ac:dyDescent="0.25">
      <c r="A361" t="s">
        <v>2738</v>
      </c>
      <c r="B361" t="s">
        <v>2739</v>
      </c>
      <c r="C361" t="s">
        <v>2740</v>
      </c>
      <c r="D361" t="s">
        <v>2741</v>
      </c>
      <c r="E361">
        <v>2018</v>
      </c>
      <c r="F361" t="s">
        <v>61</v>
      </c>
      <c r="G361">
        <v>20</v>
      </c>
      <c r="H361" t="s">
        <v>2742</v>
      </c>
      <c r="I361" t="s">
        <v>2743</v>
      </c>
      <c r="J361" t="s">
        <v>61</v>
      </c>
      <c r="L361">
        <v>1</v>
      </c>
      <c r="M361" t="b">
        <v>0</v>
      </c>
      <c r="N361" t="s">
        <v>2744</v>
      </c>
      <c r="O361" t="s">
        <v>718</v>
      </c>
      <c r="T361" t="s">
        <v>54</v>
      </c>
      <c r="U361" t="s">
        <v>55</v>
      </c>
      <c r="V361" t="s">
        <v>140</v>
      </c>
      <c r="W361" t="s">
        <v>57</v>
      </c>
      <c r="AA361">
        <f>VLOOKUP(C361,[1]base_traduzida!$C$1:$CN$437,8,FALSE)</f>
        <v>0</v>
      </c>
      <c r="AB361">
        <f>VLOOKUP(C361,[1]base_traduzida!$C$1:$CN$437,9,FALSE)</f>
        <v>1</v>
      </c>
      <c r="AC361">
        <f>VLOOKUP(C361,[1]base_traduzida!$C$1:$CN$437,16,FALSE)</f>
        <v>1</v>
      </c>
      <c r="AD361">
        <f>VLOOKUP(C361,[1]base_traduzida!$C$1:$CN$437,68,FALSE)</f>
        <v>1</v>
      </c>
      <c r="AE361">
        <f>VLOOKUP(C361,[1]base_traduzida!$C$1:$CN$437,67,FALSE)</f>
        <v>0</v>
      </c>
      <c r="AF361">
        <f>VLOOKUP(C361,[1]base_traduzida!$C$1:$CN$437,71,FALSE)</f>
        <v>0</v>
      </c>
      <c r="AG361">
        <f>VLOOKUP(C361,[1]base_traduzida!$C$1:$CN$437,72,FALSE)</f>
        <v>0</v>
      </c>
      <c r="AH361">
        <f>VLOOKUP(C361,[1]base_traduzida!$C$1:$CN$437,73,FALSE)</f>
        <v>0</v>
      </c>
      <c r="AI361">
        <f>VLOOKUP(C361,[1]base_traduzida!$C$1:$CN$437,74,FALSE)</f>
        <v>0</v>
      </c>
      <c r="AJ361">
        <f>VLOOKUP(C361,[1]base_traduzida!$C$1:$CN$437,75,FALSE)</f>
        <v>0</v>
      </c>
      <c r="AK361">
        <f>VLOOKUP(C361,[1]base_traduzida!$C$1:$CN$437,76,FALSE)</f>
        <v>0</v>
      </c>
      <c r="AL361">
        <f>VLOOKUP(C361,[1]base_traduzida!$C$1:$CN$437,77,FALSE)</f>
        <v>0</v>
      </c>
      <c r="AM361">
        <f>VLOOKUP(C361,[1]base_traduzida!$C$1:$CN$437,78,FALSE)</f>
        <v>0</v>
      </c>
      <c r="AN361">
        <v>0</v>
      </c>
      <c r="AO361">
        <f>VLOOKUP(C361,[1]base_traduzida!$C$1:$CN$437,80,FALSE)</f>
        <v>0</v>
      </c>
      <c r="AP361" t="str">
        <f>VLOOKUP(C361,[1]base_traduzida!$C$1:$CN$437,81,FALSE)</f>
        <v>Entra ou ñ para leitura: sim - bom - tem pdf no medleey</v>
      </c>
      <c r="AQ361">
        <v>0</v>
      </c>
      <c r="AR361">
        <f>VLOOKUP(C361,[1]base_traduzida!$C$1:$CN$437,85,FALSE)</f>
        <v>1</v>
      </c>
      <c r="AS361">
        <f>VLOOKUP(C361,[1]base_traduzida!$C$1:$CN$437,83,FALSE)</f>
        <v>44371</v>
      </c>
      <c r="AT361">
        <f>VLOOKUP(C361,[1]base_traduzida!$C$1:$CN$437,84,FALSE)</f>
        <v>0</v>
      </c>
      <c r="AU361" t="str">
        <f>VLOOKUP(C361,[1]base_traduzida!$C$1:$CN$437,82,FALSE)</f>
        <v>Bom</v>
      </c>
      <c r="AV361">
        <f>VLOOKUP(C361,[1]base_traduzida!$C$1:$CN$437,90,FALSE)</f>
        <v>0</v>
      </c>
      <c r="AW361">
        <f>VLOOKUP(C361,[1]base_traduzida!$C$1:$CN$437,66,FALSE)</f>
        <v>1</v>
      </c>
      <c r="AX361">
        <f>VLOOKUP(C361,[1]base_traduzida!$C$1:$CN$437,64,FALSE)</f>
        <v>1</v>
      </c>
      <c r="AY361" t="str">
        <f>VLOOKUP(C361,[1]base_traduzida!$C$1:$CN$437,65,FALSE)</f>
        <v>Leitura completa: sim</v>
      </c>
      <c r="AZ361">
        <f>VLOOKUP(C361,[1]base_traduzida!$C$1:$CN$437,69,FALSE)</f>
        <v>0</v>
      </c>
    </row>
    <row r="362" spans="1:52" x14ac:dyDescent="0.25">
      <c r="A362" t="s">
        <v>2745</v>
      </c>
      <c r="B362" t="s">
        <v>2746</v>
      </c>
      <c r="C362" t="s">
        <v>2747</v>
      </c>
      <c r="D362" t="s">
        <v>2748</v>
      </c>
      <c r="E362">
        <v>2013</v>
      </c>
      <c r="F362" t="s">
        <v>61</v>
      </c>
      <c r="G362">
        <v>48</v>
      </c>
      <c r="H362" t="s">
        <v>2749</v>
      </c>
      <c r="I362" t="s">
        <v>2750</v>
      </c>
      <c r="J362" t="s">
        <v>61</v>
      </c>
      <c r="L362">
        <v>10</v>
      </c>
      <c r="M362" t="b">
        <v>1</v>
      </c>
      <c r="N362" t="s">
        <v>2751</v>
      </c>
      <c r="P362" t="s">
        <v>2752</v>
      </c>
      <c r="Q362" t="s">
        <v>2753</v>
      </c>
      <c r="R362" t="s">
        <v>2754</v>
      </c>
      <c r="S362">
        <v>102205</v>
      </c>
      <c r="T362" t="s">
        <v>54</v>
      </c>
      <c r="U362" t="s">
        <v>75</v>
      </c>
      <c r="W362" t="s">
        <v>57</v>
      </c>
      <c r="AA362">
        <f>VLOOKUP(C362,[1]base_traduzida!$C$1:$CN$437,8,FALSE)</f>
        <v>1</v>
      </c>
      <c r="AB362">
        <f>VLOOKUP(C362,[1]base_traduzida!$C$1:$CN$437,9,FALSE)</f>
        <v>1</v>
      </c>
      <c r="AC362">
        <f>VLOOKUP(C362,[1]base_traduzida!$C$1:$CN$437,16,FALSE)</f>
        <v>1</v>
      </c>
      <c r="AD362">
        <f>VLOOKUP(C362,[1]base_traduzida!$C$1:$CN$437,68,FALSE)</f>
        <v>1</v>
      </c>
      <c r="AE362">
        <f>VLOOKUP(C362,[1]base_traduzida!$C$1:$CN$437,67,FALSE)</f>
        <v>0</v>
      </c>
      <c r="AF362">
        <f>VLOOKUP(C362,[1]base_traduzida!$C$1:$CN$437,71,FALSE)</f>
        <v>0</v>
      </c>
      <c r="AG362">
        <f>VLOOKUP(C362,[1]base_traduzida!$C$1:$CN$437,72,FALSE)</f>
        <v>0</v>
      </c>
      <c r="AH362">
        <f>VLOOKUP(C362,[1]base_traduzida!$C$1:$CN$437,73,FALSE)</f>
        <v>0</v>
      </c>
      <c r="AI362">
        <f>VLOOKUP(C362,[1]base_traduzida!$C$1:$CN$437,74,FALSE)</f>
        <v>0</v>
      </c>
      <c r="AJ362">
        <f>VLOOKUP(C362,[1]base_traduzida!$C$1:$CN$437,75,FALSE)</f>
        <v>0</v>
      </c>
      <c r="AK362">
        <f>VLOOKUP(C362,[1]base_traduzida!$C$1:$CN$437,76,FALSE)</f>
        <v>0</v>
      </c>
      <c r="AL362">
        <f>VLOOKUP(C362,[1]base_traduzida!$C$1:$CN$437,77,FALSE)</f>
        <v>0</v>
      </c>
      <c r="AM362">
        <f>VLOOKUP(C362,[1]base_traduzida!$C$1:$CN$437,78,FALSE)</f>
        <v>0</v>
      </c>
      <c r="AN362">
        <v>0</v>
      </c>
      <c r="AO362">
        <f>VLOOKUP(C362,[1]base_traduzida!$C$1:$CN$437,80,FALSE)</f>
        <v>0</v>
      </c>
      <c r="AP362" t="str">
        <f>VLOOKUP(C362,[1]base_traduzida!$C$1:$CN$437,81,FALSE)</f>
        <v>Entra ou ñ para leitura: sim</v>
      </c>
      <c r="AQ362">
        <v>0</v>
      </c>
      <c r="AR362">
        <f>VLOOKUP(C362,[1]base_traduzida!$C$1:$CN$437,85,FALSE)</f>
        <v>1</v>
      </c>
      <c r="AS362">
        <f>VLOOKUP(C362,[1]base_traduzida!$C$1:$CN$437,83,FALSE)</f>
        <v>0</v>
      </c>
      <c r="AT362">
        <f>VLOOKUP(C362,[1]base_traduzida!$C$1:$CN$437,84,FALSE)</f>
        <v>0</v>
      </c>
      <c r="AU362" t="str">
        <f>VLOOKUP(C362,[1]base_traduzida!$C$1:$CN$437,82,FALSE)</f>
        <v>Bom</v>
      </c>
      <c r="AV362">
        <f>VLOOKUP(C362,[1]base_traduzida!$C$1:$CN$437,90,FALSE)</f>
        <v>0</v>
      </c>
      <c r="AW362">
        <f>VLOOKUP(C362,[1]base_traduzida!$C$1:$CN$437,66,FALSE)</f>
        <v>1</v>
      </c>
      <c r="AX362">
        <f>VLOOKUP(C362,[1]base_traduzida!$C$1:$CN$437,64,FALSE)</f>
        <v>1</v>
      </c>
      <c r="AY362" t="str">
        <f>VLOOKUP(C362,[1]base_traduzida!$C$1:$CN$437,65,FALSE)</f>
        <v>Leitura completa: sim</v>
      </c>
      <c r="AZ362" t="str">
        <f>VLOOKUP(C362,[1]base_traduzida!$C$1:$CN$437,69,FALSE)</f>
        <v>Interessante para introducao de num de EA nos EUA</v>
      </c>
    </row>
    <row r="363" spans="1:52" x14ac:dyDescent="0.25">
      <c r="A363" t="s">
        <v>2755</v>
      </c>
      <c r="B363" t="s">
        <v>2756</v>
      </c>
      <c r="C363" t="s">
        <v>2757</v>
      </c>
      <c r="D363" t="s">
        <v>2758</v>
      </c>
      <c r="E363">
        <v>2010</v>
      </c>
      <c r="G363">
        <v>11</v>
      </c>
      <c r="H363" t="s">
        <v>2759</v>
      </c>
      <c r="I363" t="s">
        <v>2760</v>
      </c>
      <c r="J363" t="s">
        <v>61</v>
      </c>
      <c r="L363">
        <v>1</v>
      </c>
      <c r="M363" t="b">
        <v>0</v>
      </c>
      <c r="N363" t="s">
        <v>2761</v>
      </c>
      <c r="T363" t="s">
        <v>54</v>
      </c>
      <c r="U363" t="s">
        <v>55</v>
      </c>
      <c r="V363" t="s">
        <v>140</v>
      </c>
      <c r="W363" t="s">
        <v>57</v>
      </c>
      <c r="AA363">
        <f>VLOOKUP(C363,[1]base_traduzida!$C$1:$CN$437,8,FALSE)</f>
        <v>0</v>
      </c>
      <c r="AB363">
        <f>VLOOKUP(C363,[1]base_traduzida!$C$1:$CN$437,9,FALSE)</f>
        <v>0</v>
      </c>
      <c r="AC363">
        <f>VLOOKUP(C363,[1]base_traduzida!$C$1:$CN$437,16,FALSE)</f>
        <v>0</v>
      </c>
      <c r="AD363">
        <f>VLOOKUP(C363,[1]base_traduzida!$C$1:$CN$437,68,FALSE)</f>
        <v>0</v>
      </c>
      <c r="AE363">
        <f>VLOOKUP(C363,[1]base_traduzida!$C$1:$CN$437,67,FALSE)</f>
        <v>0</v>
      </c>
      <c r="AF363">
        <f>VLOOKUP(C363,[1]base_traduzida!$C$1:$CN$437,71,FALSE)</f>
        <v>0</v>
      </c>
      <c r="AG363">
        <f>VLOOKUP(C363,[1]base_traduzida!$C$1:$CN$437,72,FALSE)</f>
        <v>0</v>
      </c>
      <c r="AH363">
        <f>VLOOKUP(C363,[1]base_traduzida!$C$1:$CN$437,73,FALSE)</f>
        <v>0</v>
      </c>
      <c r="AI363">
        <f>VLOOKUP(C363,[1]base_traduzida!$C$1:$CN$437,74,FALSE)</f>
        <v>0</v>
      </c>
      <c r="AJ363">
        <f>VLOOKUP(C363,[1]base_traduzida!$C$1:$CN$437,75,FALSE)</f>
        <v>0</v>
      </c>
      <c r="AK363">
        <f>VLOOKUP(C363,[1]base_traduzida!$C$1:$CN$437,76,FALSE)</f>
        <v>0</v>
      </c>
      <c r="AL363">
        <f>VLOOKUP(C363,[1]base_traduzida!$C$1:$CN$437,77,FALSE)</f>
        <v>0</v>
      </c>
      <c r="AM363">
        <f>VLOOKUP(C363,[1]base_traduzida!$C$1:$CN$437,78,FALSE)</f>
        <v>0</v>
      </c>
      <c r="AN363">
        <v>0</v>
      </c>
      <c r="AO363">
        <f>VLOOKUP(C363,[1]base_traduzida!$C$1:$CN$437,80,FALSE)</f>
        <v>0</v>
      </c>
      <c r="AP363">
        <f>VLOOKUP(C363,[1]base_traduzida!$C$1:$CN$437,81,FALSE)</f>
        <v>0</v>
      </c>
      <c r="AQ363">
        <v>0</v>
      </c>
      <c r="AR363">
        <f>VLOOKUP(C363,[1]base_traduzida!$C$1:$CN$437,85,FALSE)</f>
        <v>0</v>
      </c>
      <c r="AS363">
        <f>VLOOKUP(C363,[1]base_traduzida!$C$1:$CN$437,83,FALSE)</f>
        <v>0</v>
      </c>
      <c r="AT363">
        <f>VLOOKUP(C363,[1]base_traduzida!$C$1:$CN$437,84,FALSE)</f>
        <v>0</v>
      </c>
      <c r="AU363">
        <f>VLOOKUP(C363,[1]base_traduzida!$C$1:$CN$437,82,FALSE)</f>
        <v>0</v>
      </c>
      <c r="AV363">
        <f>VLOOKUP(C363,[1]base_traduzida!$C$1:$CN$437,90,FALSE)</f>
        <v>0</v>
      </c>
      <c r="AW363">
        <f>VLOOKUP(C363,[1]base_traduzida!$C$1:$CN$437,66,FALSE)</f>
        <v>0</v>
      </c>
      <c r="AX363">
        <f>VLOOKUP(C363,[1]base_traduzida!$C$1:$CN$437,64,FALSE)</f>
        <v>0</v>
      </c>
      <c r="AY363">
        <f>VLOOKUP(C363,[1]base_traduzida!$C$1:$CN$437,65,FALSE)</f>
        <v>0</v>
      </c>
      <c r="AZ363">
        <f>VLOOKUP(C363,[1]base_traduzida!$C$1:$CN$437,69,FALSE)</f>
        <v>0</v>
      </c>
    </row>
    <row r="364" spans="1:52" x14ac:dyDescent="0.25">
      <c r="A364" t="s">
        <v>2762</v>
      </c>
      <c r="B364" t="s">
        <v>2763</v>
      </c>
      <c r="C364" t="s">
        <v>2764</v>
      </c>
      <c r="D364" t="s">
        <v>2765</v>
      </c>
      <c r="E364">
        <v>2015</v>
      </c>
      <c r="G364">
        <v>19</v>
      </c>
      <c r="H364" t="s">
        <v>2766</v>
      </c>
      <c r="I364" t="s">
        <v>2767</v>
      </c>
      <c r="J364" t="s">
        <v>61</v>
      </c>
      <c r="L364">
        <v>8</v>
      </c>
      <c r="M364" t="b">
        <v>1</v>
      </c>
      <c r="N364" t="s">
        <v>2768</v>
      </c>
      <c r="O364" t="s">
        <v>72</v>
      </c>
      <c r="P364" t="s">
        <v>2769</v>
      </c>
      <c r="Q364" t="s">
        <v>2770</v>
      </c>
      <c r="S364">
        <v>118735</v>
      </c>
      <c r="T364" t="s">
        <v>54</v>
      </c>
      <c r="U364" t="s">
        <v>75</v>
      </c>
      <c r="W364" t="s">
        <v>57</v>
      </c>
      <c r="AA364">
        <f>VLOOKUP(C364,[1]base_traduzida!$C$1:$CN$437,8,FALSE)</f>
        <v>0</v>
      </c>
      <c r="AB364">
        <f>VLOOKUP(C364,[1]base_traduzida!$C$1:$CN$437,9,FALSE)</f>
        <v>0</v>
      </c>
      <c r="AC364">
        <f>VLOOKUP(C364,[1]base_traduzida!$C$1:$CN$437,16,FALSE)</f>
        <v>0</v>
      </c>
      <c r="AD364">
        <f>VLOOKUP(C364,[1]base_traduzida!$C$1:$CN$437,68,FALSE)</f>
        <v>0</v>
      </c>
      <c r="AE364">
        <f>VLOOKUP(C364,[1]base_traduzida!$C$1:$CN$437,67,FALSE)</f>
        <v>0</v>
      </c>
      <c r="AF364">
        <f>VLOOKUP(C364,[1]base_traduzida!$C$1:$CN$437,71,FALSE)</f>
        <v>0</v>
      </c>
      <c r="AG364">
        <f>VLOOKUP(C364,[1]base_traduzida!$C$1:$CN$437,72,FALSE)</f>
        <v>0</v>
      </c>
      <c r="AH364">
        <f>VLOOKUP(C364,[1]base_traduzida!$C$1:$CN$437,73,FALSE)</f>
        <v>0</v>
      </c>
      <c r="AI364">
        <f>VLOOKUP(C364,[1]base_traduzida!$C$1:$CN$437,74,FALSE)</f>
        <v>0</v>
      </c>
      <c r="AJ364">
        <f>VLOOKUP(C364,[1]base_traduzida!$C$1:$CN$437,75,FALSE)</f>
        <v>0</v>
      </c>
      <c r="AK364">
        <f>VLOOKUP(C364,[1]base_traduzida!$C$1:$CN$437,76,FALSE)</f>
        <v>0</v>
      </c>
      <c r="AL364">
        <f>VLOOKUP(C364,[1]base_traduzida!$C$1:$CN$437,77,FALSE)</f>
        <v>0</v>
      </c>
      <c r="AM364">
        <f>VLOOKUP(C364,[1]base_traduzida!$C$1:$CN$437,78,FALSE)</f>
        <v>0</v>
      </c>
      <c r="AN364">
        <v>0</v>
      </c>
      <c r="AO364">
        <f>VLOOKUP(C364,[1]base_traduzida!$C$1:$CN$437,80,FALSE)</f>
        <v>0</v>
      </c>
      <c r="AP364">
        <f>VLOOKUP(C364,[1]base_traduzida!$C$1:$CN$437,81,FALSE)</f>
        <v>0</v>
      </c>
      <c r="AQ364">
        <v>0</v>
      </c>
      <c r="AR364">
        <f>VLOOKUP(C364,[1]base_traduzida!$C$1:$CN$437,85,FALSE)</f>
        <v>0</v>
      </c>
      <c r="AS364">
        <f>VLOOKUP(C364,[1]base_traduzida!$C$1:$CN$437,83,FALSE)</f>
        <v>0</v>
      </c>
      <c r="AT364">
        <f>VLOOKUP(C364,[1]base_traduzida!$C$1:$CN$437,84,FALSE)</f>
        <v>0</v>
      </c>
      <c r="AU364">
        <f>VLOOKUP(C364,[1]base_traduzida!$C$1:$CN$437,82,FALSE)</f>
        <v>0</v>
      </c>
      <c r="AV364">
        <f>VLOOKUP(C364,[1]base_traduzida!$C$1:$CN$437,90,FALSE)</f>
        <v>0</v>
      </c>
      <c r="AW364">
        <f>VLOOKUP(C364,[1]base_traduzida!$C$1:$CN$437,66,FALSE)</f>
        <v>0</v>
      </c>
      <c r="AX364">
        <f>VLOOKUP(C364,[1]base_traduzida!$C$1:$CN$437,64,FALSE)</f>
        <v>0</v>
      </c>
      <c r="AY364">
        <f>VLOOKUP(C364,[1]base_traduzida!$C$1:$CN$437,65,FALSE)</f>
        <v>0</v>
      </c>
      <c r="AZ364">
        <f>VLOOKUP(C364,[1]base_traduzida!$C$1:$CN$437,69,FALSE)</f>
        <v>0</v>
      </c>
    </row>
    <row r="365" spans="1:52" x14ac:dyDescent="0.25">
      <c r="A365" t="s">
        <v>2771</v>
      </c>
      <c r="B365" t="s">
        <v>2772</v>
      </c>
      <c r="C365" t="s">
        <v>2773</v>
      </c>
      <c r="D365" t="s">
        <v>2774</v>
      </c>
      <c r="E365">
        <v>2021</v>
      </c>
      <c r="G365">
        <v>2</v>
      </c>
      <c r="H365" t="s">
        <v>2775</v>
      </c>
      <c r="I365" t="s">
        <v>2776</v>
      </c>
      <c r="L365">
        <v>1</v>
      </c>
      <c r="M365" t="b">
        <v>0</v>
      </c>
      <c r="N365" t="s">
        <v>2777</v>
      </c>
      <c r="O365" t="s">
        <v>243</v>
      </c>
      <c r="T365" t="s">
        <v>54</v>
      </c>
      <c r="U365" t="s">
        <v>55</v>
      </c>
      <c r="V365" t="s">
        <v>246</v>
      </c>
      <c r="W365" t="s">
        <v>57</v>
      </c>
      <c r="AA365" t="e">
        <f>VLOOKUP(C365,[1]base_traduzida!$C$1:$CN$437,8,FALSE)</f>
        <v>#N/A</v>
      </c>
      <c r="AB365" t="e">
        <f>VLOOKUP(C365,[1]base_traduzida!$C$1:$CN$437,9,FALSE)</f>
        <v>#N/A</v>
      </c>
      <c r="AC365" t="e">
        <f>VLOOKUP(C365,[1]base_traduzida!$C$1:$CN$437,16,FALSE)</f>
        <v>#N/A</v>
      </c>
      <c r="AD365" t="e">
        <f>VLOOKUP(C365,[1]base_traduzida!$C$1:$CN$437,68,FALSE)</f>
        <v>#N/A</v>
      </c>
      <c r="AE365" t="e">
        <f>VLOOKUP(C365,[1]base_traduzida!$C$1:$CN$437,67,FALSE)</f>
        <v>#N/A</v>
      </c>
      <c r="AF365" t="e">
        <f>VLOOKUP(C365,[1]base_traduzida!$C$1:$CN$437,71,FALSE)</f>
        <v>#N/A</v>
      </c>
      <c r="AG365" t="e">
        <f>VLOOKUP(C365,[1]base_traduzida!$C$1:$CN$437,72,FALSE)</f>
        <v>#N/A</v>
      </c>
      <c r="AH365" t="e">
        <f>VLOOKUP(C365,[1]base_traduzida!$C$1:$CN$437,73,FALSE)</f>
        <v>#N/A</v>
      </c>
      <c r="AI365" t="e">
        <f>VLOOKUP(C365,[1]base_traduzida!$C$1:$CN$437,74,FALSE)</f>
        <v>#N/A</v>
      </c>
      <c r="AJ365" t="e">
        <f>VLOOKUP(C365,[1]base_traduzida!$C$1:$CN$437,75,FALSE)</f>
        <v>#N/A</v>
      </c>
      <c r="AK365" t="e">
        <f>VLOOKUP(C365,[1]base_traduzida!$C$1:$CN$437,76,FALSE)</f>
        <v>#N/A</v>
      </c>
      <c r="AL365" t="e">
        <f>VLOOKUP(C365,[1]base_traduzida!$C$1:$CN$437,77,FALSE)</f>
        <v>#N/A</v>
      </c>
      <c r="AM365" t="e">
        <f>VLOOKUP(C365,[1]base_traduzida!$C$1:$CN$437,78,FALSE)</f>
        <v>#N/A</v>
      </c>
      <c r="AN365">
        <v>0</v>
      </c>
      <c r="AO365" t="e">
        <f>VLOOKUP(C365,[1]base_traduzida!$C$1:$CN$437,80,FALSE)</f>
        <v>#N/A</v>
      </c>
      <c r="AP365" t="e">
        <f>VLOOKUP(C365,[1]base_traduzida!$C$1:$CN$437,81,FALSE)</f>
        <v>#N/A</v>
      </c>
      <c r="AQ365">
        <v>0</v>
      </c>
      <c r="AR365" t="e">
        <f>VLOOKUP(C365,[1]base_traduzida!$C$1:$CN$437,85,FALSE)</f>
        <v>#N/A</v>
      </c>
      <c r="AS365" t="e">
        <f>VLOOKUP(C365,[1]base_traduzida!$C$1:$CN$437,83,FALSE)</f>
        <v>#N/A</v>
      </c>
      <c r="AT365" t="e">
        <f>VLOOKUP(C365,[1]base_traduzida!$C$1:$CN$437,84,FALSE)</f>
        <v>#N/A</v>
      </c>
      <c r="AU365" t="e">
        <f>VLOOKUP(C365,[1]base_traduzida!$C$1:$CN$437,82,FALSE)</f>
        <v>#N/A</v>
      </c>
      <c r="AV365" t="e">
        <f>VLOOKUP(C365,[1]base_traduzida!$C$1:$CN$437,90,FALSE)</f>
        <v>#N/A</v>
      </c>
      <c r="AW365" t="e">
        <f>VLOOKUP(C365,[1]base_traduzida!$C$1:$CN$437,66,FALSE)</f>
        <v>#N/A</v>
      </c>
      <c r="AX365" t="e">
        <f>VLOOKUP(C365,[1]base_traduzida!$C$1:$CN$437,64,FALSE)</f>
        <v>#N/A</v>
      </c>
      <c r="AY365" t="e">
        <f>VLOOKUP(C365,[1]base_traduzida!$C$1:$CN$437,65,FALSE)</f>
        <v>#N/A</v>
      </c>
      <c r="AZ365" t="e">
        <f>VLOOKUP(C365,[1]base_traduzida!$C$1:$CN$437,69,FALSE)</f>
        <v>#N/A</v>
      </c>
    </row>
    <row r="366" spans="1:52" x14ac:dyDescent="0.25">
      <c r="A366" t="s">
        <v>2778</v>
      </c>
      <c r="B366" t="s">
        <v>2779</v>
      </c>
      <c r="C366" t="s">
        <v>2780</v>
      </c>
      <c r="D366" t="s">
        <v>2781</v>
      </c>
      <c r="E366">
        <v>2022</v>
      </c>
      <c r="F366" t="s">
        <v>61</v>
      </c>
      <c r="H366" t="s">
        <v>2782</v>
      </c>
      <c r="I366" t="s">
        <v>2783</v>
      </c>
      <c r="J366" t="s">
        <v>61</v>
      </c>
      <c r="L366">
        <v>1</v>
      </c>
      <c r="M366" t="b">
        <v>0</v>
      </c>
      <c r="N366" t="s">
        <v>2784</v>
      </c>
      <c r="O366" t="s">
        <v>451</v>
      </c>
      <c r="T366" t="s">
        <v>54</v>
      </c>
      <c r="U366" t="s">
        <v>55</v>
      </c>
      <c r="V366" t="s">
        <v>140</v>
      </c>
      <c r="W366" t="s">
        <v>57</v>
      </c>
      <c r="AA366" t="e">
        <f>VLOOKUP(C366,[1]base_traduzida!$C$1:$CN$437,8,FALSE)</f>
        <v>#N/A</v>
      </c>
      <c r="AB366" t="e">
        <f>VLOOKUP(C366,[1]base_traduzida!$C$1:$CN$437,9,FALSE)</f>
        <v>#N/A</v>
      </c>
      <c r="AC366" t="e">
        <f>VLOOKUP(C366,[1]base_traduzida!$C$1:$CN$437,16,FALSE)</f>
        <v>#N/A</v>
      </c>
      <c r="AD366" t="e">
        <f>VLOOKUP(C366,[1]base_traduzida!$C$1:$CN$437,68,FALSE)</f>
        <v>#N/A</v>
      </c>
      <c r="AE366" t="e">
        <f>VLOOKUP(C366,[1]base_traduzida!$C$1:$CN$437,67,FALSE)</f>
        <v>#N/A</v>
      </c>
      <c r="AF366" t="e">
        <f>VLOOKUP(C366,[1]base_traduzida!$C$1:$CN$437,71,FALSE)</f>
        <v>#N/A</v>
      </c>
      <c r="AG366" t="e">
        <f>VLOOKUP(C366,[1]base_traduzida!$C$1:$CN$437,72,FALSE)</f>
        <v>#N/A</v>
      </c>
      <c r="AH366" t="e">
        <f>VLOOKUP(C366,[1]base_traduzida!$C$1:$CN$437,73,FALSE)</f>
        <v>#N/A</v>
      </c>
      <c r="AI366" t="e">
        <f>VLOOKUP(C366,[1]base_traduzida!$C$1:$CN$437,74,FALSE)</f>
        <v>#N/A</v>
      </c>
      <c r="AJ366" t="e">
        <f>VLOOKUP(C366,[1]base_traduzida!$C$1:$CN$437,75,FALSE)</f>
        <v>#N/A</v>
      </c>
      <c r="AK366" t="e">
        <f>VLOOKUP(C366,[1]base_traduzida!$C$1:$CN$437,76,FALSE)</f>
        <v>#N/A</v>
      </c>
      <c r="AL366" t="e">
        <f>VLOOKUP(C366,[1]base_traduzida!$C$1:$CN$437,77,FALSE)</f>
        <v>#N/A</v>
      </c>
      <c r="AM366" t="e">
        <f>VLOOKUP(C366,[1]base_traduzida!$C$1:$CN$437,78,FALSE)</f>
        <v>#N/A</v>
      </c>
      <c r="AN366">
        <v>0</v>
      </c>
      <c r="AO366" t="e">
        <f>VLOOKUP(C366,[1]base_traduzida!$C$1:$CN$437,80,FALSE)</f>
        <v>#N/A</v>
      </c>
      <c r="AP366" t="e">
        <f>VLOOKUP(C366,[1]base_traduzida!$C$1:$CN$437,81,FALSE)</f>
        <v>#N/A</v>
      </c>
      <c r="AQ366">
        <v>0</v>
      </c>
      <c r="AR366" t="e">
        <f>VLOOKUP(C366,[1]base_traduzida!$C$1:$CN$437,85,FALSE)</f>
        <v>#N/A</v>
      </c>
      <c r="AS366" t="e">
        <f>VLOOKUP(C366,[1]base_traduzida!$C$1:$CN$437,83,FALSE)</f>
        <v>#N/A</v>
      </c>
      <c r="AT366" t="e">
        <f>VLOOKUP(C366,[1]base_traduzida!$C$1:$CN$437,84,FALSE)</f>
        <v>#N/A</v>
      </c>
      <c r="AU366" t="e">
        <f>VLOOKUP(C366,[1]base_traduzida!$C$1:$CN$437,82,FALSE)</f>
        <v>#N/A</v>
      </c>
      <c r="AV366" t="e">
        <f>VLOOKUP(C366,[1]base_traduzida!$C$1:$CN$437,90,FALSE)</f>
        <v>#N/A</v>
      </c>
      <c r="AW366" t="e">
        <f>VLOOKUP(C366,[1]base_traduzida!$C$1:$CN$437,66,FALSE)</f>
        <v>#N/A</v>
      </c>
      <c r="AX366" t="e">
        <f>VLOOKUP(C366,[1]base_traduzida!$C$1:$CN$437,64,FALSE)</f>
        <v>#N/A</v>
      </c>
      <c r="AY366" t="e">
        <f>VLOOKUP(C366,[1]base_traduzida!$C$1:$CN$437,65,FALSE)</f>
        <v>#N/A</v>
      </c>
      <c r="AZ366" t="e">
        <f>VLOOKUP(C366,[1]base_traduzida!$C$1:$CN$437,69,FALSE)</f>
        <v>#N/A</v>
      </c>
    </row>
    <row r="367" spans="1:52" x14ac:dyDescent="0.25">
      <c r="A367" t="s">
        <v>2785</v>
      </c>
      <c r="C367" t="s">
        <v>2786</v>
      </c>
      <c r="D367" t="s">
        <v>2787</v>
      </c>
      <c r="E367">
        <v>2005</v>
      </c>
      <c r="G367">
        <v>3</v>
      </c>
      <c r="H367" t="s">
        <v>2788</v>
      </c>
      <c r="I367" t="s">
        <v>2789</v>
      </c>
      <c r="J367" t="s">
        <v>61</v>
      </c>
      <c r="L367">
        <v>1</v>
      </c>
      <c r="M367" t="b">
        <v>0</v>
      </c>
      <c r="N367" t="s">
        <v>2790</v>
      </c>
      <c r="T367" t="s">
        <v>54</v>
      </c>
      <c r="U367" t="s">
        <v>55</v>
      </c>
      <c r="W367" t="s">
        <v>57</v>
      </c>
      <c r="AA367">
        <f>VLOOKUP(C367,[1]base_traduzida!$C$1:$CN$437,8,FALSE)</f>
        <v>0</v>
      </c>
      <c r="AB367">
        <f>VLOOKUP(C367,[1]base_traduzida!$C$1:$CN$437,9,FALSE)</f>
        <v>0</v>
      </c>
      <c r="AC367">
        <f>VLOOKUP(C367,[1]base_traduzida!$C$1:$CN$437,16,FALSE)</f>
        <v>0</v>
      </c>
      <c r="AD367">
        <f>VLOOKUP(C367,[1]base_traduzida!$C$1:$CN$437,68,FALSE)</f>
        <v>0</v>
      </c>
      <c r="AE367">
        <f>VLOOKUP(C367,[1]base_traduzida!$C$1:$CN$437,67,FALSE)</f>
        <v>0</v>
      </c>
      <c r="AF367">
        <f>VLOOKUP(C367,[1]base_traduzida!$C$1:$CN$437,71,FALSE)</f>
        <v>0</v>
      </c>
      <c r="AG367">
        <f>VLOOKUP(C367,[1]base_traduzida!$C$1:$CN$437,72,FALSE)</f>
        <v>0</v>
      </c>
      <c r="AH367">
        <f>VLOOKUP(C367,[1]base_traduzida!$C$1:$CN$437,73,FALSE)</f>
        <v>0</v>
      </c>
      <c r="AI367">
        <f>VLOOKUP(C367,[1]base_traduzida!$C$1:$CN$437,74,FALSE)</f>
        <v>0</v>
      </c>
      <c r="AJ367">
        <f>VLOOKUP(C367,[1]base_traduzida!$C$1:$CN$437,75,FALSE)</f>
        <v>0</v>
      </c>
      <c r="AK367">
        <f>VLOOKUP(C367,[1]base_traduzida!$C$1:$CN$437,76,FALSE)</f>
        <v>0</v>
      </c>
      <c r="AL367">
        <f>VLOOKUP(C367,[1]base_traduzida!$C$1:$CN$437,77,FALSE)</f>
        <v>0</v>
      </c>
      <c r="AM367">
        <f>VLOOKUP(C367,[1]base_traduzida!$C$1:$CN$437,78,FALSE)</f>
        <v>0</v>
      </c>
      <c r="AN367">
        <v>0</v>
      </c>
      <c r="AO367">
        <f>VLOOKUP(C367,[1]base_traduzida!$C$1:$CN$437,80,FALSE)</f>
        <v>0</v>
      </c>
      <c r="AP367">
        <f>VLOOKUP(C367,[1]base_traduzida!$C$1:$CN$437,81,FALSE)</f>
        <v>0</v>
      </c>
      <c r="AQ367">
        <v>0</v>
      </c>
      <c r="AR367">
        <f>VLOOKUP(C367,[1]base_traduzida!$C$1:$CN$437,85,FALSE)</f>
        <v>0</v>
      </c>
      <c r="AS367">
        <f>VLOOKUP(C367,[1]base_traduzida!$C$1:$CN$437,83,FALSE)</f>
        <v>0</v>
      </c>
      <c r="AT367">
        <f>VLOOKUP(C367,[1]base_traduzida!$C$1:$CN$437,84,FALSE)</f>
        <v>0</v>
      </c>
      <c r="AU367">
        <f>VLOOKUP(C367,[1]base_traduzida!$C$1:$CN$437,82,FALSE)</f>
        <v>0</v>
      </c>
      <c r="AV367">
        <f>VLOOKUP(C367,[1]base_traduzida!$C$1:$CN$437,90,FALSE)</f>
        <v>0</v>
      </c>
      <c r="AW367">
        <f>VLOOKUP(C367,[1]base_traduzida!$C$1:$CN$437,66,FALSE)</f>
        <v>0</v>
      </c>
      <c r="AX367">
        <f>VLOOKUP(C367,[1]base_traduzida!$C$1:$CN$437,64,FALSE)</f>
        <v>0</v>
      </c>
      <c r="AY367">
        <f>VLOOKUP(C367,[1]base_traduzida!$C$1:$CN$437,65,FALSE)</f>
        <v>0</v>
      </c>
      <c r="AZ367">
        <f>VLOOKUP(C367,[1]base_traduzida!$C$1:$CN$437,69,FALSE)</f>
        <v>0</v>
      </c>
    </row>
    <row r="368" spans="1:52" x14ac:dyDescent="0.25">
      <c r="A368" t="s">
        <v>2791</v>
      </c>
      <c r="B368" t="s">
        <v>2792</v>
      </c>
      <c r="C368" t="s">
        <v>2793</v>
      </c>
      <c r="D368" t="s">
        <v>2794</v>
      </c>
      <c r="E368">
        <v>2021</v>
      </c>
      <c r="G368">
        <v>10</v>
      </c>
      <c r="H368" t="s">
        <v>2795</v>
      </c>
      <c r="I368" t="s">
        <v>2796</v>
      </c>
      <c r="L368">
        <v>1</v>
      </c>
      <c r="M368" t="b">
        <v>0</v>
      </c>
      <c r="N368" t="s">
        <v>2797</v>
      </c>
      <c r="O368" t="s">
        <v>234</v>
      </c>
      <c r="T368" t="s">
        <v>54</v>
      </c>
      <c r="U368" t="s">
        <v>55</v>
      </c>
      <c r="W368" t="s">
        <v>57</v>
      </c>
      <c r="AA368">
        <f>VLOOKUP(C368,[1]base_traduzida!$C$1:$CN$437,8,FALSE)</f>
        <v>0</v>
      </c>
      <c r="AB368">
        <f>VLOOKUP(C368,[1]base_traduzida!$C$1:$CN$437,9,FALSE)</f>
        <v>0</v>
      </c>
      <c r="AC368">
        <f>VLOOKUP(C368,[1]base_traduzida!$C$1:$CN$437,16,FALSE)</f>
        <v>0</v>
      </c>
      <c r="AD368">
        <f>VLOOKUP(C368,[1]base_traduzida!$C$1:$CN$437,68,FALSE)</f>
        <v>1</v>
      </c>
      <c r="AE368">
        <f>VLOOKUP(C368,[1]base_traduzida!$C$1:$CN$437,67,FALSE)</f>
        <v>0</v>
      </c>
      <c r="AF368">
        <f>VLOOKUP(C368,[1]base_traduzida!$C$1:$CN$437,71,FALSE)</f>
        <v>0</v>
      </c>
      <c r="AG368">
        <f>VLOOKUP(C368,[1]base_traduzida!$C$1:$CN$437,72,FALSE)</f>
        <v>0</v>
      </c>
      <c r="AH368">
        <f>VLOOKUP(C368,[1]base_traduzida!$C$1:$CN$437,73,FALSE)</f>
        <v>0</v>
      </c>
      <c r="AI368">
        <f>VLOOKUP(C368,[1]base_traduzida!$C$1:$CN$437,74,FALSE)</f>
        <v>0</v>
      </c>
      <c r="AJ368">
        <f>VLOOKUP(C368,[1]base_traduzida!$C$1:$CN$437,75,FALSE)</f>
        <v>0</v>
      </c>
      <c r="AK368">
        <f>VLOOKUP(C368,[1]base_traduzida!$C$1:$CN$437,76,FALSE)</f>
        <v>0</v>
      </c>
      <c r="AL368">
        <f>VLOOKUP(C368,[1]base_traduzida!$C$1:$CN$437,77,FALSE)</f>
        <v>0</v>
      </c>
      <c r="AM368">
        <f>VLOOKUP(C368,[1]base_traduzida!$C$1:$CN$437,78,FALSE)</f>
        <v>0</v>
      </c>
      <c r="AN368">
        <v>0</v>
      </c>
      <c r="AO368">
        <f>VLOOKUP(C368,[1]base_traduzida!$C$1:$CN$437,80,FALSE)</f>
        <v>0</v>
      </c>
      <c r="AP368" t="str">
        <f>VLOOKUP(C368,[1]base_traduzida!$C$1:$CN$437,81,FALSE)</f>
        <v>Entra ou ñ para leitura: não</v>
      </c>
      <c r="AQ368">
        <v>0</v>
      </c>
      <c r="AR368">
        <f>VLOOKUP(C368,[1]base_traduzida!$C$1:$CN$437,85,FALSE)</f>
        <v>0</v>
      </c>
      <c r="AS368">
        <f>VLOOKUP(C368,[1]base_traduzida!$C$1:$CN$437,83,FALSE)</f>
        <v>44375</v>
      </c>
      <c r="AT368">
        <f>VLOOKUP(C368,[1]base_traduzida!$C$1:$CN$437,84,FALSE)</f>
        <v>0</v>
      </c>
      <c r="AU368" t="str">
        <f>VLOOKUP(C368,[1]base_traduzida!$C$1:$CN$437,82,FALSE)</f>
        <v>Ruim</v>
      </c>
      <c r="AV368">
        <f>VLOOKUP(C368,[1]base_traduzida!$C$1:$CN$437,90,FALSE)</f>
        <v>0</v>
      </c>
      <c r="AW368">
        <f>VLOOKUP(C368,[1]base_traduzida!$C$1:$CN$437,66,FALSE)</f>
        <v>0</v>
      </c>
      <c r="AX368">
        <f>VLOOKUP(C368,[1]base_traduzida!$C$1:$CN$437,64,FALSE)</f>
        <v>0</v>
      </c>
      <c r="AY368">
        <f>VLOOKUP(C368,[1]base_traduzida!$C$1:$CN$437,65,FALSE)</f>
        <v>0</v>
      </c>
      <c r="AZ368">
        <f>VLOOKUP(C368,[1]base_traduzida!$C$1:$CN$437,69,FALSE)</f>
        <v>0</v>
      </c>
    </row>
    <row r="369" spans="1:52" x14ac:dyDescent="0.25">
      <c r="A369" t="s">
        <v>2798</v>
      </c>
      <c r="B369" t="s">
        <v>2799</v>
      </c>
      <c r="C369" t="s">
        <v>2800</v>
      </c>
      <c r="D369" t="s">
        <v>2801</v>
      </c>
      <c r="E369">
        <v>2019</v>
      </c>
      <c r="H369" t="s">
        <v>2802</v>
      </c>
      <c r="I369" t="s">
        <v>2803</v>
      </c>
      <c r="L369">
        <v>27</v>
      </c>
      <c r="M369" t="b">
        <v>1</v>
      </c>
      <c r="N369" t="s">
        <v>2804</v>
      </c>
      <c r="O369" t="s">
        <v>116</v>
      </c>
      <c r="P369" t="s">
        <v>2805</v>
      </c>
      <c r="Q369" t="s">
        <v>2806</v>
      </c>
      <c r="S369">
        <v>230019</v>
      </c>
      <c r="T369" t="s">
        <v>54</v>
      </c>
      <c r="U369" t="s">
        <v>75</v>
      </c>
      <c r="W369" t="s">
        <v>57</v>
      </c>
      <c r="AA369">
        <f>VLOOKUP(C369,[1]base_traduzida!$C$1:$CN$437,8,FALSE)</f>
        <v>0</v>
      </c>
      <c r="AB369">
        <f>VLOOKUP(C369,[1]base_traduzida!$C$1:$CN$437,9,FALSE)</f>
        <v>0</v>
      </c>
      <c r="AC369">
        <f>VLOOKUP(C369,[1]base_traduzida!$C$1:$CN$437,16,FALSE)</f>
        <v>0</v>
      </c>
      <c r="AD369">
        <f>VLOOKUP(C369,[1]base_traduzida!$C$1:$CN$437,68,FALSE)</f>
        <v>1</v>
      </c>
      <c r="AE369">
        <f>VLOOKUP(C369,[1]base_traduzida!$C$1:$CN$437,67,FALSE)</f>
        <v>0</v>
      </c>
      <c r="AF369">
        <f>VLOOKUP(C369,[1]base_traduzida!$C$1:$CN$437,71,FALSE)</f>
        <v>0</v>
      </c>
      <c r="AG369">
        <f>VLOOKUP(C369,[1]base_traduzida!$C$1:$CN$437,72,FALSE)</f>
        <v>0</v>
      </c>
      <c r="AH369">
        <f>VLOOKUP(C369,[1]base_traduzida!$C$1:$CN$437,73,FALSE)</f>
        <v>0</v>
      </c>
      <c r="AI369">
        <f>VLOOKUP(C369,[1]base_traduzida!$C$1:$CN$437,74,FALSE)</f>
        <v>0</v>
      </c>
      <c r="AJ369">
        <f>VLOOKUP(C369,[1]base_traduzida!$C$1:$CN$437,75,FALSE)</f>
        <v>0</v>
      </c>
      <c r="AK369">
        <f>VLOOKUP(C369,[1]base_traduzida!$C$1:$CN$437,76,FALSE)</f>
        <v>0</v>
      </c>
      <c r="AL369">
        <f>VLOOKUP(C369,[1]base_traduzida!$C$1:$CN$437,77,FALSE)</f>
        <v>0</v>
      </c>
      <c r="AM369">
        <f>VLOOKUP(C369,[1]base_traduzida!$C$1:$CN$437,78,FALSE)</f>
        <v>0</v>
      </c>
      <c r="AN369">
        <v>0</v>
      </c>
      <c r="AO369">
        <f>VLOOKUP(C369,[1]base_traduzida!$C$1:$CN$437,80,FALSE)</f>
        <v>0</v>
      </c>
      <c r="AP369" t="str">
        <f>VLOOKUP(C369,[1]base_traduzida!$C$1:$CN$437,81,FALSE)</f>
        <v>Entra ou ñ para leitura: não</v>
      </c>
      <c r="AQ369">
        <v>0</v>
      </c>
      <c r="AR369">
        <f>VLOOKUP(C369,[1]base_traduzida!$C$1:$CN$437,85,FALSE)</f>
        <v>0</v>
      </c>
      <c r="AS369">
        <f>VLOOKUP(C369,[1]base_traduzida!$C$1:$CN$437,83,FALSE)</f>
        <v>44374</v>
      </c>
      <c r="AT369">
        <f>VLOOKUP(C369,[1]base_traduzida!$C$1:$CN$437,84,FALSE)</f>
        <v>0</v>
      </c>
      <c r="AU369" t="str">
        <f>VLOOKUP(C369,[1]base_traduzida!$C$1:$CN$437,82,FALSE)</f>
        <v>Ruim</v>
      </c>
      <c r="AV369">
        <f>VLOOKUP(C369,[1]base_traduzida!$C$1:$CN$437,90,FALSE)</f>
        <v>0</v>
      </c>
      <c r="AW369">
        <f>VLOOKUP(C369,[1]base_traduzida!$C$1:$CN$437,66,FALSE)</f>
        <v>0</v>
      </c>
      <c r="AX369">
        <f>VLOOKUP(C369,[1]base_traduzida!$C$1:$CN$437,64,FALSE)</f>
        <v>0</v>
      </c>
      <c r="AY369">
        <f>VLOOKUP(C369,[1]base_traduzida!$C$1:$CN$437,65,FALSE)</f>
        <v>0</v>
      </c>
      <c r="AZ369">
        <f>VLOOKUP(C369,[1]base_traduzida!$C$1:$CN$437,69,FALSE)</f>
        <v>0</v>
      </c>
    </row>
    <row r="370" spans="1:52" x14ac:dyDescent="0.25">
      <c r="A370" t="s">
        <v>2807</v>
      </c>
      <c r="B370" t="s">
        <v>2808</v>
      </c>
      <c r="C370" t="s">
        <v>2809</v>
      </c>
      <c r="D370" t="s">
        <v>2810</v>
      </c>
      <c r="E370">
        <v>2021</v>
      </c>
      <c r="H370" t="s">
        <v>2811</v>
      </c>
      <c r="I370" t="s">
        <v>2812</v>
      </c>
      <c r="J370" t="s">
        <v>61</v>
      </c>
      <c r="L370">
        <v>1</v>
      </c>
      <c r="M370" t="b">
        <v>0</v>
      </c>
      <c r="N370" t="s">
        <v>2813</v>
      </c>
      <c r="O370" t="s">
        <v>108</v>
      </c>
      <c r="T370" t="s">
        <v>54</v>
      </c>
      <c r="U370" t="s">
        <v>55</v>
      </c>
      <c r="V370" t="s">
        <v>83</v>
      </c>
      <c r="W370" t="s">
        <v>57</v>
      </c>
      <c r="AA370">
        <f>VLOOKUP(C370,[1]base_traduzida!$C$1:$CN$437,8,FALSE)</f>
        <v>0</v>
      </c>
      <c r="AB370">
        <f>VLOOKUP(C370,[1]base_traduzida!$C$1:$CN$437,9,FALSE)</f>
        <v>0</v>
      </c>
      <c r="AC370">
        <f>VLOOKUP(C370,[1]base_traduzida!$C$1:$CN$437,16,FALSE)</f>
        <v>0</v>
      </c>
      <c r="AD370">
        <f>VLOOKUP(C370,[1]base_traduzida!$C$1:$CN$437,68,FALSE)</f>
        <v>1</v>
      </c>
      <c r="AE370">
        <f>VLOOKUP(C370,[1]base_traduzida!$C$1:$CN$437,67,FALSE)</f>
        <v>0</v>
      </c>
      <c r="AF370">
        <f>VLOOKUP(C370,[1]base_traduzida!$C$1:$CN$437,71,FALSE)</f>
        <v>0</v>
      </c>
      <c r="AG370">
        <f>VLOOKUP(C370,[1]base_traduzida!$C$1:$CN$437,72,FALSE)</f>
        <v>0</v>
      </c>
      <c r="AH370">
        <f>VLOOKUP(C370,[1]base_traduzida!$C$1:$CN$437,73,FALSE)</f>
        <v>0</v>
      </c>
      <c r="AI370">
        <f>VLOOKUP(C370,[1]base_traduzida!$C$1:$CN$437,74,FALSE)</f>
        <v>0</v>
      </c>
      <c r="AJ370">
        <f>VLOOKUP(C370,[1]base_traduzida!$C$1:$CN$437,75,FALSE)</f>
        <v>0</v>
      </c>
      <c r="AK370">
        <f>VLOOKUP(C370,[1]base_traduzida!$C$1:$CN$437,76,FALSE)</f>
        <v>0</v>
      </c>
      <c r="AL370">
        <f>VLOOKUP(C370,[1]base_traduzida!$C$1:$CN$437,77,FALSE)</f>
        <v>0</v>
      </c>
      <c r="AM370">
        <f>VLOOKUP(C370,[1]base_traduzida!$C$1:$CN$437,78,FALSE)</f>
        <v>0</v>
      </c>
      <c r="AN370">
        <v>0</v>
      </c>
      <c r="AO370">
        <f>VLOOKUP(C370,[1]base_traduzida!$C$1:$CN$437,80,FALSE)</f>
        <v>0</v>
      </c>
      <c r="AP370" t="str">
        <f>VLOOKUP(C370,[1]base_traduzida!$C$1:$CN$437,81,FALSE)</f>
        <v>Entra ou ñ para leitura: não</v>
      </c>
      <c r="AQ370">
        <v>0</v>
      </c>
      <c r="AR370">
        <f>VLOOKUP(C370,[1]base_traduzida!$C$1:$CN$437,85,FALSE)</f>
        <v>0</v>
      </c>
      <c r="AS370">
        <f>VLOOKUP(C370,[1]base_traduzida!$C$1:$CN$437,83,FALSE)</f>
        <v>44375</v>
      </c>
      <c r="AT370">
        <f>VLOOKUP(C370,[1]base_traduzida!$C$1:$CN$437,84,FALSE)</f>
        <v>0</v>
      </c>
      <c r="AU370" t="str">
        <f>VLOOKUP(C370,[1]base_traduzida!$C$1:$CN$437,82,FALSE)</f>
        <v>Ruim</v>
      </c>
      <c r="AV370">
        <f>VLOOKUP(C370,[1]base_traduzida!$C$1:$CN$437,90,FALSE)</f>
        <v>0</v>
      </c>
      <c r="AW370">
        <f>VLOOKUP(C370,[1]base_traduzida!$C$1:$CN$437,66,FALSE)</f>
        <v>0</v>
      </c>
      <c r="AX370">
        <f>VLOOKUP(C370,[1]base_traduzida!$C$1:$CN$437,64,FALSE)</f>
        <v>0</v>
      </c>
      <c r="AY370">
        <f>VLOOKUP(C370,[1]base_traduzida!$C$1:$CN$437,65,FALSE)</f>
        <v>0</v>
      </c>
      <c r="AZ370">
        <f>VLOOKUP(C370,[1]base_traduzida!$C$1:$CN$437,69,FALSE)</f>
        <v>0</v>
      </c>
    </row>
    <row r="371" spans="1:52" x14ac:dyDescent="0.25">
      <c r="A371" t="s">
        <v>2814</v>
      </c>
      <c r="B371" t="s">
        <v>2815</v>
      </c>
      <c r="C371" t="s">
        <v>2816</v>
      </c>
      <c r="D371" t="s">
        <v>2817</v>
      </c>
      <c r="E371">
        <v>2019</v>
      </c>
      <c r="G371">
        <v>28</v>
      </c>
      <c r="H371" t="s">
        <v>2818</v>
      </c>
      <c r="I371" t="s">
        <v>2819</v>
      </c>
      <c r="J371" t="s">
        <v>61</v>
      </c>
      <c r="L371">
        <v>1</v>
      </c>
      <c r="M371" t="b">
        <v>0</v>
      </c>
      <c r="N371" t="s">
        <v>2820</v>
      </c>
      <c r="O371" t="s">
        <v>108</v>
      </c>
      <c r="T371" t="s">
        <v>54</v>
      </c>
      <c r="U371" t="s">
        <v>55</v>
      </c>
      <c r="V371" t="s">
        <v>246</v>
      </c>
      <c r="W371" t="s">
        <v>57</v>
      </c>
      <c r="AA371">
        <f>VLOOKUP(C371,[1]base_traduzida!$C$1:$CN$437,8,FALSE)</f>
        <v>0</v>
      </c>
      <c r="AB371">
        <f>VLOOKUP(C371,[1]base_traduzida!$C$1:$CN$437,9,FALSE)</f>
        <v>0</v>
      </c>
      <c r="AC371">
        <f>VLOOKUP(C371,[1]base_traduzida!$C$1:$CN$437,16,FALSE)</f>
        <v>0</v>
      </c>
      <c r="AD371">
        <f>VLOOKUP(C371,[1]base_traduzida!$C$1:$CN$437,68,FALSE)</f>
        <v>1</v>
      </c>
      <c r="AE371">
        <f>VLOOKUP(C371,[1]base_traduzida!$C$1:$CN$437,67,FALSE)</f>
        <v>0</v>
      </c>
      <c r="AF371">
        <f>VLOOKUP(C371,[1]base_traduzida!$C$1:$CN$437,71,FALSE)</f>
        <v>0</v>
      </c>
      <c r="AG371">
        <f>VLOOKUP(C371,[1]base_traduzida!$C$1:$CN$437,72,FALSE)</f>
        <v>0</v>
      </c>
      <c r="AH371">
        <f>VLOOKUP(C371,[1]base_traduzida!$C$1:$CN$437,73,FALSE)</f>
        <v>0</v>
      </c>
      <c r="AI371">
        <f>VLOOKUP(C371,[1]base_traduzida!$C$1:$CN$437,74,FALSE)</f>
        <v>0</v>
      </c>
      <c r="AJ371">
        <f>VLOOKUP(C371,[1]base_traduzida!$C$1:$CN$437,75,FALSE)</f>
        <v>0</v>
      </c>
      <c r="AK371">
        <f>VLOOKUP(C371,[1]base_traduzida!$C$1:$CN$437,76,FALSE)</f>
        <v>0</v>
      </c>
      <c r="AL371">
        <f>VLOOKUP(C371,[1]base_traduzida!$C$1:$CN$437,77,FALSE)</f>
        <v>0</v>
      </c>
      <c r="AM371">
        <f>VLOOKUP(C371,[1]base_traduzida!$C$1:$CN$437,78,FALSE)</f>
        <v>0</v>
      </c>
      <c r="AN371">
        <v>0</v>
      </c>
      <c r="AO371">
        <f>VLOOKUP(C371,[1]base_traduzida!$C$1:$CN$437,80,FALSE)</f>
        <v>0</v>
      </c>
      <c r="AP371" t="str">
        <f>VLOOKUP(C371,[1]base_traduzida!$C$1:$CN$437,81,FALSE)</f>
        <v>Entra ou ñ para leitura: não - pegar palavras em chines</v>
      </c>
      <c r="AQ371">
        <v>0</v>
      </c>
      <c r="AR371">
        <f>VLOOKUP(C371,[1]base_traduzida!$C$1:$CN$437,85,FALSE)</f>
        <v>0</v>
      </c>
      <c r="AS371">
        <f>VLOOKUP(C371,[1]base_traduzida!$C$1:$CN$437,83,FALSE)</f>
        <v>44374</v>
      </c>
      <c r="AT371">
        <f>VLOOKUP(C371,[1]base_traduzida!$C$1:$CN$437,84,FALSE)</f>
        <v>0</v>
      </c>
      <c r="AU371" t="str">
        <f>VLOOKUP(C371,[1]base_traduzida!$C$1:$CN$437,82,FALSE)</f>
        <v>Ruim</v>
      </c>
      <c r="AV371">
        <f>VLOOKUP(C371,[1]base_traduzida!$C$1:$CN$437,90,FALSE)</f>
        <v>0</v>
      </c>
      <c r="AW371">
        <f>VLOOKUP(C371,[1]base_traduzida!$C$1:$CN$437,66,FALSE)</f>
        <v>0</v>
      </c>
      <c r="AX371">
        <f>VLOOKUP(C371,[1]base_traduzida!$C$1:$CN$437,64,FALSE)</f>
        <v>0</v>
      </c>
      <c r="AY371">
        <f>VLOOKUP(C371,[1]base_traduzida!$C$1:$CN$437,65,FALSE)</f>
        <v>0</v>
      </c>
      <c r="AZ371">
        <f>VLOOKUP(C371,[1]base_traduzida!$C$1:$CN$437,69,FALSE)</f>
        <v>0</v>
      </c>
    </row>
    <row r="372" spans="1:52" x14ac:dyDescent="0.25">
      <c r="B372" t="s">
        <v>2821</v>
      </c>
      <c r="C372" t="s">
        <v>2822</v>
      </c>
      <c r="D372" t="s">
        <v>2823</v>
      </c>
      <c r="I372" t="s">
        <v>523</v>
      </c>
      <c r="W372" t="s">
        <v>524</v>
      </c>
      <c r="X372">
        <v>2022</v>
      </c>
      <c r="Y372" t="s">
        <v>2824</v>
      </c>
      <c r="Z372" t="s">
        <v>2825</v>
      </c>
      <c r="AA372" t="e">
        <f>VLOOKUP(C372,[1]base_traduzida!$C$1:$CN$437,8,FALSE)</f>
        <v>#N/A</v>
      </c>
      <c r="AB372" t="e">
        <f>VLOOKUP(C372,[1]base_traduzida!$C$1:$CN$437,9,FALSE)</f>
        <v>#N/A</v>
      </c>
      <c r="AC372" t="e">
        <f>VLOOKUP(C372,[1]base_traduzida!$C$1:$CN$437,16,FALSE)</f>
        <v>#N/A</v>
      </c>
      <c r="AD372" t="e">
        <f>VLOOKUP(C372,[1]base_traduzida!$C$1:$CN$437,68,FALSE)</f>
        <v>#N/A</v>
      </c>
      <c r="AE372" t="e">
        <f>VLOOKUP(C372,[1]base_traduzida!$C$1:$CN$437,67,FALSE)</f>
        <v>#N/A</v>
      </c>
      <c r="AF372" t="e">
        <f>VLOOKUP(C372,[1]base_traduzida!$C$1:$CN$437,71,FALSE)</f>
        <v>#N/A</v>
      </c>
      <c r="AG372" t="e">
        <f>VLOOKUP(C372,[1]base_traduzida!$C$1:$CN$437,72,FALSE)</f>
        <v>#N/A</v>
      </c>
      <c r="AH372" t="e">
        <f>VLOOKUP(C372,[1]base_traduzida!$C$1:$CN$437,73,FALSE)</f>
        <v>#N/A</v>
      </c>
      <c r="AI372" t="e">
        <f>VLOOKUP(C372,[1]base_traduzida!$C$1:$CN$437,74,FALSE)</f>
        <v>#N/A</v>
      </c>
      <c r="AJ372" t="e">
        <f>VLOOKUP(C372,[1]base_traduzida!$C$1:$CN$437,75,FALSE)</f>
        <v>#N/A</v>
      </c>
      <c r="AK372" t="e">
        <f>VLOOKUP(C372,[1]base_traduzida!$C$1:$CN$437,76,FALSE)</f>
        <v>#N/A</v>
      </c>
      <c r="AL372" t="e">
        <f>VLOOKUP(C372,[1]base_traduzida!$C$1:$CN$437,77,FALSE)</f>
        <v>#N/A</v>
      </c>
      <c r="AM372" t="e">
        <f>VLOOKUP(C372,[1]base_traduzida!$C$1:$CN$437,78,FALSE)</f>
        <v>#N/A</v>
      </c>
      <c r="AN372">
        <v>0</v>
      </c>
      <c r="AO372" t="e">
        <f>VLOOKUP(C372,[1]base_traduzida!$C$1:$CN$437,80,FALSE)</f>
        <v>#N/A</v>
      </c>
      <c r="AP372" t="e">
        <f>VLOOKUP(C372,[1]base_traduzida!$C$1:$CN$437,81,FALSE)</f>
        <v>#N/A</v>
      </c>
      <c r="AQ372">
        <v>0</v>
      </c>
      <c r="AR372" t="e">
        <f>VLOOKUP(C372,[1]base_traduzida!$C$1:$CN$437,85,FALSE)</f>
        <v>#N/A</v>
      </c>
      <c r="AS372" t="e">
        <f>VLOOKUP(C372,[1]base_traduzida!$C$1:$CN$437,83,FALSE)</f>
        <v>#N/A</v>
      </c>
      <c r="AT372" t="e">
        <f>VLOOKUP(C372,[1]base_traduzida!$C$1:$CN$437,84,FALSE)</f>
        <v>#N/A</v>
      </c>
      <c r="AU372" t="e">
        <f>VLOOKUP(C372,[1]base_traduzida!$C$1:$CN$437,82,FALSE)</f>
        <v>#N/A</v>
      </c>
      <c r="AV372" t="e">
        <f>VLOOKUP(C372,[1]base_traduzida!$C$1:$CN$437,90,FALSE)</f>
        <v>#N/A</v>
      </c>
      <c r="AW372" t="e">
        <f>VLOOKUP(C372,[1]base_traduzida!$C$1:$CN$437,66,FALSE)</f>
        <v>#N/A</v>
      </c>
      <c r="AX372" t="e">
        <f>VLOOKUP(C372,[1]base_traduzida!$C$1:$CN$437,64,FALSE)</f>
        <v>#N/A</v>
      </c>
      <c r="AY372" t="e">
        <f>VLOOKUP(C372,[1]base_traduzida!$C$1:$CN$437,65,FALSE)</f>
        <v>#N/A</v>
      </c>
      <c r="AZ372" t="e">
        <f>VLOOKUP(C372,[1]base_traduzida!$C$1:$CN$437,69,FALSE)</f>
        <v>#N/A</v>
      </c>
    </row>
    <row r="373" spans="1:52" x14ac:dyDescent="0.25">
      <c r="A373" t="s">
        <v>2826</v>
      </c>
      <c r="B373" t="s">
        <v>2827</v>
      </c>
      <c r="C373" t="s">
        <v>2828</v>
      </c>
      <c r="D373" t="s">
        <v>2829</v>
      </c>
      <c r="E373">
        <v>2020</v>
      </c>
      <c r="F373" t="s">
        <v>61</v>
      </c>
      <c r="G373">
        <v>2</v>
      </c>
      <c r="H373" t="s">
        <v>2830</v>
      </c>
      <c r="I373" t="s">
        <v>2831</v>
      </c>
      <c r="J373" t="s">
        <v>61</v>
      </c>
      <c r="L373">
        <v>1</v>
      </c>
      <c r="M373" t="b">
        <v>0</v>
      </c>
      <c r="N373" t="s">
        <v>2832</v>
      </c>
      <c r="O373" t="s">
        <v>254</v>
      </c>
      <c r="T373" t="s">
        <v>54</v>
      </c>
      <c r="U373" t="s">
        <v>55</v>
      </c>
      <c r="V373" t="s">
        <v>235</v>
      </c>
      <c r="W373" t="s">
        <v>57</v>
      </c>
      <c r="AA373">
        <f>VLOOKUP(C373,[1]base_traduzida!$C$1:$CN$437,8,FALSE)</f>
        <v>0</v>
      </c>
      <c r="AB373">
        <f>VLOOKUP(C373,[1]base_traduzida!$C$1:$CN$437,9,FALSE)</f>
        <v>0</v>
      </c>
      <c r="AC373">
        <f>VLOOKUP(C373,[1]base_traduzida!$C$1:$CN$437,16,FALSE)</f>
        <v>0</v>
      </c>
      <c r="AD373">
        <f>VLOOKUP(C373,[1]base_traduzida!$C$1:$CN$437,68,FALSE)</f>
        <v>1</v>
      </c>
      <c r="AE373">
        <f>VLOOKUP(C373,[1]base_traduzida!$C$1:$CN$437,67,FALSE)</f>
        <v>0</v>
      </c>
      <c r="AF373">
        <f>VLOOKUP(C373,[1]base_traduzida!$C$1:$CN$437,71,FALSE)</f>
        <v>0</v>
      </c>
      <c r="AG373">
        <f>VLOOKUP(C373,[1]base_traduzida!$C$1:$CN$437,72,FALSE)</f>
        <v>0</v>
      </c>
      <c r="AH373">
        <f>VLOOKUP(C373,[1]base_traduzida!$C$1:$CN$437,73,FALSE)</f>
        <v>0</v>
      </c>
      <c r="AI373">
        <f>VLOOKUP(C373,[1]base_traduzida!$C$1:$CN$437,74,FALSE)</f>
        <v>0</v>
      </c>
      <c r="AJ373">
        <f>VLOOKUP(C373,[1]base_traduzida!$C$1:$CN$437,75,FALSE)</f>
        <v>0</v>
      </c>
      <c r="AK373">
        <f>VLOOKUP(C373,[1]base_traduzida!$C$1:$CN$437,76,FALSE)</f>
        <v>0</v>
      </c>
      <c r="AL373">
        <f>VLOOKUP(C373,[1]base_traduzida!$C$1:$CN$437,77,FALSE)</f>
        <v>0</v>
      </c>
      <c r="AM373">
        <f>VLOOKUP(C373,[1]base_traduzida!$C$1:$CN$437,78,FALSE)</f>
        <v>0</v>
      </c>
      <c r="AN373">
        <v>0</v>
      </c>
      <c r="AO373">
        <f>VLOOKUP(C373,[1]base_traduzida!$C$1:$CN$437,80,FALSE)</f>
        <v>0</v>
      </c>
      <c r="AP373" t="str">
        <f>VLOOKUP(C373,[1]base_traduzida!$C$1:$CN$437,81,FALSE)</f>
        <v>Entra ou ñ para leitura: talvez - uso do Metamap</v>
      </c>
      <c r="AQ373">
        <v>0</v>
      </c>
      <c r="AR373">
        <f>VLOOKUP(C373,[1]base_traduzida!$C$1:$CN$437,85,FALSE)</f>
        <v>0</v>
      </c>
      <c r="AS373">
        <f>VLOOKUP(C373,[1]base_traduzida!$C$1:$CN$437,83,FALSE)</f>
        <v>44374</v>
      </c>
      <c r="AT373">
        <f>VLOOKUP(C373,[1]base_traduzida!$C$1:$CN$437,84,FALSE)</f>
        <v>0</v>
      </c>
      <c r="AU373" t="str">
        <f>VLOOKUP(C373,[1]base_traduzida!$C$1:$CN$437,82,FALSE)</f>
        <v>Razoavel</v>
      </c>
      <c r="AV373">
        <f>VLOOKUP(C373,[1]base_traduzida!$C$1:$CN$437,90,FALSE)</f>
        <v>0</v>
      </c>
      <c r="AW373">
        <f>VLOOKUP(C373,[1]base_traduzida!$C$1:$CN$437,66,FALSE)</f>
        <v>0</v>
      </c>
      <c r="AX373">
        <f>VLOOKUP(C373,[1]base_traduzida!$C$1:$CN$437,64,FALSE)</f>
        <v>0</v>
      </c>
      <c r="AY373">
        <f>VLOOKUP(C373,[1]base_traduzida!$C$1:$CN$437,65,FALSE)</f>
        <v>0</v>
      </c>
      <c r="AZ373">
        <f>VLOOKUP(C373,[1]base_traduzida!$C$1:$CN$437,69,FALSE)</f>
        <v>0</v>
      </c>
    </row>
    <row r="374" spans="1:52" x14ac:dyDescent="0.25">
      <c r="A374" t="s">
        <v>2833</v>
      </c>
      <c r="B374" t="s">
        <v>2834</v>
      </c>
      <c r="C374" t="s">
        <v>2835</v>
      </c>
      <c r="D374" t="s">
        <v>2836</v>
      </c>
      <c r="E374">
        <v>2018</v>
      </c>
      <c r="F374" t="s">
        <v>61</v>
      </c>
      <c r="G374">
        <v>31</v>
      </c>
      <c r="H374" t="s">
        <v>2837</v>
      </c>
      <c r="I374" t="s">
        <v>2838</v>
      </c>
      <c r="J374" t="s">
        <v>61</v>
      </c>
      <c r="L374">
        <v>20</v>
      </c>
      <c r="M374" t="b">
        <v>1</v>
      </c>
      <c r="N374" t="s">
        <v>2839</v>
      </c>
      <c r="O374" t="s">
        <v>2840</v>
      </c>
      <c r="T374" t="s">
        <v>54</v>
      </c>
      <c r="U374" t="s">
        <v>323</v>
      </c>
      <c r="W374" t="s">
        <v>57</v>
      </c>
      <c r="AA374">
        <f>VLOOKUP(C374,[1]base_traduzida!$C$1:$CN$437,8,FALSE)</f>
        <v>0</v>
      </c>
      <c r="AB374">
        <f>VLOOKUP(C374,[1]base_traduzida!$C$1:$CN$437,9,FALSE)</f>
        <v>1</v>
      </c>
      <c r="AC374">
        <f>VLOOKUP(C374,[1]base_traduzida!$C$1:$CN$437,16,FALSE)</f>
        <v>0</v>
      </c>
      <c r="AD374">
        <f>VLOOKUP(C374,[1]base_traduzida!$C$1:$CN$437,68,FALSE)</f>
        <v>1</v>
      </c>
      <c r="AE374">
        <f>VLOOKUP(C374,[1]base_traduzida!$C$1:$CN$437,67,FALSE)</f>
        <v>0</v>
      </c>
      <c r="AF374">
        <f>VLOOKUP(C374,[1]base_traduzida!$C$1:$CN$437,71,FALSE)</f>
        <v>0</v>
      </c>
      <c r="AG374">
        <f>VLOOKUP(C374,[1]base_traduzida!$C$1:$CN$437,72,FALSE)</f>
        <v>0</v>
      </c>
      <c r="AH374">
        <f>VLOOKUP(C374,[1]base_traduzida!$C$1:$CN$437,73,FALSE)</f>
        <v>0</v>
      </c>
      <c r="AI374">
        <f>VLOOKUP(C374,[1]base_traduzida!$C$1:$CN$437,74,FALSE)</f>
        <v>0</v>
      </c>
      <c r="AJ374">
        <f>VLOOKUP(C374,[1]base_traduzida!$C$1:$CN$437,75,FALSE)</f>
        <v>0</v>
      </c>
      <c r="AK374">
        <f>VLOOKUP(C374,[1]base_traduzida!$C$1:$CN$437,76,FALSE)</f>
        <v>0</v>
      </c>
      <c r="AL374">
        <f>VLOOKUP(C374,[1]base_traduzida!$C$1:$CN$437,77,FALSE)</f>
        <v>0</v>
      </c>
      <c r="AM374">
        <f>VLOOKUP(C374,[1]base_traduzida!$C$1:$CN$437,78,FALSE)</f>
        <v>0</v>
      </c>
      <c r="AN374">
        <v>0</v>
      </c>
      <c r="AO374">
        <f>VLOOKUP(C374,[1]base_traduzida!$C$1:$CN$437,80,FALSE)</f>
        <v>0</v>
      </c>
      <c r="AP374" t="str">
        <f>VLOOKUP(C374,[1]base_traduzida!$C$1:$CN$437,81,FALSE)</f>
        <v>Entra ou ñ para leitura: talvez</v>
      </c>
      <c r="AQ374">
        <v>0</v>
      </c>
      <c r="AR374">
        <f>VLOOKUP(C374,[1]base_traduzida!$C$1:$CN$437,85,FALSE)</f>
        <v>0</v>
      </c>
      <c r="AS374">
        <f>VLOOKUP(C374,[1]base_traduzida!$C$1:$CN$437,83,FALSE)</f>
        <v>44371</v>
      </c>
      <c r="AT374">
        <f>VLOOKUP(C374,[1]base_traduzida!$C$1:$CN$437,84,FALSE)</f>
        <v>0</v>
      </c>
      <c r="AU374" t="str">
        <f>VLOOKUP(C374,[1]base_traduzida!$C$1:$CN$437,82,FALSE)</f>
        <v>Razoavel</v>
      </c>
      <c r="AV374">
        <f>VLOOKUP(C374,[1]base_traduzida!$C$1:$CN$437,90,FALSE)</f>
        <v>0</v>
      </c>
      <c r="AW374">
        <f>VLOOKUP(C374,[1]base_traduzida!$C$1:$CN$437,66,FALSE)</f>
        <v>0</v>
      </c>
      <c r="AX374">
        <f>VLOOKUP(C374,[1]base_traduzida!$C$1:$CN$437,64,FALSE)</f>
        <v>0</v>
      </c>
      <c r="AY374">
        <f>VLOOKUP(C374,[1]base_traduzida!$C$1:$CN$437,65,FALSE)</f>
        <v>0</v>
      </c>
      <c r="AZ374">
        <f>VLOOKUP(C374,[1]base_traduzida!$C$1:$CN$437,69,FALSE)</f>
        <v>0</v>
      </c>
    </row>
    <row r="375" spans="1:52" x14ac:dyDescent="0.25">
      <c r="A375" t="s">
        <v>2841</v>
      </c>
      <c r="B375" t="s">
        <v>2842</v>
      </c>
      <c r="C375" t="s">
        <v>2843</v>
      </c>
      <c r="D375" t="s">
        <v>2844</v>
      </c>
      <c r="E375">
        <v>2020</v>
      </c>
      <c r="F375" t="s">
        <v>61</v>
      </c>
      <c r="G375">
        <v>8</v>
      </c>
      <c r="H375" t="s">
        <v>2845</v>
      </c>
      <c r="I375" t="s">
        <v>2846</v>
      </c>
      <c r="J375" t="s">
        <v>61</v>
      </c>
      <c r="L375">
        <v>7</v>
      </c>
      <c r="M375" t="b">
        <v>1</v>
      </c>
      <c r="N375" t="s">
        <v>2847</v>
      </c>
      <c r="O375" t="s">
        <v>414</v>
      </c>
      <c r="T375" t="s">
        <v>54</v>
      </c>
      <c r="U375" t="s">
        <v>55</v>
      </c>
      <c r="V375" t="s">
        <v>56</v>
      </c>
      <c r="W375" t="s">
        <v>57</v>
      </c>
      <c r="AA375">
        <f>VLOOKUP(C375,[1]base_traduzida!$C$1:$CN$437,8,FALSE)</f>
        <v>0</v>
      </c>
      <c r="AB375">
        <f>VLOOKUP(C375,[1]base_traduzida!$C$1:$CN$437,9,FALSE)</f>
        <v>0</v>
      </c>
      <c r="AC375">
        <f>VLOOKUP(C375,[1]base_traduzida!$C$1:$CN$437,16,FALSE)</f>
        <v>0</v>
      </c>
      <c r="AD375">
        <f>VLOOKUP(C375,[1]base_traduzida!$C$1:$CN$437,68,FALSE)</f>
        <v>1</v>
      </c>
      <c r="AE375">
        <f>VLOOKUP(C375,[1]base_traduzida!$C$1:$CN$437,67,FALSE)</f>
        <v>0</v>
      </c>
      <c r="AF375">
        <f>VLOOKUP(C375,[1]base_traduzida!$C$1:$CN$437,71,FALSE)</f>
        <v>0</v>
      </c>
      <c r="AG375">
        <f>VLOOKUP(C375,[1]base_traduzida!$C$1:$CN$437,72,FALSE)</f>
        <v>0</v>
      </c>
      <c r="AH375">
        <f>VLOOKUP(C375,[1]base_traduzida!$C$1:$CN$437,73,FALSE)</f>
        <v>0</v>
      </c>
      <c r="AI375">
        <f>VLOOKUP(C375,[1]base_traduzida!$C$1:$CN$437,74,FALSE)</f>
        <v>0</v>
      </c>
      <c r="AJ375">
        <f>VLOOKUP(C375,[1]base_traduzida!$C$1:$CN$437,75,FALSE)</f>
        <v>0</v>
      </c>
      <c r="AK375">
        <f>VLOOKUP(C375,[1]base_traduzida!$C$1:$CN$437,76,FALSE)</f>
        <v>0</v>
      </c>
      <c r="AL375">
        <f>VLOOKUP(C375,[1]base_traduzida!$C$1:$CN$437,77,FALSE)</f>
        <v>0</v>
      </c>
      <c r="AM375">
        <f>VLOOKUP(C375,[1]base_traduzida!$C$1:$CN$437,78,FALSE)</f>
        <v>0</v>
      </c>
      <c r="AN375">
        <v>0</v>
      </c>
      <c r="AO375">
        <f>VLOOKUP(C375,[1]base_traduzida!$C$1:$CN$437,80,FALSE)</f>
        <v>0</v>
      </c>
      <c r="AP375" t="str">
        <f>VLOOKUP(C375,[1]base_traduzida!$C$1:$CN$437,81,FALSE)</f>
        <v>Entra ou ñ para leitura: não</v>
      </c>
      <c r="AQ375">
        <v>0</v>
      </c>
      <c r="AR375">
        <f>VLOOKUP(C375,[1]base_traduzida!$C$1:$CN$437,85,FALSE)</f>
        <v>0</v>
      </c>
      <c r="AS375">
        <f>VLOOKUP(C375,[1]base_traduzida!$C$1:$CN$437,83,FALSE)</f>
        <v>44374</v>
      </c>
      <c r="AT375">
        <f>VLOOKUP(C375,[1]base_traduzida!$C$1:$CN$437,84,FALSE)</f>
        <v>0</v>
      </c>
      <c r="AU375" t="str">
        <f>VLOOKUP(C375,[1]base_traduzida!$C$1:$CN$437,82,FALSE)</f>
        <v>Ruim</v>
      </c>
      <c r="AV375">
        <f>VLOOKUP(C375,[1]base_traduzida!$C$1:$CN$437,90,FALSE)</f>
        <v>0</v>
      </c>
      <c r="AW375">
        <f>VLOOKUP(C375,[1]base_traduzida!$C$1:$CN$437,66,FALSE)</f>
        <v>0</v>
      </c>
      <c r="AX375">
        <f>VLOOKUP(C375,[1]base_traduzida!$C$1:$CN$437,64,FALSE)</f>
        <v>0</v>
      </c>
      <c r="AY375">
        <f>VLOOKUP(C375,[1]base_traduzida!$C$1:$CN$437,65,FALSE)</f>
        <v>0</v>
      </c>
      <c r="AZ375">
        <f>VLOOKUP(C375,[1]base_traduzida!$C$1:$CN$437,69,FALSE)</f>
        <v>0</v>
      </c>
    </row>
    <row r="376" spans="1:52" x14ac:dyDescent="0.25">
      <c r="A376" t="s">
        <v>2848</v>
      </c>
      <c r="B376" t="s">
        <v>2849</v>
      </c>
      <c r="C376" t="s">
        <v>2850</v>
      </c>
      <c r="D376" t="s">
        <v>2851</v>
      </c>
      <c r="E376">
        <v>2019</v>
      </c>
      <c r="F376" t="s">
        <v>61</v>
      </c>
      <c r="G376">
        <v>44</v>
      </c>
      <c r="H376" t="s">
        <v>2852</v>
      </c>
      <c r="I376" t="s">
        <v>2853</v>
      </c>
      <c r="J376" t="s">
        <v>61</v>
      </c>
      <c r="L376">
        <v>15</v>
      </c>
      <c r="M376" t="b">
        <v>1</v>
      </c>
      <c r="N376" t="s">
        <v>2854</v>
      </c>
      <c r="O376" t="s">
        <v>72</v>
      </c>
      <c r="T376" t="s">
        <v>54</v>
      </c>
      <c r="U376" t="s">
        <v>55</v>
      </c>
      <c r="V376" t="s">
        <v>56</v>
      </c>
      <c r="W376" t="s">
        <v>57</v>
      </c>
      <c r="AA376">
        <f>VLOOKUP(C376,[1]base_traduzida!$C$1:$CN$437,8,FALSE)</f>
        <v>0</v>
      </c>
      <c r="AB376">
        <f>VLOOKUP(C376,[1]base_traduzida!$C$1:$CN$437,9,FALSE)</f>
        <v>0</v>
      </c>
      <c r="AC376">
        <f>VLOOKUP(C376,[1]base_traduzida!$C$1:$CN$437,16,FALSE)</f>
        <v>0</v>
      </c>
      <c r="AD376">
        <f>VLOOKUP(C376,[1]base_traduzida!$C$1:$CN$437,68,FALSE)</f>
        <v>1</v>
      </c>
      <c r="AE376">
        <f>VLOOKUP(C376,[1]base_traduzida!$C$1:$CN$437,67,FALSE)</f>
        <v>0</v>
      </c>
      <c r="AF376">
        <f>VLOOKUP(C376,[1]base_traduzida!$C$1:$CN$437,71,FALSE)</f>
        <v>0</v>
      </c>
      <c r="AG376">
        <f>VLOOKUP(C376,[1]base_traduzida!$C$1:$CN$437,72,FALSE)</f>
        <v>0</v>
      </c>
      <c r="AH376">
        <f>VLOOKUP(C376,[1]base_traduzida!$C$1:$CN$437,73,FALSE)</f>
        <v>0</v>
      </c>
      <c r="AI376">
        <f>VLOOKUP(C376,[1]base_traduzida!$C$1:$CN$437,74,FALSE)</f>
        <v>0</v>
      </c>
      <c r="AJ376">
        <f>VLOOKUP(C376,[1]base_traduzida!$C$1:$CN$437,75,FALSE)</f>
        <v>0</v>
      </c>
      <c r="AK376">
        <f>VLOOKUP(C376,[1]base_traduzida!$C$1:$CN$437,76,FALSE)</f>
        <v>0</v>
      </c>
      <c r="AL376">
        <f>VLOOKUP(C376,[1]base_traduzida!$C$1:$CN$437,77,FALSE)</f>
        <v>0</v>
      </c>
      <c r="AM376">
        <f>VLOOKUP(C376,[1]base_traduzida!$C$1:$CN$437,78,FALSE)</f>
        <v>0</v>
      </c>
      <c r="AN376">
        <v>0</v>
      </c>
      <c r="AO376">
        <f>VLOOKUP(C376,[1]base_traduzida!$C$1:$CN$437,80,FALSE)</f>
        <v>0</v>
      </c>
      <c r="AP376" t="str">
        <f>VLOOKUP(C376,[1]base_traduzida!$C$1:$CN$437,81,FALSE)</f>
        <v>Entra ou ñ para leitura: não</v>
      </c>
      <c r="AQ376">
        <v>0</v>
      </c>
      <c r="AR376">
        <f>VLOOKUP(C376,[1]base_traduzida!$C$1:$CN$437,85,FALSE)</f>
        <v>0</v>
      </c>
      <c r="AS376">
        <f>VLOOKUP(C376,[1]base_traduzida!$C$1:$CN$437,83,FALSE)</f>
        <v>44374</v>
      </c>
      <c r="AT376">
        <f>VLOOKUP(C376,[1]base_traduzida!$C$1:$CN$437,84,FALSE)</f>
        <v>0</v>
      </c>
      <c r="AU376" t="str">
        <f>VLOOKUP(C376,[1]base_traduzida!$C$1:$CN$437,82,FALSE)</f>
        <v>Ruim</v>
      </c>
      <c r="AV376">
        <f>VLOOKUP(C376,[1]base_traduzida!$C$1:$CN$437,90,FALSE)</f>
        <v>0</v>
      </c>
      <c r="AW376">
        <f>VLOOKUP(C376,[1]base_traduzida!$C$1:$CN$437,66,FALSE)</f>
        <v>0</v>
      </c>
      <c r="AX376">
        <f>VLOOKUP(C376,[1]base_traduzida!$C$1:$CN$437,64,FALSE)</f>
        <v>0</v>
      </c>
      <c r="AY376">
        <f>VLOOKUP(C376,[1]base_traduzida!$C$1:$CN$437,65,FALSE)</f>
        <v>0</v>
      </c>
      <c r="AZ376">
        <f>VLOOKUP(C376,[1]base_traduzida!$C$1:$CN$437,69,FALSE)</f>
        <v>0</v>
      </c>
    </row>
    <row r="377" spans="1:52" x14ac:dyDescent="0.25">
      <c r="A377" t="s">
        <v>2855</v>
      </c>
      <c r="B377" t="s">
        <v>2856</v>
      </c>
      <c r="C377" t="s">
        <v>2857</v>
      </c>
      <c r="D377" t="s">
        <v>2858</v>
      </c>
      <c r="E377">
        <v>2017</v>
      </c>
      <c r="F377" t="s">
        <v>61</v>
      </c>
      <c r="G377">
        <v>71</v>
      </c>
      <c r="H377" t="s">
        <v>2859</v>
      </c>
      <c r="I377" t="s">
        <v>2860</v>
      </c>
      <c r="J377" t="s">
        <v>61</v>
      </c>
      <c r="L377">
        <v>15</v>
      </c>
      <c r="M377" t="b">
        <v>1</v>
      </c>
      <c r="N377" t="s">
        <v>2861</v>
      </c>
      <c r="O377" t="s">
        <v>1100</v>
      </c>
      <c r="T377" t="s">
        <v>54</v>
      </c>
      <c r="U377" t="s">
        <v>323</v>
      </c>
      <c r="W377" t="s">
        <v>57</v>
      </c>
      <c r="AA377">
        <f>VLOOKUP(C377,[1]base_traduzida!$C$1:$CN$437,8,FALSE)</f>
        <v>0</v>
      </c>
      <c r="AB377">
        <f>VLOOKUP(C377,[1]base_traduzida!$C$1:$CN$437,9,FALSE)</f>
        <v>0</v>
      </c>
      <c r="AC377">
        <f>VLOOKUP(C377,[1]base_traduzida!$C$1:$CN$437,16,FALSE)</f>
        <v>1</v>
      </c>
      <c r="AD377">
        <f>VLOOKUP(C377,[1]base_traduzida!$C$1:$CN$437,68,FALSE)</f>
        <v>1</v>
      </c>
      <c r="AE377">
        <f>VLOOKUP(C377,[1]base_traduzida!$C$1:$CN$437,67,FALSE)</f>
        <v>0</v>
      </c>
      <c r="AF377">
        <f>VLOOKUP(C377,[1]base_traduzida!$C$1:$CN$437,71,FALSE)</f>
        <v>0</v>
      </c>
      <c r="AG377">
        <f>VLOOKUP(C377,[1]base_traduzida!$C$1:$CN$437,72,FALSE)</f>
        <v>0</v>
      </c>
      <c r="AH377">
        <f>VLOOKUP(C377,[1]base_traduzida!$C$1:$CN$437,73,FALSE)</f>
        <v>0</v>
      </c>
      <c r="AI377">
        <f>VLOOKUP(C377,[1]base_traduzida!$C$1:$CN$437,74,FALSE)</f>
        <v>0</v>
      </c>
      <c r="AJ377">
        <f>VLOOKUP(C377,[1]base_traduzida!$C$1:$CN$437,75,FALSE)</f>
        <v>0</v>
      </c>
      <c r="AK377">
        <f>VLOOKUP(C377,[1]base_traduzida!$C$1:$CN$437,76,FALSE)</f>
        <v>0</v>
      </c>
      <c r="AL377">
        <f>VLOOKUP(C377,[1]base_traduzida!$C$1:$CN$437,77,FALSE)</f>
        <v>0</v>
      </c>
      <c r="AM377">
        <f>VLOOKUP(C377,[1]base_traduzida!$C$1:$CN$437,78,FALSE)</f>
        <v>0</v>
      </c>
      <c r="AN377">
        <v>0</v>
      </c>
      <c r="AO377">
        <f>VLOOKUP(C377,[1]base_traduzida!$C$1:$CN$437,80,FALSE)</f>
        <v>0</v>
      </c>
      <c r="AP377" t="str">
        <f>VLOOKUP(C377,[1]base_traduzida!$C$1:$CN$437,81,FALSE)</f>
        <v>Entra ou ñ para leitura: sim</v>
      </c>
      <c r="AQ377">
        <v>0</v>
      </c>
      <c r="AR377">
        <f>VLOOKUP(C377,[1]base_traduzida!$C$1:$CN$437,85,FALSE)</f>
        <v>0</v>
      </c>
      <c r="AS377">
        <f>VLOOKUP(C377,[1]base_traduzida!$C$1:$CN$437,83,FALSE)</f>
        <v>44373</v>
      </c>
      <c r="AT377">
        <f>VLOOKUP(C377,[1]base_traduzida!$C$1:$CN$437,84,FALSE)</f>
        <v>0</v>
      </c>
      <c r="AU377" t="str">
        <f>VLOOKUP(C377,[1]base_traduzida!$C$1:$CN$437,82,FALSE)</f>
        <v>Excelente</v>
      </c>
      <c r="AV377">
        <f>VLOOKUP(C377,[1]base_traduzida!$C$1:$CN$437,90,FALSE)</f>
        <v>0</v>
      </c>
      <c r="AW377">
        <f>VLOOKUP(C377,[1]base_traduzida!$C$1:$CN$437,66,FALSE)</f>
        <v>1</v>
      </c>
      <c r="AX377">
        <f>VLOOKUP(C377,[1]base_traduzida!$C$1:$CN$437,64,FALSE)</f>
        <v>1</v>
      </c>
      <c r="AY377" t="str">
        <f>VLOOKUP(C377,[1]base_traduzida!$C$1:$CN$437,65,FALSE)</f>
        <v>Leitura completa: sim</v>
      </c>
      <c r="AZ377">
        <f>VLOOKUP(C377,[1]base_traduzida!$C$1:$CN$437,69,FALSE)</f>
        <v>0</v>
      </c>
    </row>
    <row r="378" spans="1:52" x14ac:dyDescent="0.25">
      <c r="A378" t="s">
        <v>2862</v>
      </c>
      <c r="B378" t="s">
        <v>2863</v>
      </c>
      <c r="C378" t="s">
        <v>2864</v>
      </c>
      <c r="D378" t="s">
        <v>2865</v>
      </c>
      <c r="E378">
        <v>2006</v>
      </c>
      <c r="F378" t="s">
        <v>61</v>
      </c>
      <c r="G378">
        <v>141</v>
      </c>
      <c r="H378" t="s">
        <v>2866</v>
      </c>
      <c r="I378" t="s">
        <v>2867</v>
      </c>
      <c r="J378" t="s">
        <v>61</v>
      </c>
      <c r="L378">
        <v>11</v>
      </c>
      <c r="M378" t="b">
        <v>1</v>
      </c>
      <c r="N378" t="s">
        <v>2868</v>
      </c>
      <c r="T378" t="s">
        <v>54</v>
      </c>
      <c r="U378" t="s">
        <v>55</v>
      </c>
      <c r="V378" t="s">
        <v>246</v>
      </c>
      <c r="W378" t="s">
        <v>57</v>
      </c>
      <c r="AA378">
        <f>VLOOKUP(C378,[1]base_traduzida!$C$1:$CN$437,8,FALSE)</f>
        <v>0</v>
      </c>
      <c r="AB378">
        <f>VLOOKUP(C378,[1]base_traduzida!$C$1:$CN$437,9,FALSE)</f>
        <v>0</v>
      </c>
      <c r="AC378">
        <f>VLOOKUP(C378,[1]base_traduzida!$C$1:$CN$437,16,FALSE)</f>
        <v>0</v>
      </c>
      <c r="AD378">
        <f>VLOOKUP(C378,[1]base_traduzida!$C$1:$CN$437,68,FALSE)</f>
        <v>0</v>
      </c>
      <c r="AE378">
        <f>VLOOKUP(C378,[1]base_traduzida!$C$1:$CN$437,67,FALSE)</f>
        <v>0</v>
      </c>
      <c r="AF378">
        <f>VLOOKUP(C378,[1]base_traduzida!$C$1:$CN$437,71,FALSE)</f>
        <v>0</v>
      </c>
      <c r="AG378">
        <f>VLOOKUP(C378,[1]base_traduzida!$C$1:$CN$437,72,FALSE)</f>
        <v>0</v>
      </c>
      <c r="AH378">
        <f>VLOOKUP(C378,[1]base_traduzida!$C$1:$CN$437,73,FALSE)</f>
        <v>0</v>
      </c>
      <c r="AI378">
        <f>VLOOKUP(C378,[1]base_traduzida!$C$1:$CN$437,74,FALSE)</f>
        <v>0</v>
      </c>
      <c r="AJ378">
        <f>VLOOKUP(C378,[1]base_traduzida!$C$1:$CN$437,75,FALSE)</f>
        <v>0</v>
      </c>
      <c r="AK378">
        <f>VLOOKUP(C378,[1]base_traduzida!$C$1:$CN$437,76,FALSE)</f>
        <v>0</v>
      </c>
      <c r="AL378">
        <f>VLOOKUP(C378,[1]base_traduzida!$C$1:$CN$437,77,FALSE)</f>
        <v>0</v>
      </c>
      <c r="AM378">
        <f>VLOOKUP(C378,[1]base_traduzida!$C$1:$CN$437,78,FALSE)</f>
        <v>0</v>
      </c>
      <c r="AN378">
        <v>0</v>
      </c>
      <c r="AO378">
        <f>VLOOKUP(C378,[1]base_traduzida!$C$1:$CN$437,80,FALSE)</f>
        <v>0</v>
      </c>
      <c r="AP378">
        <f>VLOOKUP(C378,[1]base_traduzida!$C$1:$CN$437,81,FALSE)</f>
        <v>0</v>
      </c>
      <c r="AQ378">
        <v>0</v>
      </c>
      <c r="AR378">
        <f>VLOOKUP(C378,[1]base_traduzida!$C$1:$CN$437,85,FALSE)</f>
        <v>0</v>
      </c>
      <c r="AS378">
        <f>VLOOKUP(C378,[1]base_traduzida!$C$1:$CN$437,83,FALSE)</f>
        <v>0</v>
      </c>
      <c r="AT378">
        <f>VLOOKUP(C378,[1]base_traduzida!$C$1:$CN$437,84,FALSE)</f>
        <v>0</v>
      </c>
      <c r="AU378">
        <f>VLOOKUP(C378,[1]base_traduzida!$C$1:$CN$437,82,FALSE)</f>
        <v>0</v>
      </c>
      <c r="AV378">
        <f>VLOOKUP(C378,[1]base_traduzida!$C$1:$CN$437,90,FALSE)</f>
        <v>0</v>
      </c>
      <c r="AW378">
        <f>VLOOKUP(C378,[1]base_traduzida!$C$1:$CN$437,66,FALSE)</f>
        <v>0</v>
      </c>
      <c r="AX378">
        <f>VLOOKUP(C378,[1]base_traduzida!$C$1:$CN$437,64,FALSE)</f>
        <v>0</v>
      </c>
      <c r="AY378">
        <f>VLOOKUP(C378,[1]base_traduzida!$C$1:$CN$437,65,FALSE)</f>
        <v>0</v>
      </c>
      <c r="AZ378">
        <f>VLOOKUP(C378,[1]base_traduzida!$C$1:$CN$437,69,FALSE)</f>
        <v>0</v>
      </c>
    </row>
    <row r="379" spans="1:52" x14ac:dyDescent="0.25">
      <c r="A379" t="s">
        <v>2869</v>
      </c>
      <c r="C379" t="s">
        <v>2870</v>
      </c>
      <c r="D379" t="s">
        <v>2871</v>
      </c>
      <c r="E379">
        <v>2008</v>
      </c>
      <c r="F379" t="s">
        <v>61</v>
      </c>
      <c r="G379">
        <v>10</v>
      </c>
      <c r="H379" t="s">
        <v>2872</v>
      </c>
      <c r="I379" t="s">
        <v>2873</v>
      </c>
      <c r="J379" t="s">
        <v>61</v>
      </c>
      <c r="L379">
        <v>1</v>
      </c>
      <c r="M379" t="b">
        <v>0</v>
      </c>
      <c r="N379" t="s">
        <v>2874</v>
      </c>
      <c r="T379" t="s">
        <v>54</v>
      </c>
      <c r="U379" t="s">
        <v>55</v>
      </c>
      <c r="W379" t="s">
        <v>57</v>
      </c>
      <c r="AA379">
        <f>VLOOKUP(C379,[1]base_traduzida!$C$1:$CN$437,8,FALSE)</f>
        <v>0</v>
      </c>
      <c r="AB379">
        <f>VLOOKUP(C379,[1]base_traduzida!$C$1:$CN$437,9,FALSE)</f>
        <v>0</v>
      </c>
      <c r="AC379">
        <f>VLOOKUP(C379,[1]base_traduzida!$C$1:$CN$437,16,FALSE)</f>
        <v>0</v>
      </c>
      <c r="AD379">
        <f>VLOOKUP(C379,[1]base_traduzida!$C$1:$CN$437,68,FALSE)</f>
        <v>0</v>
      </c>
      <c r="AE379">
        <f>VLOOKUP(C379,[1]base_traduzida!$C$1:$CN$437,67,FALSE)</f>
        <v>0</v>
      </c>
      <c r="AF379">
        <f>VLOOKUP(C379,[1]base_traduzida!$C$1:$CN$437,71,FALSE)</f>
        <v>0</v>
      </c>
      <c r="AG379">
        <f>VLOOKUP(C379,[1]base_traduzida!$C$1:$CN$437,72,FALSE)</f>
        <v>0</v>
      </c>
      <c r="AH379">
        <f>VLOOKUP(C379,[1]base_traduzida!$C$1:$CN$437,73,FALSE)</f>
        <v>0</v>
      </c>
      <c r="AI379">
        <f>VLOOKUP(C379,[1]base_traduzida!$C$1:$CN$437,74,FALSE)</f>
        <v>0</v>
      </c>
      <c r="AJ379">
        <f>VLOOKUP(C379,[1]base_traduzida!$C$1:$CN$437,75,FALSE)</f>
        <v>0</v>
      </c>
      <c r="AK379">
        <f>VLOOKUP(C379,[1]base_traduzida!$C$1:$CN$437,76,FALSE)</f>
        <v>0</v>
      </c>
      <c r="AL379">
        <f>VLOOKUP(C379,[1]base_traduzida!$C$1:$CN$437,77,FALSE)</f>
        <v>0</v>
      </c>
      <c r="AM379">
        <f>VLOOKUP(C379,[1]base_traduzida!$C$1:$CN$437,78,FALSE)</f>
        <v>0</v>
      </c>
      <c r="AN379">
        <v>0</v>
      </c>
      <c r="AO379">
        <f>VLOOKUP(C379,[1]base_traduzida!$C$1:$CN$437,80,FALSE)</f>
        <v>0</v>
      </c>
      <c r="AP379">
        <f>VLOOKUP(C379,[1]base_traduzida!$C$1:$CN$437,81,FALSE)</f>
        <v>0</v>
      </c>
      <c r="AQ379">
        <v>0</v>
      </c>
      <c r="AR379">
        <f>VLOOKUP(C379,[1]base_traduzida!$C$1:$CN$437,85,FALSE)</f>
        <v>0</v>
      </c>
      <c r="AS379">
        <f>VLOOKUP(C379,[1]base_traduzida!$C$1:$CN$437,83,FALSE)</f>
        <v>0</v>
      </c>
      <c r="AT379">
        <f>VLOOKUP(C379,[1]base_traduzida!$C$1:$CN$437,84,FALSE)</f>
        <v>0</v>
      </c>
      <c r="AU379">
        <f>VLOOKUP(C379,[1]base_traduzida!$C$1:$CN$437,82,FALSE)</f>
        <v>0</v>
      </c>
      <c r="AV379">
        <f>VLOOKUP(C379,[1]base_traduzida!$C$1:$CN$437,90,FALSE)</f>
        <v>0</v>
      </c>
      <c r="AW379">
        <f>VLOOKUP(C379,[1]base_traduzida!$C$1:$CN$437,66,FALSE)</f>
        <v>0</v>
      </c>
      <c r="AX379">
        <f>VLOOKUP(C379,[1]base_traduzida!$C$1:$CN$437,64,FALSE)</f>
        <v>0</v>
      </c>
      <c r="AY379">
        <f>VLOOKUP(C379,[1]base_traduzida!$C$1:$CN$437,65,FALSE)</f>
        <v>0</v>
      </c>
      <c r="AZ379">
        <f>VLOOKUP(C379,[1]base_traduzida!$C$1:$CN$437,69,FALSE)</f>
        <v>0</v>
      </c>
    </row>
    <row r="380" spans="1:52" x14ac:dyDescent="0.25">
      <c r="A380" t="s">
        <v>2875</v>
      </c>
      <c r="B380" t="s">
        <v>2876</v>
      </c>
      <c r="C380" t="s">
        <v>2877</v>
      </c>
      <c r="D380" t="s">
        <v>2878</v>
      </c>
      <c r="E380">
        <v>2020</v>
      </c>
      <c r="G380">
        <v>4</v>
      </c>
      <c r="H380" t="s">
        <v>2879</v>
      </c>
      <c r="I380" t="s">
        <v>2880</v>
      </c>
      <c r="J380" t="s">
        <v>61</v>
      </c>
      <c r="L380">
        <v>1</v>
      </c>
      <c r="M380" t="b">
        <v>0</v>
      </c>
      <c r="N380" t="s">
        <v>2881</v>
      </c>
      <c r="O380" t="s">
        <v>108</v>
      </c>
      <c r="T380" t="s">
        <v>54</v>
      </c>
      <c r="U380" t="s">
        <v>55</v>
      </c>
      <c r="V380" t="s">
        <v>246</v>
      </c>
      <c r="W380" t="s">
        <v>57</v>
      </c>
      <c r="AA380">
        <f>VLOOKUP(C380,[1]base_traduzida!$C$1:$CN$437,8,FALSE)</f>
        <v>0</v>
      </c>
      <c r="AB380">
        <f>VLOOKUP(C380,[1]base_traduzida!$C$1:$CN$437,9,FALSE)</f>
        <v>0</v>
      </c>
      <c r="AC380">
        <f>VLOOKUP(C380,[1]base_traduzida!$C$1:$CN$437,16,FALSE)</f>
        <v>0</v>
      </c>
      <c r="AD380">
        <f>VLOOKUP(C380,[1]base_traduzida!$C$1:$CN$437,68,FALSE)</f>
        <v>1</v>
      </c>
      <c r="AE380">
        <f>VLOOKUP(C380,[1]base_traduzida!$C$1:$CN$437,67,FALSE)</f>
        <v>0</v>
      </c>
      <c r="AF380">
        <f>VLOOKUP(C380,[1]base_traduzida!$C$1:$CN$437,71,FALSE)</f>
        <v>0</v>
      </c>
      <c r="AG380">
        <f>VLOOKUP(C380,[1]base_traduzida!$C$1:$CN$437,72,FALSE)</f>
        <v>0</v>
      </c>
      <c r="AH380">
        <f>VLOOKUP(C380,[1]base_traduzida!$C$1:$CN$437,73,FALSE)</f>
        <v>0</v>
      </c>
      <c r="AI380">
        <f>VLOOKUP(C380,[1]base_traduzida!$C$1:$CN$437,74,FALSE)</f>
        <v>0</v>
      </c>
      <c r="AJ380">
        <f>VLOOKUP(C380,[1]base_traduzida!$C$1:$CN$437,75,FALSE)</f>
        <v>0</v>
      </c>
      <c r="AK380">
        <f>VLOOKUP(C380,[1]base_traduzida!$C$1:$CN$437,76,FALSE)</f>
        <v>0</v>
      </c>
      <c r="AL380">
        <f>VLOOKUP(C380,[1]base_traduzida!$C$1:$CN$437,77,FALSE)</f>
        <v>0</v>
      </c>
      <c r="AM380">
        <f>VLOOKUP(C380,[1]base_traduzida!$C$1:$CN$437,78,FALSE)</f>
        <v>0</v>
      </c>
      <c r="AN380">
        <v>0</v>
      </c>
      <c r="AO380">
        <f>VLOOKUP(C380,[1]base_traduzida!$C$1:$CN$437,80,FALSE)</f>
        <v>0</v>
      </c>
      <c r="AP380" t="str">
        <f>VLOOKUP(C380,[1]base_traduzida!$C$1:$CN$437,81,FALSE)</f>
        <v>Entra ou ñ para leitura: não - usa léxico em espanhol</v>
      </c>
      <c r="AQ380">
        <v>0</v>
      </c>
      <c r="AR380">
        <f>VLOOKUP(C380,[1]base_traduzida!$C$1:$CN$437,85,FALSE)</f>
        <v>0</v>
      </c>
      <c r="AS380">
        <f>VLOOKUP(C380,[1]base_traduzida!$C$1:$CN$437,83,FALSE)</f>
        <v>44374</v>
      </c>
      <c r="AT380">
        <f>VLOOKUP(C380,[1]base_traduzida!$C$1:$CN$437,84,FALSE)</f>
        <v>0</v>
      </c>
      <c r="AU380" t="str">
        <f>VLOOKUP(C380,[1]base_traduzida!$C$1:$CN$437,82,FALSE)</f>
        <v>Ruim</v>
      </c>
      <c r="AV380">
        <f>VLOOKUP(C380,[1]base_traduzida!$C$1:$CN$437,90,FALSE)</f>
        <v>0</v>
      </c>
      <c r="AW380">
        <f>VLOOKUP(C380,[1]base_traduzida!$C$1:$CN$437,66,FALSE)</f>
        <v>0</v>
      </c>
      <c r="AX380">
        <f>VLOOKUP(C380,[1]base_traduzida!$C$1:$CN$437,64,FALSE)</f>
        <v>0</v>
      </c>
      <c r="AY380">
        <f>VLOOKUP(C380,[1]base_traduzida!$C$1:$CN$437,65,FALSE)</f>
        <v>0</v>
      </c>
      <c r="AZ380">
        <f>VLOOKUP(C380,[1]base_traduzida!$C$1:$CN$437,69,FALSE)</f>
        <v>0</v>
      </c>
    </row>
    <row r="381" spans="1:52" x14ac:dyDescent="0.25">
      <c r="A381" t="s">
        <v>2882</v>
      </c>
      <c r="B381" t="s">
        <v>2883</v>
      </c>
      <c r="C381" t="s">
        <v>2884</v>
      </c>
      <c r="D381" t="s">
        <v>2885</v>
      </c>
      <c r="E381">
        <v>2020</v>
      </c>
      <c r="G381">
        <v>1</v>
      </c>
      <c r="H381" t="s">
        <v>2886</v>
      </c>
      <c r="I381" t="s">
        <v>2887</v>
      </c>
      <c r="L381">
        <v>1</v>
      </c>
      <c r="M381" t="b">
        <v>0</v>
      </c>
      <c r="N381" t="s">
        <v>2888</v>
      </c>
      <c r="O381" t="s">
        <v>2889</v>
      </c>
      <c r="T381" t="s">
        <v>54</v>
      </c>
      <c r="U381" t="s">
        <v>55</v>
      </c>
      <c r="V381" t="s">
        <v>140</v>
      </c>
      <c r="W381" t="s">
        <v>57</v>
      </c>
      <c r="AA381">
        <f>VLOOKUP(C381,[1]base_traduzida!$C$1:$CN$437,8,FALSE)</f>
        <v>0</v>
      </c>
      <c r="AB381">
        <f>VLOOKUP(C381,[1]base_traduzida!$C$1:$CN$437,9,FALSE)</f>
        <v>0</v>
      </c>
      <c r="AC381">
        <f>VLOOKUP(C381,[1]base_traduzida!$C$1:$CN$437,16,FALSE)</f>
        <v>0</v>
      </c>
      <c r="AD381">
        <f>VLOOKUP(C381,[1]base_traduzida!$C$1:$CN$437,68,FALSE)</f>
        <v>1</v>
      </c>
      <c r="AE381">
        <f>VLOOKUP(C381,[1]base_traduzida!$C$1:$CN$437,67,FALSE)</f>
        <v>0</v>
      </c>
      <c r="AF381">
        <f>VLOOKUP(C381,[1]base_traduzida!$C$1:$CN$437,71,FALSE)</f>
        <v>0</v>
      </c>
      <c r="AG381">
        <f>VLOOKUP(C381,[1]base_traduzida!$C$1:$CN$437,72,FALSE)</f>
        <v>0</v>
      </c>
      <c r="AH381">
        <f>VLOOKUP(C381,[1]base_traduzida!$C$1:$CN$437,73,FALSE)</f>
        <v>0</v>
      </c>
      <c r="AI381">
        <f>VLOOKUP(C381,[1]base_traduzida!$C$1:$CN$437,74,FALSE)</f>
        <v>0</v>
      </c>
      <c r="AJ381">
        <f>VLOOKUP(C381,[1]base_traduzida!$C$1:$CN$437,75,FALSE)</f>
        <v>0</v>
      </c>
      <c r="AK381">
        <f>VLOOKUP(C381,[1]base_traduzida!$C$1:$CN$437,76,FALSE)</f>
        <v>0</v>
      </c>
      <c r="AL381">
        <f>VLOOKUP(C381,[1]base_traduzida!$C$1:$CN$437,77,FALSE)</f>
        <v>0</v>
      </c>
      <c r="AM381">
        <f>VLOOKUP(C381,[1]base_traduzida!$C$1:$CN$437,78,FALSE)</f>
        <v>0</v>
      </c>
      <c r="AN381">
        <v>0</v>
      </c>
      <c r="AO381">
        <f>VLOOKUP(C381,[1]base_traduzida!$C$1:$CN$437,80,FALSE)</f>
        <v>0</v>
      </c>
      <c r="AP381" t="str">
        <f>VLOOKUP(C381,[1]base_traduzida!$C$1:$CN$437,81,FALSE)</f>
        <v>Entra ou ñ para leitura: não</v>
      </c>
      <c r="AQ381">
        <v>0</v>
      </c>
      <c r="AR381">
        <f>VLOOKUP(C381,[1]base_traduzida!$C$1:$CN$437,85,FALSE)</f>
        <v>0</v>
      </c>
      <c r="AS381">
        <f>VLOOKUP(C381,[1]base_traduzida!$C$1:$CN$437,83,FALSE)</f>
        <v>44374</v>
      </c>
      <c r="AT381">
        <f>VLOOKUP(C381,[1]base_traduzida!$C$1:$CN$437,84,FALSE)</f>
        <v>0</v>
      </c>
      <c r="AU381" t="str">
        <f>VLOOKUP(C381,[1]base_traduzida!$C$1:$CN$437,82,FALSE)</f>
        <v>Ruim</v>
      </c>
      <c r="AV381">
        <f>VLOOKUP(C381,[1]base_traduzida!$C$1:$CN$437,90,FALSE)</f>
        <v>0</v>
      </c>
      <c r="AW381">
        <f>VLOOKUP(C381,[1]base_traduzida!$C$1:$CN$437,66,FALSE)</f>
        <v>0</v>
      </c>
      <c r="AX381">
        <f>VLOOKUP(C381,[1]base_traduzida!$C$1:$CN$437,64,FALSE)</f>
        <v>0</v>
      </c>
      <c r="AY381">
        <f>VLOOKUP(C381,[1]base_traduzida!$C$1:$CN$437,65,FALSE)</f>
        <v>0</v>
      </c>
      <c r="AZ381">
        <f>VLOOKUP(C381,[1]base_traduzida!$C$1:$CN$437,69,FALSE)</f>
        <v>0</v>
      </c>
    </row>
    <row r="382" spans="1:52" x14ac:dyDescent="0.25">
      <c r="A382" t="s">
        <v>2890</v>
      </c>
      <c r="C382" t="s">
        <v>2891</v>
      </c>
      <c r="D382" t="s">
        <v>2892</v>
      </c>
      <c r="E382">
        <v>2017</v>
      </c>
      <c r="H382" t="s">
        <v>2893</v>
      </c>
      <c r="I382" t="s">
        <v>2894</v>
      </c>
      <c r="J382" t="s">
        <v>61</v>
      </c>
      <c r="L382">
        <v>4</v>
      </c>
      <c r="M382" t="b">
        <v>1</v>
      </c>
      <c r="N382" t="s">
        <v>2895</v>
      </c>
      <c r="O382" t="s">
        <v>156</v>
      </c>
      <c r="P382" t="s">
        <v>2896</v>
      </c>
      <c r="Q382" t="s">
        <v>2897</v>
      </c>
      <c r="S382">
        <v>131897</v>
      </c>
      <c r="T382" t="s">
        <v>54</v>
      </c>
      <c r="U382" t="s">
        <v>75</v>
      </c>
      <c r="W382" t="s">
        <v>57</v>
      </c>
      <c r="AA382" t="e">
        <f>VLOOKUP(C382,[1]base_traduzida!$C$1:$CN$437,8,FALSE)</f>
        <v>#N/A</v>
      </c>
      <c r="AB382" t="e">
        <f>VLOOKUP(C382,[1]base_traduzida!$C$1:$CN$437,9,FALSE)</f>
        <v>#N/A</v>
      </c>
      <c r="AC382" t="e">
        <f>VLOOKUP(C382,[1]base_traduzida!$C$1:$CN$437,16,FALSE)</f>
        <v>#N/A</v>
      </c>
      <c r="AD382" t="e">
        <f>VLOOKUP(C382,[1]base_traduzida!$C$1:$CN$437,68,FALSE)</f>
        <v>#N/A</v>
      </c>
      <c r="AE382" t="e">
        <f>VLOOKUP(C382,[1]base_traduzida!$C$1:$CN$437,67,FALSE)</f>
        <v>#N/A</v>
      </c>
      <c r="AF382" t="e">
        <f>VLOOKUP(C382,[1]base_traduzida!$C$1:$CN$437,71,FALSE)</f>
        <v>#N/A</v>
      </c>
      <c r="AG382" t="e">
        <f>VLOOKUP(C382,[1]base_traduzida!$C$1:$CN$437,72,FALSE)</f>
        <v>#N/A</v>
      </c>
      <c r="AH382" t="e">
        <f>VLOOKUP(C382,[1]base_traduzida!$C$1:$CN$437,73,FALSE)</f>
        <v>#N/A</v>
      </c>
      <c r="AI382" t="e">
        <f>VLOOKUP(C382,[1]base_traduzida!$C$1:$CN$437,74,FALSE)</f>
        <v>#N/A</v>
      </c>
      <c r="AJ382" t="e">
        <f>VLOOKUP(C382,[1]base_traduzida!$C$1:$CN$437,75,FALSE)</f>
        <v>#N/A</v>
      </c>
      <c r="AK382" t="e">
        <f>VLOOKUP(C382,[1]base_traduzida!$C$1:$CN$437,76,FALSE)</f>
        <v>#N/A</v>
      </c>
      <c r="AL382" t="e">
        <f>VLOOKUP(C382,[1]base_traduzida!$C$1:$CN$437,77,FALSE)</f>
        <v>#N/A</v>
      </c>
      <c r="AM382" t="e">
        <f>VLOOKUP(C382,[1]base_traduzida!$C$1:$CN$437,78,FALSE)</f>
        <v>#N/A</v>
      </c>
      <c r="AN382">
        <v>0</v>
      </c>
      <c r="AO382" t="e">
        <f>VLOOKUP(C382,[1]base_traduzida!$C$1:$CN$437,80,FALSE)</f>
        <v>#N/A</v>
      </c>
      <c r="AP382" t="e">
        <f>VLOOKUP(C382,[1]base_traduzida!$C$1:$CN$437,81,FALSE)</f>
        <v>#N/A</v>
      </c>
      <c r="AQ382">
        <v>0</v>
      </c>
      <c r="AR382" t="e">
        <f>VLOOKUP(C382,[1]base_traduzida!$C$1:$CN$437,85,FALSE)</f>
        <v>#N/A</v>
      </c>
      <c r="AS382" t="e">
        <f>VLOOKUP(C382,[1]base_traduzida!$C$1:$CN$437,83,FALSE)</f>
        <v>#N/A</v>
      </c>
      <c r="AT382" t="e">
        <f>VLOOKUP(C382,[1]base_traduzida!$C$1:$CN$437,84,FALSE)</f>
        <v>#N/A</v>
      </c>
      <c r="AU382" t="e">
        <f>VLOOKUP(C382,[1]base_traduzida!$C$1:$CN$437,82,FALSE)</f>
        <v>#N/A</v>
      </c>
      <c r="AV382" t="e">
        <f>VLOOKUP(C382,[1]base_traduzida!$C$1:$CN$437,90,FALSE)</f>
        <v>#N/A</v>
      </c>
      <c r="AW382" t="e">
        <f>VLOOKUP(C382,[1]base_traduzida!$C$1:$CN$437,66,FALSE)</f>
        <v>#N/A</v>
      </c>
      <c r="AX382" t="e">
        <f>VLOOKUP(C382,[1]base_traduzida!$C$1:$CN$437,64,FALSE)</f>
        <v>#N/A</v>
      </c>
      <c r="AY382" t="e">
        <f>VLOOKUP(C382,[1]base_traduzida!$C$1:$CN$437,65,FALSE)</f>
        <v>#N/A</v>
      </c>
      <c r="AZ382" t="e">
        <f>VLOOKUP(C382,[1]base_traduzida!$C$1:$CN$437,69,FALSE)</f>
        <v>#N/A</v>
      </c>
    </row>
    <row r="383" spans="1:52" x14ac:dyDescent="0.25">
      <c r="A383" t="s">
        <v>2898</v>
      </c>
      <c r="B383" t="s">
        <v>2899</v>
      </c>
      <c r="C383" t="s">
        <v>2900</v>
      </c>
      <c r="D383" t="s">
        <v>2901</v>
      </c>
      <c r="E383">
        <v>2020</v>
      </c>
      <c r="F383" t="s">
        <v>61</v>
      </c>
      <c r="H383" t="s">
        <v>2902</v>
      </c>
      <c r="I383" t="s">
        <v>2903</v>
      </c>
      <c r="L383">
        <v>10</v>
      </c>
      <c r="M383" t="b">
        <v>1</v>
      </c>
      <c r="N383" t="s">
        <v>2904</v>
      </c>
      <c r="O383" t="s">
        <v>198</v>
      </c>
      <c r="P383" t="s">
        <v>2200</v>
      </c>
      <c r="Q383" t="s">
        <v>2201</v>
      </c>
      <c r="S383">
        <v>172734</v>
      </c>
      <c r="T383" t="s">
        <v>54</v>
      </c>
      <c r="U383" t="s">
        <v>75</v>
      </c>
      <c r="V383" t="s">
        <v>385</v>
      </c>
      <c r="W383" t="s">
        <v>57</v>
      </c>
      <c r="AA383" t="e">
        <f>VLOOKUP(C383,[1]base_traduzida!$C$1:$CN$437,8,FALSE)</f>
        <v>#N/A</v>
      </c>
      <c r="AB383" t="e">
        <f>VLOOKUP(C383,[1]base_traduzida!$C$1:$CN$437,9,FALSE)</f>
        <v>#N/A</v>
      </c>
      <c r="AC383" t="e">
        <f>VLOOKUP(C383,[1]base_traduzida!$C$1:$CN$437,16,FALSE)</f>
        <v>#N/A</v>
      </c>
      <c r="AD383" t="e">
        <f>VLOOKUP(C383,[1]base_traduzida!$C$1:$CN$437,68,FALSE)</f>
        <v>#N/A</v>
      </c>
      <c r="AE383" t="e">
        <f>VLOOKUP(C383,[1]base_traduzida!$C$1:$CN$437,67,FALSE)</f>
        <v>#N/A</v>
      </c>
      <c r="AF383" t="e">
        <f>VLOOKUP(C383,[1]base_traduzida!$C$1:$CN$437,71,FALSE)</f>
        <v>#N/A</v>
      </c>
      <c r="AG383" t="e">
        <f>VLOOKUP(C383,[1]base_traduzida!$C$1:$CN$437,72,FALSE)</f>
        <v>#N/A</v>
      </c>
      <c r="AH383" t="e">
        <f>VLOOKUP(C383,[1]base_traduzida!$C$1:$CN$437,73,FALSE)</f>
        <v>#N/A</v>
      </c>
      <c r="AI383" t="e">
        <f>VLOOKUP(C383,[1]base_traduzida!$C$1:$CN$437,74,FALSE)</f>
        <v>#N/A</v>
      </c>
      <c r="AJ383" t="e">
        <f>VLOOKUP(C383,[1]base_traduzida!$C$1:$CN$437,75,FALSE)</f>
        <v>#N/A</v>
      </c>
      <c r="AK383" t="e">
        <f>VLOOKUP(C383,[1]base_traduzida!$C$1:$CN$437,76,FALSE)</f>
        <v>#N/A</v>
      </c>
      <c r="AL383" t="e">
        <f>VLOOKUP(C383,[1]base_traduzida!$C$1:$CN$437,77,FALSE)</f>
        <v>#N/A</v>
      </c>
      <c r="AM383" t="e">
        <f>VLOOKUP(C383,[1]base_traduzida!$C$1:$CN$437,78,FALSE)</f>
        <v>#N/A</v>
      </c>
      <c r="AN383">
        <v>0</v>
      </c>
      <c r="AO383" t="e">
        <f>VLOOKUP(C383,[1]base_traduzida!$C$1:$CN$437,80,FALSE)</f>
        <v>#N/A</v>
      </c>
      <c r="AP383" t="e">
        <f>VLOOKUP(C383,[1]base_traduzida!$C$1:$CN$437,81,FALSE)</f>
        <v>#N/A</v>
      </c>
      <c r="AQ383">
        <v>0</v>
      </c>
      <c r="AR383" t="e">
        <f>VLOOKUP(C383,[1]base_traduzida!$C$1:$CN$437,85,FALSE)</f>
        <v>#N/A</v>
      </c>
      <c r="AS383" t="e">
        <f>VLOOKUP(C383,[1]base_traduzida!$C$1:$CN$437,83,FALSE)</f>
        <v>#N/A</v>
      </c>
      <c r="AT383" t="e">
        <f>VLOOKUP(C383,[1]base_traduzida!$C$1:$CN$437,84,FALSE)</f>
        <v>#N/A</v>
      </c>
      <c r="AU383" t="e">
        <f>VLOOKUP(C383,[1]base_traduzida!$C$1:$CN$437,82,FALSE)</f>
        <v>#N/A</v>
      </c>
      <c r="AV383" t="e">
        <f>VLOOKUP(C383,[1]base_traduzida!$C$1:$CN$437,90,FALSE)</f>
        <v>#N/A</v>
      </c>
      <c r="AW383" t="e">
        <f>VLOOKUP(C383,[1]base_traduzida!$C$1:$CN$437,66,FALSE)</f>
        <v>#N/A</v>
      </c>
      <c r="AX383" t="e">
        <f>VLOOKUP(C383,[1]base_traduzida!$C$1:$CN$437,64,FALSE)</f>
        <v>#N/A</v>
      </c>
      <c r="AY383" t="e">
        <f>VLOOKUP(C383,[1]base_traduzida!$C$1:$CN$437,65,FALSE)</f>
        <v>#N/A</v>
      </c>
      <c r="AZ383" t="e">
        <f>VLOOKUP(C383,[1]base_traduzida!$C$1:$CN$437,69,FALSE)</f>
        <v>#N/A</v>
      </c>
    </row>
    <row r="384" spans="1:52" x14ac:dyDescent="0.25">
      <c r="C384" t="s">
        <v>2905</v>
      </c>
      <c r="D384" t="s">
        <v>2906</v>
      </c>
      <c r="I384" t="s">
        <v>523</v>
      </c>
      <c r="W384" t="s">
        <v>524</v>
      </c>
      <c r="X384">
        <v>2020</v>
      </c>
      <c r="Y384" t="s">
        <v>2907</v>
      </c>
      <c r="AA384">
        <f>VLOOKUP(C384,[1]base_traduzida!$C$1:$CN$437,8,FALSE)</f>
        <v>0</v>
      </c>
      <c r="AB384">
        <f>VLOOKUP(C384,[1]base_traduzida!$C$1:$CN$437,9,FALSE)</f>
        <v>0</v>
      </c>
      <c r="AC384">
        <f>VLOOKUP(C384,[1]base_traduzida!$C$1:$CN$437,16,FALSE)</f>
        <v>0</v>
      </c>
      <c r="AD384">
        <f>VLOOKUP(C384,[1]base_traduzida!$C$1:$CN$437,68,FALSE)</f>
        <v>0</v>
      </c>
      <c r="AE384">
        <f>VLOOKUP(C384,[1]base_traduzida!$C$1:$CN$437,67,FALSE)</f>
        <v>0</v>
      </c>
      <c r="AF384">
        <f>VLOOKUP(C384,[1]base_traduzida!$C$1:$CN$437,71,FALSE)</f>
        <v>0</v>
      </c>
      <c r="AG384">
        <f>VLOOKUP(C384,[1]base_traduzida!$C$1:$CN$437,72,FALSE)</f>
        <v>0</v>
      </c>
      <c r="AH384">
        <f>VLOOKUP(C384,[1]base_traduzida!$C$1:$CN$437,73,FALSE)</f>
        <v>0</v>
      </c>
      <c r="AI384">
        <f>VLOOKUP(C384,[1]base_traduzida!$C$1:$CN$437,74,FALSE)</f>
        <v>0</v>
      </c>
      <c r="AJ384">
        <f>VLOOKUP(C384,[1]base_traduzida!$C$1:$CN$437,75,FALSE)</f>
        <v>0</v>
      </c>
      <c r="AK384">
        <f>VLOOKUP(C384,[1]base_traduzida!$C$1:$CN$437,76,FALSE)</f>
        <v>0</v>
      </c>
      <c r="AL384">
        <f>VLOOKUP(C384,[1]base_traduzida!$C$1:$CN$437,77,FALSE)</f>
        <v>0</v>
      </c>
      <c r="AM384">
        <f>VLOOKUP(C384,[1]base_traduzida!$C$1:$CN$437,78,FALSE)</f>
        <v>0</v>
      </c>
      <c r="AN384">
        <v>0</v>
      </c>
      <c r="AO384">
        <f>VLOOKUP(C384,[1]base_traduzida!$C$1:$CN$437,80,FALSE)</f>
        <v>0</v>
      </c>
      <c r="AP384" t="str">
        <f>VLOOKUP(C384,[1]base_traduzida!$C$1:$CN$437,81,FALSE)</f>
        <v xml:space="preserve">Entra ou ñ para leitura: não </v>
      </c>
      <c r="AQ384">
        <v>0</v>
      </c>
      <c r="AR384">
        <f>VLOOKUP(C384,[1]base_traduzida!$C$1:$CN$437,85,FALSE)</f>
        <v>0</v>
      </c>
      <c r="AS384">
        <f>VLOOKUP(C384,[1]base_traduzida!$C$1:$CN$437,83,FALSE)</f>
        <v>44379</v>
      </c>
      <c r="AT384">
        <f>VLOOKUP(C384,[1]base_traduzida!$C$1:$CN$437,84,FALSE)</f>
        <v>0</v>
      </c>
      <c r="AU384" t="str">
        <f>VLOOKUP(C384,[1]base_traduzida!$C$1:$CN$437,82,FALSE)</f>
        <v>Ruim</v>
      </c>
      <c r="AV384">
        <f>VLOOKUP(C384,[1]base_traduzida!$C$1:$CN$437,90,FALSE)</f>
        <v>0</v>
      </c>
      <c r="AW384">
        <f>VLOOKUP(C384,[1]base_traduzida!$C$1:$CN$437,66,FALSE)</f>
        <v>0</v>
      </c>
      <c r="AX384">
        <f>VLOOKUP(C384,[1]base_traduzida!$C$1:$CN$437,64,FALSE)</f>
        <v>0</v>
      </c>
      <c r="AY384">
        <f>VLOOKUP(C384,[1]base_traduzida!$C$1:$CN$437,65,FALSE)</f>
        <v>0</v>
      </c>
      <c r="AZ384">
        <f>VLOOKUP(C384,[1]base_traduzida!$C$1:$CN$437,69,FALSE)</f>
        <v>0</v>
      </c>
    </row>
    <row r="385" spans="1:52" x14ac:dyDescent="0.25">
      <c r="A385" t="s">
        <v>2908</v>
      </c>
      <c r="B385" t="s">
        <v>2909</v>
      </c>
      <c r="C385" t="s">
        <v>2910</v>
      </c>
      <c r="D385" t="s">
        <v>2911</v>
      </c>
      <c r="E385">
        <v>2016</v>
      </c>
      <c r="G385">
        <v>19</v>
      </c>
      <c r="H385" t="s">
        <v>2912</v>
      </c>
      <c r="I385" t="s">
        <v>2913</v>
      </c>
      <c r="J385" t="s">
        <v>61</v>
      </c>
      <c r="L385">
        <v>7</v>
      </c>
      <c r="M385" t="b">
        <v>1</v>
      </c>
      <c r="N385" t="s">
        <v>2914</v>
      </c>
      <c r="O385" t="s">
        <v>53</v>
      </c>
      <c r="T385" t="s">
        <v>54</v>
      </c>
      <c r="U385" t="s">
        <v>55</v>
      </c>
      <c r="V385" t="s">
        <v>83</v>
      </c>
      <c r="W385" t="s">
        <v>57</v>
      </c>
      <c r="AA385">
        <f>VLOOKUP(C385,[1]base_traduzida!$C$1:$CN$437,8,FALSE)</f>
        <v>0</v>
      </c>
      <c r="AB385">
        <f>VLOOKUP(C385,[1]base_traduzida!$C$1:$CN$437,9,FALSE)</f>
        <v>0</v>
      </c>
      <c r="AC385">
        <f>VLOOKUP(C385,[1]base_traduzida!$C$1:$CN$437,16,FALSE)</f>
        <v>0</v>
      </c>
      <c r="AD385">
        <f>VLOOKUP(C385,[1]base_traduzida!$C$1:$CN$437,68,FALSE)</f>
        <v>0</v>
      </c>
      <c r="AE385">
        <f>VLOOKUP(C385,[1]base_traduzida!$C$1:$CN$437,67,FALSE)</f>
        <v>0</v>
      </c>
      <c r="AF385">
        <f>VLOOKUP(C385,[1]base_traduzida!$C$1:$CN$437,71,FALSE)</f>
        <v>0</v>
      </c>
      <c r="AG385">
        <f>VLOOKUP(C385,[1]base_traduzida!$C$1:$CN$437,72,FALSE)</f>
        <v>0</v>
      </c>
      <c r="AH385">
        <f>VLOOKUP(C385,[1]base_traduzida!$C$1:$CN$437,73,FALSE)</f>
        <v>0</v>
      </c>
      <c r="AI385">
        <f>VLOOKUP(C385,[1]base_traduzida!$C$1:$CN$437,74,FALSE)</f>
        <v>0</v>
      </c>
      <c r="AJ385">
        <f>VLOOKUP(C385,[1]base_traduzida!$C$1:$CN$437,75,FALSE)</f>
        <v>0</v>
      </c>
      <c r="AK385">
        <f>VLOOKUP(C385,[1]base_traduzida!$C$1:$CN$437,76,FALSE)</f>
        <v>0</v>
      </c>
      <c r="AL385">
        <f>VLOOKUP(C385,[1]base_traduzida!$C$1:$CN$437,77,FALSE)</f>
        <v>0</v>
      </c>
      <c r="AM385">
        <f>VLOOKUP(C385,[1]base_traduzida!$C$1:$CN$437,78,FALSE)</f>
        <v>0</v>
      </c>
      <c r="AN385">
        <v>0</v>
      </c>
      <c r="AO385">
        <f>VLOOKUP(C385,[1]base_traduzida!$C$1:$CN$437,80,FALSE)</f>
        <v>0</v>
      </c>
      <c r="AP385">
        <f>VLOOKUP(C385,[1]base_traduzida!$C$1:$CN$437,81,FALSE)</f>
        <v>0</v>
      </c>
      <c r="AQ385">
        <v>0</v>
      </c>
      <c r="AR385">
        <f>VLOOKUP(C385,[1]base_traduzida!$C$1:$CN$437,85,FALSE)</f>
        <v>0</v>
      </c>
      <c r="AS385">
        <f>VLOOKUP(C385,[1]base_traduzida!$C$1:$CN$437,83,FALSE)</f>
        <v>0</v>
      </c>
      <c r="AT385">
        <f>VLOOKUP(C385,[1]base_traduzida!$C$1:$CN$437,84,FALSE)</f>
        <v>0</v>
      </c>
      <c r="AU385">
        <f>VLOOKUP(C385,[1]base_traduzida!$C$1:$CN$437,82,FALSE)</f>
        <v>0</v>
      </c>
      <c r="AV385">
        <f>VLOOKUP(C385,[1]base_traduzida!$C$1:$CN$437,90,FALSE)</f>
        <v>0</v>
      </c>
      <c r="AW385">
        <f>VLOOKUP(C385,[1]base_traduzida!$C$1:$CN$437,66,FALSE)</f>
        <v>0</v>
      </c>
      <c r="AX385">
        <f>VLOOKUP(C385,[1]base_traduzida!$C$1:$CN$437,64,FALSE)</f>
        <v>0</v>
      </c>
      <c r="AY385">
        <f>VLOOKUP(C385,[1]base_traduzida!$C$1:$CN$437,65,FALSE)</f>
        <v>0</v>
      </c>
      <c r="AZ385">
        <f>VLOOKUP(C385,[1]base_traduzida!$C$1:$CN$437,69,FALSE)</f>
        <v>0</v>
      </c>
    </row>
    <row r="386" spans="1:52" x14ac:dyDescent="0.25">
      <c r="A386" t="s">
        <v>2915</v>
      </c>
      <c r="B386" t="s">
        <v>2916</v>
      </c>
      <c r="C386" t="s">
        <v>2917</v>
      </c>
      <c r="D386" t="s">
        <v>2918</v>
      </c>
      <c r="E386">
        <v>2019</v>
      </c>
      <c r="G386">
        <v>6</v>
      </c>
      <c r="H386" t="s">
        <v>2919</v>
      </c>
      <c r="I386" t="s">
        <v>2920</v>
      </c>
      <c r="J386" t="s">
        <v>61</v>
      </c>
      <c r="L386">
        <v>8</v>
      </c>
      <c r="M386" t="b">
        <v>1</v>
      </c>
      <c r="N386" t="s">
        <v>2921</v>
      </c>
      <c r="O386" t="s">
        <v>72</v>
      </c>
      <c r="T386" t="s">
        <v>54</v>
      </c>
      <c r="U386" t="s">
        <v>55</v>
      </c>
      <c r="W386" t="s">
        <v>57</v>
      </c>
      <c r="AA386">
        <f>VLOOKUP(C386,[1]base_traduzida!$C$1:$CN$437,8,FALSE)</f>
        <v>0</v>
      </c>
      <c r="AB386">
        <f>VLOOKUP(C386,[1]base_traduzida!$C$1:$CN$437,9,FALSE)</f>
        <v>1</v>
      </c>
      <c r="AC386">
        <f>VLOOKUP(C386,[1]base_traduzida!$C$1:$CN$437,16,FALSE)</f>
        <v>0</v>
      </c>
      <c r="AD386">
        <f>VLOOKUP(C386,[1]base_traduzida!$C$1:$CN$437,68,FALSE)</f>
        <v>1</v>
      </c>
      <c r="AE386">
        <f>VLOOKUP(C386,[1]base_traduzida!$C$1:$CN$437,67,FALSE)</f>
        <v>0</v>
      </c>
      <c r="AF386">
        <f>VLOOKUP(C386,[1]base_traduzida!$C$1:$CN$437,71,FALSE)</f>
        <v>0</v>
      </c>
      <c r="AG386">
        <f>VLOOKUP(C386,[1]base_traduzida!$C$1:$CN$437,72,FALSE)</f>
        <v>0</v>
      </c>
      <c r="AH386">
        <f>VLOOKUP(C386,[1]base_traduzida!$C$1:$CN$437,73,FALSE)</f>
        <v>0</v>
      </c>
      <c r="AI386">
        <f>VLOOKUP(C386,[1]base_traduzida!$C$1:$CN$437,74,FALSE)</f>
        <v>0</v>
      </c>
      <c r="AJ386">
        <f>VLOOKUP(C386,[1]base_traduzida!$C$1:$CN$437,75,FALSE)</f>
        <v>0</v>
      </c>
      <c r="AK386">
        <f>VLOOKUP(C386,[1]base_traduzida!$C$1:$CN$437,76,FALSE)</f>
        <v>0</v>
      </c>
      <c r="AL386">
        <f>VLOOKUP(C386,[1]base_traduzida!$C$1:$CN$437,77,FALSE)</f>
        <v>0</v>
      </c>
      <c r="AM386">
        <f>VLOOKUP(C386,[1]base_traduzida!$C$1:$CN$437,78,FALSE)</f>
        <v>0</v>
      </c>
      <c r="AN386">
        <v>0</v>
      </c>
      <c r="AO386">
        <f>VLOOKUP(C386,[1]base_traduzida!$C$1:$CN$437,80,FALSE)</f>
        <v>0</v>
      </c>
      <c r="AP386" t="str">
        <f>VLOOKUP(C386,[1]base_traduzida!$C$1:$CN$437,81,FALSE)</f>
        <v>Entra ou ñ para leitura: talvez - Usado o Magicoder em Italiano</v>
      </c>
      <c r="AQ386">
        <v>0</v>
      </c>
      <c r="AR386">
        <f>VLOOKUP(C386,[1]base_traduzida!$C$1:$CN$437,85,FALSE)</f>
        <v>0</v>
      </c>
      <c r="AS386">
        <f>VLOOKUP(C386,[1]base_traduzida!$C$1:$CN$437,83,FALSE)</f>
        <v>44371</v>
      </c>
      <c r="AT386">
        <f>VLOOKUP(C386,[1]base_traduzida!$C$1:$CN$437,84,FALSE)</f>
        <v>0</v>
      </c>
      <c r="AU386" t="str">
        <f>VLOOKUP(C386,[1]base_traduzida!$C$1:$CN$437,82,FALSE)</f>
        <v>Razoavel</v>
      </c>
      <c r="AV386">
        <f>VLOOKUP(C386,[1]base_traduzida!$C$1:$CN$437,90,FALSE)</f>
        <v>0</v>
      </c>
      <c r="AW386">
        <f>VLOOKUP(C386,[1]base_traduzida!$C$1:$CN$437,66,FALSE)</f>
        <v>0</v>
      </c>
      <c r="AX386">
        <f>VLOOKUP(C386,[1]base_traduzida!$C$1:$CN$437,64,FALSE)</f>
        <v>0</v>
      </c>
      <c r="AY386">
        <f>VLOOKUP(C386,[1]base_traduzida!$C$1:$CN$437,65,FALSE)</f>
        <v>0</v>
      </c>
      <c r="AZ386">
        <f>VLOOKUP(C386,[1]base_traduzida!$C$1:$CN$437,69,FALSE)</f>
        <v>0</v>
      </c>
    </row>
    <row r="387" spans="1:52" x14ac:dyDescent="0.25">
      <c r="A387" t="s">
        <v>2922</v>
      </c>
      <c r="C387" t="s">
        <v>2923</v>
      </c>
      <c r="D387" t="s">
        <v>2924</v>
      </c>
      <c r="E387">
        <v>2017</v>
      </c>
      <c r="G387">
        <v>3</v>
      </c>
      <c r="H387" t="s">
        <v>2925</v>
      </c>
      <c r="I387" t="s">
        <v>2926</v>
      </c>
      <c r="J387" t="s">
        <v>61</v>
      </c>
      <c r="L387">
        <v>11</v>
      </c>
      <c r="M387" t="b">
        <v>1</v>
      </c>
      <c r="N387" t="s">
        <v>2927</v>
      </c>
      <c r="O387" t="s">
        <v>156</v>
      </c>
      <c r="P387" t="s">
        <v>2896</v>
      </c>
      <c r="Q387" t="s">
        <v>2897</v>
      </c>
      <c r="S387">
        <v>131897</v>
      </c>
      <c r="T387" t="s">
        <v>54</v>
      </c>
      <c r="U387" t="s">
        <v>75</v>
      </c>
      <c r="W387" t="s">
        <v>57</v>
      </c>
      <c r="AA387">
        <f>VLOOKUP(C387,[1]base_traduzida!$C$1:$CN$437,8,FALSE)</f>
        <v>0</v>
      </c>
      <c r="AB387">
        <f>VLOOKUP(C387,[1]base_traduzida!$C$1:$CN$437,9,FALSE)</f>
        <v>1</v>
      </c>
      <c r="AC387">
        <f>VLOOKUP(C387,[1]base_traduzida!$C$1:$CN$437,16,FALSE)</f>
        <v>0</v>
      </c>
      <c r="AD387">
        <f>VLOOKUP(C387,[1]base_traduzida!$C$1:$CN$437,68,FALSE)</f>
        <v>1</v>
      </c>
      <c r="AE387">
        <f>VLOOKUP(C387,[1]base_traduzida!$C$1:$CN$437,67,FALSE)</f>
        <v>0</v>
      </c>
      <c r="AF387">
        <f>VLOOKUP(C387,[1]base_traduzida!$C$1:$CN$437,71,FALSE)</f>
        <v>0</v>
      </c>
      <c r="AG387">
        <f>VLOOKUP(C387,[1]base_traduzida!$C$1:$CN$437,72,FALSE)</f>
        <v>0</v>
      </c>
      <c r="AH387">
        <f>VLOOKUP(C387,[1]base_traduzida!$C$1:$CN$437,73,FALSE)</f>
        <v>0</v>
      </c>
      <c r="AI387">
        <f>VLOOKUP(C387,[1]base_traduzida!$C$1:$CN$437,74,FALSE)</f>
        <v>0</v>
      </c>
      <c r="AJ387">
        <f>VLOOKUP(C387,[1]base_traduzida!$C$1:$CN$437,75,FALSE)</f>
        <v>0</v>
      </c>
      <c r="AK387">
        <f>VLOOKUP(C387,[1]base_traduzida!$C$1:$CN$437,76,FALSE)</f>
        <v>0</v>
      </c>
      <c r="AL387">
        <f>VLOOKUP(C387,[1]base_traduzida!$C$1:$CN$437,77,FALSE)</f>
        <v>0</v>
      </c>
      <c r="AM387">
        <f>VLOOKUP(C387,[1]base_traduzida!$C$1:$CN$437,78,FALSE)</f>
        <v>0</v>
      </c>
      <c r="AN387">
        <v>0</v>
      </c>
      <c r="AO387">
        <f>VLOOKUP(C387,[1]base_traduzida!$C$1:$CN$437,80,FALSE)</f>
        <v>0</v>
      </c>
      <c r="AP387" t="str">
        <f>VLOOKUP(C387,[1]base_traduzida!$C$1:$CN$437,81,FALSE)</f>
        <v>Entra ou ñ para leitura: talvez</v>
      </c>
      <c r="AQ387">
        <v>0</v>
      </c>
      <c r="AR387">
        <f>VLOOKUP(C387,[1]base_traduzida!$C$1:$CN$437,85,FALSE)</f>
        <v>0</v>
      </c>
      <c r="AS387">
        <f>VLOOKUP(C387,[1]base_traduzida!$C$1:$CN$437,83,FALSE)</f>
        <v>44369</v>
      </c>
      <c r="AT387">
        <f>VLOOKUP(C387,[1]base_traduzida!$C$1:$CN$437,84,FALSE)</f>
        <v>0</v>
      </c>
      <c r="AU387" t="str">
        <f>VLOOKUP(C387,[1]base_traduzida!$C$1:$CN$437,82,FALSE)</f>
        <v>Razoavel</v>
      </c>
      <c r="AV387">
        <f>VLOOKUP(C387,[1]base_traduzida!$C$1:$CN$437,90,FALSE)</f>
        <v>0</v>
      </c>
      <c r="AW387">
        <f>VLOOKUP(C387,[1]base_traduzida!$C$1:$CN$437,66,FALSE)</f>
        <v>0</v>
      </c>
      <c r="AX387">
        <f>VLOOKUP(C387,[1]base_traduzida!$C$1:$CN$437,64,FALSE)</f>
        <v>0</v>
      </c>
      <c r="AY387">
        <f>VLOOKUP(C387,[1]base_traduzida!$C$1:$CN$437,65,FALSE)</f>
        <v>0</v>
      </c>
      <c r="AZ387">
        <f>VLOOKUP(C387,[1]base_traduzida!$C$1:$CN$437,69,FALSE)</f>
        <v>0</v>
      </c>
    </row>
    <row r="388" spans="1:52" x14ac:dyDescent="0.25">
      <c r="A388" t="s">
        <v>2928</v>
      </c>
      <c r="B388" t="s">
        <v>2929</v>
      </c>
      <c r="C388" t="s">
        <v>2930</v>
      </c>
      <c r="D388" t="s">
        <v>2931</v>
      </c>
      <c r="E388">
        <v>2021</v>
      </c>
      <c r="G388">
        <v>2</v>
      </c>
      <c r="H388" t="s">
        <v>2932</v>
      </c>
      <c r="I388" t="s">
        <v>2933</v>
      </c>
      <c r="L388">
        <v>6</v>
      </c>
      <c r="M388" t="b">
        <v>1</v>
      </c>
      <c r="N388" t="s">
        <v>2934</v>
      </c>
      <c r="O388" t="s">
        <v>243</v>
      </c>
      <c r="P388" t="s">
        <v>2935</v>
      </c>
      <c r="Q388" t="s">
        <v>2936</v>
      </c>
      <c r="S388">
        <v>142048</v>
      </c>
      <c r="T388" t="s">
        <v>54</v>
      </c>
      <c r="U388" t="s">
        <v>75</v>
      </c>
      <c r="V388" t="s">
        <v>235</v>
      </c>
      <c r="W388" t="s">
        <v>57</v>
      </c>
      <c r="AA388" t="e">
        <f>VLOOKUP(C388,[1]base_traduzida!$C$1:$CN$437,8,FALSE)</f>
        <v>#N/A</v>
      </c>
      <c r="AB388" t="e">
        <f>VLOOKUP(C388,[1]base_traduzida!$C$1:$CN$437,9,FALSE)</f>
        <v>#N/A</v>
      </c>
      <c r="AC388" t="e">
        <f>VLOOKUP(C388,[1]base_traduzida!$C$1:$CN$437,16,FALSE)</f>
        <v>#N/A</v>
      </c>
      <c r="AD388" t="e">
        <f>VLOOKUP(C388,[1]base_traduzida!$C$1:$CN$437,68,FALSE)</f>
        <v>#N/A</v>
      </c>
      <c r="AE388" t="e">
        <f>VLOOKUP(C388,[1]base_traduzida!$C$1:$CN$437,67,FALSE)</f>
        <v>#N/A</v>
      </c>
      <c r="AF388" t="e">
        <f>VLOOKUP(C388,[1]base_traduzida!$C$1:$CN$437,71,FALSE)</f>
        <v>#N/A</v>
      </c>
      <c r="AG388" t="e">
        <f>VLOOKUP(C388,[1]base_traduzida!$C$1:$CN$437,72,FALSE)</f>
        <v>#N/A</v>
      </c>
      <c r="AH388" t="e">
        <f>VLOOKUP(C388,[1]base_traduzida!$C$1:$CN$437,73,FALSE)</f>
        <v>#N/A</v>
      </c>
      <c r="AI388" t="e">
        <f>VLOOKUP(C388,[1]base_traduzida!$C$1:$CN$437,74,FALSE)</f>
        <v>#N/A</v>
      </c>
      <c r="AJ388" t="e">
        <f>VLOOKUP(C388,[1]base_traduzida!$C$1:$CN$437,75,FALSE)</f>
        <v>#N/A</v>
      </c>
      <c r="AK388" t="e">
        <f>VLOOKUP(C388,[1]base_traduzida!$C$1:$CN$437,76,FALSE)</f>
        <v>#N/A</v>
      </c>
      <c r="AL388" t="e">
        <f>VLOOKUP(C388,[1]base_traduzida!$C$1:$CN$437,77,FALSE)</f>
        <v>#N/A</v>
      </c>
      <c r="AM388" t="e">
        <f>VLOOKUP(C388,[1]base_traduzida!$C$1:$CN$437,78,FALSE)</f>
        <v>#N/A</v>
      </c>
      <c r="AN388">
        <v>0</v>
      </c>
      <c r="AO388" t="e">
        <f>VLOOKUP(C388,[1]base_traduzida!$C$1:$CN$437,80,FALSE)</f>
        <v>#N/A</v>
      </c>
      <c r="AP388" t="e">
        <f>VLOOKUP(C388,[1]base_traduzida!$C$1:$CN$437,81,FALSE)</f>
        <v>#N/A</v>
      </c>
      <c r="AQ388">
        <v>0</v>
      </c>
      <c r="AR388" t="e">
        <f>VLOOKUP(C388,[1]base_traduzida!$C$1:$CN$437,85,FALSE)</f>
        <v>#N/A</v>
      </c>
      <c r="AS388" t="e">
        <f>VLOOKUP(C388,[1]base_traduzida!$C$1:$CN$437,83,FALSE)</f>
        <v>#N/A</v>
      </c>
      <c r="AT388" t="e">
        <f>VLOOKUP(C388,[1]base_traduzida!$C$1:$CN$437,84,FALSE)</f>
        <v>#N/A</v>
      </c>
      <c r="AU388" t="e">
        <f>VLOOKUP(C388,[1]base_traduzida!$C$1:$CN$437,82,FALSE)</f>
        <v>#N/A</v>
      </c>
      <c r="AV388" t="e">
        <f>VLOOKUP(C388,[1]base_traduzida!$C$1:$CN$437,90,FALSE)</f>
        <v>#N/A</v>
      </c>
      <c r="AW388" t="e">
        <f>VLOOKUP(C388,[1]base_traduzida!$C$1:$CN$437,66,FALSE)</f>
        <v>#N/A</v>
      </c>
      <c r="AX388" t="e">
        <f>VLOOKUP(C388,[1]base_traduzida!$C$1:$CN$437,64,FALSE)</f>
        <v>#N/A</v>
      </c>
      <c r="AY388" t="e">
        <f>VLOOKUP(C388,[1]base_traduzida!$C$1:$CN$437,65,FALSE)</f>
        <v>#N/A</v>
      </c>
      <c r="AZ388" t="e">
        <f>VLOOKUP(C388,[1]base_traduzida!$C$1:$CN$437,69,FALSE)</f>
        <v>#N/A</v>
      </c>
    </row>
    <row r="389" spans="1:52" x14ac:dyDescent="0.25">
      <c r="A389" t="s">
        <v>2937</v>
      </c>
      <c r="B389" t="s">
        <v>2938</v>
      </c>
      <c r="C389" t="s">
        <v>2939</v>
      </c>
      <c r="D389" t="s">
        <v>2940</v>
      </c>
      <c r="E389">
        <v>2015</v>
      </c>
      <c r="G389">
        <v>57</v>
      </c>
      <c r="H389" t="s">
        <v>2941</v>
      </c>
      <c r="I389" t="s">
        <v>2942</v>
      </c>
      <c r="J389" t="s">
        <v>61</v>
      </c>
      <c r="L389">
        <v>15</v>
      </c>
      <c r="M389" t="b">
        <v>1</v>
      </c>
      <c r="N389" t="s">
        <v>2943</v>
      </c>
      <c r="O389" t="s">
        <v>108</v>
      </c>
      <c r="T389" t="s">
        <v>54</v>
      </c>
      <c r="U389" t="s">
        <v>55</v>
      </c>
      <c r="V389" t="s">
        <v>246</v>
      </c>
      <c r="W389" t="s">
        <v>57</v>
      </c>
      <c r="AA389">
        <f>VLOOKUP(C389,[1]base_traduzida!$C$1:$CN$437,8,FALSE)</f>
        <v>0</v>
      </c>
      <c r="AB389">
        <f>VLOOKUP(C389,[1]base_traduzida!$C$1:$CN$437,9,FALSE)</f>
        <v>0</v>
      </c>
      <c r="AC389">
        <f>VLOOKUP(C389,[1]base_traduzida!$C$1:$CN$437,16,FALSE)</f>
        <v>0</v>
      </c>
      <c r="AD389">
        <f>VLOOKUP(C389,[1]base_traduzida!$C$1:$CN$437,68,FALSE)</f>
        <v>0</v>
      </c>
      <c r="AE389">
        <f>VLOOKUP(C389,[1]base_traduzida!$C$1:$CN$437,67,FALSE)</f>
        <v>0</v>
      </c>
      <c r="AF389">
        <f>VLOOKUP(C389,[1]base_traduzida!$C$1:$CN$437,71,FALSE)</f>
        <v>0</v>
      </c>
      <c r="AG389">
        <f>VLOOKUP(C389,[1]base_traduzida!$C$1:$CN$437,72,FALSE)</f>
        <v>0</v>
      </c>
      <c r="AH389">
        <f>VLOOKUP(C389,[1]base_traduzida!$C$1:$CN$437,73,FALSE)</f>
        <v>0</v>
      </c>
      <c r="AI389">
        <f>VLOOKUP(C389,[1]base_traduzida!$C$1:$CN$437,74,FALSE)</f>
        <v>0</v>
      </c>
      <c r="AJ389">
        <f>VLOOKUP(C389,[1]base_traduzida!$C$1:$CN$437,75,FALSE)</f>
        <v>0</v>
      </c>
      <c r="AK389">
        <f>VLOOKUP(C389,[1]base_traduzida!$C$1:$CN$437,76,FALSE)</f>
        <v>0</v>
      </c>
      <c r="AL389">
        <f>VLOOKUP(C389,[1]base_traduzida!$C$1:$CN$437,77,FALSE)</f>
        <v>0</v>
      </c>
      <c r="AM389">
        <f>VLOOKUP(C389,[1]base_traduzida!$C$1:$CN$437,78,FALSE)</f>
        <v>0</v>
      </c>
      <c r="AN389">
        <v>0</v>
      </c>
      <c r="AO389">
        <f>VLOOKUP(C389,[1]base_traduzida!$C$1:$CN$437,80,FALSE)</f>
        <v>0</v>
      </c>
      <c r="AP389">
        <f>VLOOKUP(C389,[1]base_traduzida!$C$1:$CN$437,81,FALSE)</f>
        <v>0</v>
      </c>
      <c r="AQ389">
        <v>0</v>
      </c>
      <c r="AR389">
        <f>VLOOKUP(C389,[1]base_traduzida!$C$1:$CN$437,85,FALSE)</f>
        <v>0</v>
      </c>
      <c r="AS389">
        <f>VLOOKUP(C389,[1]base_traduzida!$C$1:$CN$437,83,FALSE)</f>
        <v>0</v>
      </c>
      <c r="AT389">
        <f>VLOOKUP(C389,[1]base_traduzida!$C$1:$CN$437,84,FALSE)</f>
        <v>0</v>
      </c>
      <c r="AU389">
        <f>VLOOKUP(C389,[1]base_traduzida!$C$1:$CN$437,82,FALSE)</f>
        <v>0</v>
      </c>
      <c r="AV389">
        <f>VLOOKUP(C389,[1]base_traduzida!$C$1:$CN$437,90,FALSE)</f>
        <v>0</v>
      </c>
      <c r="AW389">
        <f>VLOOKUP(C389,[1]base_traduzida!$C$1:$CN$437,66,FALSE)</f>
        <v>0</v>
      </c>
      <c r="AX389">
        <f>VLOOKUP(C389,[1]base_traduzida!$C$1:$CN$437,64,FALSE)</f>
        <v>0</v>
      </c>
      <c r="AY389">
        <f>VLOOKUP(C389,[1]base_traduzida!$C$1:$CN$437,65,FALSE)</f>
        <v>0</v>
      </c>
      <c r="AZ389">
        <f>VLOOKUP(C389,[1]base_traduzida!$C$1:$CN$437,69,FALSE)</f>
        <v>0</v>
      </c>
    </row>
    <row r="390" spans="1:52" x14ac:dyDescent="0.25">
      <c r="A390" t="s">
        <v>2944</v>
      </c>
      <c r="B390" t="s">
        <v>2945</v>
      </c>
      <c r="C390" t="s">
        <v>2946</v>
      </c>
      <c r="D390" t="s">
        <v>2947</v>
      </c>
      <c r="E390">
        <v>2022</v>
      </c>
      <c r="H390" t="s">
        <v>2948</v>
      </c>
      <c r="I390" t="s">
        <v>2949</v>
      </c>
      <c r="L390">
        <v>12</v>
      </c>
      <c r="M390" t="b">
        <v>1</v>
      </c>
      <c r="N390" t="s">
        <v>2950</v>
      </c>
      <c r="O390" t="s">
        <v>243</v>
      </c>
      <c r="T390" t="s">
        <v>54</v>
      </c>
      <c r="U390" t="s">
        <v>323</v>
      </c>
      <c r="V390" t="s">
        <v>235</v>
      </c>
      <c r="W390" t="s">
        <v>57</v>
      </c>
      <c r="AA390" t="e">
        <f>VLOOKUP(C390,[1]base_traduzida!$C$1:$CN$437,8,FALSE)</f>
        <v>#N/A</v>
      </c>
      <c r="AB390" t="e">
        <f>VLOOKUP(C390,[1]base_traduzida!$C$1:$CN$437,9,FALSE)</f>
        <v>#N/A</v>
      </c>
      <c r="AC390" t="e">
        <f>VLOOKUP(C390,[1]base_traduzida!$C$1:$CN$437,16,FALSE)</f>
        <v>#N/A</v>
      </c>
      <c r="AD390" t="e">
        <f>VLOOKUP(C390,[1]base_traduzida!$C$1:$CN$437,68,FALSE)</f>
        <v>#N/A</v>
      </c>
      <c r="AE390" t="e">
        <f>VLOOKUP(C390,[1]base_traduzida!$C$1:$CN$437,67,FALSE)</f>
        <v>#N/A</v>
      </c>
      <c r="AF390" t="e">
        <f>VLOOKUP(C390,[1]base_traduzida!$C$1:$CN$437,71,FALSE)</f>
        <v>#N/A</v>
      </c>
      <c r="AG390" t="e">
        <f>VLOOKUP(C390,[1]base_traduzida!$C$1:$CN$437,72,FALSE)</f>
        <v>#N/A</v>
      </c>
      <c r="AH390" t="e">
        <f>VLOOKUP(C390,[1]base_traduzida!$C$1:$CN$437,73,FALSE)</f>
        <v>#N/A</v>
      </c>
      <c r="AI390" t="e">
        <f>VLOOKUP(C390,[1]base_traduzida!$C$1:$CN$437,74,FALSE)</f>
        <v>#N/A</v>
      </c>
      <c r="AJ390" t="e">
        <f>VLOOKUP(C390,[1]base_traduzida!$C$1:$CN$437,75,FALSE)</f>
        <v>#N/A</v>
      </c>
      <c r="AK390" t="e">
        <f>VLOOKUP(C390,[1]base_traduzida!$C$1:$CN$437,76,FALSE)</f>
        <v>#N/A</v>
      </c>
      <c r="AL390" t="e">
        <f>VLOOKUP(C390,[1]base_traduzida!$C$1:$CN$437,77,FALSE)</f>
        <v>#N/A</v>
      </c>
      <c r="AM390" t="e">
        <f>VLOOKUP(C390,[1]base_traduzida!$C$1:$CN$437,78,FALSE)</f>
        <v>#N/A</v>
      </c>
      <c r="AN390">
        <v>0</v>
      </c>
      <c r="AO390" t="e">
        <f>VLOOKUP(C390,[1]base_traduzida!$C$1:$CN$437,80,FALSE)</f>
        <v>#N/A</v>
      </c>
      <c r="AP390" t="e">
        <f>VLOOKUP(C390,[1]base_traduzida!$C$1:$CN$437,81,FALSE)</f>
        <v>#N/A</v>
      </c>
      <c r="AQ390">
        <v>0</v>
      </c>
      <c r="AR390" t="e">
        <f>VLOOKUP(C390,[1]base_traduzida!$C$1:$CN$437,85,FALSE)</f>
        <v>#N/A</v>
      </c>
      <c r="AS390" t="e">
        <f>VLOOKUP(C390,[1]base_traduzida!$C$1:$CN$437,83,FALSE)</f>
        <v>#N/A</v>
      </c>
      <c r="AT390" t="e">
        <f>VLOOKUP(C390,[1]base_traduzida!$C$1:$CN$437,84,FALSE)</f>
        <v>#N/A</v>
      </c>
      <c r="AU390" t="e">
        <f>VLOOKUP(C390,[1]base_traduzida!$C$1:$CN$437,82,FALSE)</f>
        <v>#N/A</v>
      </c>
      <c r="AV390" t="e">
        <f>VLOOKUP(C390,[1]base_traduzida!$C$1:$CN$437,90,FALSE)</f>
        <v>#N/A</v>
      </c>
      <c r="AW390" t="e">
        <f>VLOOKUP(C390,[1]base_traduzida!$C$1:$CN$437,66,FALSE)</f>
        <v>#N/A</v>
      </c>
      <c r="AX390" t="e">
        <f>VLOOKUP(C390,[1]base_traduzida!$C$1:$CN$437,64,FALSE)</f>
        <v>#N/A</v>
      </c>
      <c r="AY390" t="e">
        <f>VLOOKUP(C390,[1]base_traduzida!$C$1:$CN$437,65,FALSE)</f>
        <v>#N/A</v>
      </c>
      <c r="AZ390" t="e">
        <f>VLOOKUP(C390,[1]base_traduzida!$C$1:$CN$437,69,FALSE)</f>
        <v>#N/A</v>
      </c>
    </row>
    <row r="391" spans="1:52" x14ac:dyDescent="0.25">
      <c r="A391" t="s">
        <v>2951</v>
      </c>
      <c r="B391" t="s">
        <v>2952</v>
      </c>
      <c r="C391" t="s">
        <v>2953</v>
      </c>
      <c r="D391" t="s">
        <v>2954</v>
      </c>
      <c r="E391">
        <v>2018</v>
      </c>
      <c r="G391">
        <v>4</v>
      </c>
      <c r="H391" t="s">
        <v>2955</v>
      </c>
      <c r="I391" t="s">
        <v>2956</v>
      </c>
      <c r="L391">
        <v>13</v>
      </c>
      <c r="M391" t="b">
        <v>1</v>
      </c>
      <c r="N391" t="s">
        <v>2957</v>
      </c>
      <c r="O391" t="s">
        <v>2958</v>
      </c>
      <c r="P391" t="s">
        <v>2959</v>
      </c>
      <c r="Q391" t="s">
        <v>2806</v>
      </c>
      <c r="S391">
        <v>134855</v>
      </c>
      <c r="T391" t="s">
        <v>54</v>
      </c>
      <c r="U391" t="s">
        <v>75</v>
      </c>
      <c r="V391" t="s">
        <v>149</v>
      </c>
      <c r="W391" t="s">
        <v>57</v>
      </c>
      <c r="AA391">
        <f>VLOOKUP(C391,[1]base_traduzida!$C$1:$CN$437,8,FALSE)</f>
        <v>0</v>
      </c>
      <c r="AB391">
        <f>VLOOKUP(C391,[1]base_traduzida!$C$1:$CN$437,9,FALSE)</f>
        <v>0</v>
      </c>
      <c r="AC391">
        <f>VLOOKUP(C391,[1]base_traduzida!$C$1:$CN$437,16,FALSE)</f>
        <v>0</v>
      </c>
      <c r="AD391">
        <f>VLOOKUP(C391,[1]base_traduzida!$C$1:$CN$437,68,FALSE)</f>
        <v>1</v>
      </c>
      <c r="AE391">
        <f>VLOOKUP(C391,[1]base_traduzida!$C$1:$CN$437,67,FALSE)</f>
        <v>0</v>
      </c>
      <c r="AF391">
        <f>VLOOKUP(C391,[1]base_traduzida!$C$1:$CN$437,71,FALSE)</f>
        <v>0</v>
      </c>
      <c r="AG391">
        <f>VLOOKUP(C391,[1]base_traduzida!$C$1:$CN$437,72,FALSE)</f>
        <v>0</v>
      </c>
      <c r="AH391">
        <f>VLOOKUP(C391,[1]base_traduzida!$C$1:$CN$437,73,FALSE)</f>
        <v>0</v>
      </c>
      <c r="AI391">
        <f>VLOOKUP(C391,[1]base_traduzida!$C$1:$CN$437,74,FALSE)</f>
        <v>0</v>
      </c>
      <c r="AJ391">
        <f>VLOOKUP(C391,[1]base_traduzida!$C$1:$CN$437,75,FALSE)</f>
        <v>0</v>
      </c>
      <c r="AK391">
        <f>VLOOKUP(C391,[1]base_traduzida!$C$1:$CN$437,76,FALSE)</f>
        <v>0</v>
      </c>
      <c r="AL391">
        <f>VLOOKUP(C391,[1]base_traduzida!$C$1:$CN$437,77,FALSE)</f>
        <v>0</v>
      </c>
      <c r="AM391">
        <f>VLOOKUP(C391,[1]base_traduzida!$C$1:$CN$437,78,FALSE)</f>
        <v>0</v>
      </c>
      <c r="AN391">
        <v>0</v>
      </c>
      <c r="AO391">
        <f>VLOOKUP(C391,[1]base_traduzida!$C$1:$CN$437,80,FALSE)</f>
        <v>0</v>
      </c>
      <c r="AP391" t="str">
        <f>VLOOKUP(C391,[1]base_traduzida!$C$1:$CN$437,81,FALSE)</f>
        <v>Entra ou ñ para leitura: não</v>
      </c>
      <c r="AQ391">
        <v>0</v>
      </c>
      <c r="AR391">
        <f>VLOOKUP(C391,[1]base_traduzida!$C$1:$CN$437,85,FALSE)</f>
        <v>0</v>
      </c>
      <c r="AS391">
        <f>VLOOKUP(C391,[1]base_traduzida!$C$1:$CN$437,83,FALSE)</f>
        <v>44374</v>
      </c>
      <c r="AT391">
        <f>VLOOKUP(C391,[1]base_traduzida!$C$1:$CN$437,84,FALSE)</f>
        <v>0</v>
      </c>
      <c r="AU391" t="str">
        <f>VLOOKUP(C391,[1]base_traduzida!$C$1:$CN$437,82,FALSE)</f>
        <v>Ruim</v>
      </c>
      <c r="AV391">
        <f>VLOOKUP(C391,[1]base_traduzida!$C$1:$CN$437,90,FALSE)</f>
        <v>0</v>
      </c>
      <c r="AW391">
        <f>VLOOKUP(C391,[1]base_traduzida!$C$1:$CN$437,66,FALSE)</f>
        <v>0</v>
      </c>
      <c r="AX391">
        <f>VLOOKUP(C391,[1]base_traduzida!$C$1:$CN$437,64,FALSE)</f>
        <v>0</v>
      </c>
      <c r="AY391">
        <f>VLOOKUP(C391,[1]base_traduzida!$C$1:$CN$437,65,FALSE)</f>
        <v>0</v>
      </c>
      <c r="AZ391">
        <f>VLOOKUP(C391,[1]base_traduzida!$C$1:$CN$437,69,FALSE)</f>
        <v>0</v>
      </c>
    </row>
    <row r="392" spans="1:52" x14ac:dyDescent="0.25">
      <c r="A392" t="s">
        <v>2960</v>
      </c>
      <c r="B392" t="s">
        <v>2961</v>
      </c>
      <c r="C392" t="s">
        <v>2962</v>
      </c>
      <c r="D392" t="s">
        <v>2963</v>
      </c>
      <c r="E392">
        <v>2014</v>
      </c>
      <c r="G392">
        <v>26</v>
      </c>
      <c r="H392" t="s">
        <v>2964</v>
      </c>
      <c r="I392" t="s">
        <v>2965</v>
      </c>
      <c r="L392">
        <v>8</v>
      </c>
      <c r="M392" t="b">
        <v>1</v>
      </c>
      <c r="N392" t="s">
        <v>2966</v>
      </c>
      <c r="O392" t="s">
        <v>1100</v>
      </c>
      <c r="T392" t="s">
        <v>54</v>
      </c>
      <c r="U392" t="s">
        <v>55</v>
      </c>
      <c r="V392" t="s">
        <v>83</v>
      </c>
      <c r="W392" t="s">
        <v>57</v>
      </c>
      <c r="AA392">
        <f>VLOOKUP(C392,[1]base_traduzida!$C$1:$CN$437,8,FALSE)</f>
        <v>0</v>
      </c>
      <c r="AB392">
        <f>VLOOKUP(C392,[1]base_traduzida!$C$1:$CN$437,9,FALSE)</f>
        <v>0</v>
      </c>
      <c r="AC392">
        <f>VLOOKUP(C392,[1]base_traduzida!$C$1:$CN$437,16,FALSE)</f>
        <v>0</v>
      </c>
      <c r="AD392">
        <f>VLOOKUP(C392,[1]base_traduzida!$C$1:$CN$437,68,FALSE)</f>
        <v>0</v>
      </c>
      <c r="AE392">
        <f>VLOOKUP(C392,[1]base_traduzida!$C$1:$CN$437,67,FALSE)</f>
        <v>0</v>
      </c>
      <c r="AF392">
        <f>VLOOKUP(C392,[1]base_traduzida!$C$1:$CN$437,71,FALSE)</f>
        <v>0</v>
      </c>
      <c r="AG392">
        <f>VLOOKUP(C392,[1]base_traduzida!$C$1:$CN$437,72,FALSE)</f>
        <v>0</v>
      </c>
      <c r="AH392">
        <f>VLOOKUP(C392,[1]base_traduzida!$C$1:$CN$437,73,FALSE)</f>
        <v>0</v>
      </c>
      <c r="AI392">
        <f>VLOOKUP(C392,[1]base_traduzida!$C$1:$CN$437,74,FALSE)</f>
        <v>0</v>
      </c>
      <c r="AJ392">
        <f>VLOOKUP(C392,[1]base_traduzida!$C$1:$CN$437,75,FALSE)</f>
        <v>0</v>
      </c>
      <c r="AK392">
        <f>VLOOKUP(C392,[1]base_traduzida!$C$1:$CN$437,76,FALSE)</f>
        <v>0</v>
      </c>
      <c r="AL392">
        <f>VLOOKUP(C392,[1]base_traduzida!$C$1:$CN$437,77,FALSE)</f>
        <v>0</v>
      </c>
      <c r="AM392">
        <f>VLOOKUP(C392,[1]base_traduzida!$C$1:$CN$437,78,FALSE)</f>
        <v>0</v>
      </c>
      <c r="AN392">
        <v>0</v>
      </c>
      <c r="AO392">
        <f>VLOOKUP(C392,[1]base_traduzida!$C$1:$CN$437,80,FALSE)</f>
        <v>0</v>
      </c>
      <c r="AP392">
        <f>VLOOKUP(C392,[1]base_traduzida!$C$1:$CN$437,81,FALSE)</f>
        <v>0</v>
      </c>
      <c r="AQ392">
        <v>0</v>
      </c>
      <c r="AR392">
        <f>VLOOKUP(C392,[1]base_traduzida!$C$1:$CN$437,85,FALSE)</f>
        <v>0</v>
      </c>
      <c r="AS392">
        <f>VLOOKUP(C392,[1]base_traduzida!$C$1:$CN$437,83,FALSE)</f>
        <v>0</v>
      </c>
      <c r="AT392">
        <f>VLOOKUP(C392,[1]base_traduzida!$C$1:$CN$437,84,FALSE)</f>
        <v>0</v>
      </c>
      <c r="AU392">
        <f>VLOOKUP(C392,[1]base_traduzida!$C$1:$CN$437,82,FALSE)</f>
        <v>0</v>
      </c>
      <c r="AV392">
        <f>VLOOKUP(C392,[1]base_traduzida!$C$1:$CN$437,90,FALSE)</f>
        <v>0</v>
      </c>
      <c r="AW392">
        <f>VLOOKUP(C392,[1]base_traduzida!$C$1:$CN$437,66,FALSE)</f>
        <v>0</v>
      </c>
      <c r="AX392">
        <f>VLOOKUP(C392,[1]base_traduzida!$C$1:$CN$437,64,FALSE)</f>
        <v>0</v>
      </c>
      <c r="AY392">
        <f>VLOOKUP(C392,[1]base_traduzida!$C$1:$CN$437,65,FALSE)</f>
        <v>0</v>
      </c>
      <c r="AZ392">
        <f>VLOOKUP(C392,[1]base_traduzida!$C$1:$CN$437,69,FALSE)</f>
        <v>0</v>
      </c>
    </row>
    <row r="393" spans="1:52" x14ac:dyDescent="0.25">
      <c r="A393" t="s">
        <v>2967</v>
      </c>
      <c r="B393" t="s">
        <v>2968</v>
      </c>
      <c r="C393" t="s">
        <v>2969</v>
      </c>
      <c r="D393" t="s">
        <v>2970</v>
      </c>
      <c r="E393">
        <v>2014</v>
      </c>
      <c r="G393">
        <v>3</v>
      </c>
      <c r="H393" t="s">
        <v>2971</v>
      </c>
      <c r="I393" t="s">
        <v>2972</v>
      </c>
      <c r="J393" t="s">
        <v>61</v>
      </c>
      <c r="L393">
        <v>5</v>
      </c>
      <c r="M393" t="b">
        <v>1</v>
      </c>
      <c r="N393" t="s">
        <v>2973</v>
      </c>
      <c r="O393" t="s">
        <v>223</v>
      </c>
      <c r="P393" t="s">
        <v>459</v>
      </c>
      <c r="Q393" t="s">
        <v>460</v>
      </c>
      <c r="S393">
        <v>116944</v>
      </c>
      <c r="T393" t="s">
        <v>54</v>
      </c>
      <c r="U393" t="s">
        <v>75</v>
      </c>
      <c r="W393" t="s">
        <v>57</v>
      </c>
      <c r="AA393">
        <f>VLOOKUP(C393,[1]base_traduzida!$C$1:$CN$437,8,FALSE)</f>
        <v>0</v>
      </c>
      <c r="AB393">
        <f>VLOOKUP(C393,[1]base_traduzida!$C$1:$CN$437,9,FALSE)</f>
        <v>0</v>
      </c>
      <c r="AC393">
        <f>VLOOKUP(C393,[1]base_traduzida!$C$1:$CN$437,16,FALSE)</f>
        <v>0</v>
      </c>
      <c r="AD393">
        <f>VLOOKUP(C393,[1]base_traduzida!$C$1:$CN$437,68,FALSE)</f>
        <v>0</v>
      </c>
      <c r="AE393">
        <f>VLOOKUP(C393,[1]base_traduzida!$C$1:$CN$437,67,FALSE)</f>
        <v>0</v>
      </c>
      <c r="AF393">
        <f>VLOOKUP(C393,[1]base_traduzida!$C$1:$CN$437,71,FALSE)</f>
        <v>0</v>
      </c>
      <c r="AG393">
        <f>VLOOKUP(C393,[1]base_traduzida!$C$1:$CN$437,72,FALSE)</f>
        <v>0</v>
      </c>
      <c r="AH393">
        <f>VLOOKUP(C393,[1]base_traduzida!$C$1:$CN$437,73,FALSE)</f>
        <v>0</v>
      </c>
      <c r="AI393">
        <f>VLOOKUP(C393,[1]base_traduzida!$C$1:$CN$437,74,FALSE)</f>
        <v>0</v>
      </c>
      <c r="AJ393">
        <f>VLOOKUP(C393,[1]base_traduzida!$C$1:$CN$437,75,FALSE)</f>
        <v>0</v>
      </c>
      <c r="AK393">
        <f>VLOOKUP(C393,[1]base_traduzida!$C$1:$CN$437,76,FALSE)</f>
        <v>0</v>
      </c>
      <c r="AL393">
        <f>VLOOKUP(C393,[1]base_traduzida!$C$1:$CN$437,77,FALSE)</f>
        <v>0</v>
      </c>
      <c r="AM393">
        <f>VLOOKUP(C393,[1]base_traduzida!$C$1:$CN$437,78,FALSE)</f>
        <v>0</v>
      </c>
      <c r="AN393">
        <v>0</v>
      </c>
      <c r="AO393">
        <f>VLOOKUP(C393,[1]base_traduzida!$C$1:$CN$437,80,FALSE)</f>
        <v>0</v>
      </c>
      <c r="AP393">
        <f>VLOOKUP(C393,[1]base_traduzida!$C$1:$CN$437,81,FALSE)</f>
        <v>0</v>
      </c>
      <c r="AQ393">
        <v>0</v>
      </c>
      <c r="AR393">
        <f>VLOOKUP(C393,[1]base_traduzida!$C$1:$CN$437,85,FALSE)</f>
        <v>0</v>
      </c>
      <c r="AS393">
        <f>VLOOKUP(C393,[1]base_traduzida!$C$1:$CN$437,83,FALSE)</f>
        <v>0</v>
      </c>
      <c r="AT393">
        <f>VLOOKUP(C393,[1]base_traduzida!$C$1:$CN$437,84,FALSE)</f>
        <v>0</v>
      </c>
      <c r="AU393">
        <f>VLOOKUP(C393,[1]base_traduzida!$C$1:$CN$437,82,FALSE)</f>
        <v>0</v>
      </c>
      <c r="AV393">
        <f>VLOOKUP(C393,[1]base_traduzida!$C$1:$CN$437,90,FALSE)</f>
        <v>0</v>
      </c>
      <c r="AW393">
        <f>VLOOKUP(C393,[1]base_traduzida!$C$1:$CN$437,66,FALSE)</f>
        <v>0</v>
      </c>
      <c r="AX393">
        <f>VLOOKUP(C393,[1]base_traduzida!$C$1:$CN$437,64,FALSE)</f>
        <v>0</v>
      </c>
      <c r="AY393">
        <f>VLOOKUP(C393,[1]base_traduzida!$C$1:$CN$437,65,FALSE)</f>
        <v>0</v>
      </c>
      <c r="AZ393">
        <f>VLOOKUP(C393,[1]base_traduzida!$C$1:$CN$437,69,FALSE)</f>
        <v>0</v>
      </c>
    </row>
    <row r="394" spans="1:52" x14ac:dyDescent="0.25">
      <c r="A394" t="s">
        <v>2974</v>
      </c>
      <c r="B394" t="s">
        <v>2975</v>
      </c>
      <c r="C394" t="s">
        <v>2976</v>
      </c>
      <c r="D394" t="s">
        <v>2977</v>
      </c>
      <c r="E394">
        <v>2020</v>
      </c>
      <c r="G394">
        <v>1</v>
      </c>
      <c r="H394" t="s">
        <v>2978</v>
      </c>
      <c r="I394" t="s">
        <v>2979</v>
      </c>
      <c r="J394" t="s">
        <v>61</v>
      </c>
      <c r="L394">
        <v>1</v>
      </c>
      <c r="M394" t="b">
        <v>0</v>
      </c>
      <c r="N394" t="s">
        <v>2980</v>
      </c>
      <c r="O394" t="s">
        <v>451</v>
      </c>
      <c r="T394" t="s">
        <v>54</v>
      </c>
      <c r="U394" t="s">
        <v>55</v>
      </c>
      <c r="V394" t="s">
        <v>140</v>
      </c>
      <c r="W394" t="s">
        <v>57</v>
      </c>
      <c r="AA394">
        <f>VLOOKUP(C394,[1]base_traduzida!$C$1:$CN$437,8,FALSE)</f>
        <v>0</v>
      </c>
      <c r="AB394">
        <f>VLOOKUP(C394,[1]base_traduzida!$C$1:$CN$437,9,FALSE)</f>
        <v>0</v>
      </c>
      <c r="AC394">
        <f>VLOOKUP(C394,[1]base_traduzida!$C$1:$CN$437,16,FALSE)</f>
        <v>1</v>
      </c>
      <c r="AD394">
        <f>VLOOKUP(C394,[1]base_traduzida!$C$1:$CN$437,68,FALSE)</f>
        <v>1</v>
      </c>
      <c r="AE394">
        <f>VLOOKUP(C394,[1]base_traduzida!$C$1:$CN$437,67,FALSE)</f>
        <v>0</v>
      </c>
      <c r="AF394">
        <f>VLOOKUP(C394,[1]base_traduzida!$C$1:$CN$437,71,FALSE)</f>
        <v>0</v>
      </c>
      <c r="AG394">
        <f>VLOOKUP(C394,[1]base_traduzida!$C$1:$CN$437,72,FALSE)</f>
        <v>0</v>
      </c>
      <c r="AH394">
        <f>VLOOKUP(C394,[1]base_traduzida!$C$1:$CN$437,73,FALSE)</f>
        <v>0</v>
      </c>
      <c r="AI394">
        <f>VLOOKUP(C394,[1]base_traduzida!$C$1:$CN$437,74,FALSE)</f>
        <v>0</v>
      </c>
      <c r="AJ394">
        <f>VLOOKUP(C394,[1]base_traduzida!$C$1:$CN$437,75,FALSE)</f>
        <v>0</v>
      </c>
      <c r="AK394">
        <f>VLOOKUP(C394,[1]base_traduzida!$C$1:$CN$437,76,FALSE)</f>
        <v>0</v>
      </c>
      <c r="AL394">
        <f>VLOOKUP(C394,[1]base_traduzida!$C$1:$CN$437,77,FALSE)</f>
        <v>0</v>
      </c>
      <c r="AM394">
        <f>VLOOKUP(C394,[1]base_traduzida!$C$1:$CN$437,78,FALSE)</f>
        <v>0</v>
      </c>
      <c r="AN394">
        <v>0</v>
      </c>
      <c r="AO394">
        <f>VLOOKUP(C394,[1]base_traduzida!$C$1:$CN$437,80,FALSE)</f>
        <v>0</v>
      </c>
      <c r="AP394" t="str">
        <f>VLOOKUP(C394,[1]base_traduzida!$C$1:$CN$437,81,FALSE)</f>
        <v>Entra ou ñ para leitura: sim - bom - usa ontologia, lexico chines, pnl em python</v>
      </c>
      <c r="AQ394">
        <v>0</v>
      </c>
      <c r="AR394">
        <f>VLOOKUP(C394,[1]base_traduzida!$C$1:$CN$437,85,FALSE)</f>
        <v>0</v>
      </c>
      <c r="AS394">
        <f>VLOOKUP(C394,[1]base_traduzida!$C$1:$CN$437,83,FALSE)</f>
        <v>44374</v>
      </c>
      <c r="AT394">
        <f>VLOOKUP(C394,[1]base_traduzida!$C$1:$CN$437,84,FALSE)</f>
        <v>0</v>
      </c>
      <c r="AU394" t="str">
        <f>VLOOKUP(C394,[1]base_traduzida!$C$1:$CN$437,82,FALSE)</f>
        <v>Bom</v>
      </c>
      <c r="AV394">
        <f>VLOOKUP(C394,[1]base_traduzida!$C$1:$CN$437,90,FALSE)</f>
        <v>0</v>
      </c>
      <c r="AW394">
        <f>VLOOKUP(C394,[1]base_traduzida!$C$1:$CN$437,66,FALSE)</f>
        <v>1</v>
      </c>
      <c r="AX394">
        <f>VLOOKUP(C394,[1]base_traduzida!$C$1:$CN$437,64,FALSE)</f>
        <v>1</v>
      </c>
      <c r="AY394" t="str">
        <f>VLOOKUP(C394,[1]base_traduzida!$C$1:$CN$437,65,FALSE)</f>
        <v>Ler sim</v>
      </c>
      <c r="AZ394">
        <f>VLOOKUP(C394,[1]base_traduzida!$C$1:$CN$437,69,FALSE)</f>
        <v>0</v>
      </c>
    </row>
    <row r="395" spans="1:52" x14ac:dyDescent="0.25">
      <c r="A395" t="s">
        <v>2981</v>
      </c>
      <c r="B395" t="s">
        <v>2982</v>
      </c>
      <c r="C395" t="s">
        <v>2983</v>
      </c>
      <c r="D395" t="s">
        <v>2984</v>
      </c>
      <c r="E395">
        <v>2010</v>
      </c>
      <c r="G395">
        <v>12</v>
      </c>
      <c r="H395" t="s">
        <v>2985</v>
      </c>
      <c r="I395" t="s">
        <v>2986</v>
      </c>
      <c r="J395" t="s">
        <v>61</v>
      </c>
      <c r="L395">
        <v>6</v>
      </c>
      <c r="M395" t="b">
        <v>1</v>
      </c>
      <c r="N395" t="s">
        <v>2987</v>
      </c>
      <c r="P395" t="s">
        <v>2988</v>
      </c>
      <c r="Q395" t="s">
        <v>2989</v>
      </c>
      <c r="R395" t="s">
        <v>2990</v>
      </c>
      <c r="S395">
        <v>87110</v>
      </c>
      <c r="T395" t="s">
        <v>54</v>
      </c>
      <c r="U395" t="s">
        <v>75</v>
      </c>
      <c r="W395" t="s">
        <v>57</v>
      </c>
      <c r="AA395">
        <f>VLOOKUP(C395,[1]base_traduzida!$C$1:$CN$437,8,FALSE)</f>
        <v>0</v>
      </c>
      <c r="AB395">
        <f>VLOOKUP(C395,[1]base_traduzida!$C$1:$CN$437,9,FALSE)</f>
        <v>0</v>
      </c>
      <c r="AC395">
        <f>VLOOKUP(C395,[1]base_traduzida!$C$1:$CN$437,16,FALSE)</f>
        <v>0</v>
      </c>
      <c r="AD395">
        <f>VLOOKUP(C395,[1]base_traduzida!$C$1:$CN$437,68,FALSE)</f>
        <v>0</v>
      </c>
      <c r="AE395">
        <f>VLOOKUP(C395,[1]base_traduzida!$C$1:$CN$437,67,FALSE)</f>
        <v>0</v>
      </c>
      <c r="AF395">
        <f>VLOOKUP(C395,[1]base_traduzida!$C$1:$CN$437,71,FALSE)</f>
        <v>0</v>
      </c>
      <c r="AG395">
        <f>VLOOKUP(C395,[1]base_traduzida!$C$1:$CN$437,72,FALSE)</f>
        <v>0</v>
      </c>
      <c r="AH395">
        <f>VLOOKUP(C395,[1]base_traduzida!$C$1:$CN$437,73,FALSE)</f>
        <v>0</v>
      </c>
      <c r="AI395">
        <f>VLOOKUP(C395,[1]base_traduzida!$C$1:$CN$437,74,FALSE)</f>
        <v>0</v>
      </c>
      <c r="AJ395">
        <f>VLOOKUP(C395,[1]base_traduzida!$C$1:$CN$437,75,FALSE)</f>
        <v>0</v>
      </c>
      <c r="AK395">
        <f>VLOOKUP(C395,[1]base_traduzida!$C$1:$CN$437,76,FALSE)</f>
        <v>0</v>
      </c>
      <c r="AL395">
        <f>VLOOKUP(C395,[1]base_traduzida!$C$1:$CN$437,77,FALSE)</f>
        <v>0</v>
      </c>
      <c r="AM395">
        <f>VLOOKUP(C395,[1]base_traduzida!$C$1:$CN$437,78,FALSE)</f>
        <v>0</v>
      </c>
      <c r="AN395">
        <v>0</v>
      </c>
      <c r="AO395">
        <f>VLOOKUP(C395,[1]base_traduzida!$C$1:$CN$437,80,FALSE)</f>
        <v>0</v>
      </c>
      <c r="AP395">
        <f>VLOOKUP(C395,[1]base_traduzida!$C$1:$CN$437,81,FALSE)</f>
        <v>0</v>
      </c>
      <c r="AQ395">
        <v>0</v>
      </c>
      <c r="AR395">
        <f>VLOOKUP(C395,[1]base_traduzida!$C$1:$CN$437,85,FALSE)</f>
        <v>0</v>
      </c>
      <c r="AS395">
        <f>VLOOKUP(C395,[1]base_traduzida!$C$1:$CN$437,83,FALSE)</f>
        <v>0</v>
      </c>
      <c r="AT395">
        <f>VLOOKUP(C395,[1]base_traduzida!$C$1:$CN$437,84,FALSE)</f>
        <v>0</v>
      </c>
      <c r="AU395">
        <f>VLOOKUP(C395,[1]base_traduzida!$C$1:$CN$437,82,FALSE)</f>
        <v>0</v>
      </c>
      <c r="AV395">
        <f>VLOOKUP(C395,[1]base_traduzida!$C$1:$CN$437,90,FALSE)</f>
        <v>0</v>
      </c>
      <c r="AW395">
        <f>VLOOKUP(C395,[1]base_traduzida!$C$1:$CN$437,66,FALSE)</f>
        <v>0</v>
      </c>
      <c r="AX395">
        <f>VLOOKUP(C395,[1]base_traduzida!$C$1:$CN$437,64,FALSE)</f>
        <v>0</v>
      </c>
      <c r="AY395">
        <f>VLOOKUP(C395,[1]base_traduzida!$C$1:$CN$437,65,FALSE)</f>
        <v>0</v>
      </c>
      <c r="AZ395">
        <f>VLOOKUP(C395,[1]base_traduzida!$C$1:$CN$437,69,FALSE)</f>
        <v>0</v>
      </c>
    </row>
    <row r="396" spans="1:52" x14ac:dyDescent="0.25">
      <c r="A396" t="s">
        <v>2991</v>
      </c>
      <c r="B396" t="s">
        <v>2992</v>
      </c>
      <c r="C396" t="s">
        <v>2993</v>
      </c>
      <c r="D396" t="s">
        <v>2994</v>
      </c>
      <c r="E396">
        <v>2010</v>
      </c>
      <c r="G396">
        <v>21</v>
      </c>
      <c r="H396" t="s">
        <v>2995</v>
      </c>
      <c r="I396" t="s">
        <v>2996</v>
      </c>
      <c r="L396">
        <v>6</v>
      </c>
      <c r="M396" t="b">
        <v>1</v>
      </c>
      <c r="N396" t="s">
        <v>2997</v>
      </c>
      <c r="T396" t="s">
        <v>54</v>
      </c>
      <c r="U396" t="s">
        <v>55</v>
      </c>
      <c r="W396" t="s">
        <v>57</v>
      </c>
      <c r="AA396">
        <f>VLOOKUP(C396,[1]base_traduzida!$C$1:$CN$437,8,FALSE)</f>
        <v>0</v>
      </c>
      <c r="AB396">
        <f>VLOOKUP(C396,[1]base_traduzida!$C$1:$CN$437,9,FALSE)</f>
        <v>0</v>
      </c>
      <c r="AC396">
        <f>VLOOKUP(C396,[1]base_traduzida!$C$1:$CN$437,16,FALSE)</f>
        <v>0</v>
      </c>
      <c r="AD396">
        <f>VLOOKUP(C396,[1]base_traduzida!$C$1:$CN$437,68,FALSE)</f>
        <v>0</v>
      </c>
      <c r="AE396">
        <f>VLOOKUP(C396,[1]base_traduzida!$C$1:$CN$437,67,FALSE)</f>
        <v>0</v>
      </c>
      <c r="AF396">
        <f>VLOOKUP(C396,[1]base_traduzida!$C$1:$CN$437,71,FALSE)</f>
        <v>0</v>
      </c>
      <c r="AG396">
        <f>VLOOKUP(C396,[1]base_traduzida!$C$1:$CN$437,72,FALSE)</f>
        <v>0</v>
      </c>
      <c r="AH396">
        <f>VLOOKUP(C396,[1]base_traduzida!$C$1:$CN$437,73,FALSE)</f>
        <v>0</v>
      </c>
      <c r="AI396">
        <f>VLOOKUP(C396,[1]base_traduzida!$C$1:$CN$437,74,FALSE)</f>
        <v>0</v>
      </c>
      <c r="AJ396">
        <f>VLOOKUP(C396,[1]base_traduzida!$C$1:$CN$437,75,FALSE)</f>
        <v>0</v>
      </c>
      <c r="AK396">
        <f>VLOOKUP(C396,[1]base_traduzida!$C$1:$CN$437,76,FALSE)</f>
        <v>0</v>
      </c>
      <c r="AL396">
        <f>VLOOKUP(C396,[1]base_traduzida!$C$1:$CN$437,77,FALSE)</f>
        <v>0</v>
      </c>
      <c r="AM396">
        <f>VLOOKUP(C396,[1]base_traduzida!$C$1:$CN$437,78,FALSE)</f>
        <v>0</v>
      </c>
      <c r="AN396">
        <v>0</v>
      </c>
      <c r="AO396">
        <f>VLOOKUP(C396,[1]base_traduzida!$C$1:$CN$437,80,FALSE)</f>
        <v>0</v>
      </c>
      <c r="AP396">
        <f>VLOOKUP(C396,[1]base_traduzida!$C$1:$CN$437,81,FALSE)</f>
        <v>0</v>
      </c>
      <c r="AQ396">
        <v>0</v>
      </c>
      <c r="AR396">
        <f>VLOOKUP(C396,[1]base_traduzida!$C$1:$CN$437,85,FALSE)</f>
        <v>0</v>
      </c>
      <c r="AS396">
        <f>VLOOKUP(C396,[1]base_traduzida!$C$1:$CN$437,83,FALSE)</f>
        <v>0</v>
      </c>
      <c r="AT396">
        <f>VLOOKUP(C396,[1]base_traduzida!$C$1:$CN$437,84,FALSE)</f>
        <v>0</v>
      </c>
      <c r="AU396">
        <f>VLOOKUP(C396,[1]base_traduzida!$C$1:$CN$437,82,FALSE)</f>
        <v>0</v>
      </c>
      <c r="AV396">
        <f>VLOOKUP(C396,[1]base_traduzida!$C$1:$CN$437,90,FALSE)</f>
        <v>0</v>
      </c>
      <c r="AW396">
        <f>VLOOKUP(C396,[1]base_traduzida!$C$1:$CN$437,66,FALSE)</f>
        <v>0</v>
      </c>
      <c r="AX396">
        <f>VLOOKUP(C396,[1]base_traduzida!$C$1:$CN$437,64,FALSE)</f>
        <v>0</v>
      </c>
      <c r="AY396">
        <f>VLOOKUP(C396,[1]base_traduzida!$C$1:$CN$437,65,FALSE)</f>
        <v>0</v>
      </c>
      <c r="AZ396">
        <f>VLOOKUP(C396,[1]base_traduzida!$C$1:$CN$437,69,FALSE)</f>
        <v>0</v>
      </c>
    </row>
    <row r="397" spans="1:52" x14ac:dyDescent="0.25">
      <c r="A397" t="s">
        <v>2998</v>
      </c>
      <c r="B397" t="s">
        <v>2999</v>
      </c>
      <c r="C397" t="s">
        <v>3000</v>
      </c>
      <c r="D397" t="s">
        <v>3001</v>
      </c>
      <c r="E397">
        <v>2019</v>
      </c>
      <c r="F397" t="s">
        <v>61</v>
      </c>
      <c r="G397">
        <v>42</v>
      </c>
      <c r="H397" t="s">
        <v>3002</v>
      </c>
      <c r="I397" t="s">
        <v>3003</v>
      </c>
      <c r="J397" t="s">
        <v>61</v>
      </c>
      <c r="L397">
        <v>13</v>
      </c>
      <c r="M397" t="b">
        <v>1</v>
      </c>
      <c r="N397" t="s">
        <v>3004</v>
      </c>
      <c r="O397" t="s">
        <v>1100</v>
      </c>
      <c r="T397" t="s">
        <v>54</v>
      </c>
      <c r="U397" t="s">
        <v>55</v>
      </c>
      <c r="V397" t="s">
        <v>56</v>
      </c>
      <c r="W397" t="s">
        <v>57</v>
      </c>
      <c r="AA397">
        <f>VLOOKUP(C397,[1]base_traduzida!$C$1:$CN$437,8,FALSE)</f>
        <v>0</v>
      </c>
      <c r="AB397">
        <f>VLOOKUP(C397,[1]base_traduzida!$C$1:$CN$437,9,FALSE)</f>
        <v>0</v>
      </c>
      <c r="AC397">
        <f>VLOOKUP(C397,[1]base_traduzida!$C$1:$CN$437,16,FALSE)</f>
        <v>1</v>
      </c>
      <c r="AD397">
        <f>VLOOKUP(C397,[1]base_traduzida!$C$1:$CN$437,68,FALSE)</f>
        <v>1</v>
      </c>
      <c r="AE397">
        <f>VLOOKUP(C397,[1]base_traduzida!$C$1:$CN$437,67,FALSE)</f>
        <v>0</v>
      </c>
      <c r="AF397">
        <f>VLOOKUP(C397,[1]base_traduzida!$C$1:$CN$437,71,FALSE)</f>
        <v>0</v>
      </c>
      <c r="AG397">
        <f>VLOOKUP(C397,[1]base_traduzida!$C$1:$CN$437,72,FALSE)</f>
        <v>0</v>
      </c>
      <c r="AH397">
        <f>VLOOKUP(C397,[1]base_traduzida!$C$1:$CN$437,73,FALSE)</f>
        <v>0</v>
      </c>
      <c r="AI397">
        <f>VLOOKUP(C397,[1]base_traduzida!$C$1:$CN$437,74,FALSE)</f>
        <v>0</v>
      </c>
      <c r="AJ397">
        <f>VLOOKUP(C397,[1]base_traduzida!$C$1:$CN$437,75,FALSE)</f>
        <v>0</v>
      </c>
      <c r="AK397">
        <f>VLOOKUP(C397,[1]base_traduzida!$C$1:$CN$437,76,FALSE)</f>
        <v>0</v>
      </c>
      <c r="AL397">
        <f>VLOOKUP(C397,[1]base_traduzida!$C$1:$CN$437,77,FALSE)</f>
        <v>0</v>
      </c>
      <c r="AM397">
        <f>VLOOKUP(C397,[1]base_traduzida!$C$1:$CN$437,78,FALSE)</f>
        <v>0</v>
      </c>
      <c r="AN397">
        <v>0</v>
      </c>
      <c r="AO397">
        <f>VLOOKUP(C397,[1]base_traduzida!$C$1:$CN$437,80,FALSE)</f>
        <v>0</v>
      </c>
      <c r="AP397" t="str">
        <f>VLOOKUP(C397,[1]base_traduzida!$C$1:$CN$437,81,FALSE)</f>
        <v>Entra ou ñ para leitura: sim - bom</v>
      </c>
      <c r="AQ397">
        <v>0</v>
      </c>
      <c r="AR397">
        <f>VLOOKUP(C397,[1]base_traduzida!$C$1:$CN$437,85,FALSE)</f>
        <v>0</v>
      </c>
      <c r="AS397">
        <f>VLOOKUP(C397,[1]base_traduzida!$C$1:$CN$437,83,FALSE)</f>
        <v>44374</v>
      </c>
      <c r="AT397">
        <f>VLOOKUP(C397,[1]base_traduzida!$C$1:$CN$437,84,FALSE)</f>
        <v>0</v>
      </c>
      <c r="AU397" t="str">
        <f>VLOOKUP(C397,[1]base_traduzida!$C$1:$CN$437,82,FALSE)</f>
        <v>Bom</v>
      </c>
      <c r="AV397">
        <f>VLOOKUP(C397,[1]base_traduzida!$C$1:$CN$437,90,FALSE)</f>
        <v>0</v>
      </c>
      <c r="AW397">
        <f>VLOOKUP(C397,[1]base_traduzida!$C$1:$CN$437,66,FALSE)</f>
        <v>1</v>
      </c>
      <c r="AX397">
        <f>VLOOKUP(C397,[1]base_traduzida!$C$1:$CN$437,64,FALSE)</f>
        <v>0</v>
      </c>
      <c r="AY397" t="str">
        <f>VLOOKUP(C397,[1]base_traduzida!$C$1:$CN$437,65,FALSE)</f>
        <v>Leitura completa: não. Trabalha com um corpus especififico e de HER</v>
      </c>
      <c r="AZ397">
        <f>VLOOKUP(C397,[1]base_traduzida!$C$1:$CN$437,69,FALSE)</f>
        <v>0</v>
      </c>
    </row>
    <row r="398" spans="1:52" x14ac:dyDescent="0.25">
      <c r="A398" t="s">
        <v>3005</v>
      </c>
      <c r="C398" t="s">
        <v>3006</v>
      </c>
      <c r="D398" t="s">
        <v>3007</v>
      </c>
      <c r="E398">
        <v>2017</v>
      </c>
      <c r="F398" t="s">
        <v>61</v>
      </c>
      <c r="G398">
        <v>11</v>
      </c>
      <c r="H398" t="s">
        <v>3008</v>
      </c>
      <c r="I398" t="s">
        <v>3009</v>
      </c>
      <c r="J398" t="s">
        <v>61</v>
      </c>
      <c r="L398">
        <v>6</v>
      </c>
      <c r="M398" t="b">
        <v>1</v>
      </c>
      <c r="N398" t="s">
        <v>3010</v>
      </c>
      <c r="O398" t="s">
        <v>156</v>
      </c>
      <c r="P398" t="s">
        <v>2896</v>
      </c>
      <c r="Q398" t="s">
        <v>2897</v>
      </c>
      <c r="S398">
        <v>131897</v>
      </c>
      <c r="T398" t="s">
        <v>54</v>
      </c>
      <c r="U398" t="s">
        <v>75</v>
      </c>
      <c r="W398" t="s">
        <v>57</v>
      </c>
      <c r="AA398">
        <f>VLOOKUP(C398,[1]base_traduzida!$C$1:$CN$437,8,FALSE)</f>
        <v>0</v>
      </c>
      <c r="AB398">
        <f>VLOOKUP(C398,[1]base_traduzida!$C$1:$CN$437,9,FALSE)</f>
        <v>1</v>
      </c>
      <c r="AC398">
        <f>VLOOKUP(C398,[1]base_traduzida!$C$1:$CN$437,16,FALSE)</f>
        <v>0</v>
      </c>
      <c r="AD398">
        <f>VLOOKUP(C398,[1]base_traduzida!$C$1:$CN$437,68,FALSE)</f>
        <v>1</v>
      </c>
      <c r="AE398">
        <f>VLOOKUP(C398,[1]base_traduzida!$C$1:$CN$437,67,FALSE)</f>
        <v>0</v>
      </c>
      <c r="AF398">
        <f>VLOOKUP(C398,[1]base_traduzida!$C$1:$CN$437,71,FALSE)</f>
        <v>0</v>
      </c>
      <c r="AG398">
        <f>VLOOKUP(C398,[1]base_traduzida!$C$1:$CN$437,72,FALSE)</f>
        <v>0</v>
      </c>
      <c r="AH398">
        <f>VLOOKUP(C398,[1]base_traduzida!$C$1:$CN$437,73,FALSE)</f>
        <v>0</v>
      </c>
      <c r="AI398">
        <f>VLOOKUP(C398,[1]base_traduzida!$C$1:$CN$437,74,FALSE)</f>
        <v>0</v>
      </c>
      <c r="AJ398">
        <f>VLOOKUP(C398,[1]base_traduzida!$C$1:$CN$437,75,FALSE)</f>
        <v>0</v>
      </c>
      <c r="AK398">
        <f>VLOOKUP(C398,[1]base_traduzida!$C$1:$CN$437,76,FALSE)</f>
        <v>0</v>
      </c>
      <c r="AL398">
        <f>VLOOKUP(C398,[1]base_traduzida!$C$1:$CN$437,77,FALSE)</f>
        <v>0</v>
      </c>
      <c r="AM398">
        <f>VLOOKUP(C398,[1]base_traduzida!$C$1:$CN$437,78,FALSE)</f>
        <v>0</v>
      </c>
      <c r="AN398">
        <v>0</v>
      </c>
      <c r="AO398">
        <f>VLOOKUP(C398,[1]base_traduzida!$C$1:$CN$437,80,FALSE)</f>
        <v>0</v>
      </c>
      <c r="AP398" t="str">
        <f>VLOOKUP(C398,[1]base_traduzida!$C$1:$CN$437,81,FALSE)</f>
        <v>Entra ou ñ para leitura: talvez</v>
      </c>
      <c r="AQ398">
        <v>0</v>
      </c>
      <c r="AR398">
        <f>VLOOKUP(C398,[1]base_traduzida!$C$1:$CN$437,85,FALSE)</f>
        <v>0</v>
      </c>
      <c r="AS398">
        <f>VLOOKUP(C398,[1]base_traduzida!$C$1:$CN$437,83,FALSE)</f>
        <v>44369</v>
      </c>
      <c r="AT398">
        <f>VLOOKUP(C398,[1]base_traduzida!$C$1:$CN$437,84,FALSE)</f>
        <v>0</v>
      </c>
      <c r="AU398" t="str">
        <f>VLOOKUP(C398,[1]base_traduzida!$C$1:$CN$437,82,FALSE)</f>
        <v>Razoavel</v>
      </c>
      <c r="AV398">
        <f>VLOOKUP(C398,[1]base_traduzida!$C$1:$CN$437,90,FALSE)</f>
        <v>0</v>
      </c>
      <c r="AW398">
        <f>VLOOKUP(C398,[1]base_traduzida!$C$1:$CN$437,66,FALSE)</f>
        <v>0</v>
      </c>
      <c r="AX398">
        <f>VLOOKUP(C398,[1]base_traduzida!$C$1:$CN$437,64,FALSE)</f>
        <v>0</v>
      </c>
      <c r="AY398">
        <f>VLOOKUP(C398,[1]base_traduzida!$C$1:$CN$437,65,FALSE)</f>
        <v>0</v>
      </c>
      <c r="AZ398">
        <f>VLOOKUP(C398,[1]base_traduzida!$C$1:$CN$437,69,FALSE)</f>
        <v>0</v>
      </c>
    </row>
    <row r="399" spans="1:52" x14ac:dyDescent="0.25">
      <c r="A399" t="s">
        <v>3011</v>
      </c>
      <c r="B399" t="s">
        <v>3012</v>
      </c>
      <c r="C399" t="s">
        <v>3013</v>
      </c>
      <c r="D399" t="s">
        <v>3014</v>
      </c>
      <c r="E399">
        <v>2015</v>
      </c>
      <c r="G399">
        <v>3</v>
      </c>
      <c r="H399" t="s">
        <v>3015</v>
      </c>
      <c r="I399" t="s">
        <v>3016</v>
      </c>
      <c r="J399" t="s">
        <v>61</v>
      </c>
      <c r="L399">
        <v>10</v>
      </c>
      <c r="M399" t="b">
        <v>1</v>
      </c>
      <c r="N399" t="s">
        <v>3017</v>
      </c>
      <c r="O399" t="s">
        <v>72</v>
      </c>
      <c r="P399" t="s">
        <v>821</v>
      </c>
      <c r="Q399" t="s">
        <v>822</v>
      </c>
      <c r="S399">
        <v>118816</v>
      </c>
      <c r="T399" t="s">
        <v>54</v>
      </c>
      <c r="U399" t="s">
        <v>75</v>
      </c>
      <c r="W399" t="s">
        <v>57</v>
      </c>
      <c r="AA399">
        <f>VLOOKUP(C399,[1]base_traduzida!$C$1:$CN$437,8,FALSE)</f>
        <v>0</v>
      </c>
      <c r="AB399">
        <f>VLOOKUP(C399,[1]base_traduzida!$C$1:$CN$437,9,FALSE)</f>
        <v>0</v>
      </c>
      <c r="AC399">
        <f>VLOOKUP(C399,[1]base_traduzida!$C$1:$CN$437,16,FALSE)</f>
        <v>0</v>
      </c>
      <c r="AD399">
        <f>VLOOKUP(C399,[1]base_traduzida!$C$1:$CN$437,68,FALSE)</f>
        <v>0</v>
      </c>
      <c r="AE399">
        <f>VLOOKUP(C399,[1]base_traduzida!$C$1:$CN$437,67,FALSE)</f>
        <v>0</v>
      </c>
      <c r="AF399">
        <f>VLOOKUP(C399,[1]base_traduzida!$C$1:$CN$437,71,FALSE)</f>
        <v>0</v>
      </c>
      <c r="AG399">
        <f>VLOOKUP(C399,[1]base_traduzida!$C$1:$CN$437,72,FALSE)</f>
        <v>0</v>
      </c>
      <c r="AH399">
        <f>VLOOKUP(C399,[1]base_traduzida!$C$1:$CN$437,73,FALSE)</f>
        <v>0</v>
      </c>
      <c r="AI399">
        <f>VLOOKUP(C399,[1]base_traduzida!$C$1:$CN$437,74,FALSE)</f>
        <v>0</v>
      </c>
      <c r="AJ399">
        <f>VLOOKUP(C399,[1]base_traduzida!$C$1:$CN$437,75,FALSE)</f>
        <v>0</v>
      </c>
      <c r="AK399">
        <f>VLOOKUP(C399,[1]base_traduzida!$C$1:$CN$437,76,FALSE)</f>
        <v>0</v>
      </c>
      <c r="AL399">
        <f>VLOOKUP(C399,[1]base_traduzida!$C$1:$CN$437,77,FALSE)</f>
        <v>0</v>
      </c>
      <c r="AM399">
        <f>VLOOKUP(C399,[1]base_traduzida!$C$1:$CN$437,78,FALSE)</f>
        <v>0</v>
      </c>
      <c r="AN399">
        <v>0</v>
      </c>
      <c r="AO399">
        <f>VLOOKUP(C399,[1]base_traduzida!$C$1:$CN$437,80,FALSE)</f>
        <v>0</v>
      </c>
      <c r="AP399">
        <f>VLOOKUP(C399,[1]base_traduzida!$C$1:$CN$437,81,FALSE)</f>
        <v>0</v>
      </c>
      <c r="AQ399">
        <v>0</v>
      </c>
      <c r="AR399">
        <f>VLOOKUP(C399,[1]base_traduzida!$C$1:$CN$437,85,FALSE)</f>
        <v>0</v>
      </c>
      <c r="AS399">
        <f>VLOOKUP(C399,[1]base_traduzida!$C$1:$CN$437,83,FALSE)</f>
        <v>0</v>
      </c>
      <c r="AT399">
        <f>VLOOKUP(C399,[1]base_traduzida!$C$1:$CN$437,84,FALSE)</f>
        <v>0</v>
      </c>
      <c r="AU399">
        <f>VLOOKUP(C399,[1]base_traduzida!$C$1:$CN$437,82,FALSE)</f>
        <v>0</v>
      </c>
      <c r="AV399">
        <f>VLOOKUP(C399,[1]base_traduzida!$C$1:$CN$437,90,FALSE)</f>
        <v>0</v>
      </c>
      <c r="AW399">
        <f>VLOOKUP(C399,[1]base_traduzida!$C$1:$CN$437,66,FALSE)</f>
        <v>0</v>
      </c>
      <c r="AX399">
        <f>VLOOKUP(C399,[1]base_traduzida!$C$1:$CN$437,64,FALSE)</f>
        <v>0</v>
      </c>
      <c r="AY399">
        <f>VLOOKUP(C399,[1]base_traduzida!$C$1:$CN$437,65,FALSE)</f>
        <v>0</v>
      </c>
      <c r="AZ399">
        <f>VLOOKUP(C399,[1]base_traduzida!$C$1:$CN$437,69,FALSE)</f>
        <v>0</v>
      </c>
    </row>
    <row r="400" spans="1:52" x14ac:dyDescent="0.25">
      <c r="A400" t="s">
        <v>3018</v>
      </c>
      <c r="C400" t="s">
        <v>3019</v>
      </c>
      <c r="D400" t="s">
        <v>3020</v>
      </c>
      <c r="E400">
        <v>2013</v>
      </c>
      <c r="G400">
        <v>8</v>
      </c>
      <c r="H400" t="s">
        <v>3021</v>
      </c>
      <c r="I400" t="s">
        <v>3022</v>
      </c>
      <c r="L400">
        <v>8</v>
      </c>
      <c r="M400" t="b">
        <v>1</v>
      </c>
      <c r="N400" t="s">
        <v>3023</v>
      </c>
      <c r="T400" t="s">
        <v>54</v>
      </c>
      <c r="U400" t="s">
        <v>55</v>
      </c>
      <c r="W400" t="s">
        <v>57</v>
      </c>
      <c r="AA400">
        <f>VLOOKUP(C400,[1]base_traduzida!$C$1:$CN$437,8,FALSE)</f>
        <v>0</v>
      </c>
      <c r="AB400">
        <f>VLOOKUP(C400,[1]base_traduzida!$C$1:$CN$437,9,FALSE)</f>
        <v>0</v>
      </c>
      <c r="AC400">
        <f>VLOOKUP(C400,[1]base_traduzida!$C$1:$CN$437,16,FALSE)</f>
        <v>0</v>
      </c>
      <c r="AD400">
        <f>VLOOKUP(C400,[1]base_traduzida!$C$1:$CN$437,68,FALSE)</f>
        <v>0</v>
      </c>
      <c r="AE400">
        <f>VLOOKUP(C400,[1]base_traduzida!$C$1:$CN$437,67,FALSE)</f>
        <v>0</v>
      </c>
      <c r="AF400">
        <f>VLOOKUP(C400,[1]base_traduzida!$C$1:$CN$437,71,FALSE)</f>
        <v>0</v>
      </c>
      <c r="AG400">
        <f>VLOOKUP(C400,[1]base_traduzida!$C$1:$CN$437,72,FALSE)</f>
        <v>0</v>
      </c>
      <c r="AH400">
        <f>VLOOKUP(C400,[1]base_traduzida!$C$1:$CN$437,73,FALSE)</f>
        <v>0</v>
      </c>
      <c r="AI400">
        <f>VLOOKUP(C400,[1]base_traduzida!$C$1:$CN$437,74,FALSE)</f>
        <v>0</v>
      </c>
      <c r="AJ400">
        <f>VLOOKUP(C400,[1]base_traduzida!$C$1:$CN$437,75,FALSE)</f>
        <v>0</v>
      </c>
      <c r="AK400">
        <f>VLOOKUP(C400,[1]base_traduzida!$C$1:$CN$437,76,FALSE)</f>
        <v>0</v>
      </c>
      <c r="AL400">
        <f>VLOOKUP(C400,[1]base_traduzida!$C$1:$CN$437,77,FALSE)</f>
        <v>0</v>
      </c>
      <c r="AM400">
        <f>VLOOKUP(C400,[1]base_traduzida!$C$1:$CN$437,78,FALSE)</f>
        <v>0</v>
      </c>
      <c r="AN400">
        <v>0</v>
      </c>
      <c r="AO400">
        <f>VLOOKUP(C400,[1]base_traduzida!$C$1:$CN$437,80,FALSE)</f>
        <v>0</v>
      </c>
      <c r="AP400">
        <f>VLOOKUP(C400,[1]base_traduzida!$C$1:$CN$437,81,FALSE)</f>
        <v>0</v>
      </c>
      <c r="AQ400">
        <v>0</v>
      </c>
      <c r="AR400">
        <f>VLOOKUP(C400,[1]base_traduzida!$C$1:$CN$437,85,FALSE)</f>
        <v>0</v>
      </c>
      <c r="AS400">
        <f>VLOOKUP(C400,[1]base_traduzida!$C$1:$CN$437,83,FALSE)</f>
        <v>0</v>
      </c>
      <c r="AT400">
        <f>VLOOKUP(C400,[1]base_traduzida!$C$1:$CN$437,84,FALSE)</f>
        <v>0</v>
      </c>
      <c r="AU400">
        <f>VLOOKUP(C400,[1]base_traduzida!$C$1:$CN$437,82,FALSE)</f>
        <v>0</v>
      </c>
      <c r="AV400">
        <f>VLOOKUP(C400,[1]base_traduzida!$C$1:$CN$437,90,FALSE)</f>
        <v>0</v>
      </c>
      <c r="AW400">
        <f>VLOOKUP(C400,[1]base_traduzida!$C$1:$CN$437,66,FALSE)</f>
        <v>0</v>
      </c>
      <c r="AX400">
        <f>VLOOKUP(C400,[1]base_traduzida!$C$1:$CN$437,64,FALSE)</f>
        <v>0</v>
      </c>
      <c r="AY400">
        <f>VLOOKUP(C400,[1]base_traduzida!$C$1:$CN$437,65,FALSE)</f>
        <v>0</v>
      </c>
      <c r="AZ400">
        <f>VLOOKUP(C400,[1]base_traduzida!$C$1:$CN$437,69,FALSE)</f>
        <v>0</v>
      </c>
    </row>
    <row r="401" spans="1:52" x14ac:dyDescent="0.25">
      <c r="B401" t="s">
        <v>3024</v>
      </c>
      <c r="C401" t="s">
        <v>3025</v>
      </c>
      <c r="D401" t="s">
        <v>3026</v>
      </c>
      <c r="I401" t="s">
        <v>523</v>
      </c>
      <c r="W401" t="s">
        <v>524</v>
      </c>
      <c r="X401">
        <v>2019</v>
      </c>
      <c r="Y401" t="s">
        <v>3027</v>
      </c>
      <c r="Z401" t="s">
        <v>3024</v>
      </c>
      <c r="AA401">
        <f>VLOOKUP(C401,[1]base_traduzida!$C$1:$CN$437,8,FALSE)</f>
        <v>0</v>
      </c>
      <c r="AB401">
        <f>VLOOKUP(C401,[1]base_traduzida!$C$1:$CN$437,9,FALSE)</f>
        <v>0</v>
      </c>
      <c r="AC401">
        <f>VLOOKUP(C401,[1]base_traduzida!$C$1:$CN$437,16,FALSE)</f>
        <v>0</v>
      </c>
      <c r="AD401">
        <f>VLOOKUP(C401,[1]base_traduzida!$C$1:$CN$437,68,FALSE)</f>
        <v>0</v>
      </c>
      <c r="AE401">
        <f>VLOOKUP(C401,[1]base_traduzida!$C$1:$CN$437,67,FALSE)</f>
        <v>0</v>
      </c>
      <c r="AF401">
        <f>VLOOKUP(C401,[1]base_traduzida!$C$1:$CN$437,71,FALSE)</f>
        <v>0</v>
      </c>
      <c r="AG401">
        <f>VLOOKUP(C401,[1]base_traduzida!$C$1:$CN$437,72,FALSE)</f>
        <v>0</v>
      </c>
      <c r="AH401">
        <f>VLOOKUP(C401,[1]base_traduzida!$C$1:$CN$437,73,FALSE)</f>
        <v>0</v>
      </c>
      <c r="AI401">
        <f>VLOOKUP(C401,[1]base_traduzida!$C$1:$CN$437,74,FALSE)</f>
        <v>0</v>
      </c>
      <c r="AJ401">
        <f>VLOOKUP(C401,[1]base_traduzida!$C$1:$CN$437,75,FALSE)</f>
        <v>0</v>
      </c>
      <c r="AK401">
        <f>VLOOKUP(C401,[1]base_traduzida!$C$1:$CN$437,76,FALSE)</f>
        <v>0</v>
      </c>
      <c r="AL401">
        <f>VLOOKUP(C401,[1]base_traduzida!$C$1:$CN$437,77,FALSE)</f>
        <v>0</v>
      </c>
      <c r="AM401">
        <f>VLOOKUP(C401,[1]base_traduzida!$C$1:$CN$437,78,FALSE)</f>
        <v>0</v>
      </c>
      <c r="AN401">
        <v>0</v>
      </c>
      <c r="AO401">
        <f>VLOOKUP(C401,[1]base_traduzida!$C$1:$CN$437,80,FALSE)</f>
        <v>0</v>
      </c>
      <c r="AP401" t="str">
        <f>VLOOKUP(C401,[1]base_traduzida!$C$1:$CN$437,81,FALSE)</f>
        <v xml:space="preserve">Entra ou ñ para leitura: não </v>
      </c>
      <c r="AQ401">
        <v>0</v>
      </c>
      <c r="AR401">
        <f>VLOOKUP(C401,[1]base_traduzida!$C$1:$CN$437,85,FALSE)</f>
        <v>0</v>
      </c>
      <c r="AS401">
        <f>VLOOKUP(C401,[1]base_traduzida!$C$1:$CN$437,83,FALSE)</f>
        <v>44379</v>
      </c>
      <c r="AT401">
        <f>VLOOKUP(C401,[1]base_traduzida!$C$1:$CN$437,84,FALSE)</f>
        <v>0</v>
      </c>
      <c r="AU401" t="str">
        <f>VLOOKUP(C401,[1]base_traduzida!$C$1:$CN$437,82,FALSE)</f>
        <v>Ruim</v>
      </c>
      <c r="AV401">
        <f>VLOOKUP(C401,[1]base_traduzida!$C$1:$CN$437,90,FALSE)</f>
        <v>0</v>
      </c>
      <c r="AW401">
        <f>VLOOKUP(C401,[1]base_traduzida!$C$1:$CN$437,66,FALSE)</f>
        <v>0</v>
      </c>
      <c r="AX401">
        <f>VLOOKUP(C401,[1]base_traduzida!$C$1:$CN$437,64,FALSE)</f>
        <v>0</v>
      </c>
      <c r="AY401">
        <f>VLOOKUP(C401,[1]base_traduzida!$C$1:$CN$437,65,FALSE)</f>
        <v>0</v>
      </c>
      <c r="AZ401">
        <f>VLOOKUP(C401,[1]base_traduzida!$C$1:$CN$437,69,FALSE)</f>
        <v>0</v>
      </c>
    </row>
    <row r="402" spans="1:52" x14ac:dyDescent="0.25">
      <c r="A402" t="s">
        <v>3028</v>
      </c>
      <c r="B402" t="s">
        <v>3029</v>
      </c>
      <c r="C402" t="s">
        <v>3030</v>
      </c>
      <c r="D402" t="s">
        <v>3031</v>
      </c>
      <c r="E402">
        <v>2017</v>
      </c>
      <c r="F402" t="s">
        <v>61</v>
      </c>
      <c r="G402">
        <v>34</v>
      </c>
      <c r="H402" t="s">
        <v>3032</v>
      </c>
      <c r="I402" t="s">
        <v>3033</v>
      </c>
      <c r="J402" t="s">
        <v>61</v>
      </c>
      <c r="L402">
        <v>8</v>
      </c>
      <c r="M402" t="b">
        <v>1</v>
      </c>
      <c r="N402" t="s">
        <v>3034</v>
      </c>
      <c r="O402" t="s">
        <v>2074</v>
      </c>
      <c r="T402" t="s">
        <v>54</v>
      </c>
      <c r="U402" t="s">
        <v>55</v>
      </c>
      <c r="V402" t="s">
        <v>246</v>
      </c>
      <c r="W402" t="s">
        <v>57</v>
      </c>
      <c r="AA402">
        <f>VLOOKUP(C402,[1]base_traduzida!$C$1:$CN$437,8,FALSE)</f>
        <v>0</v>
      </c>
      <c r="AB402">
        <f>VLOOKUP(C402,[1]base_traduzida!$C$1:$CN$437,9,FALSE)</f>
        <v>1</v>
      </c>
      <c r="AC402">
        <f>VLOOKUP(C402,[1]base_traduzida!$C$1:$CN$437,16,FALSE)</f>
        <v>0</v>
      </c>
      <c r="AD402">
        <f>VLOOKUP(C402,[1]base_traduzida!$C$1:$CN$437,68,FALSE)</f>
        <v>1</v>
      </c>
      <c r="AE402">
        <f>VLOOKUP(C402,[1]base_traduzida!$C$1:$CN$437,67,FALSE)</f>
        <v>0</v>
      </c>
      <c r="AF402">
        <f>VLOOKUP(C402,[1]base_traduzida!$C$1:$CN$437,71,FALSE)</f>
        <v>0</v>
      </c>
      <c r="AG402">
        <f>VLOOKUP(C402,[1]base_traduzida!$C$1:$CN$437,72,FALSE)</f>
        <v>0</v>
      </c>
      <c r="AH402">
        <f>VLOOKUP(C402,[1]base_traduzida!$C$1:$CN$437,73,FALSE)</f>
        <v>0</v>
      </c>
      <c r="AI402">
        <f>VLOOKUP(C402,[1]base_traduzida!$C$1:$CN$437,74,FALSE)</f>
        <v>0</v>
      </c>
      <c r="AJ402">
        <f>VLOOKUP(C402,[1]base_traduzida!$C$1:$CN$437,75,FALSE)</f>
        <v>0</v>
      </c>
      <c r="AK402">
        <f>VLOOKUP(C402,[1]base_traduzida!$C$1:$CN$437,76,FALSE)</f>
        <v>0</v>
      </c>
      <c r="AL402">
        <f>VLOOKUP(C402,[1]base_traduzida!$C$1:$CN$437,77,FALSE)</f>
        <v>0</v>
      </c>
      <c r="AM402">
        <f>VLOOKUP(C402,[1]base_traduzida!$C$1:$CN$437,78,FALSE)</f>
        <v>0</v>
      </c>
      <c r="AN402">
        <v>0</v>
      </c>
      <c r="AO402">
        <f>VLOOKUP(C402,[1]base_traduzida!$C$1:$CN$437,80,FALSE)</f>
        <v>0</v>
      </c>
      <c r="AP402" t="str">
        <f>VLOOKUP(C402,[1]base_traduzida!$C$1:$CN$437,81,FALSE)</f>
        <v>Entra ou ñ para leitura: não</v>
      </c>
      <c r="AQ402">
        <v>0</v>
      </c>
      <c r="AR402">
        <f>VLOOKUP(C402,[1]base_traduzida!$C$1:$CN$437,85,FALSE)</f>
        <v>0</v>
      </c>
      <c r="AS402">
        <f>VLOOKUP(C402,[1]base_traduzida!$C$1:$CN$437,83,FALSE)</f>
        <v>44369</v>
      </c>
      <c r="AT402">
        <f>VLOOKUP(C402,[1]base_traduzida!$C$1:$CN$437,84,FALSE)</f>
        <v>0</v>
      </c>
      <c r="AU402" t="str">
        <f>VLOOKUP(C402,[1]base_traduzida!$C$1:$CN$437,82,FALSE)</f>
        <v>Ruim</v>
      </c>
      <c r="AV402">
        <f>VLOOKUP(C402,[1]base_traduzida!$C$1:$CN$437,90,FALSE)</f>
        <v>0</v>
      </c>
      <c r="AW402">
        <f>VLOOKUP(C402,[1]base_traduzida!$C$1:$CN$437,66,FALSE)</f>
        <v>0</v>
      </c>
      <c r="AX402">
        <f>VLOOKUP(C402,[1]base_traduzida!$C$1:$CN$437,64,FALSE)</f>
        <v>0</v>
      </c>
      <c r="AY402">
        <f>VLOOKUP(C402,[1]base_traduzida!$C$1:$CN$437,65,FALSE)</f>
        <v>0</v>
      </c>
      <c r="AZ402">
        <f>VLOOKUP(C402,[1]base_traduzida!$C$1:$CN$437,69,FALSE)</f>
        <v>0</v>
      </c>
    </row>
    <row r="403" spans="1:52" x14ac:dyDescent="0.25">
      <c r="A403" t="s">
        <v>3035</v>
      </c>
      <c r="C403" t="s">
        <v>3036</v>
      </c>
      <c r="D403" t="s">
        <v>3037</v>
      </c>
      <c r="E403">
        <v>2011</v>
      </c>
      <c r="G403">
        <v>97</v>
      </c>
      <c r="H403" t="s">
        <v>3038</v>
      </c>
      <c r="I403" t="s">
        <v>3039</v>
      </c>
      <c r="J403" t="s">
        <v>61</v>
      </c>
      <c r="L403">
        <v>8</v>
      </c>
      <c r="M403" t="b">
        <v>1</v>
      </c>
      <c r="N403" t="s">
        <v>3040</v>
      </c>
      <c r="T403" t="s">
        <v>54</v>
      </c>
      <c r="U403" t="s">
        <v>55</v>
      </c>
      <c r="W403" t="s">
        <v>57</v>
      </c>
      <c r="AA403">
        <f>VLOOKUP(C403,[1]base_traduzida!$C$1:$CN$437,8,FALSE)</f>
        <v>0</v>
      </c>
      <c r="AB403">
        <f>VLOOKUP(C403,[1]base_traduzida!$C$1:$CN$437,9,FALSE)</f>
        <v>1</v>
      </c>
      <c r="AC403">
        <f>VLOOKUP(C403,[1]base_traduzida!$C$1:$CN$437,16,FALSE)</f>
        <v>1</v>
      </c>
      <c r="AD403">
        <f>VLOOKUP(C403,[1]base_traduzida!$C$1:$CN$437,68,FALSE)</f>
        <v>1</v>
      </c>
      <c r="AE403">
        <f>VLOOKUP(C403,[1]base_traduzida!$C$1:$CN$437,67,FALSE)</f>
        <v>0</v>
      </c>
      <c r="AF403">
        <f>VLOOKUP(C403,[1]base_traduzida!$C$1:$CN$437,71,FALSE)</f>
        <v>0</v>
      </c>
      <c r="AG403">
        <f>VLOOKUP(C403,[1]base_traduzida!$C$1:$CN$437,72,FALSE)</f>
        <v>0</v>
      </c>
      <c r="AH403">
        <f>VLOOKUP(C403,[1]base_traduzida!$C$1:$CN$437,73,FALSE)</f>
        <v>0</v>
      </c>
      <c r="AI403">
        <f>VLOOKUP(C403,[1]base_traduzida!$C$1:$CN$437,74,FALSE)</f>
        <v>0</v>
      </c>
      <c r="AJ403">
        <f>VLOOKUP(C403,[1]base_traduzida!$C$1:$CN$437,75,FALSE)</f>
        <v>0</v>
      </c>
      <c r="AK403">
        <f>VLOOKUP(C403,[1]base_traduzida!$C$1:$CN$437,76,FALSE)</f>
        <v>0</v>
      </c>
      <c r="AL403">
        <f>VLOOKUP(C403,[1]base_traduzida!$C$1:$CN$437,77,FALSE)</f>
        <v>0</v>
      </c>
      <c r="AM403">
        <f>VLOOKUP(C403,[1]base_traduzida!$C$1:$CN$437,78,FALSE)</f>
        <v>0</v>
      </c>
      <c r="AN403">
        <v>0</v>
      </c>
      <c r="AO403">
        <f>VLOOKUP(C403,[1]base_traduzida!$C$1:$CN$437,80,FALSE)</f>
        <v>0</v>
      </c>
      <c r="AP403" t="str">
        <f>VLOOKUP(C403,[1]base_traduzida!$C$1:$CN$437,81,FALSE)</f>
        <v>Entra ou ñ para leitura: sim</v>
      </c>
      <c r="AQ403">
        <v>0</v>
      </c>
      <c r="AR403">
        <f>VLOOKUP(C403,[1]base_traduzida!$C$1:$CN$437,85,FALSE)</f>
        <v>0</v>
      </c>
      <c r="AS403">
        <f>VLOOKUP(C403,[1]base_traduzida!$C$1:$CN$437,83,FALSE)</f>
        <v>0</v>
      </c>
      <c r="AT403">
        <f>VLOOKUP(C403,[1]base_traduzida!$C$1:$CN$437,84,FALSE)</f>
        <v>0</v>
      </c>
      <c r="AU403" t="str">
        <f>VLOOKUP(C403,[1]base_traduzida!$C$1:$CN$437,82,FALSE)</f>
        <v>Bom</v>
      </c>
      <c r="AV403">
        <f>VLOOKUP(C403,[1]base_traduzida!$C$1:$CN$437,90,FALSE)</f>
        <v>0</v>
      </c>
      <c r="AW403">
        <f>VLOOKUP(C403,[1]base_traduzida!$C$1:$CN$437,66,FALSE)</f>
        <v>1</v>
      </c>
      <c r="AX403">
        <f>VLOOKUP(C403,[1]base_traduzida!$C$1:$CN$437,64,FALSE)</f>
        <v>1</v>
      </c>
      <c r="AY403" t="str">
        <f>VLOOKUP(C403,[1]base_traduzida!$C$1:$CN$437,65,FALSE)</f>
        <v>Leitura completa: sim - verificar parece traumatizado</v>
      </c>
      <c r="AZ403">
        <f>VLOOKUP(C403,[1]base_traduzida!$C$1:$CN$437,69,FALSE)</f>
        <v>0</v>
      </c>
    </row>
    <row r="404" spans="1:52" x14ac:dyDescent="0.25">
      <c r="A404" t="s">
        <v>3041</v>
      </c>
      <c r="B404" t="s">
        <v>3042</v>
      </c>
      <c r="C404" t="s">
        <v>3043</v>
      </c>
      <c r="D404" t="s">
        <v>3044</v>
      </c>
      <c r="E404">
        <v>2018</v>
      </c>
      <c r="G404">
        <v>6</v>
      </c>
      <c r="H404" t="s">
        <v>3045</v>
      </c>
      <c r="I404" t="s">
        <v>3046</v>
      </c>
      <c r="J404" t="s">
        <v>61</v>
      </c>
      <c r="L404">
        <v>7</v>
      </c>
      <c r="M404" t="b">
        <v>1</v>
      </c>
      <c r="N404" t="s">
        <v>3047</v>
      </c>
      <c r="O404" t="s">
        <v>72</v>
      </c>
      <c r="P404" t="s">
        <v>3048</v>
      </c>
      <c r="Q404" t="s">
        <v>3049</v>
      </c>
      <c r="S404">
        <v>135073</v>
      </c>
      <c r="T404" t="s">
        <v>54</v>
      </c>
      <c r="U404" t="s">
        <v>75</v>
      </c>
      <c r="W404" t="s">
        <v>57</v>
      </c>
      <c r="AA404">
        <f>VLOOKUP(C404,[1]base_traduzida!$C$1:$CN$437,8,FALSE)</f>
        <v>0</v>
      </c>
      <c r="AB404">
        <f>VLOOKUP(C404,[1]base_traduzida!$C$1:$CN$437,9,FALSE)</f>
        <v>0</v>
      </c>
      <c r="AC404">
        <f>VLOOKUP(C404,[1]base_traduzida!$C$1:$CN$437,16,FALSE)</f>
        <v>0</v>
      </c>
      <c r="AD404">
        <f>VLOOKUP(C404,[1]base_traduzida!$C$1:$CN$437,68,FALSE)</f>
        <v>1</v>
      </c>
      <c r="AE404">
        <f>VLOOKUP(C404,[1]base_traduzida!$C$1:$CN$437,67,FALSE)</f>
        <v>0</v>
      </c>
      <c r="AF404">
        <f>VLOOKUP(C404,[1]base_traduzida!$C$1:$CN$437,71,FALSE)</f>
        <v>0</v>
      </c>
      <c r="AG404">
        <f>VLOOKUP(C404,[1]base_traduzida!$C$1:$CN$437,72,FALSE)</f>
        <v>0</v>
      </c>
      <c r="AH404">
        <f>VLOOKUP(C404,[1]base_traduzida!$C$1:$CN$437,73,FALSE)</f>
        <v>0</v>
      </c>
      <c r="AI404">
        <f>VLOOKUP(C404,[1]base_traduzida!$C$1:$CN$437,74,FALSE)</f>
        <v>0</v>
      </c>
      <c r="AJ404">
        <f>VLOOKUP(C404,[1]base_traduzida!$C$1:$CN$437,75,FALSE)</f>
        <v>0</v>
      </c>
      <c r="AK404">
        <f>VLOOKUP(C404,[1]base_traduzida!$C$1:$CN$437,76,FALSE)</f>
        <v>0</v>
      </c>
      <c r="AL404">
        <f>VLOOKUP(C404,[1]base_traduzida!$C$1:$CN$437,77,FALSE)</f>
        <v>0</v>
      </c>
      <c r="AM404">
        <f>VLOOKUP(C404,[1]base_traduzida!$C$1:$CN$437,78,FALSE)</f>
        <v>0</v>
      </c>
      <c r="AN404">
        <v>0</v>
      </c>
      <c r="AO404">
        <f>VLOOKUP(C404,[1]base_traduzida!$C$1:$CN$437,80,FALSE)</f>
        <v>0</v>
      </c>
      <c r="AP404" t="str">
        <f>VLOOKUP(C404,[1]base_traduzida!$C$1:$CN$437,81,FALSE)</f>
        <v>Entra ou ñ para leitura: não</v>
      </c>
      <c r="AQ404">
        <v>0</v>
      </c>
      <c r="AR404">
        <f>VLOOKUP(C404,[1]base_traduzida!$C$1:$CN$437,85,FALSE)</f>
        <v>0</v>
      </c>
      <c r="AS404">
        <f>VLOOKUP(C404,[1]base_traduzida!$C$1:$CN$437,83,FALSE)</f>
        <v>44374</v>
      </c>
      <c r="AT404">
        <f>VLOOKUP(C404,[1]base_traduzida!$C$1:$CN$437,84,FALSE)</f>
        <v>0</v>
      </c>
      <c r="AU404" t="str">
        <f>VLOOKUP(C404,[1]base_traduzida!$C$1:$CN$437,82,FALSE)</f>
        <v>Ruim</v>
      </c>
      <c r="AV404">
        <f>VLOOKUP(C404,[1]base_traduzida!$C$1:$CN$437,90,FALSE)</f>
        <v>0</v>
      </c>
      <c r="AW404">
        <f>VLOOKUP(C404,[1]base_traduzida!$C$1:$CN$437,66,FALSE)</f>
        <v>0</v>
      </c>
      <c r="AX404">
        <f>VLOOKUP(C404,[1]base_traduzida!$C$1:$CN$437,64,FALSE)</f>
        <v>0</v>
      </c>
      <c r="AY404">
        <f>VLOOKUP(C404,[1]base_traduzida!$C$1:$CN$437,65,FALSE)</f>
        <v>0</v>
      </c>
      <c r="AZ404">
        <f>VLOOKUP(C404,[1]base_traduzida!$C$1:$CN$437,69,FALSE)</f>
        <v>0</v>
      </c>
    </row>
    <row r="405" spans="1:52" x14ac:dyDescent="0.25">
      <c r="A405" t="s">
        <v>3050</v>
      </c>
      <c r="B405" t="s">
        <v>3051</v>
      </c>
      <c r="C405" t="s">
        <v>3052</v>
      </c>
      <c r="D405" t="s">
        <v>3053</v>
      </c>
      <c r="E405">
        <v>2021</v>
      </c>
      <c r="G405">
        <v>3</v>
      </c>
      <c r="H405" t="s">
        <v>3054</v>
      </c>
      <c r="I405" t="s">
        <v>3055</v>
      </c>
      <c r="J405" t="s">
        <v>61</v>
      </c>
      <c r="L405">
        <v>12</v>
      </c>
      <c r="M405" t="b">
        <v>1</v>
      </c>
      <c r="N405" t="s">
        <v>3056</v>
      </c>
      <c r="O405" t="s">
        <v>3057</v>
      </c>
      <c r="T405" t="s">
        <v>54</v>
      </c>
      <c r="U405" t="s">
        <v>55</v>
      </c>
      <c r="V405" t="s">
        <v>149</v>
      </c>
      <c r="W405" t="s">
        <v>57</v>
      </c>
      <c r="AA405">
        <f>VLOOKUP(C405,[1]base_traduzida!$C$1:$CN$437,8,FALSE)</f>
        <v>0</v>
      </c>
      <c r="AB405">
        <f>VLOOKUP(C405,[1]base_traduzida!$C$1:$CN$437,9,FALSE)</f>
        <v>0</v>
      </c>
      <c r="AC405">
        <f>VLOOKUP(C405,[1]base_traduzida!$C$1:$CN$437,16,FALSE)</f>
        <v>0</v>
      </c>
      <c r="AD405">
        <f>VLOOKUP(C405,[1]base_traduzida!$C$1:$CN$437,68,FALSE)</f>
        <v>1</v>
      </c>
      <c r="AE405">
        <f>VLOOKUP(C405,[1]base_traduzida!$C$1:$CN$437,67,FALSE)</f>
        <v>0</v>
      </c>
      <c r="AF405">
        <f>VLOOKUP(C405,[1]base_traduzida!$C$1:$CN$437,71,FALSE)</f>
        <v>0</v>
      </c>
      <c r="AG405">
        <f>VLOOKUP(C405,[1]base_traduzida!$C$1:$CN$437,72,FALSE)</f>
        <v>0</v>
      </c>
      <c r="AH405">
        <f>VLOOKUP(C405,[1]base_traduzida!$C$1:$CN$437,73,FALSE)</f>
        <v>0</v>
      </c>
      <c r="AI405">
        <f>VLOOKUP(C405,[1]base_traduzida!$C$1:$CN$437,74,FALSE)</f>
        <v>0</v>
      </c>
      <c r="AJ405">
        <f>VLOOKUP(C405,[1]base_traduzida!$C$1:$CN$437,75,FALSE)</f>
        <v>0</v>
      </c>
      <c r="AK405">
        <f>VLOOKUP(C405,[1]base_traduzida!$C$1:$CN$437,76,FALSE)</f>
        <v>0</v>
      </c>
      <c r="AL405">
        <f>VLOOKUP(C405,[1]base_traduzida!$C$1:$CN$437,77,FALSE)</f>
        <v>0</v>
      </c>
      <c r="AM405">
        <f>VLOOKUP(C405,[1]base_traduzida!$C$1:$CN$437,78,FALSE)</f>
        <v>0</v>
      </c>
      <c r="AN405">
        <v>0</v>
      </c>
      <c r="AO405">
        <f>VLOOKUP(C405,[1]base_traduzida!$C$1:$CN$437,80,FALSE)</f>
        <v>0</v>
      </c>
      <c r="AP405" t="str">
        <f>VLOOKUP(C405,[1]base_traduzida!$C$1:$CN$437,81,FALSE)</f>
        <v>Entra ou ñ para leitura: não</v>
      </c>
      <c r="AQ405">
        <v>0</v>
      </c>
      <c r="AR405">
        <f>VLOOKUP(C405,[1]base_traduzida!$C$1:$CN$437,85,FALSE)</f>
        <v>0</v>
      </c>
      <c r="AS405">
        <f>VLOOKUP(C405,[1]base_traduzida!$C$1:$CN$437,83,FALSE)</f>
        <v>44375</v>
      </c>
      <c r="AT405">
        <f>VLOOKUP(C405,[1]base_traduzida!$C$1:$CN$437,84,FALSE)</f>
        <v>0</v>
      </c>
      <c r="AU405" t="str">
        <f>VLOOKUP(C405,[1]base_traduzida!$C$1:$CN$437,82,FALSE)</f>
        <v>Ruim</v>
      </c>
      <c r="AV405">
        <f>VLOOKUP(C405,[1]base_traduzida!$C$1:$CN$437,90,FALSE)</f>
        <v>0</v>
      </c>
      <c r="AW405">
        <f>VLOOKUP(C405,[1]base_traduzida!$C$1:$CN$437,66,FALSE)</f>
        <v>0</v>
      </c>
      <c r="AX405">
        <f>VLOOKUP(C405,[1]base_traduzida!$C$1:$CN$437,64,FALSE)</f>
        <v>0</v>
      </c>
      <c r="AY405">
        <f>VLOOKUP(C405,[1]base_traduzida!$C$1:$CN$437,65,FALSE)</f>
        <v>0</v>
      </c>
      <c r="AZ405">
        <f>VLOOKUP(C405,[1]base_traduzida!$C$1:$CN$437,69,FALSE)</f>
        <v>0</v>
      </c>
    </row>
    <row r="406" spans="1:52" x14ac:dyDescent="0.25">
      <c r="A406" t="s">
        <v>3058</v>
      </c>
      <c r="C406" t="s">
        <v>3059</v>
      </c>
      <c r="D406" t="s">
        <v>3060</v>
      </c>
      <c r="E406">
        <v>2019</v>
      </c>
      <c r="G406">
        <v>38</v>
      </c>
      <c r="H406" t="s">
        <v>3061</v>
      </c>
      <c r="I406" t="s">
        <v>3062</v>
      </c>
      <c r="L406">
        <v>10</v>
      </c>
      <c r="M406" t="b">
        <v>1</v>
      </c>
      <c r="N406" t="s">
        <v>3063</v>
      </c>
      <c r="O406" t="s">
        <v>198</v>
      </c>
      <c r="P406" t="s">
        <v>3064</v>
      </c>
      <c r="Q406" t="s">
        <v>3065</v>
      </c>
      <c r="S406">
        <v>172773</v>
      </c>
      <c r="T406" t="s">
        <v>54</v>
      </c>
      <c r="U406" t="s">
        <v>75</v>
      </c>
      <c r="W406" t="s">
        <v>57</v>
      </c>
      <c r="AA406" t="e">
        <f>VLOOKUP(C406,[1]base_traduzida!$C$1:$CN$437,8,FALSE)</f>
        <v>#N/A</v>
      </c>
      <c r="AB406" t="e">
        <f>VLOOKUP(C406,[1]base_traduzida!$C$1:$CN$437,9,FALSE)</f>
        <v>#N/A</v>
      </c>
      <c r="AC406" t="e">
        <f>VLOOKUP(C406,[1]base_traduzida!$C$1:$CN$437,16,FALSE)</f>
        <v>#N/A</v>
      </c>
      <c r="AD406" t="e">
        <f>VLOOKUP(C406,[1]base_traduzida!$C$1:$CN$437,68,FALSE)</f>
        <v>#N/A</v>
      </c>
      <c r="AE406" t="e">
        <f>VLOOKUP(C406,[1]base_traduzida!$C$1:$CN$437,67,FALSE)</f>
        <v>#N/A</v>
      </c>
      <c r="AF406" t="e">
        <f>VLOOKUP(C406,[1]base_traduzida!$C$1:$CN$437,71,FALSE)</f>
        <v>#N/A</v>
      </c>
      <c r="AG406" t="e">
        <f>VLOOKUP(C406,[1]base_traduzida!$C$1:$CN$437,72,FALSE)</f>
        <v>#N/A</v>
      </c>
      <c r="AH406" t="e">
        <f>VLOOKUP(C406,[1]base_traduzida!$C$1:$CN$437,73,FALSE)</f>
        <v>#N/A</v>
      </c>
      <c r="AI406" t="e">
        <f>VLOOKUP(C406,[1]base_traduzida!$C$1:$CN$437,74,FALSE)</f>
        <v>#N/A</v>
      </c>
      <c r="AJ406" t="e">
        <f>VLOOKUP(C406,[1]base_traduzida!$C$1:$CN$437,75,FALSE)</f>
        <v>#N/A</v>
      </c>
      <c r="AK406" t="e">
        <f>VLOOKUP(C406,[1]base_traduzida!$C$1:$CN$437,76,FALSE)</f>
        <v>#N/A</v>
      </c>
      <c r="AL406" t="e">
        <f>VLOOKUP(C406,[1]base_traduzida!$C$1:$CN$437,77,FALSE)</f>
        <v>#N/A</v>
      </c>
      <c r="AM406" t="e">
        <f>VLOOKUP(C406,[1]base_traduzida!$C$1:$CN$437,78,FALSE)</f>
        <v>#N/A</v>
      </c>
      <c r="AN406">
        <v>0</v>
      </c>
      <c r="AO406" t="e">
        <f>VLOOKUP(C406,[1]base_traduzida!$C$1:$CN$437,80,FALSE)</f>
        <v>#N/A</v>
      </c>
      <c r="AP406" t="e">
        <f>VLOOKUP(C406,[1]base_traduzida!$C$1:$CN$437,81,FALSE)</f>
        <v>#N/A</v>
      </c>
      <c r="AQ406">
        <v>0</v>
      </c>
      <c r="AR406" t="e">
        <f>VLOOKUP(C406,[1]base_traduzida!$C$1:$CN$437,85,FALSE)</f>
        <v>#N/A</v>
      </c>
      <c r="AS406" t="e">
        <f>VLOOKUP(C406,[1]base_traduzida!$C$1:$CN$437,83,FALSE)</f>
        <v>#N/A</v>
      </c>
      <c r="AT406" t="e">
        <f>VLOOKUP(C406,[1]base_traduzida!$C$1:$CN$437,84,FALSE)</f>
        <v>#N/A</v>
      </c>
      <c r="AU406" t="e">
        <f>VLOOKUP(C406,[1]base_traduzida!$C$1:$CN$437,82,FALSE)</f>
        <v>#N/A</v>
      </c>
      <c r="AV406" t="e">
        <f>VLOOKUP(C406,[1]base_traduzida!$C$1:$CN$437,90,FALSE)</f>
        <v>#N/A</v>
      </c>
      <c r="AW406" t="e">
        <f>VLOOKUP(C406,[1]base_traduzida!$C$1:$CN$437,66,FALSE)</f>
        <v>#N/A</v>
      </c>
      <c r="AX406" t="e">
        <f>VLOOKUP(C406,[1]base_traduzida!$C$1:$CN$437,64,FALSE)</f>
        <v>#N/A</v>
      </c>
      <c r="AY406" t="e">
        <f>VLOOKUP(C406,[1]base_traduzida!$C$1:$CN$437,65,FALSE)</f>
        <v>#N/A</v>
      </c>
      <c r="AZ406" t="e">
        <f>VLOOKUP(C406,[1]base_traduzida!$C$1:$CN$437,69,FALSE)</f>
        <v>#N/A</v>
      </c>
    </row>
    <row r="407" spans="1:52" x14ac:dyDescent="0.25">
      <c r="A407" t="s">
        <v>3066</v>
      </c>
      <c r="B407" t="s">
        <v>3067</v>
      </c>
      <c r="C407" t="s">
        <v>3068</v>
      </c>
      <c r="D407" t="s">
        <v>3069</v>
      </c>
      <c r="E407">
        <v>2015</v>
      </c>
      <c r="F407" t="s">
        <v>61</v>
      </c>
      <c r="G407">
        <v>341</v>
      </c>
      <c r="H407" t="s">
        <v>3070</v>
      </c>
      <c r="I407" t="s">
        <v>3071</v>
      </c>
      <c r="J407" t="s">
        <v>61</v>
      </c>
      <c r="L407">
        <v>11</v>
      </c>
      <c r="M407" t="b">
        <v>1</v>
      </c>
      <c r="N407" t="s">
        <v>3072</v>
      </c>
      <c r="O407" t="s">
        <v>53</v>
      </c>
      <c r="T407" t="s">
        <v>54</v>
      </c>
      <c r="U407" t="s">
        <v>55</v>
      </c>
      <c r="V407" t="s">
        <v>149</v>
      </c>
      <c r="W407" t="s">
        <v>57</v>
      </c>
      <c r="AA407">
        <f>VLOOKUP(C407,[1]base_traduzida!$C$1:$CN$437,8,FALSE)</f>
        <v>0</v>
      </c>
      <c r="AB407">
        <f>VLOOKUP(C407,[1]base_traduzida!$C$1:$CN$437,9,FALSE)</f>
        <v>1</v>
      </c>
      <c r="AC407">
        <f>VLOOKUP(C407,[1]base_traduzida!$C$1:$CN$437,16,FALSE)</f>
        <v>1</v>
      </c>
      <c r="AD407">
        <f>VLOOKUP(C407,[1]base_traduzida!$C$1:$CN$437,68,FALSE)</f>
        <v>1</v>
      </c>
      <c r="AE407">
        <f>VLOOKUP(C407,[1]base_traduzida!$C$1:$CN$437,67,FALSE)</f>
        <v>0</v>
      </c>
      <c r="AF407">
        <f>VLOOKUP(C407,[1]base_traduzida!$C$1:$CN$437,71,FALSE)</f>
        <v>0</v>
      </c>
      <c r="AG407">
        <f>VLOOKUP(C407,[1]base_traduzida!$C$1:$CN$437,72,FALSE)</f>
        <v>0</v>
      </c>
      <c r="AH407">
        <f>VLOOKUP(C407,[1]base_traduzida!$C$1:$CN$437,73,FALSE)</f>
        <v>0</v>
      </c>
      <c r="AI407">
        <f>VLOOKUP(C407,[1]base_traduzida!$C$1:$CN$437,74,FALSE)</f>
        <v>0</v>
      </c>
      <c r="AJ407">
        <f>VLOOKUP(C407,[1]base_traduzida!$C$1:$CN$437,75,FALSE)</f>
        <v>0</v>
      </c>
      <c r="AK407">
        <f>VLOOKUP(C407,[1]base_traduzida!$C$1:$CN$437,76,FALSE)</f>
        <v>0</v>
      </c>
      <c r="AL407">
        <f>VLOOKUP(C407,[1]base_traduzida!$C$1:$CN$437,77,FALSE)</f>
        <v>0</v>
      </c>
      <c r="AM407">
        <f>VLOOKUP(C407,[1]base_traduzida!$C$1:$CN$437,78,FALSE)</f>
        <v>0</v>
      </c>
      <c r="AN407">
        <v>0</v>
      </c>
      <c r="AO407">
        <f>VLOOKUP(C407,[1]base_traduzida!$C$1:$CN$437,80,FALSE)</f>
        <v>0</v>
      </c>
      <c r="AP407" t="str">
        <f>VLOOKUP(C407,[1]base_traduzida!$C$1:$CN$437,81,FALSE)</f>
        <v>Entra ou ñ para leitura: sim - bom</v>
      </c>
      <c r="AQ407">
        <v>0</v>
      </c>
      <c r="AR407">
        <f>VLOOKUP(C407,[1]base_traduzida!$C$1:$CN$437,85,FALSE)</f>
        <v>0</v>
      </c>
      <c r="AS407">
        <f>VLOOKUP(C407,[1]base_traduzida!$C$1:$CN$437,83,FALSE)</f>
        <v>44368</v>
      </c>
      <c r="AT407">
        <f>VLOOKUP(C407,[1]base_traduzida!$C$1:$CN$437,84,FALSE)</f>
        <v>0</v>
      </c>
      <c r="AU407" t="str">
        <f>VLOOKUP(C407,[1]base_traduzida!$C$1:$CN$437,82,FALSE)</f>
        <v>Bom</v>
      </c>
      <c r="AV407">
        <f>VLOOKUP(C407,[1]base_traduzida!$C$1:$CN$437,90,FALSE)</f>
        <v>0</v>
      </c>
      <c r="AW407">
        <f>VLOOKUP(C407,[1]base_traduzida!$C$1:$CN$437,66,FALSE)</f>
        <v>1</v>
      </c>
      <c r="AX407">
        <f>VLOOKUP(C407,[1]base_traduzida!$C$1:$CN$437,64,FALSE)</f>
        <v>1</v>
      </c>
      <c r="AY407" t="str">
        <f>VLOOKUP(C407,[1]base_traduzida!$C$1:$CN$437,65,FALSE)</f>
        <v>Leitura completa: sim - intressante para fundamentar subnotificacao, parece q só usou a midia DailyStrength</v>
      </c>
      <c r="AZ407">
        <f>VLOOKUP(C407,[1]base_traduzida!$C$1:$CN$437,69,FALSE)</f>
        <v>0</v>
      </c>
    </row>
    <row r="408" spans="1:52" x14ac:dyDescent="0.25">
      <c r="A408" t="s">
        <v>3073</v>
      </c>
      <c r="B408" t="s">
        <v>3074</v>
      </c>
      <c r="C408" t="s">
        <v>3075</v>
      </c>
      <c r="D408" t="s">
        <v>3076</v>
      </c>
      <c r="E408">
        <v>2018</v>
      </c>
      <c r="G408">
        <v>3</v>
      </c>
      <c r="H408" t="s">
        <v>3077</v>
      </c>
      <c r="I408" t="s">
        <v>3078</v>
      </c>
      <c r="J408" t="s">
        <v>61</v>
      </c>
      <c r="L408">
        <v>9</v>
      </c>
      <c r="M408" t="b">
        <v>1</v>
      </c>
      <c r="N408" t="s">
        <v>3079</v>
      </c>
      <c r="O408" t="s">
        <v>3080</v>
      </c>
      <c r="T408" t="s">
        <v>54</v>
      </c>
      <c r="U408" t="s">
        <v>55</v>
      </c>
      <c r="W408" t="s">
        <v>57</v>
      </c>
      <c r="AA408">
        <f>VLOOKUP(C408,[1]base_traduzida!$C$1:$CN$437,8,FALSE)</f>
        <v>0</v>
      </c>
      <c r="AB408">
        <f>VLOOKUP(C408,[1]base_traduzida!$C$1:$CN$437,9,FALSE)</f>
        <v>1</v>
      </c>
      <c r="AC408">
        <f>VLOOKUP(C408,[1]base_traduzida!$C$1:$CN$437,16,FALSE)</f>
        <v>0</v>
      </c>
      <c r="AD408">
        <f>VLOOKUP(C408,[1]base_traduzida!$C$1:$CN$437,68,FALSE)</f>
        <v>1</v>
      </c>
      <c r="AE408">
        <f>VLOOKUP(C408,[1]base_traduzida!$C$1:$CN$437,67,FALSE)</f>
        <v>0</v>
      </c>
      <c r="AF408">
        <f>VLOOKUP(C408,[1]base_traduzida!$C$1:$CN$437,71,FALSE)</f>
        <v>0</v>
      </c>
      <c r="AG408">
        <f>VLOOKUP(C408,[1]base_traduzida!$C$1:$CN$437,72,FALSE)</f>
        <v>0</v>
      </c>
      <c r="AH408">
        <f>VLOOKUP(C408,[1]base_traduzida!$C$1:$CN$437,73,FALSE)</f>
        <v>0</v>
      </c>
      <c r="AI408">
        <f>VLOOKUP(C408,[1]base_traduzida!$C$1:$CN$437,74,FALSE)</f>
        <v>0</v>
      </c>
      <c r="AJ408">
        <f>VLOOKUP(C408,[1]base_traduzida!$C$1:$CN$437,75,FALSE)</f>
        <v>0</v>
      </c>
      <c r="AK408">
        <f>VLOOKUP(C408,[1]base_traduzida!$C$1:$CN$437,76,FALSE)</f>
        <v>0</v>
      </c>
      <c r="AL408">
        <f>VLOOKUP(C408,[1]base_traduzida!$C$1:$CN$437,77,FALSE)</f>
        <v>0</v>
      </c>
      <c r="AM408">
        <f>VLOOKUP(C408,[1]base_traduzida!$C$1:$CN$437,78,FALSE)</f>
        <v>0</v>
      </c>
      <c r="AN408">
        <v>0</v>
      </c>
      <c r="AO408">
        <f>VLOOKUP(C408,[1]base_traduzida!$C$1:$CN$437,80,FALSE)</f>
        <v>0</v>
      </c>
      <c r="AP408" t="str">
        <f>VLOOKUP(C408,[1]base_traduzida!$C$1:$CN$437,81,FALSE)</f>
        <v>Entra ou ñ para leitura: talvez - PNL em nuvem em analise emocional</v>
      </c>
      <c r="AQ408">
        <v>0</v>
      </c>
      <c r="AR408">
        <f>VLOOKUP(C408,[1]base_traduzida!$C$1:$CN$437,85,FALSE)</f>
        <v>0</v>
      </c>
      <c r="AS408">
        <f>VLOOKUP(C408,[1]base_traduzida!$C$1:$CN$437,83,FALSE)</f>
        <v>44371</v>
      </c>
      <c r="AT408">
        <f>VLOOKUP(C408,[1]base_traduzida!$C$1:$CN$437,84,FALSE)</f>
        <v>0</v>
      </c>
      <c r="AU408" t="str">
        <f>VLOOKUP(C408,[1]base_traduzida!$C$1:$CN$437,82,FALSE)</f>
        <v>Razoavel</v>
      </c>
      <c r="AV408">
        <f>VLOOKUP(C408,[1]base_traduzida!$C$1:$CN$437,90,FALSE)</f>
        <v>0</v>
      </c>
      <c r="AW408">
        <f>VLOOKUP(C408,[1]base_traduzida!$C$1:$CN$437,66,FALSE)</f>
        <v>0</v>
      </c>
      <c r="AX408">
        <f>VLOOKUP(C408,[1]base_traduzida!$C$1:$CN$437,64,FALSE)</f>
        <v>0</v>
      </c>
      <c r="AY408">
        <f>VLOOKUP(C408,[1]base_traduzida!$C$1:$CN$437,65,FALSE)</f>
        <v>0</v>
      </c>
      <c r="AZ408">
        <f>VLOOKUP(C408,[1]base_traduzida!$C$1:$CN$437,69,FALSE)</f>
        <v>0</v>
      </c>
    </row>
    <row r="409" spans="1:52" x14ac:dyDescent="0.25">
      <c r="A409" t="s">
        <v>3081</v>
      </c>
      <c r="B409" t="s">
        <v>3082</v>
      </c>
      <c r="C409" t="s">
        <v>3083</v>
      </c>
      <c r="D409" t="s">
        <v>3084</v>
      </c>
      <c r="E409">
        <v>2021</v>
      </c>
      <c r="G409">
        <v>1</v>
      </c>
      <c r="H409" t="s">
        <v>3085</v>
      </c>
      <c r="I409" t="s">
        <v>3086</v>
      </c>
      <c r="J409" t="s">
        <v>61</v>
      </c>
      <c r="L409">
        <v>1</v>
      </c>
      <c r="M409" t="b">
        <v>0</v>
      </c>
      <c r="N409" t="s">
        <v>3087</v>
      </c>
      <c r="O409" t="s">
        <v>1148</v>
      </c>
      <c r="T409" t="s">
        <v>54</v>
      </c>
      <c r="U409" t="s">
        <v>55</v>
      </c>
      <c r="V409" t="s">
        <v>140</v>
      </c>
      <c r="W409" t="s">
        <v>57</v>
      </c>
      <c r="AA409" t="e">
        <f>VLOOKUP(C409,[1]base_traduzida!$C$1:$CN$437,8,FALSE)</f>
        <v>#N/A</v>
      </c>
      <c r="AB409" t="e">
        <f>VLOOKUP(C409,[1]base_traduzida!$C$1:$CN$437,9,FALSE)</f>
        <v>#N/A</v>
      </c>
      <c r="AC409" t="e">
        <f>VLOOKUP(C409,[1]base_traduzida!$C$1:$CN$437,16,FALSE)</f>
        <v>#N/A</v>
      </c>
      <c r="AD409" t="e">
        <f>VLOOKUP(C409,[1]base_traduzida!$C$1:$CN$437,68,FALSE)</f>
        <v>#N/A</v>
      </c>
      <c r="AE409" t="e">
        <f>VLOOKUP(C409,[1]base_traduzida!$C$1:$CN$437,67,FALSE)</f>
        <v>#N/A</v>
      </c>
      <c r="AF409" t="e">
        <f>VLOOKUP(C409,[1]base_traduzida!$C$1:$CN$437,71,FALSE)</f>
        <v>#N/A</v>
      </c>
      <c r="AG409" t="e">
        <f>VLOOKUP(C409,[1]base_traduzida!$C$1:$CN$437,72,FALSE)</f>
        <v>#N/A</v>
      </c>
      <c r="AH409" t="e">
        <f>VLOOKUP(C409,[1]base_traduzida!$C$1:$CN$437,73,FALSE)</f>
        <v>#N/A</v>
      </c>
      <c r="AI409" t="e">
        <f>VLOOKUP(C409,[1]base_traduzida!$C$1:$CN$437,74,FALSE)</f>
        <v>#N/A</v>
      </c>
      <c r="AJ409" t="e">
        <f>VLOOKUP(C409,[1]base_traduzida!$C$1:$CN$437,75,FALSE)</f>
        <v>#N/A</v>
      </c>
      <c r="AK409" t="e">
        <f>VLOOKUP(C409,[1]base_traduzida!$C$1:$CN$437,76,FALSE)</f>
        <v>#N/A</v>
      </c>
      <c r="AL409" t="e">
        <f>VLOOKUP(C409,[1]base_traduzida!$C$1:$CN$437,77,FALSE)</f>
        <v>#N/A</v>
      </c>
      <c r="AM409" t="e">
        <f>VLOOKUP(C409,[1]base_traduzida!$C$1:$CN$437,78,FALSE)</f>
        <v>#N/A</v>
      </c>
      <c r="AN409">
        <v>0</v>
      </c>
      <c r="AO409" t="e">
        <f>VLOOKUP(C409,[1]base_traduzida!$C$1:$CN$437,80,FALSE)</f>
        <v>#N/A</v>
      </c>
      <c r="AP409" t="e">
        <f>VLOOKUP(C409,[1]base_traduzida!$C$1:$CN$437,81,FALSE)</f>
        <v>#N/A</v>
      </c>
      <c r="AQ409">
        <v>0</v>
      </c>
      <c r="AR409" t="e">
        <f>VLOOKUP(C409,[1]base_traduzida!$C$1:$CN$437,85,FALSE)</f>
        <v>#N/A</v>
      </c>
      <c r="AS409" t="e">
        <f>VLOOKUP(C409,[1]base_traduzida!$C$1:$CN$437,83,FALSE)</f>
        <v>#N/A</v>
      </c>
      <c r="AT409" t="e">
        <f>VLOOKUP(C409,[1]base_traduzida!$C$1:$CN$437,84,FALSE)</f>
        <v>#N/A</v>
      </c>
      <c r="AU409" t="e">
        <f>VLOOKUP(C409,[1]base_traduzida!$C$1:$CN$437,82,FALSE)</f>
        <v>#N/A</v>
      </c>
      <c r="AV409" t="e">
        <f>VLOOKUP(C409,[1]base_traduzida!$C$1:$CN$437,90,FALSE)</f>
        <v>#N/A</v>
      </c>
      <c r="AW409" t="e">
        <f>VLOOKUP(C409,[1]base_traduzida!$C$1:$CN$437,66,FALSE)</f>
        <v>#N/A</v>
      </c>
      <c r="AX409" t="e">
        <f>VLOOKUP(C409,[1]base_traduzida!$C$1:$CN$437,64,FALSE)</f>
        <v>#N/A</v>
      </c>
      <c r="AY409" t="e">
        <f>VLOOKUP(C409,[1]base_traduzida!$C$1:$CN$437,65,FALSE)</f>
        <v>#N/A</v>
      </c>
      <c r="AZ409" t="e">
        <f>VLOOKUP(C409,[1]base_traduzida!$C$1:$CN$437,69,FALSE)</f>
        <v>#N/A</v>
      </c>
    </row>
    <row r="410" spans="1:52" x14ac:dyDescent="0.25">
      <c r="A410" t="s">
        <v>3088</v>
      </c>
      <c r="B410" t="s">
        <v>3089</v>
      </c>
      <c r="C410" t="s">
        <v>3090</v>
      </c>
      <c r="D410" t="s">
        <v>3091</v>
      </c>
      <c r="E410">
        <v>2018</v>
      </c>
      <c r="G410">
        <v>10</v>
      </c>
      <c r="H410" t="s">
        <v>3092</v>
      </c>
      <c r="I410" t="s">
        <v>3093</v>
      </c>
      <c r="J410" t="s">
        <v>61</v>
      </c>
      <c r="L410">
        <v>1</v>
      </c>
      <c r="M410" t="b">
        <v>0</v>
      </c>
      <c r="N410" t="s">
        <v>3094</v>
      </c>
      <c r="O410" t="s">
        <v>72</v>
      </c>
      <c r="P410" t="s">
        <v>3095</v>
      </c>
      <c r="Q410" t="s">
        <v>3096</v>
      </c>
      <c r="S410">
        <v>138831</v>
      </c>
      <c r="T410" t="s">
        <v>54</v>
      </c>
      <c r="U410" t="s">
        <v>75</v>
      </c>
      <c r="W410" t="s">
        <v>57</v>
      </c>
      <c r="AA410">
        <f>VLOOKUP(C410,[1]base_traduzida!$C$1:$CN$437,8,FALSE)</f>
        <v>0</v>
      </c>
      <c r="AB410">
        <f>VLOOKUP(C410,[1]base_traduzida!$C$1:$CN$437,9,FALSE)</f>
        <v>0</v>
      </c>
      <c r="AC410">
        <f>VLOOKUP(C410,[1]base_traduzida!$C$1:$CN$437,16,FALSE)</f>
        <v>1</v>
      </c>
      <c r="AD410">
        <f>VLOOKUP(C410,[1]base_traduzida!$C$1:$CN$437,68,FALSE)</f>
        <v>1</v>
      </c>
      <c r="AE410">
        <f>VLOOKUP(C410,[1]base_traduzida!$C$1:$CN$437,67,FALSE)</f>
        <v>0</v>
      </c>
      <c r="AF410">
        <f>VLOOKUP(C410,[1]base_traduzida!$C$1:$CN$437,71,FALSE)</f>
        <v>0</v>
      </c>
      <c r="AG410">
        <f>VLOOKUP(C410,[1]base_traduzida!$C$1:$CN$437,72,FALSE)</f>
        <v>0</v>
      </c>
      <c r="AH410">
        <f>VLOOKUP(C410,[1]base_traduzida!$C$1:$CN$437,73,FALSE)</f>
        <v>0</v>
      </c>
      <c r="AI410">
        <f>VLOOKUP(C410,[1]base_traduzida!$C$1:$CN$437,74,FALSE)</f>
        <v>0</v>
      </c>
      <c r="AJ410">
        <f>VLOOKUP(C410,[1]base_traduzida!$C$1:$CN$437,75,FALSE)</f>
        <v>0</v>
      </c>
      <c r="AK410">
        <f>VLOOKUP(C410,[1]base_traduzida!$C$1:$CN$437,76,FALSE)</f>
        <v>0</v>
      </c>
      <c r="AL410">
        <f>VLOOKUP(C410,[1]base_traduzida!$C$1:$CN$437,77,FALSE)</f>
        <v>0</v>
      </c>
      <c r="AM410">
        <f>VLOOKUP(C410,[1]base_traduzida!$C$1:$CN$437,78,FALSE)</f>
        <v>0</v>
      </c>
      <c r="AN410">
        <v>0</v>
      </c>
      <c r="AO410">
        <f>VLOOKUP(C410,[1]base_traduzida!$C$1:$CN$437,80,FALSE)</f>
        <v>0</v>
      </c>
      <c r="AP410" t="str">
        <f>VLOOKUP(C410,[1]base_traduzida!$C$1:$CN$437,81,FALSE)</f>
        <v>Entra ou ñ para leitura: sim</v>
      </c>
      <c r="AQ410">
        <v>0</v>
      </c>
      <c r="AR410">
        <f>VLOOKUP(C410,[1]base_traduzida!$C$1:$CN$437,85,FALSE)</f>
        <v>0</v>
      </c>
      <c r="AS410">
        <f>VLOOKUP(C410,[1]base_traduzida!$C$1:$CN$437,83,FALSE)</f>
        <v>44374</v>
      </c>
      <c r="AT410">
        <f>VLOOKUP(C410,[1]base_traduzida!$C$1:$CN$437,84,FALSE)</f>
        <v>0</v>
      </c>
      <c r="AU410" t="str">
        <f>VLOOKUP(C410,[1]base_traduzida!$C$1:$CN$437,82,FALSE)</f>
        <v>Excelente</v>
      </c>
      <c r="AV410">
        <f>VLOOKUP(C410,[1]base_traduzida!$C$1:$CN$437,90,FALSE)</f>
        <v>0</v>
      </c>
      <c r="AW410">
        <f>VLOOKUP(C410,[1]base_traduzida!$C$1:$CN$437,66,FALSE)</f>
        <v>1</v>
      </c>
      <c r="AX410">
        <f>VLOOKUP(C410,[1]base_traduzida!$C$1:$CN$437,64,FALSE)</f>
        <v>1</v>
      </c>
      <c r="AY410" t="str">
        <f>VLOOKUP(C410,[1]base_traduzida!$C$1:$CN$437,65,FALSE)</f>
        <v>Leitura completa: sim</v>
      </c>
      <c r="AZ410">
        <f>VLOOKUP(C410,[1]base_traduzida!$C$1:$CN$437,69,FALSE)</f>
        <v>0</v>
      </c>
    </row>
    <row r="411" spans="1:52" x14ac:dyDescent="0.25">
      <c r="A411" t="s">
        <v>3097</v>
      </c>
      <c r="B411" t="s">
        <v>3098</v>
      </c>
      <c r="C411" t="s">
        <v>3099</v>
      </c>
      <c r="D411" t="s">
        <v>3100</v>
      </c>
      <c r="E411">
        <v>2018</v>
      </c>
      <c r="F411" t="s">
        <v>61</v>
      </c>
      <c r="G411">
        <v>9</v>
      </c>
      <c r="H411" t="s">
        <v>3101</v>
      </c>
      <c r="I411" t="s">
        <v>3102</v>
      </c>
      <c r="J411" t="s">
        <v>61</v>
      </c>
      <c r="L411">
        <v>12</v>
      </c>
      <c r="M411" t="b">
        <v>1</v>
      </c>
      <c r="N411" t="s">
        <v>3103</v>
      </c>
      <c r="O411" t="s">
        <v>108</v>
      </c>
      <c r="T411" t="s">
        <v>54</v>
      </c>
      <c r="U411" t="s">
        <v>55</v>
      </c>
      <c r="V411" t="s">
        <v>246</v>
      </c>
      <c r="W411" t="s">
        <v>57</v>
      </c>
      <c r="AA411">
        <f>VLOOKUP(C411,[1]base_traduzida!$C$1:$CN$437,8,FALSE)</f>
        <v>0</v>
      </c>
      <c r="AB411">
        <f>VLOOKUP(C411,[1]base_traduzida!$C$1:$CN$437,9,FALSE)</f>
        <v>0</v>
      </c>
      <c r="AC411">
        <f>VLOOKUP(C411,[1]base_traduzida!$C$1:$CN$437,16,FALSE)</f>
        <v>0</v>
      </c>
      <c r="AD411">
        <f>VLOOKUP(C411,[1]base_traduzida!$C$1:$CN$437,68,FALSE)</f>
        <v>1</v>
      </c>
      <c r="AE411">
        <f>VLOOKUP(C411,[1]base_traduzida!$C$1:$CN$437,67,FALSE)</f>
        <v>0</v>
      </c>
      <c r="AF411">
        <f>VLOOKUP(C411,[1]base_traduzida!$C$1:$CN$437,71,FALSE)</f>
        <v>0</v>
      </c>
      <c r="AG411">
        <f>VLOOKUP(C411,[1]base_traduzida!$C$1:$CN$437,72,FALSE)</f>
        <v>0</v>
      </c>
      <c r="AH411">
        <f>VLOOKUP(C411,[1]base_traduzida!$C$1:$CN$437,73,FALSE)</f>
        <v>0</v>
      </c>
      <c r="AI411">
        <f>VLOOKUP(C411,[1]base_traduzida!$C$1:$CN$437,74,FALSE)</f>
        <v>0</v>
      </c>
      <c r="AJ411">
        <f>VLOOKUP(C411,[1]base_traduzida!$C$1:$CN$437,75,FALSE)</f>
        <v>0</v>
      </c>
      <c r="AK411">
        <f>VLOOKUP(C411,[1]base_traduzida!$C$1:$CN$437,76,FALSE)</f>
        <v>0</v>
      </c>
      <c r="AL411">
        <f>VLOOKUP(C411,[1]base_traduzida!$C$1:$CN$437,77,FALSE)</f>
        <v>0</v>
      </c>
      <c r="AM411">
        <f>VLOOKUP(C411,[1]base_traduzida!$C$1:$CN$437,78,FALSE)</f>
        <v>0</v>
      </c>
      <c r="AN411">
        <v>0</v>
      </c>
      <c r="AO411">
        <f>VLOOKUP(C411,[1]base_traduzida!$C$1:$CN$437,80,FALSE)</f>
        <v>0</v>
      </c>
      <c r="AP411" t="str">
        <f>VLOOKUP(C411,[1]base_traduzida!$C$1:$CN$437,81,FALSE)</f>
        <v>Entra ou ñ para leitura: não</v>
      </c>
      <c r="AQ411">
        <v>0</v>
      </c>
      <c r="AR411">
        <f>VLOOKUP(C411,[1]base_traduzida!$C$1:$CN$437,85,FALSE)</f>
        <v>0</v>
      </c>
      <c r="AS411">
        <f>VLOOKUP(C411,[1]base_traduzida!$C$1:$CN$437,83,FALSE)</f>
        <v>44374</v>
      </c>
      <c r="AT411">
        <f>VLOOKUP(C411,[1]base_traduzida!$C$1:$CN$437,84,FALSE)</f>
        <v>0</v>
      </c>
      <c r="AU411" t="str">
        <f>VLOOKUP(C411,[1]base_traduzida!$C$1:$CN$437,82,FALSE)</f>
        <v>Ruim</v>
      </c>
      <c r="AV411">
        <f>VLOOKUP(C411,[1]base_traduzida!$C$1:$CN$437,90,FALSE)</f>
        <v>0</v>
      </c>
      <c r="AW411">
        <f>VLOOKUP(C411,[1]base_traduzida!$C$1:$CN$437,66,FALSE)</f>
        <v>0</v>
      </c>
      <c r="AX411">
        <f>VLOOKUP(C411,[1]base_traduzida!$C$1:$CN$437,64,FALSE)</f>
        <v>0</v>
      </c>
      <c r="AY411">
        <f>VLOOKUP(C411,[1]base_traduzida!$C$1:$CN$437,65,FALSE)</f>
        <v>0</v>
      </c>
      <c r="AZ411">
        <f>VLOOKUP(C411,[1]base_traduzida!$C$1:$CN$437,69,FALSE)</f>
        <v>0</v>
      </c>
    </row>
    <row r="412" spans="1:52" x14ac:dyDescent="0.25">
      <c r="A412" t="s">
        <v>3104</v>
      </c>
      <c r="B412" t="s">
        <v>3105</v>
      </c>
      <c r="C412" t="s">
        <v>3106</v>
      </c>
      <c r="D412" t="s">
        <v>3107</v>
      </c>
      <c r="E412">
        <v>2015</v>
      </c>
      <c r="G412">
        <v>227</v>
      </c>
      <c r="H412" t="s">
        <v>3108</v>
      </c>
      <c r="I412" t="s">
        <v>3109</v>
      </c>
      <c r="J412" t="s">
        <v>61</v>
      </c>
      <c r="L412">
        <v>12</v>
      </c>
      <c r="M412" t="b">
        <v>1</v>
      </c>
      <c r="N412" t="s">
        <v>3110</v>
      </c>
      <c r="O412" t="s">
        <v>108</v>
      </c>
      <c r="T412" t="s">
        <v>54</v>
      </c>
      <c r="U412" t="s">
        <v>55</v>
      </c>
      <c r="V412" t="s">
        <v>149</v>
      </c>
      <c r="W412" t="s">
        <v>57</v>
      </c>
      <c r="AA412">
        <f>VLOOKUP(C412,[1]base_traduzida!$C$1:$CN$437,8,FALSE)</f>
        <v>0</v>
      </c>
      <c r="AB412">
        <f>VLOOKUP(C412,[1]base_traduzida!$C$1:$CN$437,9,FALSE)</f>
        <v>1</v>
      </c>
      <c r="AC412">
        <f>VLOOKUP(C412,[1]base_traduzida!$C$1:$CN$437,16,FALSE)</f>
        <v>1</v>
      </c>
      <c r="AD412">
        <f>VLOOKUP(C412,[1]base_traduzida!$C$1:$CN$437,68,FALSE)</f>
        <v>1</v>
      </c>
      <c r="AE412">
        <f>VLOOKUP(C412,[1]base_traduzida!$C$1:$CN$437,67,FALSE)</f>
        <v>0</v>
      </c>
      <c r="AF412">
        <f>VLOOKUP(C412,[1]base_traduzida!$C$1:$CN$437,71,FALSE)</f>
        <v>0</v>
      </c>
      <c r="AG412">
        <f>VLOOKUP(C412,[1]base_traduzida!$C$1:$CN$437,72,FALSE)</f>
        <v>0</v>
      </c>
      <c r="AH412">
        <f>VLOOKUP(C412,[1]base_traduzida!$C$1:$CN$437,73,FALSE)</f>
        <v>0</v>
      </c>
      <c r="AI412">
        <f>VLOOKUP(C412,[1]base_traduzida!$C$1:$CN$437,74,FALSE)</f>
        <v>0</v>
      </c>
      <c r="AJ412">
        <f>VLOOKUP(C412,[1]base_traduzida!$C$1:$CN$437,75,FALSE)</f>
        <v>0</v>
      </c>
      <c r="AK412">
        <f>VLOOKUP(C412,[1]base_traduzida!$C$1:$CN$437,76,FALSE)</f>
        <v>0</v>
      </c>
      <c r="AL412">
        <f>VLOOKUP(C412,[1]base_traduzida!$C$1:$CN$437,77,FALSE)</f>
        <v>0</v>
      </c>
      <c r="AM412">
        <f>VLOOKUP(C412,[1]base_traduzida!$C$1:$CN$437,78,FALSE)</f>
        <v>0</v>
      </c>
      <c r="AN412">
        <v>0</v>
      </c>
      <c r="AO412">
        <f>VLOOKUP(C412,[1]base_traduzida!$C$1:$CN$437,80,FALSE)</f>
        <v>0</v>
      </c>
      <c r="AP412" t="str">
        <f>VLOOKUP(C412,[1]base_traduzida!$C$1:$CN$437,81,FALSE)</f>
        <v>Entra ou ñ para leitura: sim - bom</v>
      </c>
      <c r="AQ412">
        <v>0</v>
      </c>
      <c r="AR412">
        <f>VLOOKUP(C412,[1]base_traduzida!$C$1:$CN$437,85,FALSE)</f>
        <v>0</v>
      </c>
      <c r="AS412">
        <f>VLOOKUP(C412,[1]base_traduzida!$C$1:$CN$437,83,FALSE)</f>
        <v>44368</v>
      </c>
      <c r="AT412">
        <f>VLOOKUP(C412,[1]base_traduzida!$C$1:$CN$437,84,FALSE)</f>
        <v>0</v>
      </c>
      <c r="AU412" t="str">
        <f>VLOOKUP(C412,[1]base_traduzida!$C$1:$CN$437,82,FALSE)</f>
        <v>Bom</v>
      </c>
      <c r="AV412">
        <f>VLOOKUP(C412,[1]base_traduzida!$C$1:$CN$437,90,FALSE)</f>
        <v>0</v>
      </c>
      <c r="AW412">
        <f>VLOOKUP(C412,[1]base_traduzida!$C$1:$CN$437,66,FALSE)</f>
        <v>1</v>
      </c>
      <c r="AX412">
        <f>VLOOKUP(C412,[1]base_traduzida!$C$1:$CN$437,64,FALSE)</f>
        <v>1</v>
      </c>
      <c r="AY412" t="str">
        <f>VLOOKUP(C412,[1]base_traduzida!$C$1:$CN$437,65,FALSE)</f>
        <v>Leitura completa: sim</v>
      </c>
      <c r="AZ412">
        <f>VLOOKUP(C412,[1]base_traduzida!$C$1:$CN$437,69,FALSE)</f>
        <v>0</v>
      </c>
    </row>
    <row r="413" spans="1:52" x14ac:dyDescent="0.25">
      <c r="A413" t="s">
        <v>3111</v>
      </c>
      <c r="C413" t="s">
        <v>3112</v>
      </c>
      <c r="D413" t="s">
        <v>3113</v>
      </c>
      <c r="E413">
        <v>2011</v>
      </c>
      <c r="G413">
        <v>125</v>
      </c>
      <c r="H413" t="s">
        <v>3114</v>
      </c>
      <c r="I413" t="s">
        <v>3115</v>
      </c>
      <c r="J413" t="s">
        <v>61</v>
      </c>
      <c r="L413">
        <v>10</v>
      </c>
      <c r="M413" t="b">
        <v>1</v>
      </c>
      <c r="N413" t="s">
        <v>3116</v>
      </c>
      <c r="T413" t="s">
        <v>54</v>
      </c>
      <c r="U413" t="s">
        <v>55</v>
      </c>
      <c r="W413" t="s">
        <v>57</v>
      </c>
      <c r="AA413">
        <f>VLOOKUP(C413,[1]base_traduzida!$C$1:$CN$437,8,FALSE)</f>
        <v>0</v>
      </c>
      <c r="AB413">
        <f>VLOOKUP(C413,[1]base_traduzida!$C$1:$CN$437,9,FALSE)</f>
        <v>0</v>
      </c>
      <c r="AC413">
        <f>VLOOKUP(C413,[1]base_traduzida!$C$1:$CN$437,16,FALSE)</f>
        <v>0</v>
      </c>
      <c r="AD413">
        <f>VLOOKUP(C413,[1]base_traduzida!$C$1:$CN$437,68,FALSE)</f>
        <v>0</v>
      </c>
      <c r="AE413">
        <f>VLOOKUP(C413,[1]base_traduzida!$C$1:$CN$437,67,FALSE)</f>
        <v>0</v>
      </c>
      <c r="AF413">
        <f>VLOOKUP(C413,[1]base_traduzida!$C$1:$CN$437,71,FALSE)</f>
        <v>0</v>
      </c>
      <c r="AG413">
        <f>VLOOKUP(C413,[1]base_traduzida!$C$1:$CN$437,72,FALSE)</f>
        <v>0</v>
      </c>
      <c r="AH413">
        <f>VLOOKUP(C413,[1]base_traduzida!$C$1:$CN$437,73,FALSE)</f>
        <v>0</v>
      </c>
      <c r="AI413">
        <f>VLOOKUP(C413,[1]base_traduzida!$C$1:$CN$437,74,FALSE)</f>
        <v>0</v>
      </c>
      <c r="AJ413">
        <f>VLOOKUP(C413,[1]base_traduzida!$C$1:$CN$437,75,FALSE)</f>
        <v>0</v>
      </c>
      <c r="AK413">
        <f>VLOOKUP(C413,[1]base_traduzida!$C$1:$CN$437,76,FALSE)</f>
        <v>0</v>
      </c>
      <c r="AL413">
        <f>VLOOKUP(C413,[1]base_traduzida!$C$1:$CN$437,77,FALSE)</f>
        <v>0</v>
      </c>
      <c r="AM413">
        <f>VLOOKUP(C413,[1]base_traduzida!$C$1:$CN$437,78,FALSE)</f>
        <v>0</v>
      </c>
      <c r="AN413">
        <v>0</v>
      </c>
      <c r="AO413">
        <f>VLOOKUP(C413,[1]base_traduzida!$C$1:$CN$437,80,FALSE)</f>
        <v>0</v>
      </c>
      <c r="AP413">
        <f>VLOOKUP(C413,[1]base_traduzida!$C$1:$CN$437,81,FALSE)</f>
        <v>0</v>
      </c>
      <c r="AQ413">
        <v>0</v>
      </c>
      <c r="AR413">
        <f>VLOOKUP(C413,[1]base_traduzida!$C$1:$CN$437,85,FALSE)</f>
        <v>0</v>
      </c>
      <c r="AS413">
        <f>VLOOKUP(C413,[1]base_traduzida!$C$1:$CN$437,83,FALSE)</f>
        <v>0</v>
      </c>
      <c r="AT413">
        <f>VLOOKUP(C413,[1]base_traduzida!$C$1:$CN$437,84,FALSE)</f>
        <v>0</v>
      </c>
      <c r="AU413">
        <f>VLOOKUP(C413,[1]base_traduzida!$C$1:$CN$437,82,FALSE)</f>
        <v>0</v>
      </c>
      <c r="AV413">
        <f>VLOOKUP(C413,[1]base_traduzida!$C$1:$CN$437,90,FALSE)</f>
        <v>0</v>
      </c>
      <c r="AW413">
        <f>VLOOKUP(C413,[1]base_traduzida!$C$1:$CN$437,66,FALSE)</f>
        <v>0</v>
      </c>
      <c r="AX413">
        <f>VLOOKUP(C413,[1]base_traduzida!$C$1:$CN$437,64,FALSE)</f>
        <v>0</v>
      </c>
      <c r="AY413">
        <f>VLOOKUP(C413,[1]base_traduzida!$C$1:$CN$437,65,FALSE)</f>
        <v>0</v>
      </c>
      <c r="AZ413">
        <f>VLOOKUP(C413,[1]base_traduzida!$C$1:$CN$437,69,FALSE)</f>
        <v>0</v>
      </c>
    </row>
    <row r="414" spans="1:52" x14ac:dyDescent="0.25">
      <c r="A414" t="s">
        <v>3117</v>
      </c>
      <c r="B414" t="s">
        <v>3118</v>
      </c>
      <c r="C414" t="s">
        <v>3119</v>
      </c>
      <c r="D414" t="s">
        <v>3120</v>
      </c>
      <c r="E414">
        <v>2021</v>
      </c>
      <c r="G414">
        <v>1</v>
      </c>
      <c r="H414" t="s">
        <v>3121</v>
      </c>
      <c r="I414" t="s">
        <v>3122</v>
      </c>
      <c r="L414">
        <v>5</v>
      </c>
      <c r="M414" t="b">
        <v>1</v>
      </c>
      <c r="N414" t="s">
        <v>3123</v>
      </c>
      <c r="O414" t="s">
        <v>1007</v>
      </c>
      <c r="P414" t="s">
        <v>3124</v>
      </c>
      <c r="Q414" t="s">
        <v>3125</v>
      </c>
      <c r="S414">
        <v>173047</v>
      </c>
      <c r="T414" t="s">
        <v>54</v>
      </c>
      <c r="U414" t="s">
        <v>75</v>
      </c>
      <c r="W414" t="s">
        <v>57</v>
      </c>
      <c r="AA414" t="e">
        <f>VLOOKUP(C414,[1]base_traduzida!$C$1:$CN$437,8,FALSE)</f>
        <v>#N/A</v>
      </c>
      <c r="AB414" t="e">
        <f>VLOOKUP(C414,[1]base_traduzida!$C$1:$CN$437,9,FALSE)</f>
        <v>#N/A</v>
      </c>
      <c r="AC414" t="e">
        <f>VLOOKUP(C414,[1]base_traduzida!$C$1:$CN$437,16,FALSE)</f>
        <v>#N/A</v>
      </c>
      <c r="AD414" t="e">
        <f>VLOOKUP(C414,[1]base_traduzida!$C$1:$CN$437,68,FALSE)</f>
        <v>#N/A</v>
      </c>
      <c r="AE414" t="e">
        <f>VLOOKUP(C414,[1]base_traduzida!$C$1:$CN$437,67,FALSE)</f>
        <v>#N/A</v>
      </c>
      <c r="AF414" t="e">
        <f>VLOOKUP(C414,[1]base_traduzida!$C$1:$CN$437,71,FALSE)</f>
        <v>#N/A</v>
      </c>
      <c r="AG414" t="e">
        <f>VLOOKUP(C414,[1]base_traduzida!$C$1:$CN$437,72,FALSE)</f>
        <v>#N/A</v>
      </c>
      <c r="AH414" t="e">
        <f>VLOOKUP(C414,[1]base_traduzida!$C$1:$CN$437,73,FALSE)</f>
        <v>#N/A</v>
      </c>
      <c r="AI414" t="e">
        <f>VLOOKUP(C414,[1]base_traduzida!$C$1:$CN$437,74,FALSE)</f>
        <v>#N/A</v>
      </c>
      <c r="AJ414" t="e">
        <f>VLOOKUP(C414,[1]base_traduzida!$C$1:$CN$437,75,FALSE)</f>
        <v>#N/A</v>
      </c>
      <c r="AK414" t="e">
        <f>VLOOKUP(C414,[1]base_traduzida!$C$1:$CN$437,76,FALSE)</f>
        <v>#N/A</v>
      </c>
      <c r="AL414" t="e">
        <f>VLOOKUP(C414,[1]base_traduzida!$C$1:$CN$437,77,FALSE)</f>
        <v>#N/A</v>
      </c>
      <c r="AM414" t="e">
        <f>VLOOKUP(C414,[1]base_traduzida!$C$1:$CN$437,78,FALSE)</f>
        <v>#N/A</v>
      </c>
      <c r="AN414">
        <v>0</v>
      </c>
      <c r="AO414" t="e">
        <f>VLOOKUP(C414,[1]base_traduzida!$C$1:$CN$437,80,FALSE)</f>
        <v>#N/A</v>
      </c>
      <c r="AP414" t="e">
        <f>VLOOKUP(C414,[1]base_traduzida!$C$1:$CN$437,81,FALSE)</f>
        <v>#N/A</v>
      </c>
      <c r="AQ414">
        <v>0</v>
      </c>
      <c r="AR414" t="e">
        <f>VLOOKUP(C414,[1]base_traduzida!$C$1:$CN$437,85,FALSE)</f>
        <v>#N/A</v>
      </c>
      <c r="AS414" t="e">
        <f>VLOOKUP(C414,[1]base_traduzida!$C$1:$CN$437,83,FALSE)</f>
        <v>#N/A</v>
      </c>
      <c r="AT414" t="e">
        <f>VLOOKUP(C414,[1]base_traduzida!$C$1:$CN$437,84,FALSE)</f>
        <v>#N/A</v>
      </c>
      <c r="AU414" t="e">
        <f>VLOOKUP(C414,[1]base_traduzida!$C$1:$CN$437,82,FALSE)</f>
        <v>#N/A</v>
      </c>
      <c r="AV414" t="e">
        <f>VLOOKUP(C414,[1]base_traduzida!$C$1:$CN$437,90,FALSE)</f>
        <v>#N/A</v>
      </c>
      <c r="AW414" t="e">
        <f>VLOOKUP(C414,[1]base_traduzida!$C$1:$CN$437,66,FALSE)</f>
        <v>#N/A</v>
      </c>
      <c r="AX414" t="e">
        <f>VLOOKUP(C414,[1]base_traduzida!$C$1:$CN$437,64,FALSE)</f>
        <v>#N/A</v>
      </c>
      <c r="AY414" t="e">
        <f>VLOOKUP(C414,[1]base_traduzida!$C$1:$CN$437,65,FALSE)</f>
        <v>#N/A</v>
      </c>
      <c r="AZ414" t="e">
        <f>VLOOKUP(C414,[1]base_traduzida!$C$1:$CN$437,69,FALSE)</f>
        <v>#N/A</v>
      </c>
    </row>
    <row r="415" spans="1:52" x14ac:dyDescent="0.25">
      <c r="A415" t="s">
        <v>3126</v>
      </c>
      <c r="B415" t="s">
        <v>3127</v>
      </c>
      <c r="C415" t="s">
        <v>3128</v>
      </c>
      <c r="D415" t="s">
        <v>3129</v>
      </c>
      <c r="E415">
        <v>2021</v>
      </c>
      <c r="G415">
        <v>4</v>
      </c>
      <c r="H415" t="s">
        <v>3130</v>
      </c>
      <c r="I415" t="s">
        <v>3131</v>
      </c>
      <c r="L415">
        <v>1</v>
      </c>
      <c r="M415" t="b">
        <v>0</v>
      </c>
      <c r="N415" t="s">
        <v>3132</v>
      </c>
      <c r="O415" t="s">
        <v>254</v>
      </c>
      <c r="T415" t="s">
        <v>54</v>
      </c>
      <c r="U415" t="s">
        <v>55</v>
      </c>
      <c r="V415" t="s">
        <v>140</v>
      </c>
      <c r="W415" t="s">
        <v>57</v>
      </c>
      <c r="AA415">
        <f>VLOOKUP(C415,[1]base_traduzida!$C$1:$CN$437,8,FALSE)</f>
        <v>0</v>
      </c>
      <c r="AB415">
        <f>VLOOKUP(C415,[1]base_traduzida!$C$1:$CN$437,9,FALSE)</f>
        <v>0</v>
      </c>
      <c r="AC415">
        <f>VLOOKUP(C415,[1]base_traduzida!$C$1:$CN$437,16,FALSE)</f>
        <v>0</v>
      </c>
      <c r="AD415">
        <f>VLOOKUP(C415,[1]base_traduzida!$C$1:$CN$437,68,FALSE)</f>
        <v>1</v>
      </c>
      <c r="AE415">
        <f>VLOOKUP(C415,[1]base_traduzida!$C$1:$CN$437,67,FALSE)</f>
        <v>0</v>
      </c>
      <c r="AF415">
        <f>VLOOKUP(C415,[1]base_traduzida!$C$1:$CN$437,71,FALSE)</f>
        <v>0</v>
      </c>
      <c r="AG415">
        <f>VLOOKUP(C415,[1]base_traduzida!$C$1:$CN$437,72,FALSE)</f>
        <v>0</v>
      </c>
      <c r="AH415">
        <f>VLOOKUP(C415,[1]base_traduzida!$C$1:$CN$437,73,FALSE)</f>
        <v>0</v>
      </c>
      <c r="AI415">
        <f>VLOOKUP(C415,[1]base_traduzida!$C$1:$CN$437,74,FALSE)</f>
        <v>0</v>
      </c>
      <c r="AJ415">
        <f>VLOOKUP(C415,[1]base_traduzida!$C$1:$CN$437,75,FALSE)</f>
        <v>0</v>
      </c>
      <c r="AK415">
        <f>VLOOKUP(C415,[1]base_traduzida!$C$1:$CN$437,76,FALSE)</f>
        <v>0</v>
      </c>
      <c r="AL415">
        <f>VLOOKUP(C415,[1]base_traduzida!$C$1:$CN$437,77,FALSE)</f>
        <v>0</v>
      </c>
      <c r="AM415">
        <f>VLOOKUP(C415,[1]base_traduzida!$C$1:$CN$437,78,FALSE)</f>
        <v>0</v>
      </c>
      <c r="AN415">
        <v>0</v>
      </c>
      <c r="AO415">
        <f>VLOOKUP(C415,[1]base_traduzida!$C$1:$CN$437,80,FALSE)</f>
        <v>0</v>
      </c>
      <c r="AP415" t="str">
        <f>VLOOKUP(C415,[1]base_traduzida!$C$1:$CN$437,81,FALSE)</f>
        <v>Entra ou ñ para leitura: não</v>
      </c>
      <c r="AQ415">
        <v>0</v>
      </c>
      <c r="AR415">
        <f>VLOOKUP(C415,[1]base_traduzida!$C$1:$CN$437,85,FALSE)</f>
        <v>0</v>
      </c>
      <c r="AS415">
        <f>VLOOKUP(C415,[1]base_traduzida!$C$1:$CN$437,83,FALSE)</f>
        <v>44375</v>
      </c>
      <c r="AT415">
        <f>VLOOKUP(C415,[1]base_traduzida!$C$1:$CN$437,84,FALSE)</f>
        <v>0</v>
      </c>
      <c r="AU415" t="str">
        <f>VLOOKUP(C415,[1]base_traduzida!$C$1:$CN$437,82,FALSE)</f>
        <v>Ruim</v>
      </c>
      <c r="AV415">
        <f>VLOOKUP(C415,[1]base_traduzida!$C$1:$CN$437,90,FALSE)</f>
        <v>0</v>
      </c>
      <c r="AW415">
        <f>VLOOKUP(C415,[1]base_traduzida!$C$1:$CN$437,66,FALSE)</f>
        <v>0</v>
      </c>
      <c r="AX415">
        <f>VLOOKUP(C415,[1]base_traduzida!$C$1:$CN$437,64,FALSE)</f>
        <v>0</v>
      </c>
      <c r="AY415">
        <f>VLOOKUP(C415,[1]base_traduzida!$C$1:$CN$437,65,FALSE)</f>
        <v>0</v>
      </c>
      <c r="AZ415">
        <f>VLOOKUP(C415,[1]base_traduzida!$C$1:$CN$437,69,FALSE)</f>
        <v>0</v>
      </c>
    </row>
    <row r="416" spans="1:52" x14ac:dyDescent="0.25">
      <c r="A416" t="s">
        <v>3133</v>
      </c>
      <c r="B416" t="s">
        <v>3134</v>
      </c>
      <c r="C416" t="s">
        <v>3135</v>
      </c>
      <c r="D416" t="s">
        <v>3136</v>
      </c>
      <c r="E416">
        <v>2018</v>
      </c>
      <c r="G416">
        <v>17</v>
      </c>
      <c r="H416" t="s">
        <v>3137</v>
      </c>
      <c r="I416" t="s">
        <v>3138</v>
      </c>
      <c r="J416" t="s">
        <v>61</v>
      </c>
      <c r="L416">
        <v>1</v>
      </c>
      <c r="M416" t="b">
        <v>0</v>
      </c>
      <c r="N416" t="s">
        <v>3139</v>
      </c>
      <c r="O416" t="s">
        <v>718</v>
      </c>
      <c r="T416" t="s">
        <v>54</v>
      </c>
      <c r="U416" t="s">
        <v>55</v>
      </c>
      <c r="V416" t="s">
        <v>140</v>
      </c>
      <c r="W416" t="s">
        <v>57</v>
      </c>
      <c r="AA416">
        <f>VLOOKUP(C416,[1]base_traduzida!$C$1:$CN$437,8,FALSE)</f>
        <v>0</v>
      </c>
      <c r="AB416">
        <f>VLOOKUP(C416,[1]base_traduzida!$C$1:$CN$437,9,FALSE)</f>
        <v>0</v>
      </c>
      <c r="AC416">
        <f>VLOOKUP(C416,[1]base_traduzida!$C$1:$CN$437,16,FALSE)</f>
        <v>0</v>
      </c>
      <c r="AD416">
        <f>VLOOKUP(C416,[1]base_traduzida!$C$1:$CN$437,68,FALSE)</f>
        <v>1</v>
      </c>
      <c r="AE416">
        <f>VLOOKUP(C416,[1]base_traduzida!$C$1:$CN$437,67,FALSE)</f>
        <v>0</v>
      </c>
      <c r="AF416">
        <f>VLOOKUP(C416,[1]base_traduzida!$C$1:$CN$437,71,FALSE)</f>
        <v>0</v>
      </c>
      <c r="AG416">
        <f>VLOOKUP(C416,[1]base_traduzida!$C$1:$CN$437,72,FALSE)</f>
        <v>0</v>
      </c>
      <c r="AH416">
        <f>VLOOKUP(C416,[1]base_traduzida!$C$1:$CN$437,73,FALSE)</f>
        <v>0</v>
      </c>
      <c r="AI416">
        <f>VLOOKUP(C416,[1]base_traduzida!$C$1:$CN$437,74,FALSE)</f>
        <v>0</v>
      </c>
      <c r="AJ416">
        <f>VLOOKUP(C416,[1]base_traduzida!$C$1:$CN$437,75,FALSE)</f>
        <v>0</v>
      </c>
      <c r="AK416">
        <f>VLOOKUP(C416,[1]base_traduzida!$C$1:$CN$437,76,FALSE)</f>
        <v>0</v>
      </c>
      <c r="AL416">
        <f>VLOOKUP(C416,[1]base_traduzida!$C$1:$CN$437,77,FALSE)</f>
        <v>0</v>
      </c>
      <c r="AM416">
        <f>VLOOKUP(C416,[1]base_traduzida!$C$1:$CN$437,78,FALSE)</f>
        <v>0</v>
      </c>
      <c r="AN416">
        <v>0</v>
      </c>
      <c r="AO416">
        <f>VLOOKUP(C416,[1]base_traduzida!$C$1:$CN$437,80,FALSE)</f>
        <v>0</v>
      </c>
      <c r="AP416" t="str">
        <f>VLOOKUP(C416,[1]base_traduzida!$C$1:$CN$437,81,FALSE)</f>
        <v>Entra ou ñ para leitura: talvez</v>
      </c>
      <c r="AQ416">
        <v>0</v>
      </c>
      <c r="AR416">
        <f>VLOOKUP(C416,[1]base_traduzida!$C$1:$CN$437,85,FALSE)</f>
        <v>0</v>
      </c>
      <c r="AS416">
        <f>VLOOKUP(C416,[1]base_traduzida!$C$1:$CN$437,83,FALSE)</f>
        <v>44374</v>
      </c>
      <c r="AT416">
        <f>VLOOKUP(C416,[1]base_traduzida!$C$1:$CN$437,84,FALSE)</f>
        <v>0</v>
      </c>
      <c r="AU416" t="str">
        <f>VLOOKUP(C416,[1]base_traduzida!$C$1:$CN$437,82,FALSE)</f>
        <v>Razoavel</v>
      </c>
      <c r="AV416">
        <f>VLOOKUP(C416,[1]base_traduzida!$C$1:$CN$437,90,FALSE)</f>
        <v>0</v>
      </c>
      <c r="AW416">
        <f>VLOOKUP(C416,[1]base_traduzida!$C$1:$CN$437,66,FALSE)</f>
        <v>0</v>
      </c>
      <c r="AX416">
        <f>VLOOKUP(C416,[1]base_traduzida!$C$1:$CN$437,64,FALSE)</f>
        <v>0</v>
      </c>
      <c r="AY416">
        <f>VLOOKUP(C416,[1]base_traduzida!$C$1:$CN$437,65,FALSE)</f>
        <v>0</v>
      </c>
      <c r="AZ416">
        <f>VLOOKUP(C416,[1]base_traduzida!$C$1:$CN$437,69,FALSE)</f>
        <v>0</v>
      </c>
    </row>
    <row r="417" spans="1:52" x14ac:dyDescent="0.25">
      <c r="B417" t="s">
        <v>3140</v>
      </c>
      <c r="C417" t="s">
        <v>3141</v>
      </c>
      <c r="D417" t="s">
        <v>3142</v>
      </c>
      <c r="I417" t="s">
        <v>523</v>
      </c>
      <c r="W417" t="s">
        <v>524</v>
      </c>
      <c r="X417">
        <v>2019</v>
      </c>
      <c r="Y417" t="s">
        <v>3143</v>
      </c>
      <c r="Z417" t="s">
        <v>3144</v>
      </c>
      <c r="AA417">
        <f>VLOOKUP(C417,[1]base_traduzida!$C$1:$CN$437,8,FALSE)</f>
        <v>0</v>
      </c>
      <c r="AB417">
        <f>VLOOKUP(C417,[1]base_traduzida!$C$1:$CN$437,9,FALSE)</f>
        <v>0</v>
      </c>
      <c r="AC417">
        <f>VLOOKUP(C417,[1]base_traduzida!$C$1:$CN$437,16,FALSE)</f>
        <v>1</v>
      </c>
      <c r="AD417">
        <f>VLOOKUP(C417,[1]base_traduzida!$C$1:$CN$437,68,FALSE)</f>
        <v>1</v>
      </c>
      <c r="AE417">
        <f>VLOOKUP(C417,[1]base_traduzida!$C$1:$CN$437,67,FALSE)</f>
        <v>0</v>
      </c>
      <c r="AF417">
        <f>VLOOKUP(C417,[1]base_traduzida!$C$1:$CN$437,71,FALSE)</f>
        <v>0</v>
      </c>
      <c r="AG417">
        <f>VLOOKUP(C417,[1]base_traduzida!$C$1:$CN$437,72,FALSE)</f>
        <v>0</v>
      </c>
      <c r="AH417">
        <f>VLOOKUP(C417,[1]base_traduzida!$C$1:$CN$437,73,FALSE)</f>
        <v>0</v>
      </c>
      <c r="AI417">
        <f>VLOOKUP(C417,[1]base_traduzida!$C$1:$CN$437,74,FALSE)</f>
        <v>0</v>
      </c>
      <c r="AJ417">
        <f>VLOOKUP(C417,[1]base_traduzida!$C$1:$CN$437,75,FALSE)</f>
        <v>0</v>
      </c>
      <c r="AK417">
        <f>VLOOKUP(C417,[1]base_traduzida!$C$1:$CN$437,76,FALSE)</f>
        <v>0</v>
      </c>
      <c r="AL417">
        <f>VLOOKUP(C417,[1]base_traduzida!$C$1:$CN$437,77,FALSE)</f>
        <v>0</v>
      </c>
      <c r="AM417">
        <f>VLOOKUP(C417,[1]base_traduzida!$C$1:$CN$437,78,FALSE)</f>
        <v>0</v>
      </c>
      <c r="AN417">
        <v>0</v>
      </c>
      <c r="AO417">
        <f>VLOOKUP(C417,[1]base_traduzida!$C$1:$CN$437,80,FALSE)</f>
        <v>0</v>
      </c>
      <c r="AP417" t="str">
        <f>VLOOKUP(C417,[1]base_traduzida!$C$1:$CN$437,81,FALSE)</f>
        <v>Entra ou ñ para leitura: sim - está na base scopus, tem trauma no nome, por isso + 1 trauma</v>
      </c>
      <c r="AQ417">
        <v>0</v>
      </c>
      <c r="AR417">
        <f>VLOOKUP(C417,[1]base_traduzida!$C$1:$CN$437,85,FALSE)</f>
        <v>0</v>
      </c>
      <c r="AS417">
        <f>VLOOKUP(C417,[1]base_traduzida!$C$1:$CN$437,83,FALSE)</f>
        <v>44379</v>
      </c>
      <c r="AT417">
        <f>VLOOKUP(C417,[1]base_traduzida!$C$1:$CN$437,84,FALSE)</f>
        <v>0</v>
      </c>
      <c r="AU417" t="str">
        <f>VLOOKUP(C417,[1]base_traduzida!$C$1:$CN$437,82,FALSE)</f>
        <v>Excelente</v>
      </c>
      <c r="AV417">
        <f>VLOOKUP(C417,[1]base_traduzida!$C$1:$CN$437,90,FALSE)</f>
        <v>0</v>
      </c>
      <c r="AW417">
        <f>VLOOKUP(C417,[1]base_traduzida!$C$1:$CN$437,66,FALSE)</f>
        <v>1</v>
      </c>
      <c r="AX417">
        <f>VLOOKUP(C417,[1]base_traduzida!$C$1:$CN$437,64,FALSE)</f>
        <v>1</v>
      </c>
      <c r="AY417" t="str">
        <f>VLOOKUP(C417,[1]base_traduzida!$C$1:$CN$437,65,FALSE)</f>
        <v>Leitura completa: sim</v>
      </c>
      <c r="AZ417">
        <f>VLOOKUP(C417,[1]base_traduzida!$C$1:$CN$437,69,FALSE)</f>
        <v>0</v>
      </c>
    </row>
    <row r="418" spans="1:52" x14ac:dyDescent="0.25">
      <c r="A418" t="s">
        <v>3145</v>
      </c>
      <c r="B418" t="s">
        <v>3140</v>
      </c>
      <c r="C418" t="s">
        <v>3146</v>
      </c>
      <c r="D418" t="s">
        <v>3147</v>
      </c>
      <c r="E418">
        <v>2019</v>
      </c>
      <c r="G418">
        <v>2</v>
      </c>
      <c r="H418" t="s">
        <v>3148</v>
      </c>
      <c r="I418" t="s">
        <v>3149</v>
      </c>
      <c r="J418" t="s">
        <v>61</v>
      </c>
      <c r="L418">
        <v>4</v>
      </c>
      <c r="M418" t="b">
        <v>1</v>
      </c>
      <c r="N418" t="s">
        <v>3150</v>
      </c>
      <c r="O418" t="s">
        <v>72</v>
      </c>
      <c r="P418" t="s">
        <v>3151</v>
      </c>
      <c r="Q418" t="s">
        <v>3152</v>
      </c>
      <c r="S418">
        <v>152547</v>
      </c>
      <c r="T418" t="s">
        <v>54</v>
      </c>
      <c r="U418" t="s">
        <v>75</v>
      </c>
      <c r="W418" t="s">
        <v>57</v>
      </c>
      <c r="AA418" t="e">
        <f>VLOOKUP(C418,[1]base_traduzida!$C$1:$CN$437,8,FALSE)</f>
        <v>#N/A</v>
      </c>
      <c r="AB418" t="e">
        <f>VLOOKUP(C418,[1]base_traduzida!$C$1:$CN$437,9,FALSE)</f>
        <v>#N/A</v>
      </c>
      <c r="AC418" t="e">
        <f>VLOOKUP(C418,[1]base_traduzida!$C$1:$CN$437,16,FALSE)</f>
        <v>#N/A</v>
      </c>
      <c r="AD418" t="e">
        <f>VLOOKUP(C418,[1]base_traduzida!$C$1:$CN$437,68,FALSE)</f>
        <v>#N/A</v>
      </c>
      <c r="AE418" t="e">
        <f>VLOOKUP(C418,[1]base_traduzida!$C$1:$CN$437,67,FALSE)</f>
        <v>#N/A</v>
      </c>
      <c r="AF418" t="e">
        <f>VLOOKUP(C418,[1]base_traduzida!$C$1:$CN$437,71,FALSE)</f>
        <v>#N/A</v>
      </c>
      <c r="AG418" t="e">
        <f>VLOOKUP(C418,[1]base_traduzida!$C$1:$CN$437,72,FALSE)</f>
        <v>#N/A</v>
      </c>
      <c r="AH418" t="e">
        <f>VLOOKUP(C418,[1]base_traduzida!$C$1:$CN$437,73,FALSE)</f>
        <v>#N/A</v>
      </c>
      <c r="AI418" t="e">
        <f>VLOOKUP(C418,[1]base_traduzida!$C$1:$CN$437,74,FALSE)</f>
        <v>#N/A</v>
      </c>
      <c r="AJ418" t="e">
        <f>VLOOKUP(C418,[1]base_traduzida!$C$1:$CN$437,75,FALSE)</f>
        <v>#N/A</v>
      </c>
      <c r="AK418" t="e">
        <f>VLOOKUP(C418,[1]base_traduzida!$C$1:$CN$437,76,FALSE)</f>
        <v>#N/A</v>
      </c>
      <c r="AL418" t="e">
        <f>VLOOKUP(C418,[1]base_traduzida!$C$1:$CN$437,77,FALSE)</f>
        <v>#N/A</v>
      </c>
      <c r="AM418" t="e">
        <f>VLOOKUP(C418,[1]base_traduzida!$C$1:$CN$437,78,FALSE)</f>
        <v>#N/A</v>
      </c>
      <c r="AN418">
        <v>0</v>
      </c>
      <c r="AO418" t="e">
        <f>VLOOKUP(C418,[1]base_traduzida!$C$1:$CN$437,80,FALSE)</f>
        <v>#N/A</v>
      </c>
      <c r="AP418" t="e">
        <f>VLOOKUP(C418,[1]base_traduzida!$C$1:$CN$437,81,FALSE)</f>
        <v>#N/A</v>
      </c>
      <c r="AQ418">
        <v>0</v>
      </c>
      <c r="AR418" t="e">
        <f>VLOOKUP(C418,[1]base_traduzida!$C$1:$CN$437,85,FALSE)</f>
        <v>#N/A</v>
      </c>
      <c r="AS418" t="e">
        <f>VLOOKUP(C418,[1]base_traduzida!$C$1:$CN$437,83,FALSE)</f>
        <v>#N/A</v>
      </c>
      <c r="AT418" t="e">
        <f>VLOOKUP(C418,[1]base_traduzida!$C$1:$CN$437,84,FALSE)</f>
        <v>#N/A</v>
      </c>
      <c r="AU418" t="e">
        <f>VLOOKUP(C418,[1]base_traduzida!$C$1:$CN$437,82,FALSE)</f>
        <v>#N/A</v>
      </c>
      <c r="AV418" t="e">
        <f>VLOOKUP(C418,[1]base_traduzida!$C$1:$CN$437,90,FALSE)</f>
        <v>#N/A</v>
      </c>
      <c r="AW418" t="e">
        <f>VLOOKUP(C418,[1]base_traduzida!$C$1:$CN$437,66,FALSE)</f>
        <v>#N/A</v>
      </c>
      <c r="AX418" t="e">
        <f>VLOOKUP(C418,[1]base_traduzida!$C$1:$CN$437,64,FALSE)</f>
        <v>#N/A</v>
      </c>
      <c r="AY418" t="e">
        <f>VLOOKUP(C418,[1]base_traduzida!$C$1:$CN$437,65,FALSE)</f>
        <v>#N/A</v>
      </c>
      <c r="AZ418" t="e">
        <f>VLOOKUP(C418,[1]base_traduzida!$C$1:$CN$437,69,FALSE)</f>
        <v>#N/A</v>
      </c>
    </row>
    <row r="419" spans="1:52" x14ac:dyDescent="0.25">
      <c r="A419" t="s">
        <v>3153</v>
      </c>
      <c r="B419" t="s">
        <v>3154</v>
      </c>
      <c r="C419" t="s">
        <v>3155</v>
      </c>
      <c r="D419" t="s">
        <v>3156</v>
      </c>
      <c r="E419">
        <v>2021</v>
      </c>
      <c r="H419" t="s">
        <v>3157</v>
      </c>
      <c r="I419" t="s">
        <v>3158</v>
      </c>
      <c r="L419">
        <v>6</v>
      </c>
      <c r="M419" t="b">
        <v>1</v>
      </c>
      <c r="N419" t="s">
        <v>3159</v>
      </c>
      <c r="O419" t="s">
        <v>72</v>
      </c>
      <c r="P419" t="s">
        <v>3160</v>
      </c>
      <c r="Q419" t="s">
        <v>3161</v>
      </c>
      <c r="S419">
        <v>176400</v>
      </c>
      <c r="T419" t="s">
        <v>54</v>
      </c>
      <c r="U419" t="s">
        <v>75</v>
      </c>
      <c r="V419" t="s">
        <v>56</v>
      </c>
      <c r="W419" t="s">
        <v>57</v>
      </c>
      <c r="AA419" t="e">
        <f>VLOOKUP(C419,[1]base_traduzida!$C$1:$CN$437,8,FALSE)</f>
        <v>#N/A</v>
      </c>
      <c r="AB419" t="e">
        <f>VLOOKUP(C419,[1]base_traduzida!$C$1:$CN$437,9,FALSE)</f>
        <v>#N/A</v>
      </c>
      <c r="AC419" t="e">
        <f>VLOOKUP(C419,[1]base_traduzida!$C$1:$CN$437,16,FALSE)</f>
        <v>#N/A</v>
      </c>
      <c r="AD419" t="e">
        <f>VLOOKUP(C419,[1]base_traduzida!$C$1:$CN$437,68,FALSE)</f>
        <v>#N/A</v>
      </c>
      <c r="AE419" t="e">
        <f>VLOOKUP(C419,[1]base_traduzida!$C$1:$CN$437,67,FALSE)</f>
        <v>#N/A</v>
      </c>
      <c r="AF419" t="e">
        <f>VLOOKUP(C419,[1]base_traduzida!$C$1:$CN$437,71,FALSE)</f>
        <v>#N/A</v>
      </c>
      <c r="AG419" t="e">
        <f>VLOOKUP(C419,[1]base_traduzida!$C$1:$CN$437,72,FALSE)</f>
        <v>#N/A</v>
      </c>
      <c r="AH419" t="e">
        <f>VLOOKUP(C419,[1]base_traduzida!$C$1:$CN$437,73,FALSE)</f>
        <v>#N/A</v>
      </c>
      <c r="AI419" t="e">
        <f>VLOOKUP(C419,[1]base_traduzida!$C$1:$CN$437,74,FALSE)</f>
        <v>#N/A</v>
      </c>
      <c r="AJ419" t="e">
        <f>VLOOKUP(C419,[1]base_traduzida!$C$1:$CN$437,75,FALSE)</f>
        <v>#N/A</v>
      </c>
      <c r="AK419" t="e">
        <f>VLOOKUP(C419,[1]base_traduzida!$C$1:$CN$437,76,FALSE)</f>
        <v>#N/A</v>
      </c>
      <c r="AL419" t="e">
        <f>VLOOKUP(C419,[1]base_traduzida!$C$1:$CN$437,77,FALSE)</f>
        <v>#N/A</v>
      </c>
      <c r="AM419" t="e">
        <f>VLOOKUP(C419,[1]base_traduzida!$C$1:$CN$437,78,FALSE)</f>
        <v>#N/A</v>
      </c>
      <c r="AN419">
        <v>0</v>
      </c>
      <c r="AO419" t="e">
        <f>VLOOKUP(C419,[1]base_traduzida!$C$1:$CN$437,80,FALSE)</f>
        <v>#N/A</v>
      </c>
      <c r="AP419" t="e">
        <f>VLOOKUP(C419,[1]base_traduzida!$C$1:$CN$437,81,FALSE)</f>
        <v>#N/A</v>
      </c>
      <c r="AQ419">
        <v>0</v>
      </c>
      <c r="AR419" t="e">
        <f>VLOOKUP(C419,[1]base_traduzida!$C$1:$CN$437,85,FALSE)</f>
        <v>#N/A</v>
      </c>
      <c r="AS419" t="e">
        <f>VLOOKUP(C419,[1]base_traduzida!$C$1:$CN$437,83,FALSE)</f>
        <v>#N/A</v>
      </c>
      <c r="AT419" t="e">
        <f>VLOOKUP(C419,[1]base_traduzida!$C$1:$CN$437,84,FALSE)</f>
        <v>#N/A</v>
      </c>
      <c r="AU419" t="e">
        <f>VLOOKUP(C419,[1]base_traduzida!$C$1:$CN$437,82,FALSE)</f>
        <v>#N/A</v>
      </c>
      <c r="AV419" t="e">
        <f>VLOOKUP(C419,[1]base_traduzida!$C$1:$CN$437,90,FALSE)</f>
        <v>#N/A</v>
      </c>
      <c r="AW419" t="e">
        <f>VLOOKUP(C419,[1]base_traduzida!$C$1:$CN$437,66,FALSE)</f>
        <v>#N/A</v>
      </c>
      <c r="AX419" t="e">
        <f>VLOOKUP(C419,[1]base_traduzida!$C$1:$CN$437,64,FALSE)</f>
        <v>#N/A</v>
      </c>
      <c r="AY419" t="e">
        <f>VLOOKUP(C419,[1]base_traduzida!$C$1:$CN$437,65,FALSE)</f>
        <v>#N/A</v>
      </c>
      <c r="AZ419" t="e">
        <f>VLOOKUP(C419,[1]base_traduzida!$C$1:$CN$437,69,FALSE)</f>
        <v>#N/A</v>
      </c>
    </row>
    <row r="420" spans="1:52" x14ac:dyDescent="0.25">
      <c r="A420" t="s">
        <v>3162</v>
      </c>
      <c r="B420" t="s">
        <v>3163</v>
      </c>
      <c r="C420" t="s">
        <v>3164</v>
      </c>
      <c r="D420" t="s">
        <v>3165</v>
      </c>
      <c r="E420">
        <v>2013</v>
      </c>
      <c r="G420">
        <v>4</v>
      </c>
      <c r="H420" t="s">
        <v>3166</v>
      </c>
      <c r="I420" t="s">
        <v>3167</v>
      </c>
      <c r="J420" t="s">
        <v>61</v>
      </c>
      <c r="L420">
        <v>12</v>
      </c>
      <c r="M420" t="b">
        <v>1</v>
      </c>
      <c r="N420" t="s">
        <v>3168</v>
      </c>
      <c r="P420" t="s">
        <v>3169</v>
      </c>
      <c r="Q420" t="s">
        <v>3170</v>
      </c>
      <c r="R420" t="s">
        <v>3171</v>
      </c>
      <c r="S420">
        <v>102107</v>
      </c>
      <c r="T420" t="s">
        <v>54</v>
      </c>
      <c r="U420" t="s">
        <v>75</v>
      </c>
      <c r="V420" t="s">
        <v>56</v>
      </c>
      <c r="W420" t="s">
        <v>57</v>
      </c>
      <c r="AA420">
        <f>VLOOKUP(C420,[1]base_traduzida!$C$1:$CN$437,8,FALSE)</f>
        <v>0</v>
      </c>
      <c r="AB420">
        <f>VLOOKUP(C420,[1]base_traduzida!$C$1:$CN$437,9,FALSE)</f>
        <v>0</v>
      </c>
      <c r="AC420">
        <f>VLOOKUP(C420,[1]base_traduzida!$C$1:$CN$437,16,FALSE)</f>
        <v>0</v>
      </c>
      <c r="AD420">
        <f>VLOOKUP(C420,[1]base_traduzida!$C$1:$CN$437,68,FALSE)</f>
        <v>0</v>
      </c>
      <c r="AE420">
        <f>VLOOKUP(C420,[1]base_traduzida!$C$1:$CN$437,67,FALSE)</f>
        <v>0</v>
      </c>
      <c r="AF420">
        <f>VLOOKUP(C420,[1]base_traduzida!$C$1:$CN$437,71,FALSE)</f>
        <v>0</v>
      </c>
      <c r="AG420">
        <f>VLOOKUP(C420,[1]base_traduzida!$C$1:$CN$437,72,FALSE)</f>
        <v>0</v>
      </c>
      <c r="AH420">
        <f>VLOOKUP(C420,[1]base_traduzida!$C$1:$CN$437,73,FALSE)</f>
        <v>0</v>
      </c>
      <c r="AI420">
        <f>VLOOKUP(C420,[1]base_traduzida!$C$1:$CN$437,74,FALSE)</f>
        <v>0</v>
      </c>
      <c r="AJ420">
        <f>VLOOKUP(C420,[1]base_traduzida!$C$1:$CN$437,75,FALSE)</f>
        <v>0</v>
      </c>
      <c r="AK420">
        <f>VLOOKUP(C420,[1]base_traduzida!$C$1:$CN$437,76,FALSE)</f>
        <v>0</v>
      </c>
      <c r="AL420">
        <f>VLOOKUP(C420,[1]base_traduzida!$C$1:$CN$437,77,FALSE)</f>
        <v>0</v>
      </c>
      <c r="AM420">
        <f>VLOOKUP(C420,[1]base_traduzida!$C$1:$CN$437,78,FALSE)</f>
        <v>0</v>
      </c>
      <c r="AN420">
        <v>0</v>
      </c>
      <c r="AO420">
        <f>VLOOKUP(C420,[1]base_traduzida!$C$1:$CN$437,80,FALSE)</f>
        <v>0</v>
      </c>
      <c r="AP420">
        <f>VLOOKUP(C420,[1]base_traduzida!$C$1:$CN$437,81,FALSE)</f>
        <v>0</v>
      </c>
      <c r="AQ420">
        <v>0</v>
      </c>
      <c r="AR420">
        <f>VLOOKUP(C420,[1]base_traduzida!$C$1:$CN$437,85,FALSE)</f>
        <v>0</v>
      </c>
      <c r="AS420">
        <f>VLOOKUP(C420,[1]base_traduzida!$C$1:$CN$437,83,FALSE)</f>
        <v>0</v>
      </c>
      <c r="AT420">
        <f>VLOOKUP(C420,[1]base_traduzida!$C$1:$CN$437,84,FALSE)</f>
        <v>0</v>
      </c>
      <c r="AU420">
        <f>VLOOKUP(C420,[1]base_traduzida!$C$1:$CN$437,82,FALSE)</f>
        <v>0</v>
      </c>
      <c r="AV420">
        <f>VLOOKUP(C420,[1]base_traduzida!$C$1:$CN$437,90,FALSE)</f>
        <v>0</v>
      </c>
      <c r="AW420">
        <f>VLOOKUP(C420,[1]base_traduzida!$C$1:$CN$437,66,FALSE)</f>
        <v>0</v>
      </c>
      <c r="AX420">
        <f>VLOOKUP(C420,[1]base_traduzida!$C$1:$CN$437,64,FALSE)</f>
        <v>0</v>
      </c>
      <c r="AY420">
        <f>VLOOKUP(C420,[1]base_traduzida!$C$1:$CN$437,65,FALSE)</f>
        <v>0</v>
      </c>
      <c r="AZ420">
        <f>VLOOKUP(C420,[1]base_traduzida!$C$1:$CN$437,69,FALSE)</f>
        <v>0</v>
      </c>
    </row>
    <row r="421" spans="1:52" x14ac:dyDescent="0.25">
      <c r="A421" t="s">
        <v>3172</v>
      </c>
      <c r="B421" t="s">
        <v>3173</v>
      </c>
      <c r="C421" t="s">
        <v>3174</v>
      </c>
      <c r="D421" t="s">
        <v>3175</v>
      </c>
      <c r="E421">
        <v>2020</v>
      </c>
      <c r="G421">
        <v>1</v>
      </c>
      <c r="H421" t="s">
        <v>3176</v>
      </c>
      <c r="I421" t="s">
        <v>3177</v>
      </c>
      <c r="J421" t="s">
        <v>61</v>
      </c>
      <c r="L421">
        <v>1</v>
      </c>
      <c r="M421" t="b">
        <v>0</v>
      </c>
      <c r="N421" t="s">
        <v>3178</v>
      </c>
      <c r="O421" t="s">
        <v>216</v>
      </c>
      <c r="T421" t="s">
        <v>54</v>
      </c>
      <c r="U421" t="s">
        <v>55</v>
      </c>
      <c r="V421" t="s">
        <v>140</v>
      </c>
      <c r="W421" t="s">
        <v>57</v>
      </c>
      <c r="AA421">
        <f>VLOOKUP(C421,[1]base_traduzida!$C$1:$CN$437,8,FALSE)</f>
        <v>0</v>
      </c>
      <c r="AB421">
        <f>VLOOKUP(C421,[1]base_traduzida!$C$1:$CN$437,9,FALSE)</f>
        <v>0</v>
      </c>
      <c r="AC421">
        <f>VLOOKUP(C421,[1]base_traduzida!$C$1:$CN$437,16,FALSE)</f>
        <v>1</v>
      </c>
      <c r="AD421">
        <f>VLOOKUP(C421,[1]base_traduzida!$C$1:$CN$437,68,FALSE)</f>
        <v>1</v>
      </c>
      <c r="AE421">
        <f>VLOOKUP(C421,[1]base_traduzida!$C$1:$CN$437,67,FALSE)</f>
        <v>0</v>
      </c>
      <c r="AF421">
        <f>VLOOKUP(C421,[1]base_traduzida!$C$1:$CN$437,71,FALSE)</f>
        <v>0</v>
      </c>
      <c r="AG421">
        <f>VLOOKUP(C421,[1]base_traduzida!$C$1:$CN$437,72,FALSE)</f>
        <v>0</v>
      </c>
      <c r="AH421">
        <f>VLOOKUP(C421,[1]base_traduzida!$C$1:$CN$437,73,FALSE)</f>
        <v>0</v>
      </c>
      <c r="AI421">
        <f>VLOOKUP(C421,[1]base_traduzida!$C$1:$CN$437,74,FALSE)</f>
        <v>0</v>
      </c>
      <c r="AJ421">
        <f>VLOOKUP(C421,[1]base_traduzida!$C$1:$CN$437,75,FALSE)</f>
        <v>0</v>
      </c>
      <c r="AK421">
        <f>VLOOKUP(C421,[1]base_traduzida!$C$1:$CN$437,76,FALSE)</f>
        <v>0</v>
      </c>
      <c r="AL421">
        <f>VLOOKUP(C421,[1]base_traduzida!$C$1:$CN$437,77,FALSE)</f>
        <v>0</v>
      </c>
      <c r="AM421">
        <f>VLOOKUP(C421,[1]base_traduzida!$C$1:$CN$437,78,FALSE)</f>
        <v>0</v>
      </c>
      <c r="AN421">
        <v>0</v>
      </c>
      <c r="AO421">
        <f>VLOOKUP(C421,[1]base_traduzida!$C$1:$CN$437,80,FALSE)</f>
        <v>0</v>
      </c>
      <c r="AP421" t="str">
        <f>VLOOKUP(C421,[1]base_traduzida!$C$1:$CN$437,81,FALSE)</f>
        <v>Entra ou ñ para leitura: sim</v>
      </c>
      <c r="AQ421">
        <v>0</v>
      </c>
      <c r="AR421">
        <f>VLOOKUP(C421,[1]base_traduzida!$C$1:$CN$437,85,FALSE)</f>
        <v>0</v>
      </c>
      <c r="AS421">
        <f>VLOOKUP(C421,[1]base_traduzida!$C$1:$CN$437,83,FALSE)</f>
        <v>44375</v>
      </c>
      <c r="AT421">
        <f>VLOOKUP(C421,[1]base_traduzida!$C$1:$CN$437,84,FALSE)</f>
        <v>0</v>
      </c>
      <c r="AU421" t="str">
        <f>VLOOKUP(C421,[1]base_traduzida!$C$1:$CN$437,82,FALSE)</f>
        <v>Excelente</v>
      </c>
      <c r="AV421">
        <f>VLOOKUP(C421,[1]base_traduzida!$C$1:$CN$437,90,FALSE)</f>
        <v>0</v>
      </c>
      <c r="AW421">
        <f>VLOOKUP(C421,[1]base_traduzida!$C$1:$CN$437,66,FALSE)</f>
        <v>1</v>
      </c>
      <c r="AX421">
        <f>VLOOKUP(C421,[1]base_traduzida!$C$1:$CN$437,64,FALSE)</f>
        <v>1</v>
      </c>
      <c r="AY421" t="str">
        <f>VLOOKUP(C421,[1]base_traduzida!$C$1:$CN$437,65,FALSE)</f>
        <v>Leitura completa: sim - com biblioteca python, parece interessante, ler artigo inteiro</v>
      </c>
      <c r="AZ421">
        <f>VLOOKUP(C421,[1]base_traduzida!$C$1:$CN$437,69,FALSE)</f>
        <v>0</v>
      </c>
    </row>
    <row r="422" spans="1:52" x14ac:dyDescent="0.25">
      <c r="A422" t="s">
        <v>3179</v>
      </c>
      <c r="B422" t="s">
        <v>3180</v>
      </c>
      <c r="C422" t="s">
        <v>3181</v>
      </c>
      <c r="D422" t="s">
        <v>3182</v>
      </c>
      <c r="E422">
        <v>2016</v>
      </c>
      <c r="F422" t="s">
        <v>61</v>
      </c>
      <c r="G422">
        <v>14</v>
      </c>
      <c r="H422" t="s">
        <v>3183</v>
      </c>
      <c r="I422" t="s">
        <v>3184</v>
      </c>
      <c r="J422" t="s">
        <v>61</v>
      </c>
      <c r="L422">
        <v>1</v>
      </c>
      <c r="M422" t="b">
        <v>0</v>
      </c>
      <c r="N422" t="s">
        <v>3185</v>
      </c>
      <c r="O422" t="s">
        <v>1007</v>
      </c>
      <c r="P422" t="s">
        <v>3186</v>
      </c>
      <c r="Q422" t="s">
        <v>3187</v>
      </c>
      <c r="S422">
        <v>139412</v>
      </c>
      <c r="T422" t="s">
        <v>54</v>
      </c>
      <c r="U422" t="s">
        <v>75</v>
      </c>
      <c r="W422" t="s">
        <v>57</v>
      </c>
      <c r="AA422">
        <f>VLOOKUP(C422,[1]base_traduzida!$C$1:$CN$437,8,FALSE)</f>
        <v>0</v>
      </c>
      <c r="AB422">
        <f>VLOOKUP(C422,[1]base_traduzida!$C$1:$CN$437,9,FALSE)</f>
        <v>1</v>
      </c>
      <c r="AC422">
        <f>VLOOKUP(C422,[1]base_traduzida!$C$1:$CN$437,16,FALSE)</f>
        <v>0</v>
      </c>
      <c r="AD422">
        <f>VLOOKUP(C422,[1]base_traduzida!$C$1:$CN$437,68,FALSE)</f>
        <v>1</v>
      </c>
      <c r="AE422">
        <f>VLOOKUP(C422,[1]base_traduzida!$C$1:$CN$437,67,FALSE)</f>
        <v>0</v>
      </c>
      <c r="AF422">
        <f>VLOOKUP(C422,[1]base_traduzida!$C$1:$CN$437,71,FALSE)</f>
        <v>0</v>
      </c>
      <c r="AG422">
        <f>VLOOKUP(C422,[1]base_traduzida!$C$1:$CN$437,72,FALSE)</f>
        <v>0</v>
      </c>
      <c r="AH422">
        <f>VLOOKUP(C422,[1]base_traduzida!$C$1:$CN$437,73,FALSE)</f>
        <v>0</v>
      </c>
      <c r="AI422">
        <f>VLOOKUP(C422,[1]base_traduzida!$C$1:$CN$437,74,FALSE)</f>
        <v>0</v>
      </c>
      <c r="AJ422">
        <f>VLOOKUP(C422,[1]base_traduzida!$C$1:$CN$437,75,FALSE)</f>
        <v>0</v>
      </c>
      <c r="AK422">
        <f>VLOOKUP(C422,[1]base_traduzida!$C$1:$CN$437,76,FALSE)</f>
        <v>0</v>
      </c>
      <c r="AL422">
        <f>VLOOKUP(C422,[1]base_traduzida!$C$1:$CN$437,77,FALSE)</f>
        <v>0</v>
      </c>
      <c r="AM422">
        <f>VLOOKUP(C422,[1]base_traduzida!$C$1:$CN$437,78,FALSE)</f>
        <v>0</v>
      </c>
      <c r="AN422">
        <v>0</v>
      </c>
      <c r="AO422">
        <f>VLOOKUP(C422,[1]base_traduzida!$C$1:$CN$437,80,FALSE)</f>
        <v>0</v>
      </c>
      <c r="AP422" t="str">
        <f>VLOOKUP(C422,[1]base_traduzida!$C$1:$CN$437,81,FALSE)</f>
        <v>Entra ou ñ para leitura: talvez</v>
      </c>
      <c r="AQ422">
        <v>0</v>
      </c>
      <c r="AR422">
        <f>VLOOKUP(C422,[1]base_traduzida!$C$1:$CN$437,85,FALSE)</f>
        <v>0</v>
      </c>
      <c r="AS422">
        <f>VLOOKUP(C422,[1]base_traduzida!$C$1:$CN$437,83,FALSE)</f>
        <v>44368</v>
      </c>
      <c r="AT422">
        <f>VLOOKUP(C422,[1]base_traduzida!$C$1:$CN$437,84,FALSE)</f>
        <v>0</v>
      </c>
      <c r="AU422" t="str">
        <f>VLOOKUP(C422,[1]base_traduzida!$C$1:$CN$437,82,FALSE)</f>
        <v>Razoavel</v>
      </c>
      <c r="AV422">
        <f>VLOOKUP(C422,[1]base_traduzida!$C$1:$CN$437,90,FALSE)</f>
        <v>0</v>
      </c>
      <c r="AW422">
        <f>VLOOKUP(C422,[1]base_traduzida!$C$1:$CN$437,66,FALSE)</f>
        <v>0</v>
      </c>
      <c r="AX422">
        <f>VLOOKUP(C422,[1]base_traduzida!$C$1:$CN$437,64,FALSE)</f>
        <v>0</v>
      </c>
      <c r="AY422">
        <f>VLOOKUP(C422,[1]base_traduzida!$C$1:$CN$437,65,FALSE)</f>
        <v>0</v>
      </c>
      <c r="AZ422">
        <f>VLOOKUP(C422,[1]base_traduzida!$C$1:$CN$437,69,FALSE)</f>
        <v>0</v>
      </c>
    </row>
    <row r="423" spans="1:52" x14ac:dyDescent="0.25">
      <c r="A423" t="s">
        <v>3188</v>
      </c>
      <c r="B423" t="s">
        <v>3189</v>
      </c>
      <c r="C423" t="s">
        <v>3190</v>
      </c>
      <c r="D423" t="s">
        <v>3191</v>
      </c>
      <c r="E423">
        <v>2008</v>
      </c>
      <c r="G423">
        <v>40</v>
      </c>
      <c r="H423" t="s">
        <v>3192</v>
      </c>
      <c r="I423" t="s">
        <v>3193</v>
      </c>
      <c r="J423" t="s">
        <v>61</v>
      </c>
      <c r="L423">
        <v>11</v>
      </c>
      <c r="M423" t="b">
        <v>1</v>
      </c>
      <c r="N423" t="s">
        <v>3194</v>
      </c>
      <c r="T423" t="s">
        <v>54</v>
      </c>
      <c r="U423" t="s">
        <v>55</v>
      </c>
      <c r="W423" t="s">
        <v>57</v>
      </c>
      <c r="AA423">
        <f>VLOOKUP(C423,[1]base_traduzida!$C$1:$CN$437,8,FALSE)</f>
        <v>0</v>
      </c>
      <c r="AB423">
        <f>VLOOKUP(C423,[1]base_traduzida!$C$1:$CN$437,9,FALSE)</f>
        <v>0</v>
      </c>
      <c r="AC423">
        <f>VLOOKUP(C423,[1]base_traduzida!$C$1:$CN$437,16,FALSE)</f>
        <v>0</v>
      </c>
      <c r="AD423">
        <f>VLOOKUP(C423,[1]base_traduzida!$C$1:$CN$437,68,FALSE)</f>
        <v>0</v>
      </c>
      <c r="AE423">
        <f>VLOOKUP(C423,[1]base_traduzida!$C$1:$CN$437,67,FALSE)</f>
        <v>0</v>
      </c>
      <c r="AF423">
        <f>VLOOKUP(C423,[1]base_traduzida!$C$1:$CN$437,71,FALSE)</f>
        <v>0</v>
      </c>
      <c r="AG423">
        <f>VLOOKUP(C423,[1]base_traduzida!$C$1:$CN$437,72,FALSE)</f>
        <v>0</v>
      </c>
      <c r="AH423">
        <f>VLOOKUP(C423,[1]base_traduzida!$C$1:$CN$437,73,FALSE)</f>
        <v>0</v>
      </c>
      <c r="AI423">
        <f>VLOOKUP(C423,[1]base_traduzida!$C$1:$CN$437,74,FALSE)</f>
        <v>0</v>
      </c>
      <c r="AJ423">
        <f>VLOOKUP(C423,[1]base_traduzida!$C$1:$CN$437,75,FALSE)</f>
        <v>0</v>
      </c>
      <c r="AK423">
        <f>VLOOKUP(C423,[1]base_traduzida!$C$1:$CN$437,76,FALSE)</f>
        <v>0</v>
      </c>
      <c r="AL423">
        <f>VLOOKUP(C423,[1]base_traduzida!$C$1:$CN$437,77,FALSE)</f>
        <v>0</v>
      </c>
      <c r="AM423">
        <f>VLOOKUP(C423,[1]base_traduzida!$C$1:$CN$437,78,FALSE)</f>
        <v>0</v>
      </c>
      <c r="AN423">
        <v>0</v>
      </c>
      <c r="AO423">
        <f>VLOOKUP(C423,[1]base_traduzida!$C$1:$CN$437,80,FALSE)</f>
        <v>0</v>
      </c>
      <c r="AP423">
        <f>VLOOKUP(C423,[1]base_traduzida!$C$1:$CN$437,81,FALSE)</f>
        <v>0</v>
      </c>
      <c r="AQ423">
        <v>0</v>
      </c>
      <c r="AR423">
        <f>VLOOKUP(C423,[1]base_traduzida!$C$1:$CN$437,85,FALSE)</f>
        <v>0</v>
      </c>
      <c r="AS423">
        <f>VLOOKUP(C423,[1]base_traduzida!$C$1:$CN$437,83,FALSE)</f>
        <v>0</v>
      </c>
      <c r="AT423">
        <f>VLOOKUP(C423,[1]base_traduzida!$C$1:$CN$437,84,FALSE)</f>
        <v>0</v>
      </c>
      <c r="AU423">
        <f>VLOOKUP(C423,[1]base_traduzida!$C$1:$CN$437,82,FALSE)</f>
        <v>0</v>
      </c>
      <c r="AV423">
        <f>VLOOKUP(C423,[1]base_traduzida!$C$1:$CN$437,90,FALSE)</f>
        <v>0</v>
      </c>
      <c r="AW423">
        <f>VLOOKUP(C423,[1]base_traduzida!$C$1:$CN$437,66,FALSE)</f>
        <v>0</v>
      </c>
      <c r="AX423">
        <f>VLOOKUP(C423,[1]base_traduzida!$C$1:$CN$437,64,FALSE)</f>
        <v>0</v>
      </c>
      <c r="AY423">
        <f>VLOOKUP(C423,[1]base_traduzida!$C$1:$CN$437,65,FALSE)</f>
        <v>0</v>
      </c>
      <c r="AZ423">
        <f>VLOOKUP(C423,[1]base_traduzida!$C$1:$CN$437,69,FALSE)</f>
        <v>0</v>
      </c>
    </row>
    <row r="424" spans="1:52" x14ac:dyDescent="0.25">
      <c r="A424" t="s">
        <v>3195</v>
      </c>
      <c r="B424" t="s">
        <v>3196</v>
      </c>
      <c r="C424" t="s">
        <v>3197</v>
      </c>
      <c r="D424" t="s">
        <v>3198</v>
      </c>
      <c r="E424">
        <v>2021</v>
      </c>
      <c r="G424">
        <v>2</v>
      </c>
      <c r="H424" t="s">
        <v>3199</v>
      </c>
      <c r="I424" t="s">
        <v>3200</v>
      </c>
      <c r="L424">
        <v>6</v>
      </c>
      <c r="M424" t="b">
        <v>1</v>
      </c>
      <c r="N424" t="s">
        <v>3201</v>
      </c>
      <c r="O424" t="s">
        <v>1017</v>
      </c>
      <c r="T424" t="s">
        <v>54</v>
      </c>
      <c r="U424" t="s">
        <v>55</v>
      </c>
      <c r="V424" t="s">
        <v>83</v>
      </c>
      <c r="W424" t="s">
        <v>57</v>
      </c>
      <c r="AA424">
        <f>VLOOKUP(C424,[1]base_traduzida!$C$1:$CN$437,8,FALSE)</f>
        <v>0</v>
      </c>
      <c r="AB424">
        <f>VLOOKUP(C424,[1]base_traduzida!$C$1:$CN$437,9,FALSE)</f>
        <v>0</v>
      </c>
      <c r="AC424">
        <f>VLOOKUP(C424,[1]base_traduzida!$C$1:$CN$437,16,FALSE)</f>
        <v>0</v>
      </c>
      <c r="AD424">
        <f>VLOOKUP(C424,[1]base_traduzida!$C$1:$CN$437,68,FALSE)</f>
        <v>1</v>
      </c>
      <c r="AE424">
        <f>VLOOKUP(C424,[1]base_traduzida!$C$1:$CN$437,67,FALSE)</f>
        <v>0</v>
      </c>
      <c r="AF424">
        <f>VLOOKUP(C424,[1]base_traduzida!$C$1:$CN$437,71,FALSE)</f>
        <v>0</v>
      </c>
      <c r="AG424">
        <f>VLOOKUP(C424,[1]base_traduzida!$C$1:$CN$437,72,FALSE)</f>
        <v>0</v>
      </c>
      <c r="AH424">
        <f>VLOOKUP(C424,[1]base_traduzida!$C$1:$CN$437,73,FALSE)</f>
        <v>0</v>
      </c>
      <c r="AI424">
        <f>VLOOKUP(C424,[1]base_traduzida!$C$1:$CN$437,74,FALSE)</f>
        <v>0</v>
      </c>
      <c r="AJ424">
        <f>VLOOKUP(C424,[1]base_traduzida!$C$1:$CN$437,75,FALSE)</f>
        <v>0</v>
      </c>
      <c r="AK424">
        <f>VLOOKUP(C424,[1]base_traduzida!$C$1:$CN$437,76,FALSE)</f>
        <v>0</v>
      </c>
      <c r="AL424">
        <f>VLOOKUP(C424,[1]base_traduzida!$C$1:$CN$437,77,FALSE)</f>
        <v>0</v>
      </c>
      <c r="AM424">
        <f>VLOOKUP(C424,[1]base_traduzida!$C$1:$CN$437,78,FALSE)</f>
        <v>0</v>
      </c>
      <c r="AN424">
        <v>0</v>
      </c>
      <c r="AO424">
        <f>VLOOKUP(C424,[1]base_traduzida!$C$1:$CN$437,80,FALSE)</f>
        <v>0</v>
      </c>
      <c r="AP424" t="str">
        <f>VLOOKUP(C424,[1]base_traduzida!$C$1:$CN$437,81,FALSE)</f>
        <v>Entra ou ñ para leitura: talvez</v>
      </c>
      <c r="AQ424">
        <v>0</v>
      </c>
      <c r="AR424">
        <f>VLOOKUP(C424,[1]base_traduzida!$C$1:$CN$437,85,FALSE)</f>
        <v>0</v>
      </c>
      <c r="AS424">
        <f>VLOOKUP(C424,[1]base_traduzida!$C$1:$CN$437,83,FALSE)</f>
        <v>44375</v>
      </c>
      <c r="AT424">
        <f>VLOOKUP(C424,[1]base_traduzida!$C$1:$CN$437,84,FALSE)</f>
        <v>0</v>
      </c>
      <c r="AU424" t="str">
        <f>VLOOKUP(C424,[1]base_traduzida!$C$1:$CN$437,82,FALSE)</f>
        <v>Razoavel</v>
      </c>
      <c r="AV424">
        <f>VLOOKUP(C424,[1]base_traduzida!$C$1:$CN$437,90,FALSE)</f>
        <v>0</v>
      </c>
      <c r="AW424">
        <f>VLOOKUP(C424,[1]base_traduzida!$C$1:$CN$437,66,FALSE)</f>
        <v>0</v>
      </c>
      <c r="AX424">
        <f>VLOOKUP(C424,[1]base_traduzida!$C$1:$CN$437,64,FALSE)</f>
        <v>0</v>
      </c>
      <c r="AY424">
        <f>VLOOKUP(C424,[1]base_traduzida!$C$1:$CN$437,65,FALSE)</f>
        <v>0</v>
      </c>
      <c r="AZ424">
        <f>VLOOKUP(C424,[1]base_traduzida!$C$1:$CN$437,69,FALSE)</f>
        <v>0</v>
      </c>
    </row>
    <row r="425" spans="1:52" x14ac:dyDescent="0.25">
      <c r="A425" t="s">
        <v>3202</v>
      </c>
      <c r="B425" t="s">
        <v>3203</v>
      </c>
      <c r="C425" t="s">
        <v>3204</v>
      </c>
      <c r="D425" t="s">
        <v>3205</v>
      </c>
      <c r="E425">
        <v>2019</v>
      </c>
      <c r="G425">
        <v>1</v>
      </c>
      <c r="H425" t="s">
        <v>3206</v>
      </c>
      <c r="I425" t="s">
        <v>3207</v>
      </c>
      <c r="J425" t="s">
        <v>61</v>
      </c>
      <c r="L425">
        <v>4</v>
      </c>
      <c r="M425" t="b">
        <v>1</v>
      </c>
      <c r="N425" t="s">
        <v>3208</v>
      </c>
      <c r="O425" t="s">
        <v>72</v>
      </c>
      <c r="P425" t="s">
        <v>3209</v>
      </c>
      <c r="Q425" t="s">
        <v>3210</v>
      </c>
      <c r="S425">
        <v>144524</v>
      </c>
      <c r="T425" t="s">
        <v>54</v>
      </c>
      <c r="U425" t="s">
        <v>75</v>
      </c>
      <c r="W425" t="s">
        <v>57</v>
      </c>
      <c r="AA425" t="e">
        <f>VLOOKUP(C425,[1]base_traduzida!$C$1:$CN$437,8,FALSE)</f>
        <v>#N/A</v>
      </c>
      <c r="AB425" t="e">
        <f>VLOOKUP(C425,[1]base_traduzida!$C$1:$CN$437,9,FALSE)</f>
        <v>#N/A</v>
      </c>
      <c r="AC425" t="e">
        <f>VLOOKUP(C425,[1]base_traduzida!$C$1:$CN$437,16,FALSE)</f>
        <v>#N/A</v>
      </c>
      <c r="AD425" t="e">
        <f>VLOOKUP(C425,[1]base_traduzida!$C$1:$CN$437,68,FALSE)</f>
        <v>#N/A</v>
      </c>
      <c r="AE425" t="e">
        <f>VLOOKUP(C425,[1]base_traduzida!$C$1:$CN$437,67,FALSE)</f>
        <v>#N/A</v>
      </c>
      <c r="AF425" t="e">
        <f>VLOOKUP(C425,[1]base_traduzida!$C$1:$CN$437,71,FALSE)</f>
        <v>#N/A</v>
      </c>
      <c r="AG425" t="e">
        <f>VLOOKUP(C425,[1]base_traduzida!$C$1:$CN$437,72,FALSE)</f>
        <v>#N/A</v>
      </c>
      <c r="AH425" t="e">
        <f>VLOOKUP(C425,[1]base_traduzida!$C$1:$CN$437,73,FALSE)</f>
        <v>#N/A</v>
      </c>
      <c r="AI425" t="e">
        <f>VLOOKUP(C425,[1]base_traduzida!$C$1:$CN$437,74,FALSE)</f>
        <v>#N/A</v>
      </c>
      <c r="AJ425" t="e">
        <f>VLOOKUP(C425,[1]base_traduzida!$C$1:$CN$437,75,FALSE)</f>
        <v>#N/A</v>
      </c>
      <c r="AK425" t="e">
        <f>VLOOKUP(C425,[1]base_traduzida!$C$1:$CN$437,76,FALSE)</f>
        <v>#N/A</v>
      </c>
      <c r="AL425" t="e">
        <f>VLOOKUP(C425,[1]base_traduzida!$C$1:$CN$437,77,FALSE)</f>
        <v>#N/A</v>
      </c>
      <c r="AM425" t="e">
        <f>VLOOKUP(C425,[1]base_traduzida!$C$1:$CN$437,78,FALSE)</f>
        <v>#N/A</v>
      </c>
      <c r="AN425">
        <v>0</v>
      </c>
      <c r="AO425" t="e">
        <f>VLOOKUP(C425,[1]base_traduzida!$C$1:$CN$437,80,FALSE)</f>
        <v>#N/A</v>
      </c>
      <c r="AP425" t="e">
        <f>VLOOKUP(C425,[1]base_traduzida!$C$1:$CN$437,81,FALSE)</f>
        <v>#N/A</v>
      </c>
      <c r="AQ425">
        <v>0</v>
      </c>
      <c r="AR425" t="e">
        <f>VLOOKUP(C425,[1]base_traduzida!$C$1:$CN$437,85,FALSE)</f>
        <v>#N/A</v>
      </c>
      <c r="AS425" t="e">
        <f>VLOOKUP(C425,[1]base_traduzida!$C$1:$CN$437,83,FALSE)</f>
        <v>#N/A</v>
      </c>
      <c r="AT425" t="e">
        <f>VLOOKUP(C425,[1]base_traduzida!$C$1:$CN$437,84,FALSE)</f>
        <v>#N/A</v>
      </c>
      <c r="AU425" t="e">
        <f>VLOOKUP(C425,[1]base_traduzida!$C$1:$CN$437,82,FALSE)</f>
        <v>#N/A</v>
      </c>
      <c r="AV425" t="e">
        <f>VLOOKUP(C425,[1]base_traduzida!$C$1:$CN$437,90,FALSE)</f>
        <v>#N/A</v>
      </c>
      <c r="AW425" t="e">
        <f>VLOOKUP(C425,[1]base_traduzida!$C$1:$CN$437,66,FALSE)</f>
        <v>#N/A</v>
      </c>
      <c r="AX425" t="e">
        <f>VLOOKUP(C425,[1]base_traduzida!$C$1:$CN$437,64,FALSE)</f>
        <v>#N/A</v>
      </c>
      <c r="AY425" t="e">
        <f>VLOOKUP(C425,[1]base_traduzida!$C$1:$CN$437,65,FALSE)</f>
        <v>#N/A</v>
      </c>
      <c r="AZ425" t="e">
        <f>VLOOKUP(C425,[1]base_traduzida!$C$1:$CN$437,69,FALSE)</f>
        <v>#N/A</v>
      </c>
    </row>
    <row r="426" spans="1:52" x14ac:dyDescent="0.25">
      <c r="A426" t="s">
        <v>3211</v>
      </c>
      <c r="B426" t="s">
        <v>3212</v>
      </c>
      <c r="C426" t="s">
        <v>3213</v>
      </c>
      <c r="D426" t="s">
        <v>3214</v>
      </c>
      <c r="E426">
        <v>2012</v>
      </c>
      <c r="G426">
        <v>1</v>
      </c>
      <c r="H426" t="s">
        <v>3215</v>
      </c>
      <c r="I426" t="s">
        <v>3216</v>
      </c>
      <c r="J426" t="s">
        <v>61</v>
      </c>
      <c r="L426">
        <v>10</v>
      </c>
      <c r="M426" t="b">
        <v>1</v>
      </c>
      <c r="N426" t="s">
        <v>3217</v>
      </c>
      <c r="T426" t="s">
        <v>54</v>
      </c>
      <c r="U426" t="s">
        <v>55</v>
      </c>
      <c r="W426" t="s">
        <v>57</v>
      </c>
      <c r="AA426">
        <f>VLOOKUP(C426,[1]base_traduzida!$C$1:$CN$437,8,FALSE)</f>
        <v>0</v>
      </c>
      <c r="AB426">
        <f>VLOOKUP(C426,[1]base_traduzida!$C$1:$CN$437,9,FALSE)</f>
        <v>0</v>
      </c>
      <c r="AC426">
        <f>VLOOKUP(C426,[1]base_traduzida!$C$1:$CN$437,16,FALSE)</f>
        <v>0</v>
      </c>
      <c r="AD426">
        <f>VLOOKUP(C426,[1]base_traduzida!$C$1:$CN$437,68,FALSE)</f>
        <v>0</v>
      </c>
      <c r="AE426">
        <f>VLOOKUP(C426,[1]base_traduzida!$C$1:$CN$437,67,FALSE)</f>
        <v>0</v>
      </c>
      <c r="AF426">
        <f>VLOOKUP(C426,[1]base_traduzida!$C$1:$CN$437,71,FALSE)</f>
        <v>0</v>
      </c>
      <c r="AG426">
        <f>VLOOKUP(C426,[1]base_traduzida!$C$1:$CN$437,72,FALSE)</f>
        <v>0</v>
      </c>
      <c r="AH426">
        <f>VLOOKUP(C426,[1]base_traduzida!$C$1:$CN$437,73,FALSE)</f>
        <v>0</v>
      </c>
      <c r="AI426">
        <f>VLOOKUP(C426,[1]base_traduzida!$C$1:$CN$437,74,FALSE)</f>
        <v>0</v>
      </c>
      <c r="AJ426">
        <f>VLOOKUP(C426,[1]base_traduzida!$C$1:$CN$437,75,FALSE)</f>
        <v>0</v>
      </c>
      <c r="AK426">
        <f>VLOOKUP(C426,[1]base_traduzida!$C$1:$CN$437,76,FALSE)</f>
        <v>0</v>
      </c>
      <c r="AL426">
        <f>VLOOKUP(C426,[1]base_traduzida!$C$1:$CN$437,77,FALSE)</f>
        <v>0</v>
      </c>
      <c r="AM426">
        <f>VLOOKUP(C426,[1]base_traduzida!$C$1:$CN$437,78,FALSE)</f>
        <v>0</v>
      </c>
      <c r="AN426">
        <v>0</v>
      </c>
      <c r="AO426">
        <f>VLOOKUP(C426,[1]base_traduzida!$C$1:$CN$437,80,FALSE)</f>
        <v>0</v>
      </c>
      <c r="AP426">
        <f>VLOOKUP(C426,[1]base_traduzida!$C$1:$CN$437,81,FALSE)</f>
        <v>0</v>
      </c>
      <c r="AQ426">
        <v>0</v>
      </c>
      <c r="AR426">
        <f>VLOOKUP(C426,[1]base_traduzida!$C$1:$CN$437,85,FALSE)</f>
        <v>0</v>
      </c>
      <c r="AS426">
        <f>VLOOKUP(C426,[1]base_traduzida!$C$1:$CN$437,83,FALSE)</f>
        <v>0</v>
      </c>
      <c r="AT426">
        <f>VLOOKUP(C426,[1]base_traduzida!$C$1:$CN$437,84,FALSE)</f>
        <v>0</v>
      </c>
      <c r="AU426">
        <f>VLOOKUP(C426,[1]base_traduzida!$C$1:$CN$437,82,FALSE)</f>
        <v>0</v>
      </c>
      <c r="AV426">
        <f>VLOOKUP(C426,[1]base_traduzida!$C$1:$CN$437,90,FALSE)</f>
        <v>0</v>
      </c>
      <c r="AW426">
        <f>VLOOKUP(C426,[1]base_traduzida!$C$1:$CN$437,66,FALSE)</f>
        <v>0</v>
      </c>
      <c r="AX426">
        <f>VLOOKUP(C426,[1]base_traduzida!$C$1:$CN$437,64,FALSE)</f>
        <v>0</v>
      </c>
      <c r="AY426">
        <f>VLOOKUP(C426,[1]base_traduzida!$C$1:$CN$437,65,FALSE)</f>
        <v>0</v>
      </c>
      <c r="AZ426">
        <f>VLOOKUP(C426,[1]base_traduzida!$C$1:$CN$437,69,FALSE)</f>
        <v>0</v>
      </c>
    </row>
    <row r="427" spans="1:52" x14ac:dyDescent="0.25">
      <c r="A427" t="s">
        <v>3218</v>
      </c>
      <c r="B427" t="s">
        <v>3219</v>
      </c>
      <c r="C427" t="s">
        <v>3220</v>
      </c>
      <c r="D427" t="s">
        <v>3221</v>
      </c>
      <c r="E427">
        <v>2019</v>
      </c>
      <c r="F427" t="s">
        <v>61</v>
      </c>
      <c r="G427">
        <v>4</v>
      </c>
      <c r="H427" t="s">
        <v>3222</v>
      </c>
      <c r="I427" t="s">
        <v>3223</v>
      </c>
      <c r="J427" t="s">
        <v>61</v>
      </c>
      <c r="L427">
        <v>1</v>
      </c>
      <c r="M427" t="b">
        <v>0</v>
      </c>
      <c r="N427" t="s">
        <v>3224</v>
      </c>
      <c r="O427" t="s">
        <v>108</v>
      </c>
      <c r="T427" t="s">
        <v>54</v>
      </c>
      <c r="U427" t="s">
        <v>55</v>
      </c>
      <c r="V427" t="s">
        <v>83</v>
      </c>
      <c r="W427" t="s">
        <v>57</v>
      </c>
      <c r="AA427">
        <f>VLOOKUP(C427,[1]base_traduzida!$C$1:$CN$437,8,FALSE)</f>
        <v>0</v>
      </c>
      <c r="AB427">
        <f>VLOOKUP(C427,[1]base_traduzida!$C$1:$CN$437,9,FALSE)</f>
        <v>1</v>
      </c>
      <c r="AC427">
        <f>VLOOKUP(C427,[1]base_traduzida!$C$1:$CN$437,16,FALSE)</f>
        <v>0</v>
      </c>
      <c r="AD427">
        <f>VLOOKUP(C427,[1]base_traduzida!$C$1:$CN$437,68,FALSE)</f>
        <v>1</v>
      </c>
      <c r="AE427">
        <f>VLOOKUP(C427,[1]base_traduzida!$C$1:$CN$437,67,FALSE)</f>
        <v>0</v>
      </c>
      <c r="AF427">
        <f>VLOOKUP(C427,[1]base_traduzida!$C$1:$CN$437,71,FALSE)</f>
        <v>0</v>
      </c>
      <c r="AG427">
        <f>VLOOKUP(C427,[1]base_traduzida!$C$1:$CN$437,72,FALSE)</f>
        <v>0</v>
      </c>
      <c r="AH427">
        <f>VLOOKUP(C427,[1]base_traduzida!$C$1:$CN$437,73,FALSE)</f>
        <v>0</v>
      </c>
      <c r="AI427">
        <f>VLOOKUP(C427,[1]base_traduzida!$C$1:$CN$437,74,FALSE)</f>
        <v>0</v>
      </c>
      <c r="AJ427">
        <f>VLOOKUP(C427,[1]base_traduzida!$C$1:$CN$437,75,FALSE)</f>
        <v>0</v>
      </c>
      <c r="AK427">
        <f>VLOOKUP(C427,[1]base_traduzida!$C$1:$CN$437,76,FALSE)</f>
        <v>0</v>
      </c>
      <c r="AL427">
        <f>VLOOKUP(C427,[1]base_traduzida!$C$1:$CN$437,77,FALSE)</f>
        <v>0</v>
      </c>
      <c r="AM427">
        <f>VLOOKUP(C427,[1]base_traduzida!$C$1:$CN$437,78,FALSE)</f>
        <v>0</v>
      </c>
      <c r="AN427">
        <v>0</v>
      </c>
      <c r="AO427">
        <f>VLOOKUP(C427,[1]base_traduzida!$C$1:$CN$437,80,FALSE)</f>
        <v>0</v>
      </c>
      <c r="AP427" t="str">
        <f>VLOOKUP(C427,[1]base_traduzida!$C$1:$CN$437,81,FALSE)</f>
        <v>Entra ou ñ para leitura: não - rede Reddit com RedMed</v>
      </c>
      <c r="AQ427">
        <v>0</v>
      </c>
      <c r="AR427">
        <f>VLOOKUP(C427,[1]base_traduzida!$C$1:$CN$437,85,FALSE)</f>
        <v>0</v>
      </c>
      <c r="AS427">
        <f>VLOOKUP(C427,[1]base_traduzida!$C$1:$CN$437,83,FALSE)</f>
        <v>44371</v>
      </c>
      <c r="AT427">
        <f>VLOOKUP(C427,[1]base_traduzida!$C$1:$CN$437,84,FALSE)</f>
        <v>0</v>
      </c>
      <c r="AU427" t="str">
        <f>VLOOKUP(C427,[1]base_traduzida!$C$1:$CN$437,82,FALSE)</f>
        <v>Ruim</v>
      </c>
      <c r="AV427">
        <f>VLOOKUP(C427,[1]base_traduzida!$C$1:$CN$437,90,FALSE)</f>
        <v>0</v>
      </c>
      <c r="AW427">
        <f>VLOOKUP(C427,[1]base_traduzida!$C$1:$CN$437,66,FALSE)</f>
        <v>0</v>
      </c>
      <c r="AX427">
        <f>VLOOKUP(C427,[1]base_traduzida!$C$1:$CN$437,64,FALSE)</f>
        <v>0</v>
      </c>
      <c r="AY427">
        <f>VLOOKUP(C427,[1]base_traduzida!$C$1:$CN$437,65,FALSE)</f>
        <v>0</v>
      </c>
      <c r="AZ427">
        <f>VLOOKUP(C427,[1]base_traduzida!$C$1:$CN$437,69,FALSE)</f>
        <v>0</v>
      </c>
    </row>
    <row r="428" spans="1:52" x14ac:dyDescent="0.25">
      <c r="A428" t="s">
        <v>3225</v>
      </c>
      <c r="C428" t="s">
        <v>3226</v>
      </c>
      <c r="D428" t="s">
        <v>3227</v>
      </c>
      <c r="E428">
        <v>2021</v>
      </c>
      <c r="H428" t="s">
        <v>3228</v>
      </c>
      <c r="I428" t="s">
        <v>3229</v>
      </c>
      <c r="J428" t="s">
        <v>61</v>
      </c>
      <c r="L428">
        <v>10</v>
      </c>
      <c r="M428" t="b">
        <v>1</v>
      </c>
      <c r="N428" t="s">
        <v>3230</v>
      </c>
      <c r="O428" t="s">
        <v>1017</v>
      </c>
      <c r="T428" t="s">
        <v>54</v>
      </c>
      <c r="U428" t="s">
        <v>55</v>
      </c>
      <c r="W428" t="s">
        <v>57</v>
      </c>
      <c r="AA428" t="e">
        <f>VLOOKUP(C428,[1]base_traduzida!$C$1:$CN$437,8,FALSE)</f>
        <v>#N/A</v>
      </c>
      <c r="AB428" t="e">
        <f>VLOOKUP(C428,[1]base_traduzida!$C$1:$CN$437,9,FALSE)</f>
        <v>#N/A</v>
      </c>
      <c r="AC428" t="e">
        <f>VLOOKUP(C428,[1]base_traduzida!$C$1:$CN$437,16,FALSE)</f>
        <v>#N/A</v>
      </c>
      <c r="AD428" t="e">
        <f>VLOOKUP(C428,[1]base_traduzida!$C$1:$CN$437,68,FALSE)</f>
        <v>#N/A</v>
      </c>
      <c r="AE428" t="e">
        <f>VLOOKUP(C428,[1]base_traduzida!$C$1:$CN$437,67,FALSE)</f>
        <v>#N/A</v>
      </c>
      <c r="AF428" t="e">
        <f>VLOOKUP(C428,[1]base_traduzida!$C$1:$CN$437,71,FALSE)</f>
        <v>#N/A</v>
      </c>
      <c r="AG428" t="e">
        <f>VLOOKUP(C428,[1]base_traduzida!$C$1:$CN$437,72,FALSE)</f>
        <v>#N/A</v>
      </c>
      <c r="AH428" t="e">
        <f>VLOOKUP(C428,[1]base_traduzida!$C$1:$CN$437,73,FALSE)</f>
        <v>#N/A</v>
      </c>
      <c r="AI428" t="e">
        <f>VLOOKUP(C428,[1]base_traduzida!$C$1:$CN$437,74,FALSE)</f>
        <v>#N/A</v>
      </c>
      <c r="AJ428" t="e">
        <f>VLOOKUP(C428,[1]base_traduzida!$C$1:$CN$437,75,FALSE)</f>
        <v>#N/A</v>
      </c>
      <c r="AK428" t="e">
        <f>VLOOKUP(C428,[1]base_traduzida!$C$1:$CN$437,76,FALSE)</f>
        <v>#N/A</v>
      </c>
      <c r="AL428" t="e">
        <f>VLOOKUP(C428,[1]base_traduzida!$C$1:$CN$437,77,FALSE)</f>
        <v>#N/A</v>
      </c>
      <c r="AM428" t="e">
        <f>VLOOKUP(C428,[1]base_traduzida!$C$1:$CN$437,78,FALSE)</f>
        <v>#N/A</v>
      </c>
      <c r="AN428">
        <v>0</v>
      </c>
      <c r="AO428" t="e">
        <f>VLOOKUP(C428,[1]base_traduzida!$C$1:$CN$437,80,FALSE)</f>
        <v>#N/A</v>
      </c>
      <c r="AP428" t="e">
        <f>VLOOKUP(C428,[1]base_traduzida!$C$1:$CN$437,81,FALSE)</f>
        <v>#N/A</v>
      </c>
      <c r="AQ428">
        <v>0</v>
      </c>
      <c r="AR428" t="e">
        <f>VLOOKUP(C428,[1]base_traduzida!$C$1:$CN$437,85,FALSE)</f>
        <v>#N/A</v>
      </c>
      <c r="AS428" t="e">
        <f>VLOOKUP(C428,[1]base_traduzida!$C$1:$CN$437,83,FALSE)</f>
        <v>#N/A</v>
      </c>
      <c r="AT428" t="e">
        <f>VLOOKUP(C428,[1]base_traduzida!$C$1:$CN$437,84,FALSE)</f>
        <v>#N/A</v>
      </c>
      <c r="AU428" t="e">
        <f>VLOOKUP(C428,[1]base_traduzida!$C$1:$CN$437,82,FALSE)</f>
        <v>#N/A</v>
      </c>
      <c r="AV428" t="e">
        <f>VLOOKUP(C428,[1]base_traduzida!$C$1:$CN$437,90,FALSE)</f>
        <v>#N/A</v>
      </c>
      <c r="AW428" t="e">
        <f>VLOOKUP(C428,[1]base_traduzida!$C$1:$CN$437,66,FALSE)</f>
        <v>#N/A</v>
      </c>
      <c r="AX428" t="e">
        <f>VLOOKUP(C428,[1]base_traduzida!$C$1:$CN$437,64,FALSE)</f>
        <v>#N/A</v>
      </c>
      <c r="AY428" t="e">
        <f>VLOOKUP(C428,[1]base_traduzida!$C$1:$CN$437,65,FALSE)</f>
        <v>#N/A</v>
      </c>
      <c r="AZ428" t="e">
        <f>VLOOKUP(C428,[1]base_traduzida!$C$1:$CN$437,69,FALSE)</f>
        <v>#N/A</v>
      </c>
    </row>
    <row r="429" spans="1:52" x14ac:dyDescent="0.25">
      <c r="A429" t="s">
        <v>3231</v>
      </c>
      <c r="B429" t="s">
        <v>3232</v>
      </c>
      <c r="C429" t="s">
        <v>3233</v>
      </c>
      <c r="D429" t="s">
        <v>3234</v>
      </c>
      <c r="E429">
        <v>2021</v>
      </c>
      <c r="H429" t="s">
        <v>3235</v>
      </c>
      <c r="I429" t="s">
        <v>3236</v>
      </c>
      <c r="J429" t="s">
        <v>61</v>
      </c>
      <c r="L429">
        <v>6</v>
      </c>
      <c r="M429" t="b">
        <v>1</v>
      </c>
      <c r="N429" t="s">
        <v>3237</v>
      </c>
      <c r="O429" t="s">
        <v>72</v>
      </c>
      <c r="P429" t="s">
        <v>3238</v>
      </c>
      <c r="Q429" t="s">
        <v>3239</v>
      </c>
      <c r="S429">
        <v>176693</v>
      </c>
      <c r="T429" t="s">
        <v>54</v>
      </c>
      <c r="U429" t="s">
        <v>75</v>
      </c>
      <c r="W429" t="s">
        <v>57</v>
      </c>
      <c r="AA429" t="e">
        <f>VLOOKUP(C429,[1]base_traduzida!$C$1:$CN$437,8,FALSE)</f>
        <v>#N/A</v>
      </c>
      <c r="AB429" t="e">
        <f>VLOOKUP(C429,[1]base_traduzida!$C$1:$CN$437,9,FALSE)</f>
        <v>#N/A</v>
      </c>
      <c r="AC429" t="e">
        <f>VLOOKUP(C429,[1]base_traduzida!$C$1:$CN$437,16,FALSE)</f>
        <v>#N/A</v>
      </c>
      <c r="AD429" t="e">
        <f>VLOOKUP(C429,[1]base_traduzida!$C$1:$CN$437,68,FALSE)</f>
        <v>#N/A</v>
      </c>
      <c r="AE429" t="e">
        <f>VLOOKUP(C429,[1]base_traduzida!$C$1:$CN$437,67,FALSE)</f>
        <v>#N/A</v>
      </c>
      <c r="AF429" t="e">
        <f>VLOOKUP(C429,[1]base_traduzida!$C$1:$CN$437,71,FALSE)</f>
        <v>#N/A</v>
      </c>
      <c r="AG429" t="e">
        <f>VLOOKUP(C429,[1]base_traduzida!$C$1:$CN$437,72,FALSE)</f>
        <v>#N/A</v>
      </c>
      <c r="AH429" t="e">
        <f>VLOOKUP(C429,[1]base_traduzida!$C$1:$CN$437,73,FALSE)</f>
        <v>#N/A</v>
      </c>
      <c r="AI429" t="e">
        <f>VLOOKUP(C429,[1]base_traduzida!$C$1:$CN$437,74,FALSE)</f>
        <v>#N/A</v>
      </c>
      <c r="AJ429" t="e">
        <f>VLOOKUP(C429,[1]base_traduzida!$C$1:$CN$437,75,FALSE)</f>
        <v>#N/A</v>
      </c>
      <c r="AK429" t="e">
        <f>VLOOKUP(C429,[1]base_traduzida!$C$1:$CN$437,76,FALSE)</f>
        <v>#N/A</v>
      </c>
      <c r="AL429" t="e">
        <f>VLOOKUP(C429,[1]base_traduzida!$C$1:$CN$437,77,FALSE)</f>
        <v>#N/A</v>
      </c>
      <c r="AM429" t="e">
        <f>VLOOKUP(C429,[1]base_traduzida!$C$1:$CN$437,78,FALSE)</f>
        <v>#N/A</v>
      </c>
      <c r="AN429">
        <v>0</v>
      </c>
      <c r="AO429" t="e">
        <f>VLOOKUP(C429,[1]base_traduzida!$C$1:$CN$437,80,FALSE)</f>
        <v>#N/A</v>
      </c>
      <c r="AP429" t="e">
        <f>VLOOKUP(C429,[1]base_traduzida!$C$1:$CN$437,81,FALSE)</f>
        <v>#N/A</v>
      </c>
      <c r="AQ429">
        <v>0</v>
      </c>
      <c r="AR429" t="e">
        <f>VLOOKUP(C429,[1]base_traduzida!$C$1:$CN$437,85,FALSE)</f>
        <v>#N/A</v>
      </c>
      <c r="AS429" t="e">
        <f>VLOOKUP(C429,[1]base_traduzida!$C$1:$CN$437,83,FALSE)</f>
        <v>#N/A</v>
      </c>
      <c r="AT429" t="e">
        <f>VLOOKUP(C429,[1]base_traduzida!$C$1:$CN$437,84,FALSE)</f>
        <v>#N/A</v>
      </c>
      <c r="AU429" t="e">
        <f>VLOOKUP(C429,[1]base_traduzida!$C$1:$CN$437,82,FALSE)</f>
        <v>#N/A</v>
      </c>
      <c r="AV429" t="e">
        <f>VLOOKUP(C429,[1]base_traduzida!$C$1:$CN$437,90,FALSE)</f>
        <v>#N/A</v>
      </c>
      <c r="AW429" t="e">
        <f>VLOOKUP(C429,[1]base_traduzida!$C$1:$CN$437,66,FALSE)</f>
        <v>#N/A</v>
      </c>
      <c r="AX429" t="e">
        <f>VLOOKUP(C429,[1]base_traduzida!$C$1:$CN$437,64,FALSE)</f>
        <v>#N/A</v>
      </c>
      <c r="AY429" t="e">
        <f>VLOOKUP(C429,[1]base_traduzida!$C$1:$CN$437,65,FALSE)</f>
        <v>#N/A</v>
      </c>
      <c r="AZ429" t="e">
        <f>VLOOKUP(C429,[1]base_traduzida!$C$1:$CN$437,69,FALSE)</f>
        <v>#N/A</v>
      </c>
    </row>
    <row r="430" spans="1:52" x14ac:dyDescent="0.25">
      <c r="A430" t="s">
        <v>3240</v>
      </c>
      <c r="B430" t="s">
        <v>3241</v>
      </c>
      <c r="C430" t="s">
        <v>3242</v>
      </c>
      <c r="D430" t="s">
        <v>3243</v>
      </c>
      <c r="E430">
        <v>2022</v>
      </c>
      <c r="G430">
        <v>2</v>
      </c>
      <c r="H430" t="s">
        <v>3244</v>
      </c>
      <c r="I430" t="s">
        <v>3245</v>
      </c>
      <c r="L430">
        <v>12</v>
      </c>
      <c r="M430" t="b">
        <v>1</v>
      </c>
      <c r="N430" t="s">
        <v>3246</v>
      </c>
      <c r="O430" t="s">
        <v>72</v>
      </c>
      <c r="T430" t="s">
        <v>54</v>
      </c>
      <c r="U430" t="s">
        <v>55</v>
      </c>
      <c r="V430" t="s">
        <v>56</v>
      </c>
      <c r="W430" t="s">
        <v>57</v>
      </c>
      <c r="AA430" t="e">
        <f>VLOOKUP(C430,[1]base_traduzida!$C$1:$CN$437,8,FALSE)</f>
        <v>#N/A</v>
      </c>
      <c r="AB430" t="e">
        <f>VLOOKUP(C430,[1]base_traduzida!$C$1:$CN$437,9,FALSE)</f>
        <v>#N/A</v>
      </c>
      <c r="AC430" t="e">
        <f>VLOOKUP(C430,[1]base_traduzida!$C$1:$CN$437,16,FALSE)</f>
        <v>#N/A</v>
      </c>
      <c r="AD430" t="e">
        <f>VLOOKUP(C430,[1]base_traduzida!$C$1:$CN$437,68,FALSE)</f>
        <v>#N/A</v>
      </c>
      <c r="AE430" t="e">
        <f>VLOOKUP(C430,[1]base_traduzida!$C$1:$CN$437,67,FALSE)</f>
        <v>#N/A</v>
      </c>
      <c r="AF430" t="e">
        <f>VLOOKUP(C430,[1]base_traduzida!$C$1:$CN$437,71,FALSE)</f>
        <v>#N/A</v>
      </c>
      <c r="AG430" t="e">
        <f>VLOOKUP(C430,[1]base_traduzida!$C$1:$CN$437,72,FALSE)</f>
        <v>#N/A</v>
      </c>
      <c r="AH430" t="e">
        <f>VLOOKUP(C430,[1]base_traduzida!$C$1:$CN$437,73,FALSE)</f>
        <v>#N/A</v>
      </c>
      <c r="AI430" t="e">
        <f>VLOOKUP(C430,[1]base_traduzida!$C$1:$CN$437,74,FALSE)</f>
        <v>#N/A</v>
      </c>
      <c r="AJ430" t="e">
        <f>VLOOKUP(C430,[1]base_traduzida!$C$1:$CN$437,75,FALSE)</f>
        <v>#N/A</v>
      </c>
      <c r="AK430" t="e">
        <f>VLOOKUP(C430,[1]base_traduzida!$C$1:$CN$437,76,FALSE)</f>
        <v>#N/A</v>
      </c>
      <c r="AL430" t="e">
        <f>VLOOKUP(C430,[1]base_traduzida!$C$1:$CN$437,77,FALSE)</f>
        <v>#N/A</v>
      </c>
      <c r="AM430" t="e">
        <f>VLOOKUP(C430,[1]base_traduzida!$C$1:$CN$437,78,FALSE)</f>
        <v>#N/A</v>
      </c>
      <c r="AN430">
        <v>0</v>
      </c>
      <c r="AO430" t="e">
        <f>VLOOKUP(C430,[1]base_traduzida!$C$1:$CN$437,80,FALSE)</f>
        <v>#N/A</v>
      </c>
      <c r="AP430" t="e">
        <f>VLOOKUP(C430,[1]base_traduzida!$C$1:$CN$437,81,FALSE)</f>
        <v>#N/A</v>
      </c>
      <c r="AQ430">
        <v>0</v>
      </c>
      <c r="AR430" t="e">
        <f>VLOOKUP(C430,[1]base_traduzida!$C$1:$CN$437,85,FALSE)</f>
        <v>#N/A</v>
      </c>
      <c r="AS430" t="e">
        <f>VLOOKUP(C430,[1]base_traduzida!$C$1:$CN$437,83,FALSE)</f>
        <v>#N/A</v>
      </c>
      <c r="AT430" t="e">
        <f>VLOOKUP(C430,[1]base_traduzida!$C$1:$CN$437,84,FALSE)</f>
        <v>#N/A</v>
      </c>
      <c r="AU430" t="e">
        <f>VLOOKUP(C430,[1]base_traduzida!$C$1:$CN$437,82,FALSE)</f>
        <v>#N/A</v>
      </c>
      <c r="AV430" t="e">
        <f>VLOOKUP(C430,[1]base_traduzida!$C$1:$CN$437,90,FALSE)</f>
        <v>#N/A</v>
      </c>
      <c r="AW430" t="e">
        <f>VLOOKUP(C430,[1]base_traduzida!$C$1:$CN$437,66,FALSE)</f>
        <v>#N/A</v>
      </c>
      <c r="AX430" t="e">
        <f>VLOOKUP(C430,[1]base_traduzida!$C$1:$CN$437,64,FALSE)</f>
        <v>#N/A</v>
      </c>
      <c r="AY430" t="e">
        <f>VLOOKUP(C430,[1]base_traduzida!$C$1:$CN$437,65,FALSE)</f>
        <v>#N/A</v>
      </c>
      <c r="AZ430" t="e">
        <f>VLOOKUP(C430,[1]base_traduzida!$C$1:$CN$437,69,FALSE)</f>
        <v>#N/A</v>
      </c>
    </row>
    <row r="431" spans="1:52" x14ac:dyDescent="0.25">
      <c r="A431" t="s">
        <v>3247</v>
      </c>
      <c r="C431" t="s">
        <v>3248</v>
      </c>
      <c r="D431" t="s">
        <v>3249</v>
      </c>
      <c r="E431">
        <v>2008</v>
      </c>
      <c r="H431" t="s">
        <v>3250</v>
      </c>
      <c r="I431" t="s">
        <v>3251</v>
      </c>
      <c r="L431">
        <v>1</v>
      </c>
      <c r="M431" t="b">
        <v>0</v>
      </c>
      <c r="N431" t="s">
        <v>3252</v>
      </c>
      <c r="T431" t="s">
        <v>54</v>
      </c>
      <c r="U431" t="s">
        <v>55</v>
      </c>
      <c r="W431" t="s">
        <v>57</v>
      </c>
      <c r="AA431">
        <f>VLOOKUP(C431,[1]base_traduzida!$C$1:$CN$437,8,FALSE)</f>
        <v>0</v>
      </c>
      <c r="AB431">
        <f>VLOOKUP(C431,[1]base_traduzida!$C$1:$CN$437,9,FALSE)</f>
        <v>0</v>
      </c>
      <c r="AC431">
        <f>VLOOKUP(C431,[1]base_traduzida!$C$1:$CN$437,16,FALSE)</f>
        <v>0</v>
      </c>
      <c r="AD431">
        <f>VLOOKUP(C431,[1]base_traduzida!$C$1:$CN$437,68,FALSE)</f>
        <v>0</v>
      </c>
      <c r="AE431">
        <f>VLOOKUP(C431,[1]base_traduzida!$C$1:$CN$437,67,FALSE)</f>
        <v>0</v>
      </c>
      <c r="AF431">
        <f>VLOOKUP(C431,[1]base_traduzida!$C$1:$CN$437,71,FALSE)</f>
        <v>0</v>
      </c>
      <c r="AG431">
        <f>VLOOKUP(C431,[1]base_traduzida!$C$1:$CN$437,72,FALSE)</f>
        <v>0</v>
      </c>
      <c r="AH431">
        <f>VLOOKUP(C431,[1]base_traduzida!$C$1:$CN$437,73,FALSE)</f>
        <v>0</v>
      </c>
      <c r="AI431">
        <f>VLOOKUP(C431,[1]base_traduzida!$C$1:$CN$437,74,FALSE)</f>
        <v>0</v>
      </c>
      <c r="AJ431">
        <f>VLOOKUP(C431,[1]base_traduzida!$C$1:$CN$437,75,FALSE)</f>
        <v>0</v>
      </c>
      <c r="AK431">
        <f>VLOOKUP(C431,[1]base_traduzida!$C$1:$CN$437,76,FALSE)</f>
        <v>0</v>
      </c>
      <c r="AL431">
        <f>VLOOKUP(C431,[1]base_traduzida!$C$1:$CN$437,77,FALSE)</f>
        <v>0</v>
      </c>
      <c r="AM431">
        <f>VLOOKUP(C431,[1]base_traduzida!$C$1:$CN$437,78,FALSE)</f>
        <v>0</v>
      </c>
      <c r="AN431">
        <v>0</v>
      </c>
      <c r="AO431">
        <f>VLOOKUP(C431,[1]base_traduzida!$C$1:$CN$437,80,FALSE)</f>
        <v>0</v>
      </c>
      <c r="AP431">
        <f>VLOOKUP(C431,[1]base_traduzida!$C$1:$CN$437,81,FALSE)</f>
        <v>0</v>
      </c>
      <c r="AQ431">
        <v>0</v>
      </c>
      <c r="AR431">
        <f>VLOOKUP(C431,[1]base_traduzida!$C$1:$CN$437,85,FALSE)</f>
        <v>0</v>
      </c>
      <c r="AS431">
        <f>VLOOKUP(C431,[1]base_traduzida!$C$1:$CN$437,83,FALSE)</f>
        <v>0</v>
      </c>
      <c r="AT431">
        <f>VLOOKUP(C431,[1]base_traduzida!$C$1:$CN$437,84,FALSE)</f>
        <v>0</v>
      </c>
      <c r="AU431">
        <f>VLOOKUP(C431,[1]base_traduzida!$C$1:$CN$437,82,FALSE)</f>
        <v>0</v>
      </c>
      <c r="AV431">
        <f>VLOOKUP(C431,[1]base_traduzida!$C$1:$CN$437,90,FALSE)</f>
        <v>0</v>
      </c>
      <c r="AW431">
        <f>VLOOKUP(C431,[1]base_traduzida!$C$1:$CN$437,66,FALSE)</f>
        <v>0</v>
      </c>
      <c r="AX431">
        <f>VLOOKUP(C431,[1]base_traduzida!$C$1:$CN$437,64,FALSE)</f>
        <v>0</v>
      </c>
      <c r="AY431">
        <f>VLOOKUP(C431,[1]base_traduzida!$C$1:$CN$437,65,FALSE)</f>
        <v>0</v>
      </c>
      <c r="AZ431">
        <f>VLOOKUP(C431,[1]base_traduzida!$C$1:$CN$437,69,FALSE)</f>
        <v>0</v>
      </c>
    </row>
    <row r="432" spans="1:52" x14ac:dyDescent="0.25">
      <c r="A432" t="s">
        <v>3253</v>
      </c>
      <c r="C432" t="s">
        <v>3254</v>
      </c>
      <c r="D432" t="s">
        <v>3255</v>
      </c>
      <c r="E432">
        <v>2015</v>
      </c>
      <c r="G432">
        <v>8</v>
      </c>
      <c r="H432" t="s">
        <v>3256</v>
      </c>
      <c r="I432" t="s">
        <v>3257</v>
      </c>
      <c r="L432">
        <v>7</v>
      </c>
      <c r="M432" t="b">
        <v>1</v>
      </c>
      <c r="N432" t="s">
        <v>3258</v>
      </c>
      <c r="O432" t="s">
        <v>198</v>
      </c>
      <c r="P432" t="s">
        <v>428</v>
      </c>
      <c r="Q432" t="s">
        <v>429</v>
      </c>
      <c r="S432">
        <v>173732</v>
      </c>
      <c r="T432" t="s">
        <v>54</v>
      </c>
      <c r="U432" t="s">
        <v>75</v>
      </c>
      <c r="W432" t="s">
        <v>57</v>
      </c>
      <c r="AA432" t="e">
        <f>VLOOKUP(C432,[1]base_traduzida!$C$1:$CN$437,8,FALSE)</f>
        <v>#N/A</v>
      </c>
      <c r="AB432" t="e">
        <f>VLOOKUP(C432,[1]base_traduzida!$C$1:$CN$437,9,FALSE)</f>
        <v>#N/A</v>
      </c>
      <c r="AC432" t="e">
        <f>VLOOKUP(C432,[1]base_traduzida!$C$1:$CN$437,16,FALSE)</f>
        <v>#N/A</v>
      </c>
      <c r="AD432" t="e">
        <f>VLOOKUP(C432,[1]base_traduzida!$C$1:$CN$437,68,FALSE)</f>
        <v>#N/A</v>
      </c>
      <c r="AE432" t="e">
        <f>VLOOKUP(C432,[1]base_traduzida!$C$1:$CN$437,67,FALSE)</f>
        <v>#N/A</v>
      </c>
      <c r="AF432" t="e">
        <f>VLOOKUP(C432,[1]base_traduzida!$C$1:$CN$437,71,FALSE)</f>
        <v>#N/A</v>
      </c>
      <c r="AG432" t="e">
        <f>VLOOKUP(C432,[1]base_traduzida!$C$1:$CN$437,72,FALSE)</f>
        <v>#N/A</v>
      </c>
      <c r="AH432" t="e">
        <f>VLOOKUP(C432,[1]base_traduzida!$C$1:$CN$437,73,FALSE)</f>
        <v>#N/A</v>
      </c>
      <c r="AI432" t="e">
        <f>VLOOKUP(C432,[1]base_traduzida!$C$1:$CN$437,74,FALSE)</f>
        <v>#N/A</v>
      </c>
      <c r="AJ432" t="e">
        <f>VLOOKUP(C432,[1]base_traduzida!$C$1:$CN$437,75,FALSE)</f>
        <v>#N/A</v>
      </c>
      <c r="AK432" t="e">
        <f>VLOOKUP(C432,[1]base_traduzida!$C$1:$CN$437,76,FALSE)</f>
        <v>#N/A</v>
      </c>
      <c r="AL432" t="e">
        <f>VLOOKUP(C432,[1]base_traduzida!$C$1:$CN$437,77,FALSE)</f>
        <v>#N/A</v>
      </c>
      <c r="AM432" t="e">
        <f>VLOOKUP(C432,[1]base_traduzida!$C$1:$CN$437,78,FALSE)</f>
        <v>#N/A</v>
      </c>
      <c r="AN432">
        <v>0</v>
      </c>
      <c r="AO432" t="e">
        <f>VLOOKUP(C432,[1]base_traduzida!$C$1:$CN$437,80,FALSE)</f>
        <v>#N/A</v>
      </c>
      <c r="AP432" t="e">
        <f>VLOOKUP(C432,[1]base_traduzida!$C$1:$CN$437,81,FALSE)</f>
        <v>#N/A</v>
      </c>
      <c r="AQ432">
        <v>0</v>
      </c>
      <c r="AR432" t="e">
        <f>VLOOKUP(C432,[1]base_traduzida!$C$1:$CN$437,85,FALSE)</f>
        <v>#N/A</v>
      </c>
      <c r="AS432" t="e">
        <f>VLOOKUP(C432,[1]base_traduzida!$C$1:$CN$437,83,FALSE)</f>
        <v>#N/A</v>
      </c>
      <c r="AT432" t="e">
        <f>VLOOKUP(C432,[1]base_traduzida!$C$1:$CN$437,84,FALSE)</f>
        <v>#N/A</v>
      </c>
      <c r="AU432" t="e">
        <f>VLOOKUP(C432,[1]base_traduzida!$C$1:$CN$437,82,FALSE)</f>
        <v>#N/A</v>
      </c>
      <c r="AV432" t="e">
        <f>VLOOKUP(C432,[1]base_traduzida!$C$1:$CN$437,90,FALSE)</f>
        <v>#N/A</v>
      </c>
      <c r="AW432" t="e">
        <f>VLOOKUP(C432,[1]base_traduzida!$C$1:$CN$437,66,FALSE)</f>
        <v>#N/A</v>
      </c>
      <c r="AX432" t="e">
        <f>VLOOKUP(C432,[1]base_traduzida!$C$1:$CN$437,64,FALSE)</f>
        <v>#N/A</v>
      </c>
      <c r="AY432" t="e">
        <f>VLOOKUP(C432,[1]base_traduzida!$C$1:$CN$437,65,FALSE)</f>
        <v>#N/A</v>
      </c>
      <c r="AZ432" t="e">
        <f>VLOOKUP(C432,[1]base_traduzida!$C$1:$CN$437,69,FALSE)</f>
        <v>#N/A</v>
      </c>
    </row>
    <row r="433" spans="1:52" x14ac:dyDescent="0.25">
      <c r="A433" t="s">
        <v>3259</v>
      </c>
      <c r="B433" t="s">
        <v>3260</v>
      </c>
      <c r="C433" t="s">
        <v>3261</v>
      </c>
      <c r="D433" t="s">
        <v>3262</v>
      </c>
      <c r="E433">
        <v>2017</v>
      </c>
      <c r="G433">
        <v>2</v>
      </c>
      <c r="H433" t="s">
        <v>3263</v>
      </c>
      <c r="I433" t="s">
        <v>3264</v>
      </c>
      <c r="J433" t="s">
        <v>61</v>
      </c>
      <c r="L433">
        <v>5</v>
      </c>
      <c r="M433" t="b">
        <v>1</v>
      </c>
      <c r="N433" t="s">
        <v>3265</v>
      </c>
      <c r="O433" t="s">
        <v>1007</v>
      </c>
      <c r="P433" t="s">
        <v>3266</v>
      </c>
      <c r="Q433" t="s">
        <v>3267</v>
      </c>
      <c r="S433">
        <v>131932</v>
      </c>
      <c r="T433" t="s">
        <v>54</v>
      </c>
      <c r="U433" t="s">
        <v>75</v>
      </c>
      <c r="W433" t="s">
        <v>57</v>
      </c>
      <c r="AA433">
        <f>VLOOKUP(C433,[1]base_traduzida!$C$1:$CN$437,8,FALSE)</f>
        <v>0</v>
      </c>
      <c r="AB433">
        <f>VLOOKUP(C433,[1]base_traduzida!$C$1:$CN$437,9,FALSE)</f>
        <v>1</v>
      </c>
      <c r="AC433">
        <f>VLOOKUP(C433,[1]base_traduzida!$C$1:$CN$437,16,FALSE)</f>
        <v>1</v>
      </c>
      <c r="AD433">
        <f>VLOOKUP(C433,[1]base_traduzida!$C$1:$CN$437,68,FALSE)</f>
        <v>1</v>
      </c>
      <c r="AE433">
        <f>VLOOKUP(C433,[1]base_traduzida!$C$1:$CN$437,67,FALSE)</f>
        <v>0</v>
      </c>
      <c r="AF433">
        <f>VLOOKUP(C433,[1]base_traduzida!$C$1:$CN$437,71,FALSE)</f>
        <v>0</v>
      </c>
      <c r="AG433">
        <f>VLOOKUP(C433,[1]base_traduzida!$C$1:$CN$437,72,FALSE)</f>
        <v>0</v>
      </c>
      <c r="AH433">
        <f>VLOOKUP(C433,[1]base_traduzida!$C$1:$CN$437,73,FALSE)</f>
        <v>0</v>
      </c>
      <c r="AI433">
        <f>VLOOKUP(C433,[1]base_traduzida!$C$1:$CN$437,74,FALSE)</f>
        <v>0</v>
      </c>
      <c r="AJ433">
        <f>VLOOKUP(C433,[1]base_traduzida!$C$1:$CN$437,75,FALSE)</f>
        <v>0</v>
      </c>
      <c r="AK433">
        <f>VLOOKUP(C433,[1]base_traduzida!$C$1:$CN$437,76,FALSE)</f>
        <v>0</v>
      </c>
      <c r="AL433">
        <f>VLOOKUP(C433,[1]base_traduzida!$C$1:$CN$437,77,FALSE)</f>
        <v>0</v>
      </c>
      <c r="AM433">
        <f>VLOOKUP(C433,[1]base_traduzida!$C$1:$CN$437,78,FALSE)</f>
        <v>0</v>
      </c>
      <c r="AN433">
        <v>0</v>
      </c>
      <c r="AO433">
        <f>VLOOKUP(C433,[1]base_traduzida!$C$1:$CN$437,80,FALSE)</f>
        <v>0</v>
      </c>
      <c r="AP433" t="str">
        <f>VLOOKUP(C433,[1]base_traduzida!$C$1:$CN$437,81,FALSE)</f>
        <v>Entra ou ñ para leitura: sim</v>
      </c>
      <c r="AQ433">
        <v>0</v>
      </c>
      <c r="AR433">
        <f>VLOOKUP(C433,[1]base_traduzida!$C$1:$CN$437,85,FALSE)</f>
        <v>0</v>
      </c>
      <c r="AS433">
        <f>VLOOKUP(C433,[1]base_traduzida!$C$1:$CN$437,83,FALSE)</f>
        <v>44369</v>
      </c>
      <c r="AT433">
        <f>VLOOKUP(C433,[1]base_traduzida!$C$1:$CN$437,84,FALSE)</f>
        <v>0</v>
      </c>
      <c r="AU433" t="str">
        <f>VLOOKUP(C433,[1]base_traduzida!$C$1:$CN$437,82,FALSE)</f>
        <v>Excelente</v>
      </c>
      <c r="AV433">
        <f>VLOOKUP(C433,[1]base_traduzida!$C$1:$CN$437,90,FALSE)</f>
        <v>0</v>
      </c>
      <c r="AW433">
        <f>VLOOKUP(C433,[1]base_traduzida!$C$1:$CN$437,66,FALSE)</f>
        <v>1</v>
      </c>
      <c r="AX433">
        <f>VLOOKUP(C433,[1]base_traduzida!$C$1:$CN$437,64,FALSE)</f>
        <v>1</v>
      </c>
      <c r="AY433" t="str">
        <f>VLOOKUP(C433,[1]base_traduzida!$C$1:$CN$437,65,FALSE)</f>
        <v>Leitura completa: sim</v>
      </c>
      <c r="AZ433">
        <f>VLOOKUP(C433,[1]base_traduzida!$C$1:$CN$437,69,FALSE)</f>
        <v>0</v>
      </c>
    </row>
    <row r="434" spans="1:52" x14ac:dyDescent="0.25">
      <c r="A434" t="s">
        <v>3268</v>
      </c>
      <c r="B434" t="s">
        <v>3269</v>
      </c>
      <c r="C434" t="s">
        <v>3270</v>
      </c>
      <c r="D434" t="s">
        <v>3271</v>
      </c>
      <c r="E434">
        <v>2012</v>
      </c>
      <c r="G434">
        <v>13</v>
      </c>
      <c r="H434" t="s">
        <v>3272</v>
      </c>
      <c r="I434" t="s">
        <v>3273</v>
      </c>
      <c r="J434" t="s">
        <v>61</v>
      </c>
      <c r="L434">
        <v>12</v>
      </c>
      <c r="M434" t="b">
        <v>1</v>
      </c>
      <c r="N434" t="s">
        <v>3274</v>
      </c>
      <c r="T434" t="s">
        <v>54</v>
      </c>
      <c r="U434" t="s">
        <v>55</v>
      </c>
      <c r="W434" t="s">
        <v>57</v>
      </c>
      <c r="AA434">
        <f>VLOOKUP(C434,[1]base_traduzida!$C$1:$CN$437,8,FALSE)</f>
        <v>0</v>
      </c>
      <c r="AB434">
        <f>VLOOKUP(C434,[1]base_traduzida!$C$1:$CN$437,9,FALSE)</f>
        <v>0</v>
      </c>
      <c r="AC434">
        <f>VLOOKUP(C434,[1]base_traduzida!$C$1:$CN$437,16,FALSE)</f>
        <v>0</v>
      </c>
      <c r="AD434">
        <f>VLOOKUP(C434,[1]base_traduzida!$C$1:$CN$437,68,FALSE)</f>
        <v>0</v>
      </c>
      <c r="AE434">
        <f>VLOOKUP(C434,[1]base_traduzida!$C$1:$CN$437,67,FALSE)</f>
        <v>0</v>
      </c>
      <c r="AF434">
        <f>VLOOKUP(C434,[1]base_traduzida!$C$1:$CN$437,71,FALSE)</f>
        <v>0</v>
      </c>
      <c r="AG434">
        <f>VLOOKUP(C434,[1]base_traduzida!$C$1:$CN$437,72,FALSE)</f>
        <v>0</v>
      </c>
      <c r="AH434">
        <f>VLOOKUP(C434,[1]base_traduzida!$C$1:$CN$437,73,FALSE)</f>
        <v>0</v>
      </c>
      <c r="AI434">
        <f>VLOOKUP(C434,[1]base_traduzida!$C$1:$CN$437,74,FALSE)</f>
        <v>0</v>
      </c>
      <c r="AJ434">
        <f>VLOOKUP(C434,[1]base_traduzida!$C$1:$CN$437,75,FALSE)</f>
        <v>0</v>
      </c>
      <c r="AK434">
        <f>VLOOKUP(C434,[1]base_traduzida!$C$1:$CN$437,76,FALSE)</f>
        <v>0</v>
      </c>
      <c r="AL434">
        <f>VLOOKUP(C434,[1]base_traduzida!$C$1:$CN$437,77,FALSE)</f>
        <v>0</v>
      </c>
      <c r="AM434">
        <f>VLOOKUP(C434,[1]base_traduzida!$C$1:$CN$437,78,FALSE)</f>
        <v>0</v>
      </c>
      <c r="AN434">
        <v>0</v>
      </c>
      <c r="AO434">
        <f>VLOOKUP(C434,[1]base_traduzida!$C$1:$CN$437,80,FALSE)</f>
        <v>0</v>
      </c>
      <c r="AP434">
        <f>VLOOKUP(C434,[1]base_traduzida!$C$1:$CN$437,81,FALSE)</f>
        <v>0</v>
      </c>
      <c r="AQ434">
        <v>0</v>
      </c>
      <c r="AR434">
        <f>VLOOKUP(C434,[1]base_traduzida!$C$1:$CN$437,85,FALSE)</f>
        <v>0</v>
      </c>
      <c r="AS434">
        <f>VLOOKUP(C434,[1]base_traduzida!$C$1:$CN$437,83,FALSE)</f>
        <v>0</v>
      </c>
      <c r="AT434">
        <f>VLOOKUP(C434,[1]base_traduzida!$C$1:$CN$437,84,FALSE)</f>
        <v>0</v>
      </c>
      <c r="AU434">
        <f>VLOOKUP(C434,[1]base_traduzida!$C$1:$CN$437,82,FALSE)</f>
        <v>0</v>
      </c>
      <c r="AV434">
        <f>VLOOKUP(C434,[1]base_traduzida!$C$1:$CN$437,90,FALSE)</f>
        <v>0</v>
      </c>
      <c r="AW434">
        <f>VLOOKUP(C434,[1]base_traduzida!$C$1:$CN$437,66,FALSE)</f>
        <v>0</v>
      </c>
      <c r="AX434">
        <f>VLOOKUP(C434,[1]base_traduzida!$C$1:$CN$437,64,FALSE)</f>
        <v>0</v>
      </c>
      <c r="AY434">
        <f>VLOOKUP(C434,[1]base_traduzida!$C$1:$CN$437,65,FALSE)</f>
        <v>0</v>
      </c>
      <c r="AZ434">
        <f>VLOOKUP(C434,[1]base_traduzida!$C$1:$CN$437,69,FALSE)</f>
        <v>0</v>
      </c>
    </row>
    <row r="435" spans="1:52" x14ac:dyDescent="0.25">
      <c r="A435" t="s">
        <v>3275</v>
      </c>
      <c r="B435" t="s">
        <v>3276</v>
      </c>
      <c r="C435" t="s">
        <v>3277</v>
      </c>
      <c r="D435" t="s">
        <v>3278</v>
      </c>
      <c r="E435">
        <v>2017</v>
      </c>
      <c r="G435">
        <v>28</v>
      </c>
      <c r="H435" t="s">
        <v>3279</v>
      </c>
      <c r="I435" t="s">
        <v>3280</v>
      </c>
      <c r="J435" t="s">
        <v>61</v>
      </c>
      <c r="L435">
        <v>1</v>
      </c>
      <c r="M435" t="b">
        <v>0</v>
      </c>
      <c r="N435" t="s">
        <v>3281</v>
      </c>
      <c r="O435" t="s">
        <v>3282</v>
      </c>
      <c r="T435" t="s">
        <v>54</v>
      </c>
      <c r="U435" t="s">
        <v>55</v>
      </c>
      <c r="V435" t="s">
        <v>140</v>
      </c>
      <c r="W435" t="s">
        <v>57</v>
      </c>
      <c r="AA435">
        <f>VLOOKUP(C435,[1]base_traduzida!$C$1:$CN$437,8,FALSE)</f>
        <v>0</v>
      </c>
      <c r="AB435">
        <f>VLOOKUP(C435,[1]base_traduzida!$C$1:$CN$437,9,FALSE)</f>
        <v>0</v>
      </c>
      <c r="AC435">
        <f>VLOOKUP(C435,[1]base_traduzida!$C$1:$CN$437,16,FALSE)</f>
        <v>0</v>
      </c>
      <c r="AD435">
        <f>VLOOKUP(C435,[1]base_traduzida!$C$1:$CN$437,68,FALSE)</f>
        <v>1</v>
      </c>
      <c r="AE435">
        <f>VLOOKUP(C435,[1]base_traduzida!$C$1:$CN$437,67,FALSE)</f>
        <v>0</v>
      </c>
      <c r="AF435">
        <f>VLOOKUP(C435,[1]base_traduzida!$C$1:$CN$437,71,FALSE)</f>
        <v>0</v>
      </c>
      <c r="AG435">
        <f>VLOOKUP(C435,[1]base_traduzida!$C$1:$CN$437,72,FALSE)</f>
        <v>0</v>
      </c>
      <c r="AH435">
        <f>VLOOKUP(C435,[1]base_traduzida!$C$1:$CN$437,73,FALSE)</f>
        <v>0</v>
      </c>
      <c r="AI435">
        <f>VLOOKUP(C435,[1]base_traduzida!$C$1:$CN$437,74,FALSE)</f>
        <v>0</v>
      </c>
      <c r="AJ435">
        <f>VLOOKUP(C435,[1]base_traduzida!$C$1:$CN$437,75,FALSE)</f>
        <v>0</v>
      </c>
      <c r="AK435">
        <f>VLOOKUP(C435,[1]base_traduzida!$C$1:$CN$437,76,FALSE)</f>
        <v>0</v>
      </c>
      <c r="AL435">
        <f>VLOOKUP(C435,[1]base_traduzida!$C$1:$CN$437,77,FALSE)</f>
        <v>0</v>
      </c>
      <c r="AM435">
        <f>VLOOKUP(C435,[1]base_traduzida!$C$1:$CN$437,78,FALSE)</f>
        <v>0</v>
      </c>
      <c r="AN435">
        <v>0</v>
      </c>
      <c r="AO435">
        <f>VLOOKUP(C435,[1]base_traduzida!$C$1:$CN$437,80,FALSE)</f>
        <v>0</v>
      </c>
      <c r="AP435" t="str">
        <f>VLOOKUP(C435,[1]base_traduzida!$C$1:$CN$437,81,FALSE)</f>
        <v>Entra ou ñ para leitura: não</v>
      </c>
      <c r="AQ435">
        <v>0</v>
      </c>
      <c r="AR435">
        <f>VLOOKUP(C435,[1]base_traduzida!$C$1:$CN$437,85,FALSE)</f>
        <v>0</v>
      </c>
      <c r="AS435">
        <f>VLOOKUP(C435,[1]base_traduzida!$C$1:$CN$437,83,FALSE)</f>
        <v>44373</v>
      </c>
      <c r="AT435">
        <f>VLOOKUP(C435,[1]base_traduzida!$C$1:$CN$437,84,FALSE)</f>
        <v>0</v>
      </c>
      <c r="AU435" t="str">
        <f>VLOOKUP(C435,[1]base_traduzida!$C$1:$CN$437,82,FALSE)</f>
        <v>Ruim</v>
      </c>
      <c r="AV435">
        <f>VLOOKUP(C435,[1]base_traduzida!$C$1:$CN$437,90,FALSE)</f>
        <v>0</v>
      </c>
      <c r="AW435">
        <f>VLOOKUP(C435,[1]base_traduzida!$C$1:$CN$437,66,FALSE)</f>
        <v>0</v>
      </c>
      <c r="AX435">
        <f>VLOOKUP(C435,[1]base_traduzida!$C$1:$CN$437,64,FALSE)</f>
        <v>0</v>
      </c>
      <c r="AY435">
        <f>VLOOKUP(C435,[1]base_traduzida!$C$1:$CN$437,65,FALSE)</f>
        <v>0</v>
      </c>
      <c r="AZ435">
        <f>VLOOKUP(C435,[1]base_traduzida!$C$1:$CN$437,69,FALSE)</f>
        <v>0</v>
      </c>
    </row>
    <row r="436" spans="1:52" x14ac:dyDescent="0.25">
      <c r="A436" t="s">
        <v>3283</v>
      </c>
      <c r="B436" t="s">
        <v>3284</v>
      </c>
      <c r="C436" t="s">
        <v>3285</v>
      </c>
      <c r="D436" t="s">
        <v>3286</v>
      </c>
      <c r="E436">
        <v>2014</v>
      </c>
      <c r="G436">
        <v>12</v>
      </c>
      <c r="H436" t="s">
        <v>3287</v>
      </c>
      <c r="I436" t="s">
        <v>3288</v>
      </c>
      <c r="J436" t="s">
        <v>61</v>
      </c>
      <c r="L436">
        <v>25</v>
      </c>
      <c r="M436" t="b">
        <v>1</v>
      </c>
      <c r="N436" t="s">
        <v>3289</v>
      </c>
      <c r="O436" t="s">
        <v>3290</v>
      </c>
      <c r="T436" t="s">
        <v>54</v>
      </c>
      <c r="U436" t="s">
        <v>55</v>
      </c>
      <c r="W436" t="s">
        <v>57</v>
      </c>
      <c r="AA436">
        <f>VLOOKUP(C436,[1]base_traduzida!$C$1:$CN$437,8,FALSE)</f>
        <v>0</v>
      </c>
      <c r="AB436">
        <f>VLOOKUP(C436,[1]base_traduzida!$C$1:$CN$437,9,FALSE)</f>
        <v>1</v>
      </c>
      <c r="AC436">
        <f>VLOOKUP(C436,[1]base_traduzida!$C$1:$CN$437,16,FALSE)</f>
        <v>1</v>
      </c>
      <c r="AD436">
        <f>VLOOKUP(C436,[1]base_traduzida!$C$1:$CN$437,68,FALSE)</f>
        <v>1</v>
      </c>
      <c r="AE436">
        <f>VLOOKUP(C436,[1]base_traduzida!$C$1:$CN$437,67,FALSE)</f>
        <v>0</v>
      </c>
      <c r="AF436">
        <f>VLOOKUP(C436,[1]base_traduzida!$C$1:$CN$437,71,FALSE)</f>
        <v>0</v>
      </c>
      <c r="AG436">
        <f>VLOOKUP(C436,[1]base_traduzida!$C$1:$CN$437,72,FALSE)</f>
        <v>0</v>
      </c>
      <c r="AH436">
        <f>VLOOKUP(C436,[1]base_traduzida!$C$1:$CN$437,73,FALSE)</f>
        <v>0</v>
      </c>
      <c r="AI436">
        <f>VLOOKUP(C436,[1]base_traduzida!$C$1:$CN$437,74,FALSE)</f>
        <v>0</v>
      </c>
      <c r="AJ436">
        <f>VLOOKUP(C436,[1]base_traduzida!$C$1:$CN$437,75,FALSE)</f>
        <v>0</v>
      </c>
      <c r="AK436">
        <f>VLOOKUP(C436,[1]base_traduzida!$C$1:$CN$437,76,FALSE)</f>
        <v>0</v>
      </c>
      <c r="AL436">
        <f>VLOOKUP(C436,[1]base_traduzida!$C$1:$CN$437,77,FALSE)</f>
        <v>0</v>
      </c>
      <c r="AM436">
        <f>VLOOKUP(C436,[1]base_traduzida!$C$1:$CN$437,78,FALSE)</f>
        <v>0</v>
      </c>
      <c r="AN436">
        <v>0</v>
      </c>
      <c r="AO436">
        <f>VLOOKUP(C436,[1]base_traduzida!$C$1:$CN$437,80,FALSE)</f>
        <v>1</v>
      </c>
      <c r="AP436" t="str">
        <f>VLOOKUP(C436,[1]base_traduzida!$C$1:$CN$437,81,FALSE)</f>
        <v>Entra ou ñ para leitura: sim - bom</v>
      </c>
      <c r="AQ436">
        <v>0</v>
      </c>
      <c r="AR436">
        <f>VLOOKUP(C436,[1]base_traduzida!$C$1:$CN$437,85,FALSE)</f>
        <v>0</v>
      </c>
      <c r="AS436">
        <f>VLOOKUP(C436,[1]base_traduzida!$C$1:$CN$437,83,FALSE)</f>
        <v>44368</v>
      </c>
      <c r="AT436">
        <f>VLOOKUP(C436,[1]base_traduzida!$C$1:$CN$437,84,FALSE)</f>
        <v>0</v>
      </c>
      <c r="AU436" t="str">
        <f>VLOOKUP(C436,[1]base_traduzida!$C$1:$CN$437,82,FALSE)</f>
        <v>Bom</v>
      </c>
      <c r="AV436">
        <f>VLOOKUP(C436,[1]base_traduzida!$C$1:$CN$437,90,FALSE)</f>
        <v>0</v>
      </c>
      <c r="AW436">
        <f>VLOOKUP(C436,[1]base_traduzida!$C$1:$CN$437,66,FALSE)</f>
        <v>1</v>
      </c>
      <c r="AX436">
        <f>VLOOKUP(C436,[1]base_traduzida!$C$1:$CN$437,64,FALSE)</f>
        <v>1</v>
      </c>
      <c r="AY436" t="str">
        <f>VLOOKUP(C436,[1]base_traduzida!$C$1:$CN$437,65,FALSE)</f>
        <v>Leitura completa: sim - interessante para varios conceitos e modelos de tabelas</v>
      </c>
      <c r="AZ436">
        <f>VLOOKUP(C436,[1]base_traduzida!$C$1:$CN$437,69,FALSE)</f>
        <v>0</v>
      </c>
    </row>
    <row r="437" spans="1:52" x14ac:dyDescent="0.25">
      <c r="A437" t="s">
        <v>3291</v>
      </c>
      <c r="B437" t="s">
        <v>3292</v>
      </c>
      <c r="C437" t="s">
        <v>3293</v>
      </c>
      <c r="D437" t="s">
        <v>3294</v>
      </c>
      <c r="E437">
        <v>2017</v>
      </c>
      <c r="G437">
        <v>7</v>
      </c>
      <c r="H437" t="s">
        <v>3295</v>
      </c>
      <c r="I437" t="s">
        <v>3296</v>
      </c>
      <c r="J437" t="s">
        <v>61</v>
      </c>
      <c r="L437">
        <v>19</v>
      </c>
      <c r="M437" t="b">
        <v>1</v>
      </c>
      <c r="N437" t="s">
        <v>3297</v>
      </c>
      <c r="O437" t="s">
        <v>108</v>
      </c>
      <c r="T437" t="s">
        <v>54</v>
      </c>
      <c r="U437" t="s">
        <v>55</v>
      </c>
      <c r="V437" t="s">
        <v>246</v>
      </c>
      <c r="W437" t="s">
        <v>57</v>
      </c>
      <c r="AA437">
        <f>VLOOKUP(C437,[1]base_traduzida!$C$1:$CN$437,8,FALSE)</f>
        <v>0</v>
      </c>
      <c r="AB437">
        <f>VLOOKUP(C437,[1]base_traduzida!$C$1:$CN$437,9,FALSE)</f>
        <v>0</v>
      </c>
      <c r="AC437">
        <f>VLOOKUP(C437,[1]base_traduzida!$C$1:$CN$437,16,FALSE)</f>
        <v>0</v>
      </c>
      <c r="AD437">
        <f>VLOOKUP(C437,[1]base_traduzida!$C$1:$CN$437,68,FALSE)</f>
        <v>1</v>
      </c>
      <c r="AE437">
        <f>VLOOKUP(C437,[1]base_traduzida!$C$1:$CN$437,67,FALSE)</f>
        <v>0</v>
      </c>
      <c r="AF437">
        <f>VLOOKUP(C437,[1]base_traduzida!$C$1:$CN$437,71,FALSE)</f>
        <v>0</v>
      </c>
      <c r="AG437">
        <f>VLOOKUP(C437,[1]base_traduzida!$C$1:$CN$437,72,FALSE)</f>
        <v>0</v>
      </c>
      <c r="AH437">
        <f>VLOOKUP(C437,[1]base_traduzida!$C$1:$CN$437,73,FALSE)</f>
        <v>0</v>
      </c>
      <c r="AI437">
        <f>VLOOKUP(C437,[1]base_traduzida!$C$1:$CN$437,74,FALSE)</f>
        <v>0</v>
      </c>
      <c r="AJ437">
        <f>VLOOKUP(C437,[1]base_traduzida!$C$1:$CN$437,75,FALSE)</f>
        <v>0</v>
      </c>
      <c r="AK437">
        <f>VLOOKUP(C437,[1]base_traduzida!$C$1:$CN$437,76,FALSE)</f>
        <v>0</v>
      </c>
      <c r="AL437">
        <f>VLOOKUP(C437,[1]base_traduzida!$C$1:$CN$437,77,FALSE)</f>
        <v>0</v>
      </c>
      <c r="AM437">
        <f>VLOOKUP(C437,[1]base_traduzida!$C$1:$CN$437,78,FALSE)</f>
        <v>0</v>
      </c>
      <c r="AN437">
        <v>0</v>
      </c>
      <c r="AO437">
        <f>VLOOKUP(C437,[1]base_traduzida!$C$1:$CN$437,80,FALSE)</f>
        <v>0</v>
      </c>
      <c r="AP437" t="str">
        <f>VLOOKUP(C437,[1]base_traduzida!$C$1:$CN$437,81,FALSE)</f>
        <v>Entra ou ñ para leitura: talvez</v>
      </c>
      <c r="AQ437">
        <v>0</v>
      </c>
      <c r="AR437">
        <f>VLOOKUP(C437,[1]base_traduzida!$C$1:$CN$437,85,FALSE)</f>
        <v>0</v>
      </c>
      <c r="AS437">
        <f>VLOOKUP(C437,[1]base_traduzida!$C$1:$CN$437,83,FALSE)</f>
        <v>44373</v>
      </c>
      <c r="AT437">
        <f>VLOOKUP(C437,[1]base_traduzida!$C$1:$CN$437,84,FALSE)</f>
        <v>0</v>
      </c>
      <c r="AU437" t="str">
        <f>VLOOKUP(C437,[1]base_traduzida!$C$1:$CN$437,82,FALSE)</f>
        <v>Razoavel</v>
      </c>
      <c r="AV437">
        <f>VLOOKUP(C437,[1]base_traduzida!$C$1:$CN$437,90,FALSE)</f>
        <v>0</v>
      </c>
      <c r="AW437">
        <f>VLOOKUP(C437,[1]base_traduzida!$C$1:$CN$437,66,FALSE)</f>
        <v>0</v>
      </c>
      <c r="AX437">
        <f>VLOOKUP(C437,[1]base_traduzida!$C$1:$CN$437,64,FALSE)</f>
        <v>0</v>
      </c>
      <c r="AY437">
        <f>VLOOKUP(C437,[1]base_traduzida!$C$1:$CN$437,65,FALSE)</f>
        <v>0</v>
      </c>
      <c r="AZ437">
        <f>VLOOKUP(C437,[1]base_traduzida!$C$1:$CN$437,69,FALSE)</f>
        <v>0</v>
      </c>
    </row>
    <row r="438" spans="1:52" x14ac:dyDescent="0.25">
      <c r="A438" t="s">
        <v>3298</v>
      </c>
      <c r="B438" t="s">
        <v>3299</v>
      </c>
      <c r="C438" t="s">
        <v>3300</v>
      </c>
      <c r="D438" t="s">
        <v>3301</v>
      </c>
      <c r="E438">
        <v>2022</v>
      </c>
      <c r="H438" t="s">
        <v>3302</v>
      </c>
      <c r="I438" t="s">
        <v>3303</v>
      </c>
      <c r="J438" t="s">
        <v>61</v>
      </c>
      <c r="L438">
        <v>15</v>
      </c>
      <c r="M438" t="b">
        <v>1</v>
      </c>
      <c r="N438" t="s">
        <v>3304</v>
      </c>
      <c r="O438" t="s">
        <v>243</v>
      </c>
      <c r="T438" t="s">
        <v>54</v>
      </c>
      <c r="U438" t="s">
        <v>55</v>
      </c>
      <c r="W438" t="s">
        <v>57</v>
      </c>
      <c r="AA438" t="e">
        <f>VLOOKUP(C438,[1]base_traduzida!$C$1:$CN$437,8,FALSE)</f>
        <v>#N/A</v>
      </c>
      <c r="AB438" t="e">
        <f>VLOOKUP(C438,[1]base_traduzida!$C$1:$CN$437,9,FALSE)</f>
        <v>#N/A</v>
      </c>
      <c r="AC438" t="e">
        <f>VLOOKUP(C438,[1]base_traduzida!$C$1:$CN$437,16,FALSE)</f>
        <v>#N/A</v>
      </c>
      <c r="AD438" t="e">
        <f>VLOOKUP(C438,[1]base_traduzida!$C$1:$CN$437,68,FALSE)</f>
        <v>#N/A</v>
      </c>
      <c r="AE438" t="e">
        <f>VLOOKUP(C438,[1]base_traduzida!$C$1:$CN$437,67,FALSE)</f>
        <v>#N/A</v>
      </c>
      <c r="AF438" t="e">
        <f>VLOOKUP(C438,[1]base_traduzida!$C$1:$CN$437,71,FALSE)</f>
        <v>#N/A</v>
      </c>
      <c r="AG438" t="e">
        <f>VLOOKUP(C438,[1]base_traduzida!$C$1:$CN$437,72,FALSE)</f>
        <v>#N/A</v>
      </c>
      <c r="AH438" t="e">
        <f>VLOOKUP(C438,[1]base_traduzida!$C$1:$CN$437,73,FALSE)</f>
        <v>#N/A</v>
      </c>
      <c r="AI438" t="e">
        <f>VLOOKUP(C438,[1]base_traduzida!$C$1:$CN$437,74,FALSE)</f>
        <v>#N/A</v>
      </c>
      <c r="AJ438" t="e">
        <f>VLOOKUP(C438,[1]base_traduzida!$C$1:$CN$437,75,FALSE)</f>
        <v>#N/A</v>
      </c>
      <c r="AK438" t="e">
        <f>VLOOKUP(C438,[1]base_traduzida!$C$1:$CN$437,76,FALSE)</f>
        <v>#N/A</v>
      </c>
      <c r="AL438" t="e">
        <f>VLOOKUP(C438,[1]base_traduzida!$C$1:$CN$437,77,FALSE)</f>
        <v>#N/A</v>
      </c>
      <c r="AM438" t="e">
        <f>VLOOKUP(C438,[1]base_traduzida!$C$1:$CN$437,78,FALSE)</f>
        <v>#N/A</v>
      </c>
      <c r="AN438">
        <v>0</v>
      </c>
      <c r="AO438" t="e">
        <f>VLOOKUP(C438,[1]base_traduzida!$C$1:$CN$437,80,FALSE)</f>
        <v>#N/A</v>
      </c>
      <c r="AP438" t="e">
        <f>VLOOKUP(C438,[1]base_traduzida!$C$1:$CN$437,81,FALSE)</f>
        <v>#N/A</v>
      </c>
      <c r="AQ438">
        <v>0</v>
      </c>
      <c r="AR438" t="e">
        <f>VLOOKUP(C438,[1]base_traduzida!$C$1:$CN$437,85,FALSE)</f>
        <v>#N/A</v>
      </c>
      <c r="AS438" t="e">
        <f>VLOOKUP(C438,[1]base_traduzida!$C$1:$CN$437,83,FALSE)</f>
        <v>#N/A</v>
      </c>
      <c r="AT438" t="e">
        <f>VLOOKUP(C438,[1]base_traduzida!$C$1:$CN$437,84,FALSE)</f>
        <v>#N/A</v>
      </c>
      <c r="AU438" t="e">
        <f>VLOOKUP(C438,[1]base_traduzida!$C$1:$CN$437,82,FALSE)</f>
        <v>#N/A</v>
      </c>
      <c r="AV438" t="e">
        <f>VLOOKUP(C438,[1]base_traduzida!$C$1:$CN$437,90,FALSE)</f>
        <v>#N/A</v>
      </c>
      <c r="AW438" t="e">
        <f>VLOOKUP(C438,[1]base_traduzida!$C$1:$CN$437,66,FALSE)</f>
        <v>#N/A</v>
      </c>
      <c r="AX438" t="e">
        <f>VLOOKUP(C438,[1]base_traduzida!$C$1:$CN$437,64,FALSE)</f>
        <v>#N/A</v>
      </c>
      <c r="AY438" t="e">
        <f>VLOOKUP(C438,[1]base_traduzida!$C$1:$CN$437,65,FALSE)</f>
        <v>#N/A</v>
      </c>
      <c r="AZ438" t="e">
        <f>VLOOKUP(C438,[1]base_traduzida!$C$1:$CN$437,69,FALSE)</f>
        <v>#N/A</v>
      </c>
    </row>
    <row r="439" spans="1:52" x14ac:dyDescent="0.25">
      <c r="A439" t="s">
        <v>3305</v>
      </c>
      <c r="B439" t="s">
        <v>3306</v>
      </c>
      <c r="C439" t="s">
        <v>3307</v>
      </c>
      <c r="D439" t="s">
        <v>3308</v>
      </c>
      <c r="E439">
        <v>2009</v>
      </c>
      <c r="G439">
        <v>1</v>
      </c>
      <c r="H439" t="s">
        <v>3309</v>
      </c>
      <c r="I439" t="s">
        <v>3310</v>
      </c>
      <c r="J439" t="s">
        <v>61</v>
      </c>
      <c r="L439">
        <v>12</v>
      </c>
      <c r="M439" t="b">
        <v>1</v>
      </c>
      <c r="N439" t="s">
        <v>3311</v>
      </c>
      <c r="P439" t="s">
        <v>3312</v>
      </c>
      <c r="Q439" t="s">
        <v>3313</v>
      </c>
      <c r="R439" t="s">
        <v>3314</v>
      </c>
      <c r="S439">
        <v>83268</v>
      </c>
      <c r="T439" t="s">
        <v>54</v>
      </c>
      <c r="U439" t="s">
        <v>75</v>
      </c>
      <c r="W439" t="s">
        <v>57</v>
      </c>
      <c r="AA439">
        <f>VLOOKUP(C439,[1]base_traduzida!$C$1:$CN$437,8,FALSE)</f>
        <v>0</v>
      </c>
      <c r="AB439">
        <f>VLOOKUP(C439,[1]base_traduzida!$C$1:$CN$437,9,FALSE)</f>
        <v>0</v>
      </c>
      <c r="AC439">
        <f>VLOOKUP(C439,[1]base_traduzida!$C$1:$CN$437,16,FALSE)</f>
        <v>0</v>
      </c>
      <c r="AD439">
        <f>VLOOKUP(C439,[1]base_traduzida!$C$1:$CN$437,68,FALSE)</f>
        <v>0</v>
      </c>
      <c r="AE439">
        <f>VLOOKUP(C439,[1]base_traduzida!$C$1:$CN$437,67,FALSE)</f>
        <v>0</v>
      </c>
      <c r="AF439">
        <f>VLOOKUP(C439,[1]base_traduzida!$C$1:$CN$437,71,FALSE)</f>
        <v>0</v>
      </c>
      <c r="AG439">
        <f>VLOOKUP(C439,[1]base_traduzida!$C$1:$CN$437,72,FALSE)</f>
        <v>0</v>
      </c>
      <c r="AH439">
        <f>VLOOKUP(C439,[1]base_traduzida!$C$1:$CN$437,73,FALSE)</f>
        <v>0</v>
      </c>
      <c r="AI439">
        <f>VLOOKUP(C439,[1]base_traduzida!$C$1:$CN$437,74,FALSE)</f>
        <v>0</v>
      </c>
      <c r="AJ439">
        <f>VLOOKUP(C439,[1]base_traduzida!$C$1:$CN$437,75,FALSE)</f>
        <v>0</v>
      </c>
      <c r="AK439">
        <f>VLOOKUP(C439,[1]base_traduzida!$C$1:$CN$437,76,FALSE)</f>
        <v>0</v>
      </c>
      <c r="AL439">
        <f>VLOOKUP(C439,[1]base_traduzida!$C$1:$CN$437,77,FALSE)</f>
        <v>0</v>
      </c>
      <c r="AM439">
        <f>VLOOKUP(C439,[1]base_traduzida!$C$1:$CN$437,78,FALSE)</f>
        <v>0</v>
      </c>
      <c r="AN439">
        <v>0</v>
      </c>
      <c r="AO439">
        <f>VLOOKUP(C439,[1]base_traduzida!$C$1:$CN$437,80,FALSE)</f>
        <v>0</v>
      </c>
      <c r="AP439">
        <f>VLOOKUP(C439,[1]base_traduzida!$C$1:$CN$437,81,FALSE)</f>
        <v>0</v>
      </c>
      <c r="AQ439">
        <v>0</v>
      </c>
      <c r="AR439">
        <f>VLOOKUP(C439,[1]base_traduzida!$C$1:$CN$437,85,FALSE)</f>
        <v>0</v>
      </c>
      <c r="AS439">
        <f>VLOOKUP(C439,[1]base_traduzida!$C$1:$CN$437,83,FALSE)</f>
        <v>0</v>
      </c>
      <c r="AT439">
        <f>VLOOKUP(C439,[1]base_traduzida!$C$1:$CN$437,84,FALSE)</f>
        <v>0</v>
      </c>
      <c r="AU439">
        <f>VLOOKUP(C439,[1]base_traduzida!$C$1:$CN$437,82,FALSE)</f>
        <v>0</v>
      </c>
      <c r="AV439">
        <f>VLOOKUP(C439,[1]base_traduzida!$C$1:$CN$437,90,FALSE)</f>
        <v>0</v>
      </c>
      <c r="AW439">
        <f>VLOOKUP(C439,[1]base_traduzida!$C$1:$CN$437,66,FALSE)</f>
        <v>0</v>
      </c>
      <c r="AX439">
        <f>VLOOKUP(C439,[1]base_traduzida!$C$1:$CN$437,64,FALSE)</f>
        <v>0</v>
      </c>
      <c r="AY439">
        <f>VLOOKUP(C439,[1]base_traduzida!$C$1:$CN$437,65,FALSE)</f>
        <v>0</v>
      </c>
      <c r="AZ439">
        <f>VLOOKUP(C439,[1]base_traduzida!$C$1:$CN$437,69,FALSE)</f>
        <v>0</v>
      </c>
    </row>
    <row r="440" spans="1:52" x14ac:dyDescent="0.25">
      <c r="A440" t="s">
        <v>3315</v>
      </c>
      <c r="B440" t="s">
        <v>3316</v>
      </c>
      <c r="C440" t="s">
        <v>3317</v>
      </c>
      <c r="D440" t="s">
        <v>3318</v>
      </c>
      <c r="E440">
        <v>2018</v>
      </c>
      <c r="G440">
        <v>2</v>
      </c>
      <c r="H440" t="s">
        <v>3319</v>
      </c>
      <c r="I440" t="s">
        <v>3320</v>
      </c>
      <c r="L440">
        <v>1</v>
      </c>
      <c r="M440" t="b">
        <v>0</v>
      </c>
      <c r="N440" t="s">
        <v>3321</v>
      </c>
      <c r="O440" t="s">
        <v>3322</v>
      </c>
      <c r="T440" t="s">
        <v>54</v>
      </c>
      <c r="U440" t="s">
        <v>55</v>
      </c>
      <c r="V440" t="s">
        <v>140</v>
      </c>
      <c r="W440" t="s">
        <v>57</v>
      </c>
      <c r="AA440">
        <f>VLOOKUP(C440,[1]base_traduzida!$C$1:$CN$437,8,FALSE)</f>
        <v>0</v>
      </c>
      <c r="AB440">
        <f>VLOOKUP(C440,[1]base_traduzida!$C$1:$CN$437,9,FALSE)</f>
        <v>0</v>
      </c>
      <c r="AC440">
        <f>VLOOKUP(C440,[1]base_traduzida!$C$1:$CN$437,16,FALSE)</f>
        <v>0</v>
      </c>
      <c r="AD440">
        <f>VLOOKUP(C440,[1]base_traduzida!$C$1:$CN$437,68,FALSE)</f>
        <v>1</v>
      </c>
      <c r="AE440">
        <f>VLOOKUP(C440,[1]base_traduzida!$C$1:$CN$437,67,FALSE)</f>
        <v>0</v>
      </c>
      <c r="AF440">
        <f>VLOOKUP(C440,[1]base_traduzida!$C$1:$CN$437,71,FALSE)</f>
        <v>0</v>
      </c>
      <c r="AG440">
        <f>VLOOKUP(C440,[1]base_traduzida!$C$1:$CN$437,72,FALSE)</f>
        <v>0</v>
      </c>
      <c r="AH440">
        <f>VLOOKUP(C440,[1]base_traduzida!$C$1:$CN$437,73,FALSE)</f>
        <v>0</v>
      </c>
      <c r="AI440">
        <f>VLOOKUP(C440,[1]base_traduzida!$C$1:$CN$437,74,FALSE)</f>
        <v>0</v>
      </c>
      <c r="AJ440">
        <f>VLOOKUP(C440,[1]base_traduzida!$C$1:$CN$437,75,FALSE)</f>
        <v>0</v>
      </c>
      <c r="AK440">
        <f>VLOOKUP(C440,[1]base_traduzida!$C$1:$CN$437,76,FALSE)</f>
        <v>0</v>
      </c>
      <c r="AL440">
        <f>VLOOKUP(C440,[1]base_traduzida!$C$1:$CN$437,77,FALSE)</f>
        <v>0</v>
      </c>
      <c r="AM440">
        <f>VLOOKUP(C440,[1]base_traduzida!$C$1:$CN$437,78,FALSE)</f>
        <v>0</v>
      </c>
      <c r="AN440">
        <v>0</v>
      </c>
      <c r="AO440">
        <f>VLOOKUP(C440,[1]base_traduzida!$C$1:$CN$437,80,FALSE)</f>
        <v>0</v>
      </c>
      <c r="AP440" t="str">
        <f>VLOOKUP(C440,[1]base_traduzida!$C$1:$CN$437,81,FALSE)</f>
        <v>Entra ou ñ para leitura: não</v>
      </c>
      <c r="AQ440">
        <v>0</v>
      </c>
      <c r="AR440">
        <f>VLOOKUP(C440,[1]base_traduzida!$C$1:$CN$437,85,FALSE)</f>
        <v>0</v>
      </c>
      <c r="AS440">
        <f>VLOOKUP(C440,[1]base_traduzida!$C$1:$CN$437,83,FALSE)</f>
        <v>44374</v>
      </c>
      <c r="AT440">
        <f>VLOOKUP(C440,[1]base_traduzida!$C$1:$CN$437,84,FALSE)</f>
        <v>0</v>
      </c>
      <c r="AU440" t="str">
        <f>VLOOKUP(C440,[1]base_traduzida!$C$1:$CN$437,82,FALSE)</f>
        <v>Ruim</v>
      </c>
      <c r="AV440">
        <f>VLOOKUP(C440,[1]base_traduzida!$C$1:$CN$437,90,FALSE)</f>
        <v>0</v>
      </c>
      <c r="AW440">
        <f>VLOOKUP(C440,[1]base_traduzida!$C$1:$CN$437,66,FALSE)</f>
        <v>0</v>
      </c>
      <c r="AX440">
        <f>VLOOKUP(C440,[1]base_traduzida!$C$1:$CN$437,64,FALSE)</f>
        <v>0</v>
      </c>
      <c r="AY440">
        <f>VLOOKUP(C440,[1]base_traduzida!$C$1:$CN$437,65,FALSE)</f>
        <v>0</v>
      </c>
      <c r="AZ440">
        <f>VLOOKUP(C440,[1]base_traduzida!$C$1:$CN$437,69,FALSE)</f>
        <v>0</v>
      </c>
    </row>
    <row r="441" spans="1:52" x14ac:dyDescent="0.25">
      <c r="A441" t="s">
        <v>3323</v>
      </c>
      <c r="B441" t="s">
        <v>3324</v>
      </c>
      <c r="C441" t="s">
        <v>3325</v>
      </c>
      <c r="D441" t="s">
        <v>3326</v>
      </c>
      <c r="E441">
        <v>2010</v>
      </c>
      <c r="G441">
        <v>33</v>
      </c>
      <c r="H441" t="s">
        <v>3327</v>
      </c>
      <c r="I441" t="s">
        <v>3328</v>
      </c>
      <c r="L441">
        <v>7</v>
      </c>
      <c r="M441" t="b">
        <v>1</v>
      </c>
      <c r="N441" t="s">
        <v>3329</v>
      </c>
      <c r="T441" t="s">
        <v>54</v>
      </c>
      <c r="U441" t="s">
        <v>55</v>
      </c>
      <c r="V441" t="s">
        <v>83</v>
      </c>
      <c r="W441" t="s">
        <v>57</v>
      </c>
      <c r="AA441">
        <f>VLOOKUP(C441,[1]base_traduzida!$C$1:$CN$437,8,FALSE)</f>
        <v>0</v>
      </c>
      <c r="AB441">
        <f>VLOOKUP(C441,[1]base_traduzida!$C$1:$CN$437,9,FALSE)</f>
        <v>0</v>
      </c>
      <c r="AC441">
        <f>VLOOKUP(C441,[1]base_traduzida!$C$1:$CN$437,16,FALSE)</f>
        <v>0</v>
      </c>
      <c r="AD441">
        <f>VLOOKUP(C441,[1]base_traduzida!$C$1:$CN$437,68,FALSE)</f>
        <v>0</v>
      </c>
      <c r="AE441">
        <f>VLOOKUP(C441,[1]base_traduzida!$C$1:$CN$437,67,FALSE)</f>
        <v>0</v>
      </c>
      <c r="AF441">
        <f>VLOOKUP(C441,[1]base_traduzida!$C$1:$CN$437,71,FALSE)</f>
        <v>0</v>
      </c>
      <c r="AG441">
        <f>VLOOKUP(C441,[1]base_traduzida!$C$1:$CN$437,72,FALSE)</f>
        <v>0</v>
      </c>
      <c r="AH441">
        <f>VLOOKUP(C441,[1]base_traduzida!$C$1:$CN$437,73,FALSE)</f>
        <v>0</v>
      </c>
      <c r="AI441">
        <f>VLOOKUP(C441,[1]base_traduzida!$C$1:$CN$437,74,FALSE)</f>
        <v>0</v>
      </c>
      <c r="AJ441">
        <f>VLOOKUP(C441,[1]base_traduzida!$C$1:$CN$437,75,FALSE)</f>
        <v>0</v>
      </c>
      <c r="AK441">
        <f>VLOOKUP(C441,[1]base_traduzida!$C$1:$CN$437,76,FALSE)</f>
        <v>0</v>
      </c>
      <c r="AL441">
        <f>VLOOKUP(C441,[1]base_traduzida!$C$1:$CN$437,77,FALSE)</f>
        <v>0</v>
      </c>
      <c r="AM441">
        <f>VLOOKUP(C441,[1]base_traduzida!$C$1:$CN$437,78,FALSE)</f>
        <v>0</v>
      </c>
      <c r="AN441">
        <v>0</v>
      </c>
      <c r="AO441">
        <f>VLOOKUP(C441,[1]base_traduzida!$C$1:$CN$437,80,FALSE)</f>
        <v>0</v>
      </c>
      <c r="AP441">
        <f>VLOOKUP(C441,[1]base_traduzida!$C$1:$CN$437,81,FALSE)</f>
        <v>0</v>
      </c>
      <c r="AQ441">
        <v>0</v>
      </c>
      <c r="AR441">
        <f>VLOOKUP(C441,[1]base_traduzida!$C$1:$CN$437,85,FALSE)</f>
        <v>0</v>
      </c>
      <c r="AS441">
        <f>VLOOKUP(C441,[1]base_traduzida!$C$1:$CN$437,83,FALSE)</f>
        <v>0</v>
      </c>
      <c r="AT441">
        <f>VLOOKUP(C441,[1]base_traduzida!$C$1:$CN$437,84,FALSE)</f>
        <v>0</v>
      </c>
      <c r="AU441">
        <f>VLOOKUP(C441,[1]base_traduzida!$C$1:$CN$437,82,FALSE)</f>
        <v>0</v>
      </c>
      <c r="AV441">
        <f>VLOOKUP(C441,[1]base_traduzida!$C$1:$CN$437,90,FALSE)</f>
        <v>0</v>
      </c>
      <c r="AW441">
        <f>VLOOKUP(C441,[1]base_traduzida!$C$1:$CN$437,66,FALSE)</f>
        <v>0</v>
      </c>
      <c r="AX441">
        <f>VLOOKUP(C441,[1]base_traduzida!$C$1:$CN$437,64,FALSE)</f>
        <v>0</v>
      </c>
      <c r="AY441">
        <f>VLOOKUP(C441,[1]base_traduzida!$C$1:$CN$437,65,FALSE)</f>
        <v>0</v>
      </c>
      <c r="AZ441">
        <f>VLOOKUP(C441,[1]base_traduzida!$C$1:$CN$437,69,FALSE)</f>
        <v>0</v>
      </c>
    </row>
    <row r="442" spans="1:52" x14ac:dyDescent="0.25">
      <c r="A442" t="s">
        <v>3330</v>
      </c>
      <c r="C442" t="s">
        <v>3331</v>
      </c>
      <c r="D442" t="s">
        <v>3332</v>
      </c>
      <c r="E442">
        <v>2020</v>
      </c>
      <c r="H442" t="s">
        <v>3333</v>
      </c>
      <c r="I442" t="s">
        <v>3334</v>
      </c>
      <c r="J442" t="s">
        <v>61</v>
      </c>
      <c r="L442">
        <v>10</v>
      </c>
      <c r="M442" t="b">
        <v>1</v>
      </c>
      <c r="N442" t="s">
        <v>3335</v>
      </c>
      <c r="O442" t="s">
        <v>1017</v>
      </c>
      <c r="T442" t="s">
        <v>54</v>
      </c>
      <c r="U442" t="s">
        <v>55</v>
      </c>
      <c r="W442" t="s">
        <v>57</v>
      </c>
      <c r="AA442">
        <f>VLOOKUP(C442,[1]base_traduzida!$C$1:$CN$437,8,FALSE)</f>
        <v>0</v>
      </c>
      <c r="AB442">
        <f>VLOOKUP(C442,[1]base_traduzida!$C$1:$CN$437,9,FALSE)</f>
        <v>0</v>
      </c>
      <c r="AC442">
        <f>VLOOKUP(C442,[1]base_traduzida!$C$1:$CN$437,16,FALSE)</f>
        <v>1</v>
      </c>
      <c r="AD442">
        <f>VLOOKUP(C442,[1]base_traduzida!$C$1:$CN$437,68,FALSE)</f>
        <v>1</v>
      </c>
      <c r="AE442">
        <f>VLOOKUP(C442,[1]base_traduzida!$C$1:$CN$437,67,FALSE)</f>
        <v>0</v>
      </c>
      <c r="AF442">
        <f>VLOOKUP(C442,[1]base_traduzida!$C$1:$CN$437,71,FALSE)</f>
        <v>0</v>
      </c>
      <c r="AG442">
        <f>VLOOKUP(C442,[1]base_traduzida!$C$1:$CN$437,72,FALSE)</f>
        <v>0</v>
      </c>
      <c r="AH442">
        <f>VLOOKUP(C442,[1]base_traduzida!$C$1:$CN$437,73,FALSE)</f>
        <v>0</v>
      </c>
      <c r="AI442">
        <f>VLOOKUP(C442,[1]base_traduzida!$C$1:$CN$437,74,FALSE)</f>
        <v>0</v>
      </c>
      <c r="AJ442">
        <f>VLOOKUP(C442,[1]base_traduzida!$C$1:$CN$437,75,FALSE)</f>
        <v>0</v>
      </c>
      <c r="AK442">
        <f>VLOOKUP(C442,[1]base_traduzida!$C$1:$CN$437,76,FALSE)</f>
        <v>0</v>
      </c>
      <c r="AL442">
        <f>VLOOKUP(C442,[1]base_traduzida!$C$1:$CN$437,77,FALSE)</f>
        <v>0</v>
      </c>
      <c r="AM442">
        <f>VLOOKUP(C442,[1]base_traduzida!$C$1:$CN$437,78,FALSE)</f>
        <v>0</v>
      </c>
      <c r="AN442">
        <v>0</v>
      </c>
      <c r="AO442">
        <f>VLOOKUP(C442,[1]base_traduzida!$C$1:$CN$437,80,FALSE)</f>
        <v>0</v>
      </c>
      <c r="AP442" t="str">
        <f>VLOOKUP(C442,[1]base_traduzida!$C$1:$CN$437,81,FALSE)</f>
        <v>Entra ou ñ para leitura: sim - bom - usa metamap</v>
      </c>
      <c r="AQ442">
        <v>0</v>
      </c>
      <c r="AR442">
        <f>VLOOKUP(C442,[1]base_traduzida!$C$1:$CN$437,85,FALSE)</f>
        <v>0</v>
      </c>
      <c r="AS442">
        <f>VLOOKUP(C442,[1]base_traduzida!$C$1:$CN$437,83,FALSE)</f>
        <v>44375</v>
      </c>
      <c r="AT442">
        <f>VLOOKUP(C442,[1]base_traduzida!$C$1:$CN$437,84,FALSE)</f>
        <v>0</v>
      </c>
      <c r="AU442" t="str">
        <f>VLOOKUP(C442,[1]base_traduzida!$C$1:$CN$437,82,FALSE)</f>
        <v>Bom</v>
      </c>
      <c r="AV442">
        <f>VLOOKUP(C442,[1]base_traduzida!$C$1:$CN$437,90,FALSE)</f>
        <v>0</v>
      </c>
      <c r="AW442">
        <f>VLOOKUP(C442,[1]base_traduzida!$C$1:$CN$437,66,FALSE)</f>
        <v>1</v>
      </c>
      <c r="AX442">
        <f>VLOOKUP(C442,[1]base_traduzida!$C$1:$CN$437,64,FALSE)</f>
        <v>1</v>
      </c>
      <c r="AY442" t="str">
        <f>VLOOKUP(C442,[1]base_traduzida!$C$1:$CN$437,65,FALSE)</f>
        <v>Leitura completa: sim</v>
      </c>
      <c r="AZ442">
        <f>VLOOKUP(C442,[1]base_traduzida!$C$1:$CN$437,69,FALSE)</f>
        <v>0</v>
      </c>
    </row>
    <row r="443" spans="1:52" x14ac:dyDescent="0.25">
      <c r="A443" t="s">
        <v>3336</v>
      </c>
      <c r="C443" t="s">
        <v>3337</v>
      </c>
      <c r="D443" t="s">
        <v>3338</v>
      </c>
      <c r="E443">
        <v>2008</v>
      </c>
      <c r="G443">
        <v>11</v>
      </c>
      <c r="H443" t="s">
        <v>3339</v>
      </c>
      <c r="I443" t="s">
        <v>3340</v>
      </c>
      <c r="L443">
        <v>5</v>
      </c>
      <c r="M443" t="b">
        <v>1</v>
      </c>
      <c r="N443" t="s">
        <v>3341</v>
      </c>
      <c r="T443" t="s">
        <v>54</v>
      </c>
      <c r="U443" t="s">
        <v>55</v>
      </c>
      <c r="W443" t="s">
        <v>57</v>
      </c>
      <c r="AA443">
        <f>VLOOKUP(C443,[1]base_traduzida!$C$1:$CN$437,8,FALSE)</f>
        <v>0</v>
      </c>
      <c r="AB443">
        <f>VLOOKUP(C443,[1]base_traduzida!$C$1:$CN$437,9,FALSE)</f>
        <v>0</v>
      </c>
      <c r="AC443">
        <f>VLOOKUP(C443,[1]base_traduzida!$C$1:$CN$437,16,FALSE)</f>
        <v>0</v>
      </c>
      <c r="AD443">
        <f>VLOOKUP(C443,[1]base_traduzida!$C$1:$CN$437,68,FALSE)</f>
        <v>0</v>
      </c>
      <c r="AE443">
        <f>VLOOKUP(C443,[1]base_traduzida!$C$1:$CN$437,67,FALSE)</f>
        <v>0</v>
      </c>
      <c r="AF443">
        <f>VLOOKUP(C443,[1]base_traduzida!$C$1:$CN$437,71,FALSE)</f>
        <v>0</v>
      </c>
      <c r="AG443">
        <f>VLOOKUP(C443,[1]base_traduzida!$C$1:$CN$437,72,FALSE)</f>
        <v>0</v>
      </c>
      <c r="AH443">
        <f>VLOOKUP(C443,[1]base_traduzida!$C$1:$CN$437,73,FALSE)</f>
        <v>0</v>
      </c>
      <c r="AI443">
        <f>VLOOKUP(C443,[1]base_traduzida!$C$1:$CN$437,74,FALSE)</f>
        <v>0</v>
      </c>
      <c r="AJ443">
        <f>VLOOKUP(C443,[1]base_traduzida!$C$1:$CN$437,75,FALSE)</f>
        <v>0</v>
      </c>
      <c r="AK443">
        <f>VLOOKUP(C443,[1]base_traduzida!$C$1:$CN$437,76,FALSE)</f>
        <v>0</v>
      </c>
      <c r="AL443">
        <f>VLOOKUP(C443,[1]base_traduzida!$C$1:$CN$437,77,FALSE)</f>
        <v>0</v>
      </c>
      <c r="AM443">
        <f>VLOOKUP(C443,[1]base_traduzida!$C$1:$CN$437,78,FALSE)</f>
        <v>0</v>
      </c>
      <c r="AN443">
        <v>0</v>
      </c>
      <c r="AO443">
        <f>VLOOKUP(C443,[1]base_traduzida!$C$1:$CN$437,80,FALSE)</f>
        <v>0</v>
      </c>
      <c r="AP443">
        <f>VLOOKUP(C443,[1]base_traduzida!$C$1:$CN$437,81,FALSE)</f>
        <v>0</v>
      </c>
      <c r="AQ443">
        <v>0</v>
      </c>
      <c r="AR443">
        <f>VLOOKUP(C443,[1]base_traduzida!$C$1:$CN$437,85,FALSE)</f>
        <v>0</v>
      </c>
      <c r="AS443">
        <f>VLOOKUP(C443,[1]base_traduzida!$C$1:$CN$437,83,FALSE)</f>
        <v>0</v>
      </c>
      <c r="AT443">
        <f>VLOOKUP(C443,[1]base_traduzida!$C$1:$CN$437,84,FALSE)</f>
        <v>0</v>
      </c>
      <c r="AU443">
        <f>VLOOKUP(C443,[1]base_traduzida!$C$1:$CN$437,82,FALSE)</f>
        <v>0</v>
      </c>
      <c r="AV443">
        <f>VLOOKUP(C443,[1]base_traduzida!$C$1:$CN$437,90,FALSE)</f>
        <v>0</v>
      </c>
      <c r="AW443">
        <f>VLOOKUP(C443,[1]base_traduzida!$C$1:$CN$437,66,FALSE)</f>
        <v>0</v>
      </c>
      <c r="AX443">
        <f>VLOOKUP(C443,[1]base_traduzida!$C$1:$CN$437,64,FALSE)</f>
        <v>0</v>
      </c>
      <c r="AY443">
        <f>VLOOKUP(C443,[1]base_traduzida!$C$1:$CN$437,65,FALSE)</f>
        <v>0</v>
      </c>
      <c r="AZ443">
        <f>VLOOKUP(C443,[1]base_traduzida!$C$1:$CN$437,69,FALSE)</f>
        <v>0</v>
      </c>
    </row>
    <row r="444" spans="1:52" x14ac:dyDescent="0.25">
      <c r="A444" t="s">
        <v>3342</v>
      </c>
      <c r="C444" t="s">
        <v>3343</v>
      </c>
      <c r="D444" t="s">
        <v>3344</v>
      </c>
      <c r="E444">
        <v>2012</v>
      </c>
      <c r="G444">
        <v>2</v>
      </c>
      <c r="H444" t="s">
        <v>3345</v>
      </c>
      <c r="I444" t="s">
        <v>3346</v>
      </c>
      <c r="L444">
        <v>9</v>
      </c>
      <c r="M444" t="b">
        <v>1</v>
      </c>
      <c r="N444" t="s">
        <v>3347</v>
      </c>
      <c r="O444" t="s">
        <v>198</v>
      </c>
      <c r="P444" t="s">
        <v>3348</v>
      </c>
      <c r="Q444" t="s">
        <v>3349</v>
      </c>
      <c r="S444">
        <v>172853</v>
      </c>
      <c r="T444" t="s">
        <v>54</v>
      </c>
      <c r="U444" t="s">
        <v>75</v>
      </c>
      <c r="W444" t="s">
        <v>57</v>
      </c>
      <c r="AA444" t="e">
        <f>VLOOKUP(C444,[1]base_traduzida!$C$1:$CN$437,8,FALSE)</f>
        <v>#N/A</v>
      </c>
      <c r="AB444" t="e">
        <f>VLOOKUP(C444,[1]base_traduzida!$C$1:$CN$437,9,FALSE)</f>
        <v>#N/A</v>
      </c>
      <c r="AC444" t="e">
        <f>VLOOKUP(C444,[1]base_traduzida!$C$1:$CN$437,16,FALSE)</f>
        <v>#N/A</v>
      </c>
      <c r="AD444" t="e">
        <f>VLOOKUP(C444,[1]base_traduzida!$C$1:$CN$437,68,FALSE)</f>
        <v>#N/A</v>
      </c>
      <c r="AE444" t="e">
        <f>VLOOKUP(C444,[1]base_traduzida!$C$1:$CN$437,67,FALSE)</f>
        <v>#N/A</v>
      </c>
      <c r="AF444" t="e">
        <f>VLOOKUP(C444,[1]base_traduzida!$C$1:$CN$437,71,FALSE)</f>
        <v>#N/A</v>
      </c>
      <c r="AG444" t="e">
        <f>VLOOKUP(C444,[1]base_traduzida!$C$1:$CN$437,72,FALSE)</f>
        <v>#N/A</v>
      </c>
      <c r="AH444" t="e">
        <f>VLOOKUP(C444,[1]base_traduzida!$C$1:$CN$437,73,FALSE)</f>
        <v>#N/A</v>
      </c>
      <c r="AI444" t="e">
        <f>VLOOKUP(C444,[1]base_traduzida!$C$1:$CN$437,74,FALSE)</f>
        <v>#N/A</v>
      </c>
      <c r="AJ444" t="e">
        <f>VLOOKUP(C444,[1]base_traduzida!$C$1:$CN$437,75,FALSE)</f>
        <v>#N/A</v>
      </c>
      <c r="AK444" t="e">
        <f>VLOOKUP(C444,[1]base_traduzida!$C$1:$CN$437,76,FALSE)</f>
        <v>#N/A</v>
      </c>
      <c r="AL444" t="e">
        <f>VLOOKUP(C444,[1]base_traduzida!$C$1:$CN$437,77,FALSE)</f>
        <v>#N/A</v>
      </c>
      <c r="AM444" t="e">
        <f>VLOOKUP(C444,[1]base_traduzida!$C$1:$CN$437,78,FALSE)</f>
        <v>#N/A</v>
      </c>
      <c r="AN444">
        <v>0</v>
      </c>
      <c r="AO444" t="e">
        <f>VLOOKUP(C444,[1]base_traduzida!$C$1:$CN$437,80,FALSE)</f>
        <v>#N/A</v>
      </c>
      <c r="AP444" t="e">
        <f>VLOOKUP(C444,[1]base_traduzida!$C$1:$CN$437,81,FALSE)</f>
        <v>#N/A</v>
      </c>
      <c r="AQ444">
        <v>0</v>
      </c>
      <c r="AR444" t="e">
        <f>VLOOKUP(C444,[1]base_traduzida!$C$1:$CN$437,85,FALSE)</f>
        <v>#N/A</v>
      </c>
      <c r="AS444" t="e">
        <f>VLOOKUP(C444,[1]base_traduzida!$C$1:$CN$437,83,FALSE)</f>
        <v>#N/A</v>
      </c>
      <c r="AT444" t="e">
        <f>VLOOKUP(C444,[1]base_traduzida!$C$1:$CN$437,84,FALSE)</f>
        <v>#N/A</v>
      </c>
      <c r="AU444" t="e">
        <f>VLOOKUP(C444,[1]base_traduzida!$C$1:$CN$437,82,FALSE)</f>
        <v>#N/A</v>
      </c>
      <c r="AV444" t="e">
        <f>VLOOKUP(C444,[1]base_traduzida!$C$1:$CN$437,90,FALSE)</f>
        <v>#N/A</v>
      </c>
      <c r="AW444" t="e">
        <f>VLOOKUP(C444,[1]base_traduzida!$C$1:$CN$437,66,FALSE)</f>
        <v>#N/A</v>
      </c>
      <c r="AX444" t="e">
        <f>VLOOKUP(C444,[1]base_traduzida!$C$1:$CN$437,64,FALSE)</f>
        <v>#N/A</v>
      </c>
      <c r="AY444" t="e">
        <f>VLOOKUP(C444,[1]base_traduzida!$C$1:$CN$437,65,FALSE)</f>
        <v>#N/A</v>
      </c>
      <c r="AZ444" t="e">
        <f>VLOOKUP(C444,[1]base_traduzida!$C$1:$CN$437,69,FALSE)</f>
        <v>#N/A</v>
      </c>
    </row>
    <row r="445" spans="1:52" x14ac:dyDescent="0.25">
      <c r="A445" t="s">
        <v>3350</v>
      </c>
      <c r="C445" t="s">
        <v>3351</v>
      </c>
      <c r="D445" t="s">
        <v>3352</v>
      </c>
      <c r="E445">
        <v>2014</v>
      </c>
      <c r="G445">
        <v>2</v>
      </c>
      <c r="H445" t="s">
        <v>3353</v>
      </c>
      <c r="I445" t="s">
        <v>3354</v>
      </c>
      <c r="J445" t="s">
        <v>61</v>
      </c>
      <c r="L445">
        <v>7</v>
      </c>
      <c r="M445" t="b">
        <v>1</v>
      </c>
      <c r="N445" t="s">
        <v>3355</v>
      </c>
      <c r="T445" t="s">
        <v>54</v>
      </c>
      <c r="U445" t="s">
        <v>55</v>
      </c>
      <c r="W445" t="s">
        <v>57</v>
      </c>
      <c r="AA445">
        <f>VLOOKUP(C445,[1]base_traduzida!$C$1:$CN$437,8,FALSE)</f>
        <v>0</v>
      </c>
      <c r="AB445">
        <f>VLOOKUP(C445,[1]base_traduzida!$C$1:$CN$437,9,FALSE)</f>
        <v>0</v>
      </c>
      <c r="AC445">
        <f>VLOOKUP(C445,[1]base_traduzida!$C$1:$CN$437,16,FALSE)</f>
        <v>0</v>
      </c>
      <c r="AD445">
        <f>VLOOKUP(C445,[1]base_traduzida!$C$1:$CN$437,68,FALSE)</f>
        <v>0</v>
      </c>
      <c r="AE445">
        <f>VLOOKUP(C445,[1]base_traduzida!$C$1:$CN$437,67,FALSE)</f>
        <v>0</v>
      </c>
      <c r="AF445">
        <f>VLOOKUP(C445,[1]base_traduzida!$C$1:$CN$437,71,FALSE)</f>
        <v>0</v>
      </c>
      <c r="AG445">
        <f>VLOOKUP(C445,[1]base_traduzida!$C$1:$CN$437,72,FALSE)</f>
        <v>0</v>
      </c>
      <c r="AH445">
        <f>VLOOKUP(C445,[1]base_traduzida!$C$1:$CN$437,73,FALSE)</f>
        <v>0</v>
      </c>
      <c r="AI445">
        <f>VLOOKUP(C445,[1]base_traduzida!$C$1:$CN$437,74,FALSE)</f>
        <v>0</v>
      </c>
      <c r="AJ445">
        <f>VLOOKUP(C445,[1]base_traduzida!$C$1:$CN$437,75,FALSE)</f>
        <v>0</v>
      </c>
      <c r="AK445">
        <f>VLOOKUP(C445,[1]base_traduzida!$C$1:$CN$437,76,FALSE)</f>
        <v>0</v>
      </c>
      <c r="AL445">
        <f>VLOOKUP(C445,[1]base_traduzida!$C$1:$CN$437,77,FALSE)</f>
        <v>0</v>
      </c>
      <c r="AM445">
        <f>VLOOKUP(C445,[1]base_traduzida!$C$1:$CN$437,78,FALSE)</f>
        <v>0</v>
      </c>
      <c r="AN445">
        <v>0</v>
      </c>
      <c r="AO445">
        <f>VLOOKUP(C445,[1]base_traduzida!$C$1:$CN$437,80,FALSE)</f>
        <v>0</v>
      </c>
      <c r="AP445">
        <f>VLOOKUP(C445,[1]base_traduzida!$C$1:$CN$437,81,FALSE)</f>
        <v>0</v>
      </c>
      <c r="AQ445">
        <v>0</v>
      </c>
      <c r="AR445">
        <f>VLOOKUP(C445,[1]base_traduzida!$C$1:$CN$437,85,FALSE)</f>
        <v>0</v>
      </c>
      <c r="AS445">
        <f>VLOOKUP(C445,[1]base_traduzida!$C$1:$CN$437,83,FALSE)</f>
        <v>0</v>
      </c>
      <c r="AT445">
        <f>VLOOKUP(C445,[1]base_traduzida!$C$1:$CN$437,84,FALSE)</f>
        <v>0</v>
      </c>
      <c r="AU445">
        <f>VLOOKUP(C445,[1]base_traduzida!$C$1:$CN$437,82,FALSE)</f>
        <v>0</v>
      </c>
      <c r="AV445">
        <f>VLOOKUP(C445,[1]base_traduzida!$C$1:$CN$437,90,FALSE)</f>
        <v>0</v>
      </c>
      <c r="AW445">
        <f>VLOOKUP(C445,[1]base_traduzida!$C$1:$CN$437,66,FALSE)</f>
        <v>0</v>
      </c>
      <c r="AX445">
        <f>VLOOKUP(C445,[1]base_traduzida!$C$1:$CN$437,64,FALSE)</f>
        <v>0</v>
      </c>
      <c r="AY445">
        <f>VLOOKUP(C445,[1]base_traduzida!$C$1:$CN$437,65,FALSE)</f>
        <v>0</v>
      </c>
      <c r="AZ445">
        <f>VLOOKUP(C445,[1]base_traduzida!$C$1:$CN$437,69,FALSE)</f>
        <v>0</v>
      </c>
    </row>
    <row r="446" spans="1:52" x14ac:dyDescent="0.25">
      <c r="A446" t="s">
        <v>3356</v>
      </c>
      <c r="C446" t="s">
        <v>3357</v>
      </c>
      <c r="D446" t="s">
        <v>3358</v>
      </c>
      <c r="E446">
        <v>2012</v>
      </c>
      <c r="G446">
        <v>1</v>
      </c>
      <c r="H446" t="s">
        <v>3359</v>
      </c>
      <c r="I446" t="s">
        <v>3360</v>
      </c>
      <c r="J446" t="s">
        <v>61</v>
      </c>
      <c r="L446">
        <v>5</v>
      </c>
      <c r="M446" t="b">
        <v>1</v>
      </c>
      <c r="N446" t="s">
        <v>3361</v>
      </c>
      <c r="P446" t="s">
        <v>3362</v>
      </c>
      <c r="Q446" t="s">
        <v>3363</v>
      </c>
      <c r="R446" t="s">
        <v>3364</v>
      </c>
      <c r="S446">
        <v>98876</v>
      </c>
      <c r="T446" t="s">
        <v>54</v>
      </c>
      <c r="U446" t="s">
        <v>75</v>
      </c>
      <c r="W446" t="s">
        <v>57</v>
      </c>
      <c r="AA446">
        <f>VLOOKUP(C446,[1]base_traduzida!$C$1:$CN$437,8,FALSE)</f>
        <v>0</v>
      </c>
      <c r="AB446">
        <f>VLOOKUP(C446,[1]base_traduzida!$C$1:$CN$437,9,FALSE)</f>
        <v>0</v>
      </c>
      <c r="AC446">
        <f>VLOOKUP(C446,[1]base_traduzida!$C$1:$CN$437,16,FALSE)</f>
        <v>0</v>
      </c>
      <c r="AD446">
        <f>VLOOKUP(C446,[1]base_traduzida!$C$1:$CN$437,68,FALSE)</f>
        <v>0</v>
      </c>
      <c r="AE446">
        <f>VLOOKUP(C446,[1]base_traduzida!$C$1:$CN$437,67,FALSE)</f>
        <v>0</v>
      </c>
      <c r="AF446">
        <f>VLOOKUP(C446,[1]base_traduzida!$C$1:$CN$437,71,FALSE)</f>
        <v>0</v>
      </c>
      <c r="AG446">
        <f>VLOOKUP(C446,[1]base_traduzida!$C$1:$CN$437,72,FALSE)</f>
        <v>0</v>
      </c>
      <c r="AH446">
        <f>VLOOKUP(C446,[1]base_traduzida!$C$1:$CN$437,73,FALSE)</f>
        <v>0</v>
      </c>
      <c r="AI446">
        <f>VLOOKUP(C446,[1]base_traduzida!$C$1:$CN$437,74,FALSE)</f>
        <v>0</v>
      </c>
      <c r="AJ446">
        <f>VLOOKUP(C446,[1]base_traduzida!$C$1:$CN$437,75,FALSE)</f>
        <v>0</v>
      </c>
      <c r="AK446">
        <f>VLOOKUP(C446,[1]base_traduzida!$C$1:$CN$437,76,FALSE)</f>
        <v>0</v>
      </c>
      <c r="AL446">
        <f>VLOOKUP(C446,[1]base_traduzida!$C$1:$CN$437,77,FALSE)</f>
        <v>0</v>
      </c>
      <c r="AM446">
        <f>VLOOKUP(C446,[1]base_traduzida!$C$1:$CN$437,78,FALSE)</f>
        <v>0</v>
      </c>
      <c r="AN446">
        <v>0</v>
      </c>
      <c r="AO446">
        <f>VLOOKUP(C446,[1]base_traduzida!$C$1:$CN$437,80,FALSE)</f>
        <v>0</v>
      </c>
      <c r="AP446">
        <f>VLOOKUP(C446,[1]base_traduzida!$C$1:$CN$437,81,FALSE)</f>
        <v>0</v>
      </c>
      <c r="AQ446">
        <v>0</v>
      </c>
      <c r="AR446">
        <f>VLOOKUP(C446,[1]base_traduzida!$C$1:$CN$437,85,FALSE)</f>
        <v>0</v>
      </c>
      <c r="AS446">
        <f>VLOOKUP(C446,[1]base_traduzida!$C$1:$CN$437,83,FALSE)</f>
        <v>0</v>
      </c>
      <c r="AT446">
        <f>VLOOKUP(C446,[1]base_traduzida!$C$1:$CN$437,84,FALSE)</f>
        <v>0</v>
      </c>
      <c r="AU446">
        <f>VLOOKUP(C446,[1]base_traduzida!$C$1:$CN$437,82,FALSE)</f>
        <v>0</v>
      </c>
      <c r="AV446">
        <f>VLOOKUP(C446,[1]base_traduzida!$C$1:$CN$437,90,FALSE)</f>
        <v>0</v>
      </c>
      <c r="AW446">
        <f>VLOOKUP(C446,[1]base_traduzida!$C$1:$CN$437,66,FALSE)</f>
        <v>0</v>
      </c>
      <c r="AX446">
        <f>VLOOKUP(C446,[1]base_traduzida!$C$1:$CN$437,64,FALSE)</f>
        <v>0</v>
      </c>
      <c r="AY446">
        <f>VLOOKUP(C446,[1]base_traduzida!$C$1:$CN$437,65,FALSE)</f>
        <v>0</v>
      </c>
      <c r="AZ446">
        <f>VLOOKUP(C446,[1]base_traduzida!$C$1:$CN$437,69,FALSE)</f>
        <v>0</v>
      </c>
    </row>
    <row r="447" spans="1:52" x14ac:dyDescent="0.25">
      <c r="A447" t="s">
        <v>3365</v>
      </c>
      <c r="C447" t="s">
        <v>3366</v>
      </c>
      <c r="D447" t="s">
        <v>3367</v>
      </c>
      <c r="E447">
        <v>2021</v>
      </c>
      <c r="F447" t="s">
        <v>61</v>
      </c>
      <c r="H447" t="s">
        <v>3368</v>
      </c>
      <c r="I447" t="s">
        <v>3369</v>
      </c>
      <c r="J447" t="s">
        <v>61</v>
      </c>
      <c r="L447">
        <v>10</v>
      </c>
      <c r="M447" t="b">
        <v>1</v>
      </c>
      <c r="N447" t="s">
        <v>3370</v>
      </c>
      <c r="O447" t="s">
        <v>198</v>
      </c>
      <c r="P447" t="s">
        <v>3371</v>
      </c>
      <c r="Q447" t="s">
        <v>3372</v>
      </c>
      <c r="S447">
        <v>174277</v>
      </c>
      <c r="T447" t="s">
        <v>54</v>
      </c>
      <c r="U447" t="s">
        <v>75</v>
      </c>
      <c r="W447" t="s">
        <v>57</v>
      </c>
      <c r="AA447" t="e">
        <f>VLOOKUP(C447,[1]base_traduzida!$C$1:$CN$437,8,FALSE)</f>
        <v>#N/A</v>
      </c>
      <c r="AB447" t="e">
        <f>VLOOKUP(C447,[1]base_traduzida!$C$1:$CN$437,9,FALSE)</f>
        <v>#N/A</v>
      </c>
      <c r="AC447" t="e">
        <f>VLOOKUP(C447,[1]base_traduzida!$C$1:$CN$437,16,FALSE)</f>
        <v>#N/A</v>
      </c>
      <c r="AD447" t="e">
        <f>VLOOKUP(C447,[1]base_traduzida!$C$1:$CN$437,68,FALSE)</f>
        <v>#N/A</v>
      </c>
      <c r="AE447" t="e">
        <f>VLOOKUP(C447,[1]base_traduzida!$C$1:$CN$437,67,FALSE)</f>
        <v>#N/A</v>
      </c>
      <c r="AF447" t="e">
        <f>VLOOKUP(C447,[1]base_traduzida!$C$1:$CN$437,71,FALSE)</f>
        <v>#N/A</v>
      </c>
      <c r="AG447" t="e">
        <f>VLOOKUP(C447,[1]base_traduzida!$C$1:$CN$437,72,FALSE)</f>
        <v>#N/A</v>
      </c>
      <c r="AH447" t="e">
        <f>VLOOKUP(C447,[1]base_traduzida!$C$1:$CN$437,73,FALSE)</f>
        <v>#N/A</v>
      </c>
      <c r="AI447" t="e">
        <f>VLOOKUP(C447,[1]base_traduzida!$C$1:$CN$437,74,FALSE)</f>
        <v>#N/A</v>
      </c>
      <c r="AJ447" t="e">
        <f>VLOOKUP(C447,[1]base_traduzida!$C$1:$CN$437,75,FALSE)</f>
        <v>#N/A</v>
      </c>
      <c r="AK447" t="e">
        <f>VLOOKUP(C447,[1]base_traduzida!$C$1:$CN$437,76,FALSE)</f>
        <v>#N/A</v>
      </c>
      <c r="AL447" t="e">
        <f>VLOOKUP(C447,[1]base_traduzida!$C$1:$CN$437,77,FALSE)</f>
        <v>#N/A</v>
      </c>
      <c r="AM447" t="e">
        <f>VLOOKUP(C447,[1]base_traduzida!$C$1:$CN$437,78,FALSE)</f>
        <v>#N/A</v>
      </c>
      <c r="AN447">
        <v>0</v>
      </c>
      <c r="AO447" t="e">
        <f>VLOOKUP(C447,[1]base_traduzida!$C$1:$CN$437,80,FALSE)</f>
        <v>#N/A</v>
      </c>
      <c r="AP447" t="e">
        <f>VLOOKUP(C447,[1]base_traduzida!$C$1:$CN$437,81,FALSE)</f>
        <v>#N/A</v>
      </c>
      <c r="AQ447">
        <v>0</v>
      </c>
      <c r="AR447" t="e">
        <f>VLOOKUP(C447,[1]base_traduzida!$C$1:$CN$437,85,FALSE)</f>
        <v>#N/A</v>
      </c>
      <c r="AS447" t="e">
        <f>VLOOKUP(C447,[1]base_traduzida!$C$1:$CN$437,83,FALSE)</f>
        <v>#N/A</v>
      </c>
      <c r="AT447" t="e">
        <f>VLOOKUP(C447,[1]base_traduzida!$C$1:$CN$437,84,FALSE)</f>
        <v>#N/A</v>
      </c>
      <c r="AU447" t="e">
        <f>VLOOKUP(C447,[1]base_traduzida!$C$1:$CN$437,82,FALSE)</f>
        <v>#N/A</v>
      </c>
      <c r="AV447" t="e">
        <f>VLOOKUP(C447,[1]base_traduzida!$C$1:$CN$437,90,FALSE)</f>
        <v>#N/A</v>
      </c>
      <c r="AW447" t="e">
        <f>VLOOKUP(C447,[1]base_traduzida!$C$1:$CN$437,66,FALSE)</f>
        <v>#N/A</v>
      </c>
      <c r="AX447" t="e">
        <f>VLOOKUP(C447,[1]base_traduzida!$C$1:$CN$437,64,FALSE)</f>
        <v>#N/A</v>
      </c>
      <c r="AY447" t="e">
        <f>VLOOKUP(C447,[1]base_traduzida!$C$1:$CN$437,65,FALSE)</f>
        <v>#N/A</v>
      </c>
      <c r="AZ447" t="e">
        <f>VLOOKUP(C447,[1]base_traduzida!$C$1:$CN$437,69,FALSE)</f>
        <v>#N/A</v>
      </c>
    </row>
    <row r="448" spans="1:52" x14ac:dyDescent="0.25">
      <c r="A448" t="s">
        <v>3373</v>
      </c>
      <c r="B448" t="s">
        <v>3374</v>
      </c>
      <c r="C448" t="s">
        <v>3375</v>
      </c>
      <c r="D448" t="s">
        <v>3376</v>
      </c>
      <c r="E448">
        <v>2020</v>
      </c>
      <c r="G448">
        <v>3</v>
      </c>
      <c r="H448" t="s">
        <v>3377</v>
      </c>
      <c r="I448" t="s">
        <v>3378</v>
      </c>
      <c r="L448">
        <v>4</v>
      </c>
      <c r="M448" t="b">
        <v>1</v>
      </c>
      <c r="N448" t="s">
        <v>3379</v>
      </c>
      <c r="O448" t="s">
        <v>223</v>
      </c>
      <c r="T448" t="s">
        <v>54</v>
      </c>
      <c r="U448" t="s">
        <v>75</v>
      </c>
      <c r="W448" t="s">
        <v>57</v>
      </c>
      <c r="AA448" t="e">
        <f>VLOOKUP(C448,[1]base_traduzida!$C$1:$CN$437,8,FALSE)</f>
        <v>#N/A</v>
      </c>
      <c r="AB448" t="e">
        <f>VLOOKUP(C448,[1]base_traduzida!$C$1:$CN$437,9,FALSE)</f>
        <v>#N/A</v>
      </c>
      <c r="AC448" t="e">
        <f>VLOOKUP(C448,[1]base_traduzida!$C$1:$CN$437,16,FALSE)</f>
        <v>#N/A</v>
      </c>
      <c r="AD448" t="e">
        <f>VLOOKUP(C448,[1]base_traduzida!$C$1:$CN$437,68,FALSE)</f>
        <v>#N/A</v>
      </c>
      <c r="AE448" t="e">
        <f>VLOOKUP(C448,[1]base_traduzida!$C$1:$CN$437,67,FALSE)</f>
        <v>#N/A</v>
      </c>
      <c r="AF448" t="e">
        <f>VLOOKUP(C448,[1]base_traduzida!$C$1:$CN$437,71,FALSE)</f>
        <v>#N/A</v>
      </c>
      <c r="AG448" t="e">
        <f>VLOOKUP(C448,[1]base_traduzida!$C$1:$CN$437,72,FALSE)</f>
        <v>#N/A</v>
      </c>
      <c r="AH448" t="e">
        <f>VLOOKUP(C448,[1]base_traduzida!$C$1:$CN$437,73,FALSE)</f>
        <v>#N/A</v>
      </c>
      <c r="AI448" t="e">
        <f>VLOOKUP(C448,[1]base_traduzida!$C$1:$CN$437,74,FALSE)</f>
        <v>#N/A</v>
      </c>
      <c r="AJ448" t="e">
        <f>VLOOKUP(C448,[1]base_traduzida!$C$1:$CN$437,75,FALSE)</f>
        <v>#N/A</v>
      </c>
      <c r="AK448" t="e">
        <f>VLOOKUP(C448,[1]base_traduzida!$C$1:$CN$437,76,FALSE)</f>
        <v>#N/A</v>
      </c>
      <c r="AL448" t="e">
        <f>VLOOKUP(C448,[1]base_traduzida!$C$1:$CN$437,77,FALSE)</f>
        <v>#N/A</v>
      </c>
      <c r="AM448" t="e">
        <f>VLOOKUP(C448,[1]base_traduzida!$C$1:$CN$437,78,FALSE)</f>
        <v>#N/A</v>
      </c>
      <c r="AN448">
        <v>0</v>
      </c>
      <c r="AO448" t="e">
        <f>VLOOKUP(C448,[1]base_traduzida!$C$1:$CN$437,80,FALSE)</f>
        <v>#N/A</v>
      </c>
      <c r="AP448" t="e">
        <f>VLOOKUP(C448,[1]base_traduzida!$C$1:$CN$437,81,FALSE)</f>
        <v>#N/A</v>
      </c>
      <c r="AQ448">
        <v>0</v>
      </c>
      <c r="AR448" t="e">
        <f>VLOOKUP(C448,[1]base_traduzida!$C$1:$CN$437,85,FALSE)</f>
        <v>#N/A</v>
      </c>
      <c r="AS448" t="e">
        <f>VLOOKUP(C448,[1]base_traduzida!$C$1:$CN$437,83,FALSE)</f>
        <v>#N/A</v>
      </c>
      <c r="AT448" t="e">
        <f>VLOOKUP(C448,[1]base_traduzida!$C$1:$CN$437,84,FALSE)</f>
        <v>#N/A</v>
      </c>
      <c r="AU448" t="e">
        <f>VLOOKUP(C448,[1]base_traduzida!$C$1:$CN$437,82,FALSE)</f>
        <v>#N/A</v>
      </c>
      <c r="AV448" t="e">
        <f>VLOOKUP(C448,[1]base_traduzida!$C$1:$CN$437,90,FALSE)</f>
        <v>#N/A</v>
      </c>
      <c r="AW448" t="e">
        <f>VLOOKUP(C448,[1]base_traduzida!$C$1:$CN$437,66,FALSE)</f>
        <v>#N/A</v>
      </c>
      <c r="AX448" t="e">
        <f>VLOOKUP(C448,[1]base_traduzida!$C$1:$CN$437,64,FALSE)</f>
        <v>#N/A</v>
      </c>
      <c r="AY448" t="e">
        <f>VLOOKUP(C448,[1]base_traduzida!$C$1:$CN$437,65,FALSE)</f>
        <v>#N/A</v>
      </c>
      <c r="AZ448" t="e">
        <f>VLOOKUP(C448,[1]base_traduzida!$C$1:$CN$437,69,FALSE)</f>
        <v>#N/A</v>
      </c>
    </row>
    <row r="449" spans="1:52" x14ac:dyDescent="0.25">
      <c r="A449" t="s">
        <v>3380</v>
      </c>
      <c r="C449" t="s">
        <v>3381</v>
      </c>
      <c r="D449" t="s">
        <v>3382</v>
      </c>
      <c r="E449">
        <v>2014</v>
      </c>
      <c r="G449">
        <v>4</v>
      </c>
      <c r="H449" t="s">
        <v>3383</v>
      </c>
      <c r="I449" t="s">
        <v>3384</v>
      </c>
      <c r="J449" t="s">
        <v>61</v>
      </c>
      <c r="L449">
        <v>8</v>
      </c>
      <c r="M449" t="b">
        <v>1</v>
      </c>
      <c r="N449" t="s">
        <v>3385</v>
      </c>
      <c r="O449" t="s">
        <v>156</v>
      </c>
      <c r="P449" t="s">
        <v>3386</v>
      </c>
      <c r="Q449" t="s">
        <v>3387</v>
      </c>
      <c r="S449">
        <v>110355</v>
      </c>
      <c r="T449" t="s">
        <v>54</v>
      </c>
      <c r="U449" t="s">
        <v>75</v>
      </c>
      <c r="W449" t="s">
        <v>57</v>
      </c>
      <c r="AA449">
        <f>VLOOKUP(C449,[1]base_traduzida!$C$1:$CN$437,8,FALSE)</f>
        <v>0</v>
      </c>
      <c r="AB449">
        <f>VLOOKUP(C449,[1]base_traduzida!$C$1:$CN$437,9,FALSE)</f>
        <v>0</v>
      </c>
      <c r="AC449">
        <f>VLOOKUP(C449,[1]base_traduzida!$C$1:$CN$437,16,FALSE)</f>
        <v>0</v>
      </c>
      <c r="AD449">
        <f>VLOOKUP(C449,[1]base_traduzida!$C$1:$CN$437,68,FALSE)</f>
        <v>0</v>
      </c>
      <c r="AE449">
        <f>VLOOKUP(C449,[1]base_traduzida!$C$1:$CN$437,67,FALSE)</f>
        <v>0</v>
      </c>
      <c r="AF449">
        <f>VLOOKUP(C449,[1]base_traduzida!$C$1:$CN$437,71,FALSE)</f>
        <v>0</v>
      </c>
      <c r="AG449">
        <f>VLOOKUP(C449,[1]base_traduzida!$C$1:$CN$437,72,FALSE)</f>
        <v>0</v>
      </c>
      <c r="AH449">
        <f>VLOOKUP(C449,[1]base_traduzida!$C$1:$CN$437,73,FALSE)</f>
        <v>0</v>
      </c>
      <c r="AI449">
        <f>VLOOKUP(C449,[1]base_traduzida!$C$1:$CN$437,74,FALSE)</f>
        <v>0</v>
      </c>
      <c r="AJ449">
        <f>VLOOKUP(C449,[1]base_traduzida!$C$1:$CN$437,75,FALSE)</f>
        <v>0</v>
      </c>
      <c r="AK449">
        <f>VLOOKUP(C449,[1]base_traduzida!$C$1:$CN$437,76,FALSE)</f>
        <v>0</v>
      </c>
      <c r="AL449">
        <f>VLOOKUP(C449,[1]base_traduzida!$C$1:$CN$437,77,FALSE)</f>
        <v>0</v>
      </c>
      <c r="AM449">
        <f>VLOOKUP(C449,[1]base_traduzida!$C$1:$CN$437,78,FALSE)</f>
        <v>0</v>
      </c>
      <c r="AN449">
        <v>0</v>
      </c>
      <c r="AO449">
        <f>VLOOKUP(C449,[1]base_traduzida!$C$1:$CN$437,80,FALSE)</f>
        <v>0</v>
      </c>
      <c r="AP449">
        <f>VLOOKUP(C449,[1]base_traduzida!$C$1:$CN$437,81,FALSE)</f>
        <v>0</v>
      </c>
      <c r="AQ449">
        <v>0</v>
      </c>
      <c r="AR449">
        <f>VLOOKUP(C449,[1]base_traduzida!$C$1:$CN$437,85,FALSE)</f>
        <v>0</v>
      </c>
      <c r="AS449">
        <f>VLOOKUP(C449,[1]base_traduzida!$C$1:$CN$437,83,FALSE)</f>
        <v>0</v>
      </c>
      <c r="AT449">
        <f>VLOOKUP(C449,[1]base_traduzida!$C$1:$CN$437,84,FALSE)</f>
        <v>0</v>
      </c>
      <c r="AU449">
        <f>VLOOKUP(C449,[1]base_traduzida!$C$1:$CN$437,82,FALSE)</f>
        <v>0</v>
      </c>
      <c r="AV449">
        <f>VLOOKUP(C449,[1]base_traduzida!$C$1:$CN$437,90,FALSE)</f>
        <v>0</v>
      </c>
      <c r="AW449">
        <f>VLOOKUP(C449,[1]base_traduzida!$C$1:$CN$437,66,FALSE)</f>
        <v>0</v>
      </c>
      <c r="AX449">
        <f>VLOOKUP(C449,[1]base_traduzida!$C$1:$CN$437,64,FALSE)</f>
        <v>0</v>
      </c>
      <c r="AY449">
        <f>VLOOKUP(C449,[1]base_traduzida!$C$1:$CN$437,65,FALSE)</f>
        <v>0</v>
      </c>
      <c r="AZ449">
        <f>VLOOKUP(C449,[1]base_traduzida!$C$1:$CN$437,69,FALSE)</f>
        <v>0</v>
      </c>
    </row>
    <row r="450" spans="1:52" x14ac:dyDescent="0.25">
      <c r="A450" t="s">
        <v>3388</v>
      </c>
      <c r="B450" t="s">
        <v>3389</v>
      </c>
      <c r="C450" t="s">
        <v>3390</v>
      </c>
      <c r="D450" t="s">
        <v>3391</v>
      </c>
      <c r="E450">
        <v>2015</v>
      </c>
      <c r="G450">
        <v>1</v>
      </c>
      <c r="H450" t="s">
        <v>3392</v>
      </c>
      <c r="I450" t="s">
        <v>3393</v>
      </c>
      <c r="J450" t="s">
        <v>61</v>
      </c>
      <c r="L450">
        <v>7</v>
      </c>
      <c r="M450" t="b">
        <v>1</v>
      </c>
      <c r="N450" t="s">
        <v>3394</v>
      </c>
      <c r="O450" t="s">
        <v>72</v>
      </c>
      <c r="P450" t="s">
        <v>3395</v>
      </c>
      <c r="Q450" t="s">
        <v>3396</v>
      </c>
      <c r="S450">
        <v>117981</v>
      </c>
      <c r="T450" t="s">
        <v>54</v>
      </c>
      <c r="U450" t="s">
        <v>75</v>
      </c>
      <c r="W450" t="s">
        <v>57</v>
      </c>
      <c r="AA450">
        <f>VLOOKUP(C450,[1]base_traduzida!$C$1:$CN$437,8,FALSE)</f>
        <v>0</v>
      </c>
      <c r="AB450">
        <f>VLOOKUP(C450,[1]base_traduzida!$C$1:$CN$437,9,FALSE)</f>
        <v>0</v>
      </c>
      <c r="AC450">
        <f>VLOOKUP(C450,[1]base_traduzida!$C$1:$CN$437,16,FALSE)</f>
        <v>0</v>
      </c>
      <c r="AD450">
        <f>VLOOKUP(C450,[1]base_traduzida!$C$1:$CN$437,68,FALSE)</f>
        <v>0</v>
      </c>
      <c r="AE450">
        <f>VLOOKUP(C450,[1]base_traduzida!$C$1:$CN$437,67,FALSE)</f>
        <v>0</v>
      </c>
      <c r="AF450">
        <f>VLOOKUP(C450,[1]base_traduzida!$C$1:$CN$437,71,FALSE)</f>
        <v>0</v>
      </c>
      <c r="AG450">
        <f>VLOOKUP(C450,[1]base_traduzida!$C$1:$CN$437,72,FALSE)</f>
        <v>0</v>
      </c>
      <c r="AH450">
        <f>VLOOKUP(C450,[1]base_traduzida!$C$1:$CN$437,73,FALSE)</f>
        <v>0</v>
      </c>
      <c r="AI450">
        <f>VLOOKUP(C450,[1]base_traduzida!$C$1:$CN$437,74,FALSE)</f>
        <v>0</v>
      </c>
      <c r="AJ450">
        <f>VLOOKUP(C450,[1]base_traduzida!$C$1:$CN$437,75,FALSE)</f>
        <v>0</v>
      </c>
      <c r="AK450">
        <f>VLOOKUP(C450,[1]base_traduzida!$C$1:$CN$437,76,FALSE)</f>
        <v>0</v>
      </c>
      <c r="AL450">
        <f>VLOOKUP(C450,[1]base_traduzida!$C$1:$CN$437,77,FALSE)</f>
        <v>0</v>
      </c>
      <c r="AM450">
        <f>VLOOKUP(C450,[1]base_traduzida!$C$1:$CN$437,78,FALSE)</f>
        <v>0</v>
      </c>
      <c r="AN450">
        <v>0</v>
      </c>
      <c r="AO450">
        <f>VLOOKUP(C450,[1]base_traduzida!$C$1:$CN$437,80,FALSE)</f>
        <v>0</v>
      </c>
      <c r="AP450">
        <f>VLOOKUP(C450,[1]base_traduzida!$C$1:$CN$437,81,FALSE)</f>
        <v>0</v>
      </c>
      <c r="AQ450">
        <v>0</v>
      </c>
      <c r="AR450">
        <f>VLOOKUP(C450,[1]base_traduzida!$C$1:$CN$437,85,FALSE)</f>
        <v>0</v>
      </c>
      <c r="AS450">
        <f>VLOOKUP(C450,[1]base_traduzida!$C$1:$CN$437,83,FALSE)</f>
        <v>0</v>
      </c>
      <c r="AT450">
        <f>VLOOKUP(C450,[1]base_traduzida!$C$1:$CN$437,84,FALSE)</f>
        <v>0</v>
      </c>
      <c r="AU450">
        <f>VLOOKUP(C450,[1]base_traduzida!$C$1:$CN$437,82,FALSE)</f>
        <v>0</v>
      </c>
      <c r="AV450">
        <f>VLOOKUP(C450,[1]base_traduzida!$C$1:$CN$437,90,FALSE)</f>
        <v>0</v>
      </c>
      <c r="AW450">
        <f>VLOOKUP(C450,[1]base_traduzida!$C$1:$CN$437,66,FALSE)</f>
        <v>0</v>
      </c>
      <c r="AX450">
        <f>VLOOKUP(C450,[1]base_traduzida!$C$1:$CN$437,64,FALSE)</f>
        <v>0</v>
      </c>
      <c r="AY450">
        <f>VLOOKUP(C450,[1]base_traduzida!$C$1:$CN$437,65,FALSE)</f>
        <v>0</v>
      </c>
      <c r="AZ450">
        <f>VLOOKUP(C450,[1]base_traduzida!$C$1:$CN$437,69,FALSE)</f>
        <v>0</v>
      </c>
    </row>
    <row r="451" spans="1:52" x14ac:dyDescent="0.25">
      <c r="A451" t="s">
        <v>3397</v>
      </c>
      <c r="B451" t="s">
        <v>3398</v>
      </c>
      <c r="C451" t="s">
        <v>3399</v>
      </c>
      <c r="D451" t="s">
        <v>3400</v>
      </c>
      <c r="E451">
        <v>2017</v>
      </c>
      <c r="G451">
        <v>17</v>
      </c>
      <c r="H451" t="s">
        <v>3401</v>
      </c>
      <c r="I451" t="s">
        <v>3402</v>
      </c>
      <c r="J451" t="s">
        <v>61</v>
      </c>
      <c r="L451">
        <v>1</v>
      </c>
      <c r="M451" t="b">
        <v>0</v>
      </c>
      <c r="N451" t="s">
        <v>3403</v>
      </c>
      <c r="O451" t="s">
        <v>216</v>
      </c>
      <c r="T451" t="s">
        <v>54</v>
      </c>
      <c r="U451" t="s">
        <v>55</v>
      </c>
      <c r="V451" t="s">
        <v>140</v>
      </c>
      <c r="W451" t="s">
        <v>57</v>
      </c>
      <c r="AA451">
        <f>VLOOKUP(C451,[1]base_traduzida!$C$1:$CN$437,8,FALSE)</f>
        <v>0</v>
      </c>
      <c r="AB451">
        <f>VLOOKUP(C451,[1]base_traduzida!$C$1:$CN$437,9,FALSE)</f>
        <v>0</v>
      </c>
      <c r="AC451">
        <f>VLOOKUP(C451,[1]base_traduzida!$C$1:$CN$437,16,FALSE)</f>
        <v>0</v>
      </c>
      <c r="AD451">
        <f>VLOOKUP(C451,[1]base_traduzida!$C$1:$CN$437,68,FALSE)</f>
        <v>1</v>
      </c>
      <c r="AE451">
        <f>VLOOKUP(C451,[1]base_traduzida!$C$1:$CN$437,67,FALSE)</f>
        <v>0</v>
      </c>
      <c r="AF451">
        <f>VLOOKUP(C451,[1]base_traduzida!$C$1:$CN$437,71,FALSE)</f>
        <v>0</v>
      </c>
      <c r="AG451">
        <f>VLOOKUP(C451,[1]base_traduzida!$C$1:$CN$437,72,FALSE)</f>
        <v>0</v>
      </c>
      <c r="AH451">
        <f>VLOOKUP(C451,[1]base_traduzida!$C$1:$CN$437,73,FALSE)</f>
        <v>0</v>
      </c>
      <c r="AI451">
        <f>VLOOKUP(C451,[1]base_traduzida!$C$1:$CN$437,74,FALSE)</f>
        <v>0</v>
      </c>
      <c r="AJ451">
        <f>VLOOKUP(C451,[1]base_traduzida!$C$1:$CN$437,75,FALSE)</f>
        <v>0</v>
      </c>
      <c r="AK451">
        <f>VLOOKUP(C451,[1]base_traduzida!$C$1:$CN$437,76,FALSE)</f>
        <v>0</v>
      </c>
      <c r="AL451">
        <f>VLOOKUP(C451,[1]base_traduzida!$C$1:$CN$437,77,FALSE)</f>
        <v>0</v>
      </c>
      <c r="AM451">
        <f>VLOOKUP(C451,[1]base_traduzida!$C$1:$CN$437,78,FALSE)</f>
        <v>0</v>
      </c>
      <c r="AN451">
        <v>0</v>
      </c>
      <c r="AO451">
        <f>VLOOKUP(C451,[1]base_traduzida!$C$1:$CN$437,80,FALSE)</f>
        <v>0</v>
      </c>
      <c r="AP451" t="str">
        <f>VLOOKUP(C451,[1]base_traduzida!$C$1:$CN$437,81,FALSE)</f>
        <v>Entra ou ñ para leitura: não</v>
      </c>
      <c r="AQ451">
        <v>0</v>
      </c>
      <c r="AR451">
        <f>VLOOKUP(C451,[1]base_traduzida!$C$1:$CN$437,85,FALSE)</f>
        <v>0</v>
      </c>
      <c r="AS451">
        <f>VLOOKUP(C451,[1]base_traduzida!$C$1:$CN$437,83,FALSE)</f>
        <v>44373</v>
      </c>
      <c r="AT451">
        <f>VLOOKUP(C451,[1]base_traduzida!$C$1:$CN$437,84,FALSE)</f>
        <v>0</v>
      </c>
      <c r="AU451" t="str">
        <f>VLOOKUP(C451,[1]base_traduzida!$C$1:$CN$437,82,FALSE)</f>
        <v>Ruim</v>
      </c>
      <c r="AV451">
        <f>VLOOKUP(C451,[1]base_traduzida!$C$1:$CN$437,90,FALSE)</f>
        <v>0</v>
      </c>
      <c r="AW451">
        <f>VLOOKUP(C451,[1]base_traduzida!$C$1:$CN$437,66,FALSE)</f>
        <v>0</v>
      </c>
      <c r="AX451">
        <f>VLOOKUP(C451,[1]base_traduzida!$C$1:$CN$437,64,FALSE)</f>
        <v>0</v>
      </c>
      <c r="AY451">
        <f>VLOOKUP(C451,[1]base_traduzida!$C$1:$CN$437,65,FALSE)</f>
        <v>0</v>
      </c>
      <c r="AZ451">
        <f>VLOOKUP(C451,[1]base_traduzida!$C$1:$CN$437,69,FALSE)</f>
        <v>0</v>
      </c>
    </row>
    <row r="452" spans="1:52" x14ac:dyDescent="0.25">
      <c r="A452" t="s">
        <v>3404</v>
      </c>
      <c r="C452" t="s">
        <v>3405</v>
      </c>
      <c r="D452" t="s">
        <v>3406</v>
      </c>
      <c r="E452">
        <v>2018</v>
      </c>
      <c r="G452">
        <v>1</v>
      </c>
      <c r="H452" t="s">
        <v>3407</v>
      </c>
      <c r="I452" t="s">
        <v>3408</v>
      </c>
      <c r="J452" t="s">
        <v>61</v>
      </c>
      <c r="L452">
        <v>7</v>
      </c>
      <c r="M452" t="b">
        <v>1</v>
      </c>
      <c r="N452" t="s">
        <v>3409</v>
      </c>
      <c r="O452" t="s">
        <v>156</v>
      </c>
      <c r="P452" t="s">
        <v>3410</v>
      </c>
      <c r="Q452" t="s">
        <v>3411</v>
      </c>
      <c r="S452">
        <v>138187</v>
      </c>
      <c r="T452" t="s">
        <v>54</v>
      </c>
      <c r="U452" t="s">
        <v>75</v>
      </c>
      <c r="W452" t="s">
        <v>57</v>
      </c>
      <c r="AA452">
        <f>VLOOKUP(C452,[1]base_traduzida!$C$1:$CN$437,8,FALSE)</f>
        <v>0</v>
      </c>
      <c r="AB452">
        <f>VLOOKUP(C452,[1]base_traduzida!$C$1:$CN$437,9,FALSE)</f>
        <v>0</v>
      </c>
      <c r="AC452">
        <f>VLOOKUP(C452,[1]base_traduzida!$C$1:$CN$437,16,FALSE)</f>
        <v>0</v>
      </c>
      <c r="AD452">
        <f>VLOOKUP(C452,[1]base_traduzida!$C$1:$CN$437,68,FALSE)</f>
        <v>1</v>
      </c>
      <c r="AE452">
        <f>VLOOKUP(C452,[1]base_traduzida!$C$1:$CN$437,67,FALSE)</f>
        <v>0</v>
      </c>
      <c r="AF452">
        <f>VLOOKUP(C452,[1]base_traduzida!$C$1:$CN$437,71,FALSE)</f>
        <v>0</v>
      </c>
      <c r="AG452">
        <f>VLOOKUP(C452,[1]base_traduzida!$C$1:$CN$437,72,FALSE)</f>
        <v>0</v>
      </c>
      <c r="AH452">
        <f>VLOOKUP(C452,[1]base_traduzida!$C$1:$CN$437,73,FALSE)</f>
        <v>0</v>
      </c>
      <c r="AI452">
        <f>VLOOKUP(C452,[1]base_traduzida!$C$1:$CN$437,74,FALSE)</f>
        <v>0</v>
      </c>
      <c r="AJ452">
        <f>VLOOKUP(C452,[1]base_traduzida!$C$1:$CN$437,75,FALSE)</f>
        <v>0</v>
      </c>
      <c r="AK452">
        <f>VLOOKUP(C452,[1]base_traduzida!$C$1:$CN$437,76,FALSE)</f>
        <v>0</v>
      </c>
      <c r="AL452">
        <f>VLOOKUP(C452,[1]base_traduzida!$C$1:$CN$437,77,FALSE)</f>
        <v>0</v>
      </c>
      <c r="AM452">
        <f>VLOOKUP(C452,[1]base_traduzida!$C$1:$CN$437,78,FALSE)</f>
        <v>0</v>
      </c>
      <c r="AN452">
        <v>0</v>
      </c>
      <c r="AO452">
        <f>VLOOKUP(C452,[1]base_traduzida!$C$1:$CN$437,80,FALSE)</f>
        <v>0</v>
      </c>
      <c r="AP452" t="str">
        <f>VLOOKUP(C452,[1]base_traduzida!$C$1:$CN$437,81,FALSE)</f>
        <v>Entra ou ñ para leitura: sim -  não consegui baixar o PDF</v>
      </c>
      <c r="AQ452">
        <v>0</v>
      </c>
      <c r="AR452">
        <f>VLOOKUP(C452,[1]base_traduzida!$C$1:$CN$437,85,FALSE)</f>
        <v>0</v>
      </c>
      <c r="AS452">
        <f>VLOOKUP(C452,[1]base_traduzida!$C$1:$CN$437,83,FALSE)</f>
        <v>44374</v>
      </c>
      <c r="AT452">
        <f>VLOOKUP(C452,[1]base_traduzida!$C$1:$CN$437,84,FALSE)</f>
        <v>0</v>
      </c>
      <c r="AU452" t="str">
        <f>VLOOKUP(C452,[1]base_traduzida!$C$1:$CN$437,82,FALSE)</f>
        <v>Excelente</v>
      </c>
      <c r="AV452">
        <f>VLOOKUP(C452,[1]base_traduzida!$C$1:$CN$437,90,FALSE)</f>
        <v>0</v>
      </c>
      <c r="AW452">
        <f>VLOOKUP(C452,[1]base_traduzida!$C$1:$CN$437,66,FALSE)</f>
        <v>0</v>
      </c>
      <c r="AX452">
        <f>VLOOKUP(C452,[1]base_traduzida!$C$1:$CN$437,64,FALSE)</f>
        <v>0</v>
      </c>
      <c r="AY452" t="str">
        <f>VLOOKUP(C452,[1]base_traduzida!$C$1:$CN$437,65,FALSE)</f>
        <v>não consegui baixar o PDF</v>
      </c>
      <c r="AZ452">
        <f>VLOOKUP(C452,[1]base_traduzida!$C$1:$CN$437,69,FALSE)</f>
        <v>0</v>
      </c>
    </row>
    <row r="453" spans="1:52" x14ac:dyDescent="0.25">
      <c r="A453" t="s">
        <v>3412</v>
      </c>
      <c r="B453" t="s">
        <v>3413</v>
      </c>
      <c r="C453" t="s">
        <v>3414</v>
      </c>
      <c r="D453" t="s">
        <v>3415</v>
      </c>
      <c r="E453">
        <v>2019</v>
      </c>
      <c r="G453">
        <v>3</v>
      </c>
      <c r="H453" t="s">
        <v>3416</v>
      </c>
      <c r="I453" t="s">
        <v>3417</v>
      </c>
      <c r="L453">
        <v>7</v>
      </c>
      <c r="M453" t="b">
        <v>1</v>
      </c>
      <c r="N453" t="s">
        <v>3418</v>
      </c>
      <c r="O453" t="s">
        <v>322</v>
      </c>
      <c r="T453" t="s">
        <v>54</v>
      </c>
      <c r="U453" t="s">
        <v>55</v>
      </c>
      <c r="W453" t="s">
        <v>57</v>
      </c>
      <c r="AA453">
        <f>VLOOKUP(C453,[1]base_traduzida!$C$1:$CN$437,8,FALSE)</f>
        <v>0</v>
      </c>
      <c r="AB453">
        <f>VLOOKUP(C453,[1]base_traduzida!$C$1:$CN$437,9,FALSE)</f>
        <v>0</v>
      </c>
      <c r="AC453">
        <f>VLOOKUP(C453,[1]base_traduzida!$C$1:$CN$437,16,FALSE)</f>
        <v>0</v>
      </c>
      <c r="AD453">
        <f>VLOOKUP(C453,[1]base_traduzida!$C$1:$CN$437,68,FALSE)</f>
        <v>1</v>
      </c>
      <c r="AE453">
        <f>VLOOKUP(C453,[1]base_traduzida!$C$1:$CN$437,67,FALSE)</f>
        <v>0</v>
      </c>
      <c r="AF453">
        <f>VLOOKUP(C453,[1]base_traduzida!$C$1:$CN$437,71,FALSE)</f>
        <v>0</v>
      </c>
      <c r="AG453">
        <f>VLOOKUP(C453,[1]base_traduzida!$C$1:$CN$437,72,FALSE)</f>
        <v>0</v>
      </c>
      <c r="AH453">
        <f>VLOOKUP(C453,[1]base_traduzida!$C$1:$CN$437,73,FALSE)</f>
        <v>0</v>
      </c>
      <c r="AI453">
        <f>VLOOKUP(C453,[1]base_traduzida!$C$1:$CN$437,74,FALSE)</f>
        <v>0</v>
      </c>
      <c r="AJ453">
        <f>VLOOKUP(C453,[1]base_traduzida!$C$1:$CN$437,75,FALSE)</f>
        <v>0</v>
      </c>
      <c r="AK453">
        <f>VLOOKUP(C453,[1]base_traduzida!$C$1:$CN$437,76,FALSE)</f>
        <v>0</v>
      </c>
      <c r="AL453">
        <f>VLOOKUP(C453,[1]base_traduzida!$C$1:$CN$437,77,FALSE)</f>
        <v>0</v>
      </c>
      <c r="AM453">
        <f>VLOOKUP(C453,[1]base_traduzida!$C$1:$CN$437,78,FALSE)</f>
        <v>0</v>
      </c>
      <c r="AN453">
        <v>0</v>
      </c>
      <c r="AO453">
        <f>VLOOKUP(C453,[1]base_traduzida!$C$1:$CN$437,80,FALSE)</f>
        <v>0</v>
      </c>
      <c r="AP453" t="str">
        <f>VLOOKUP(C453,[1]base_traduzida!$C$1:$CN$437,81,FALSE)</f>
        <v>Entra ou ñ para leitura: não</v>
      </c>
      <c r="AQ453">
        <v>0</v>
      </c>
      <c r="AR453">
        <f>VLOOKUP(C453,[1]base_traduzida!$C$1:$CN$437,85,FALSE)</f>
        <v>0</v>
      </c>
      <c r="AS453">
        <f>VLOOKUP(C453,[1]base_traduzida!$C$1:$CN$437,83,FALSE)</f>
        <v>44374</v>
      </c>
      <c r="AT453">
        <f>VLOOKUP(C453,[1]base_traduzida!$C$1:$CN$437,84,FALSE)</f>
        <v>0</v>
      </c>
      <c r="AU453" t="str">
        <f>VLOOKUP(C453,[1]base_traduzida!$C$1:$CN$437,82,FALSE)</f>
        <v>Ruim</v>
      </c>
      <c r="AV453">
        <f>VLOOKUP(C453,[1]base_traduzida!$C$1:$CN$437,90,FALSE)</f>
        <v>0</v>
      </c>
      <c r="AW453">
        <f>VLOOKUP(C453,[1]base_traduzida!$C$1:$CN$437,66,FALSE)</f>
        <v>0</v>
      </c>
      <c r="AX453">
        <f>VLOOKUP(C453,[1]base_traduzida!$C$1:$CN$437,64,FALSE)</f>
        <v>0</v>
      </c>
      <c r="AY453">
        <f>VLOOKUP(C453,[1]base_traduzida!$C$1:$CN$437,65,FALSE)</f>
        <v>0</v>
      </c>
      <c r="AZ453">
        <f>VLOOKUP(C453,[1]base_traduzida!$C$1:$CN$437,69,FALSE)</f>
        <v>0</v>
      </c>
    </row>
    <row r="454" spans="1:52" x14ac:dyDescent="0.25">
      <c r="A454" t="s">
        <v>3419</v>
      </c>
      <c r="B454" t="s">
        <v>3420</v>
      </c>
      <c r="C454" t="s">
        <v>3421</v>
      </c>
      <c r="D454" t="s">
        <v>3422</v>
      </c>
      <c r="E454">
        <v>2014</v>
      </c>
      <c r="F454" t="s">
        <v>61</v>
      </c>
      <c r="G454">
        <v>41</v>
      </c>
      <c r="H454" t="s">
        <v>3423</v>
      </c>
      <c r="I454" t="s">
        <v>3424</v>
      </c>
      <c r="J454" t="s">
        <v>61</v>
      </c>
      <c r="L454">
        <v>21</v>
      </c>
      <c r="M454" t="b">
        <v>1</v>
      </c>
      <c r="N454" t="s">
        <v>3425</v>
      </c>
      <c r="O454" t="s">
        <v>72</v>
      </c>
      <c r="T454" t="s">
        <v>54</v>
      </c>
      <c r="U454" t="s">
        <v>55</v>
      </c>
      <c r="W454" t="s">
        <v>57</v>
      </c>
      <c r="AA454">
        <f>VLOOKUP(C454,[1]base_traduzida!$C$1:$CN$437,8,FALSE)</f>
        <v>0</v>
      </c>
      <c r="AB454">
        <f>VLOOKUP(C454,[1]base_traduzida!$C$1:$CN$437,9,FALSE)</f>
        <v>1</v>
      </c>
      <c r="AC454">
        <f>VLOOKUP(C454,[1]base_traduzida!$C$1:$CN$437,16,FALSE)</f>
        <v>0</v>
      </c>
      <c r="AD454">
        <f>VLOOKUP(C454,[1]base_traduzida!$C$1:$CN$437,68,FALSE)</f>
        <v>1</v>
      </c>
      <c r="AE454">
        <f>VLOOKUP(C454,[1]base_traduzida!$C$1:$CN$437,67,FALSE)</f>
        <v>0</v>
      </c>
      <c r="AF454">
        <f>VLOOKUP(C454,[1]base_traduzida!$C$1:$CN$437,71,FALSE)</f>
        <v>0</v>
      </c>
      <c r="AG454">
        <f>VLOOKUP(C454,[1]base_traduzida!$C$1:$CN$437,72,FALSE)</f>
        <v>0</v>
      </c>
      <c r="AH454">
        <f>VLOOKUP(C454,[1]base_traduzida!$C$1:$CN$437,73,FALSE)</f>
        <v>0</v>
      </c>
      <c r="AI454">
        <f>VLOOKUP(C454,[1]base_traduzida!$C$1:$CN$437,74,FALSE)</f>
        <v>0</v>
      </c>
      <c r="AJ454">
        <f>VLOOKUP(C454,[1]base_traduzida!$C$1:$CN$437,75,FALSE)</f>
        <v>0</v>
      </c>
      <c r="AK454">
        <f>VLOOKUP(C454,[1]base_traduzida!$C$1:$CN$437,76,FALSE)</f>
        <v>0</v>
      </c>
      <c r="AL454">
        <f>VLOOKUP(C454,[1]base_traduzida!$C$1:$CN$437,77,FALSE)</f>
        <v>0</v>
      </c>
      <c r="AM454">
        <f>VLOOKUP(C454,[1]base_traduzida!$C$1:$CN$437,78,FALSE)</f>
        <v>0</v>
      </c>
      <c r="AN454">
        <v>0</v>
      </c>
      <c r="AO454">
        <f>VLOOKUP(C454,[1]base_traduzida!$C$1:$CN$437,80,FALSE)</f>
        <v>0</v>
      </c>
      <c r="AP454" t="str">
        <f>VLOOKUP(C454,[1]base_traduzida!$C$1:$CN$437,81,FALSE)</f>
        <v>Entra ou ñ para leitura: não</v>
      </c>
      <c r="AQ454">
        <v>0</v>
      </c>
      <c r="AR454">
        <f>VLOOKUP(C454,[1]base_traduzida!$C$1:$CN$437,85,FALSE)</f>
        <v>0</v>
      </c>
      <c r="AS454">
        <f>VLOOKUP(C454,[1]base_traduzida!$C$1:$CN$437,83,FALSE)</f>
        <v>44368</v>
      </c>
      <c r="AT454">
        <f>VLOOKUP(C454,[1]base_traduzida!$C$1:$CN$437,84,FALSE)</f>
        <v>0</v>
      </c>
      <c r="AU454" t="str">
        <f>VLOOKUP(C454,[1]base_traduzida!$C$1:$CN$437,82,FALSE)</f>
        <v>Ruim</v>
      </c>
      <c r="AV454">
        <f>VLOOKUP(C454,[1]base_traduzida!$C$1:$CN$437,90,FALSE)</f>
        <v>0</v>
      </c>
      <c r="AW454">
        <f>VLOOKUP(C454,[1]base_traduzida!$C$1:$CN$437,66,FALSE)</f>
        <v>0</v>
      </c>
      <c r="AX454">
        <f>VLOOKUP(C454,[1]base_traduzida!$C$1:$CN$437,64,FALSE)</f>
        <v>0</v>
      </c>
      <c r="AY454">
        <f>VLOOKUP(C454,[1]base_traduzida!$C$1:$CN$437,65,FALSE)</f>
        <v>0</v>
      </c>
      <c r="AZ454">
        <f>VLOOKUP(C454,[1]base_traduzida!$C$1:$CN$437,69,FALSE)</f>
        <v>0</v>
      </c>
    </row>
    <row r="455" spans="1:52" x14ac:dyDescent="0.25">
      <c r="A455" t="s">
        <v>3426</v>
      </c>
      <c r="B455" t="s">
        <v>3427</v>
      </c>
      <c r="C455" t="s">
        <v>3428</v>
      </c>
      <c r="D455" t="s">
        <v>3429</v>
      </c>
      <c r="E455">
        <v>2016</v>
      </c>
      <c r="F455" t="s">
        <v>61</v>
      </c>
      <c r="G455">
        <v>62</v>
      </c>
      <c r="H455" t="s">
        <v>3430</v>
      </c>
      <c r="I455" t="s">
        <v>3431</v>
      </c>
      <c r="J455" t="s">
        <v>61</v>
      </c>
      <c r="L455">
        <v>12</v>
      </c>
      <c r="M455" t="b">
        <v>1</v>
      </c>
      <c r="N455" t="s">
        <v>3432</v>
      </c>
      <c r="O455" t="s">
        <v>1100</v>
      </c>
      <c r="T455" t="s">
        <v>54</v>
      </c>
      <c r="U455" t="s">
        <v>55</v>
      </c>
      <c r="W455" t="s">
        <v>57</v>
      </c>
      <c r="AA455">
        <f>VLOOKUP(C455,[1]base_traduzida!$C$1:$CN$437,8,FALSE)</f>
        <v>0</v>
      </c>
      <c r="AB455">
        <f>VLOOKUP(C455,[1]base_traduzida!$C$1:$CN$437,9,FALSE)</f>
        <v>1</v>
      </c>
      <c r="AC455">
        <f>VLOOKUP(C455,[1]base_traduzida!$C$1:$CN$437,16,FALSE)</f>
        <v>1</v>
      </c>
      <c r="AD455">
        <f>VLOOKUP(C455,[1]base_traduzida!$C$1:$CN$437,68,FALSE)</f>
        <v>1</v>
      </c>
      <c r="AE455">
        <f>VLOOKUP(C455,[1]base_traduzida!$C$1:$CN$437,67,FALSE)</f>
        <v>0</v>
      </c>
      <c r="AF455">
        <f>VLOOKUP(C455,[1]base_traduzida!$C$1:$CN$437,71,FALSE)</f>
        <v>0</v>
      </c>
      <c r="AG455">
        <f>VLOOKUP(C455,[1]base_traduzida!$C$1:$CN$437,72,FALSE)</f>
        <v>0</v>
      </c>
      <c r="AH455">
        <f>VLOOKUP(C455,[1]base_traduzida!$C$1:$CN$437,73,FALSE)</f>
        <v>0</v>
      </c>
      <c r="AI455">
        <f>VLOOKUP(C455,[1]base_traduzida!$C$1:$CN$437,74,FALSE)</f>
        <v>0</v>
      </c>
      <c r="AJ455">
        <f>VLOOKUP(C455,[1]base_traduzida!$C$1:$CN$437,75,FALSE)</f>
        <v>0</v>
      </c>
      <c r="AK455">
        <f>VLOOKUP(C455,[1]base_traduzida!$C$1:$CN$437,76,FALSE)</f>
        <v>0</v>
      </c>
      <c r="AL455">
        <f>VLOOKUP(C455,[1]base_traduzida!$C$1:$CN$437,77,FALSE)</f>
        <v>0</v>
      </c>
      <c r="AM455">
        <f>VLOOKUP(C455,[1]base_traduzida!$C$1:$CN$437,78,FALSE)</f>
        <v>0</v>
      </c>
      <c r="AN455">
        <v>0</v>
      </c>
      <c r="AO455">
        <f>VLOOKUP(C455,[1]base_traduzida!$C$1:$CN$437,80,FALSE)</f>
        <v>1</v>
      </c>
      <c r="AP455" t="str">
        <f>VLOOKUP(C455,[1]base_traduzida!$C$1:$CN$437,81,FALSE)</f>
        <v>Entra ou ñ para leitura: sim - bom - subnotificação potencial, escrever abstract</v>
      </c>
      <c r="AQ455">
        <v>0</v>
      </c>
      <c r="AR455">
        <f>VLOOKUP(C455,[1]base_traduzida!$C$1:$CN$437,85,FALSE)</f>
        <v>0</v>
      </c>
      <c r="AS455">
        <f>VLOOKUP(C455,[1]base_traduzida!$C$1:$CN$437,83,FALSE)</f>
        <v>44368</v>
      </c>
      <c r="AT455">
        <f>VLOOKUP(C455,[1]base_traduzida!$C$1:$CN$437,84,FALSE)</f>
        <v>0</v>
      </c>
      <c r="AU455" t="str">
        <f>VLOOKUP(C455,[1]base_traduzida!$C$1:$CN$437,82,FALSE)</f>
        <v>Bom</v>
      </c>
      <c r="AV455">
        <f>VLOOKUP(C455,[1]base_traduzida!$C$1:$CN$437,90,FALSE)</f>
        <v>0</v>
      </c>
      <c r="AW455">
        <f>VLOOKUP(C455,[1]base_traduzida!$C$1:$CN$437,66,FALSE)</f>
        <v>1</v>
      </c>
      <c r="AX455">
        <f>VLOOKUP(C455,[1]base_traduzida!$C$1:$CN$437,64,FALSE)</f>
        <v>1</v>
      </c>
      <c r="AY455" t="str">
        <f>VLOOKUP(C455,[1]base_traduzida!$C$1:$CN$437,65,FALSE)</f>
        <v>Leitura completa: sim</v>
      </c>
      <c r="AZ455">
        <f>VLOOKUP(C455,[1]base_traduzida!$C$1:$CN$437,69,FALSE)</f>
        <v>0</v>
      </c>
    </row>
    <row r="456" spans="1:52" x14ac:dyDescent="0.25">
      <c r="A456" t="s">
        <v>3433</v>
      </c>
      <c r="B456" t="s">
        <v>3434</v>
      </c>
      <c r="C456" t="s">
        <v>3435</v>
      </c>
      <c r="D456" t="s">
        <v>3436</v>
      </c>
      <c r="E456">
        <v>2016</v>
      </c>
      <c r="F456" t="s">
        <v>61</v>
      </c>
      <c r="G456">
        <v>36</v>
      </c>
      <c r="H456" t="s">
        <v>3437</v>
      </c>
      <c r="I456" t="s">
        <v>3438</v>
      </c>
      <c r="J456" t="s">
        <v>61</v>
      </c>
      <c r="L456">
        <v>12</v>
      </c>
      <c r="M456" t="b">
        <v>1</v>
      </c>
      <c r="N456" t="s">
        <v>3439</v>
      </c>
      <c r="O456" t="s">
        <v>1953</v>
      </c>
      <c r="P456" t="s">
        <v>1954</v>
      </c>
      <c r="Q456" t="s">
        <v>1955</v>
      </c>
      <c r="S456">
        <v>125140</v>
      </c>
      <c r="T456" t="s">
        <v>54</v>
      </c>
      <c r="U456" t="s">
        <v>75</v>
      </c>
      <c r="W456" t="s">
        <v>57</v>
      </c>
      <c r="AA456">
        <f>VLOOKUP(C456,[1]base_traduzida!$C$1:$CN$437,8,FALSE)</f>
        <v>0</v>
      </c>
      <c r="AB456">
        <f>VLOOKUP(C456,[1]base_traduzida!$C$1:$CN$437,9,FALSE)</f>
        <v>1</v>
      </c>
      <c r="AC456">
        <f>VLOOKUP(C456,[1]base_traduzida!$C$1:$CN$437,16,FALSE)</f>
        <v>0</v>
      </c>
      <c r="AD456">
        <f>VLOOKUP(C456,[1]base_traduzida!$C$1:$CN$437,68,FALSE)</f>
        <v>1</v>
      </c>
      <c r="AE456">
        <f>VLOOKUP(C456,[1]base_traduzida!$C$1:$CN$437,67,FALSE)</f>
        <v>0</v>
      </c>
      <c r="AF456">
        <f>VLOOKUP(C456,[1]base_traduzida!$C$1:$CN$437,71,FALSE)</f>
        <v>0</v>
      </c>
      <c r="AG456">
        <f>VLOOKUP(C456,[1]base_traduzida!$C$1:$CN$437,72,FALSE)</f>
        <v>0</v>
      </c>
      <c r="AH456">
        <f>VLOOKUP(C456,[1]base_traduzida!$C$1:$CN$437,73,FALSE)</f>
        <v>0</v>
      </c>
      <c r="AI456">
        <f>VLOOKUP(C456,[1]base_traduzida!$C$1:$CN$437,74,FALSE)</f>
        <v>0</v>
      </c>
      <c r="AJ456">
        <f>VLOOKUP(C456,[1]base_traduzida!$C$1:$CN$437,75,FALSE)</f>
        <v>0</v>
      </c>
      <c r="AK456">
        <f>VLOOKUP(C456,[1]base_traduzida!$C$1:$CN$437,76,FALSE)</f>
        <v>0</v>
      </c>
      <c r="AL456">
        <f>VLOOKUP(C456,[1]base_traduzida!$C$1:$CN$437,77,FALSE)</f>
        <v>0</v>
      </c>
      <c r="AM456">
        <f>VLOOKUP(C456,[1]base_traduzida!$C$1:$CN$437,78,FALSE)</f>
        <v>0</v>
      </c>
      <c r="AN456">
        <v>0</v>
      </c>
      <c r="AO456">
        <f>VLOOKUP(C456,[1]base_traduzida!$C$1:$CN$437,80,FALSE)</f>
        <v>0</v>
      </c>
      <c r="AP456" t="str">
        <f>VLOOKUP(C456,[1]base_traduzida!$C$1:$CN$437,81,FALSE)</f>
        <v>Entra ou ñ para leitura: talvez - bem vago + tem bastante citacao - area biomedica</v>
      </c>
      <c r="AQ456">
        <v>0</v>
      </c>
      <c r="AR456">
        <f>VLOOKUP(C456,[1]base_traduzida!$C$1:$CN$437,85,FALSE)</f>
        <v>0</v>
      </c>
      <c r="AS456">
        <f>VLOOKUP(C456,[1]base_traduzida!$C$1:$CN$437,83,FALSE)</f>
        <v>44369</v>
      </c>
      <c r="AT456">
        <f>VLOOKUP(C456,[1]base_traduzida!$C$1:$CN$437,84,FALSE)</f>
        <v>0</v>
      </c>
      <c r="AU456" t="str">
        <f>VLOOKUP(C456,[1]base_traduzida!$C$1:$CN$437,82,FALSE)</f>
        <v>Razoavel</v>
      </c>
      <c r="AV456">
        <f>VLOOKUP(C456,[1]base_traduzida!$C$1:$CN$437,90,FALSE)</f>
        <v>0</v>
      </c>
      <c r="AW456">
        <f>VLOOKUP(C456,[1]base_traduzida!$C$1:$CN$437,66,FALSE)</f>
        <v>0</v>
      </c>
      <c r="AX456">
        <f>VLOOKUP(C456,[1]base_traduzida!$C$1:$CN$437,64,FALSE)</f>
        <v>0</v>
      </c>
      <c r="AY456">
        <f>VLOOKUP(C456,[1]base_traduzida!$C$1:$CN$437,65,FALSE)</f>
        <v>0</v>
      </c>
      <c r="AZ456">
        <f>VLOOKUP(C456,[1]base_traduzida!$C$1:$CN$437,69,FALSE)</f>
        <v>1</v>
      </c>
    </row>
    <row r="457" spans="1:52" x14ac:dyDescent="0.25">
      <c r="A457" t="s">
        <v>3440</v>
      </c>
      <c r="C457" t="s">
        <v>3441</v>
      </c>
      <c r="D457" t="s">
        <v>3442</v>
      </c>
      <c r="E457">
        <v>2014</v>
      </c>
      <c r="G457">
        <v>29</v>
      </c>
      <c r="H457" t="s">
        <v>3443</v>
      </c>
      <c r="I457" t="s">
        <v>3444</v>
      </c>
      <c r="J457" t="s">
        <v>61</v>
      </c>
      <c r="L457">
        <v>10</v>
      </c>
      <c r="M457" t="b">
        <v>1</v>
      </c>
      <c r="N457" t="s">
        <v>3445</v>
      </c>
      <c r="T457" t="s">
        <v>54</v>
      </c>
      <c r="U457" t="s">
        <v>55</v>
      </c>
      <c r="W457" t="s">
        <v>57</v>
      </c>
      <c r="AA457">
        <f>VLOOKUP(C457,[1]base_traduzida!$C$1:$CN$437,8,FALSE)</f>
        <v>0</v>
      </c>
      <c r="AB457">
        <f>VLOOKUP(C457,[1]base_traduzida!$C$1:$CN$437,9,FALSE)</f>
        <v>0</v>
      </c>
      <c r="AC457">
        <f>VLOOKUP(C457,[1]base_traduzida!$C$1:$CN$437,16,FALSE)</f>
        <v>0</v>
      </c>
      <c r="AD457">
        <f>VLOOKUP(C457,[1]base_traduzida!$C$1:$CN$437,68,FALSE)</f>
        <v>0</v>
      </c>
      <c r="AE457">
        <f>VLOOKUP(C457,[1]base_traduzida!$C$1:$CN$437,67,FALSE)</f>
        <v>0</v>
      </c>
      <c r="AF457">
        <f>VLOOKUP(C457,[1]base_traduzida!$C$1:$CN$437,71,FALSE)</f>
        <v>0</v>
      </c>
      <c r="AG457">
        <f>VLOOKUP(C457,[1]base_traduzida!$C$1:$CN$437,72,FALSE)</f>
        <v>0</v>
      </c>
      <c r="AH457">
        <f>VLOOKUP(C457,[1]base_traduzida!$C$1:$CN$437,73,FALSE)</f>
        <v>0</v>
      </c>
      <c r="AI457">
        <f>VLOOKUP(C457,[1]base_traduzida!$C$1:$CN$437,74,FALSE)</f>
        <v>0</v>
      </c>
      <c r="AJ457">
        <f>VLOOKUP(C457,[1]base_traduzida!$C$1:$CN$437,75,FALSE)</f>
        <v>0</v>
      </c>
      <c r="AK457">
        <f>VLOOKUP(C457,[1]base_traduzida!$C$1:$CN$437,76,FALSE)</f>
        <v>0</v>
      </c>
      <c r="AL457">
        <f>VLOOKUP(C457,[1]base_traduzida!$C$1:$CN$437,77,FALSE)</f>
        <v>0</v>
      </c>
      <c r="AM457">
        <f>VLOOKUP(C457,[1]base_traduzida!$C$1:$CN$437,78,FALSE)</f>
        <v>0</v>
      </c>
      <c r="AN457">
        <v>0</v>
      </c>
      <c r="AO457">
        <f>VLOOKUP(C457,[1]base_traduzida!$C$1:$CN$437,80,FALSE)</f>
        <v>0</v>
      </c>
      <c r="AP457">
        <f>VLOOKUP(C457,[1]base_traduzida!$C$1:$CN$437,81,FALSE)</f>
        <v>0</v>
      </c>
      <c r="AQ457">
        <v>0</v>
      </c>
      <c r="AR457">
        <f>VLOOKUP(C457,[1]base_traduzida!$C$1:$CN$437,85,FALSE)</f>
        <v>0</v>
      </c>
      <c r="AS457">
        <f>VLOOKUP(C457,[1]base_traduzida!$C$1:$CN$437,83,FALSE)</f>
        <v>0</v>
      </c>
      <c r="AT457">
        <f>VLOOKUP(C457,[1]base_traduzida!$C$1:$CN$437,84,FALSE)</f>
        <v>0</v>
      </c>
      <c r="AU457">
        <f>VLOOKUP(C457,[1]base_traduzida!$C$1:$CN$437,82,FALSE)</f>
        <v>0</v>
      </c>
      <c r="AV457">
        <f>VLOOKUP(C457,[1]base_traduzida!$C$1:$CN$437,90,FALSE)</f>
        <v>0</v>
      </c>
      <c r="AW457">
        <f>VLOOKUP(C457,[1]base_traduzida!$C$1:$CN$437,66,FALSE)</f>
        <v>0</v>
      </c>
      <c r="AX457">
        <f>VLOOKUP(C457,[1]base_traduzida!$C$1:$CN$437,64,FALSE)</f>
        <v>0</v>
      </c>
      <c r="AY457">
        <f>VLOOKUP(C457,[1]base_traduzida!$C$1:$CN$437,65,FALSE)</f>
        <v>0</v>
      </c>
      <c r="AZ457">
        <f>VLOOKUP(C457,[1]base_traduzida!$C$1:$CN$437,69,FALSE)</f>
        <v>0</v>
      </c>
    </row>
    <row r="458" spans="1:52" x14ac:dyDescent="0.25">
      <c r="A458" t="s">
        <v>3446</v>
      </c>
      <c r="B458" t="s">
        <v>3447</v>
      </c>
      <c r="C458" t="s">
        <v>3448</v>
      </c>
      <c r="D458" t="s">
        <v>3449</v>
      </c>
      <c r="E458">
        <v>2013</v>
      </c>
      <c r="G458">
        <v>24</v>
      </c>
      <c r="H458" t="s">
        <v>3450</v>
      </c>
      <c r="I458" t="s">
        <v>3451</v>
      </c>
      <c r="J458" t="s">
        <v>61</v>
      </c>
      <c r="L458">
        <v>8</v>
      </c>
      <c r="M458" t="b">
        <v>1</v>
      </c>
      <c r="N458" t="s">
        <v>3452</v>
      </c>
      <c r="T458" t="s">
        <v>54</v>
      </c>
      <c r="U458" t="s">
        <v>55</v>
      </c>
      <c r="W458" t="s">
        <v>57</v>
      </c>
      <c r="AA458">
        <f>VLOOKUP(C458,[1]base_traduzida!$C$1:$CN$437,8,FALSE)</f>
        <v>0</v>
      </c>
      <c r="AB458">
        <f>VLOOKUP(C458,[1]base_traduzida!$C$1:$CN$437,9,FALSE)</f>
        <v>0</v>
      </c>
      <c r="AC458">
        <f>VLOOKUP(C458,[1]base_traduzida!$C$1:$CN$437,16,FALSE)</f>
        <v>0</v>
      </c>
      <c r="AD458">
        <f>VLOOKUP(C458,[1]base_traduzida!$C$1:$CN$437,68,FALSE)</f>
        <v>0</v>
      </c>
      <c r="AE458">
        <f>VLOOKUP(C458,[1]base_traduzida!$C$1:$CN$437,67,FALSE)</f>
        <v>0</v>
      </c>
      <c r="AF458">
        <f>VLOOKUP(C458,[1]base_traduzida!$C$1:$CN$437,71,FALSE)</f>
        <v>0</v>
      </c>
      <c r="AG458">
        <f>VLOOKUP(C458,[1]base_traduzida!$C$1:$CN$437,72,FALSE)</f>
        <v>0</v>
      </c>
      <c r="AH458">
        <f>VLOOKUP(C458,[1]base_traduzida!$C$1:$CN$437,73,FALSE)</f>
        <v>0</v>
      </c>
      <c r="AI458">
        <f>VLOOKUP(C458,[1]base_traduzida!$C$1:$CN$437,74,FALSE)</f>
        <v>0</v>
      </c>
      <c r="AJ458">
        <f>VLOOKUP(C458,[1]base_traduzida!$C$1:$CN$437,75,FALSE)</f>
        <v>0</v>
      </c>
      <c r="AK458">
        <f>VLOOKUP(C458,[1]base_traduzida!$C$1:$CN$437,76,FALSE)</f>
        <v>0</v>
      </c>
      <c r="AL458">
        <f>VLOOKUP(C458,[1]base_traduzida!$C$1:$CN$437,77,FALSE)</f>
        <v>0</v>
      </c>
      <c r="AM458">
        <f>VLOOKUP(C458,[1]base_traduzida!$C$1:$CN$437,78,FALSE)</f>
        <v>0</v>
      </c>
      <c r="AN458">
        <v>0</v>
      </c>
      <c r="AO458">
        <f>VLOOKUP(C458,[1]base_traduzida!$C$1:$CN$437,80,FALSE)</f>
        <v>0</v>
      </c>
      <c r="AP458">
        <f>VLOOKUP(C458,[1]base_traduzida!$C$1:$CN$437,81,FALSE)</f>
        <v>0</v>
      </c>
      <c r="AQ458">
        <v>0</v>
      </c>
      <c r="AR458">
        <f>VLOOKUP(C458,[1]base_traduzida!$C$1:$CN$437,85,FALSE)</f>
        <v>0</v>
      </c>
      <c r="AS458">
        <f>VLOOKUP(C458,[1]base_traduzida!$C$1:$CN$437,83,FALSE)</f>
        <v>0</v>
      </c>
      <c r="AT458">
        <f>VLOOKUP(C458,[1]base_traduzida!$C$1:$CN$437,84,FALSE)</f>
        <v>0</v>
      </c>
      <c r="AU458">
        <f>VLOOKUP(C458,[1]base_traduzida!$C$1:$CN$437,82,FALSE)</f>
        <v>0</v>
      </c>
      <c r="AV458">
        <f>VLOOKUP(C458,[1]base_traduzida!$C$1:$CN$437,90,FALSE)</f>
        <v>0</v>
      </c>
      <c r="AW458">
        <f>VLOOKUP(C458,[1]base_traduzida!$C$1:$CN$437,66,FALSE)</f>
        <v>0</v>
      </c>
      <c r="AX458">
        <f>VLOOKUP(C458,[1]base_traduzida!$C$1:$CN$437,64,FALSE)</f>
        <v>0</v>
      </c>
      <c r="AY458">
        <f>VLOOKUP(C458,[1]base_traduzida!$C$1:$CN$437,65,FALSE)</f>
        <v>0</v>
      </c>
      <c r="AZ458">
        <f>VLOOKUP(C458,[1]base_traduzida!$C$1:$CN$437,69,FALSE)</f>
        <v>0</v>
      </c>
    </row>
    <row r="459" spans="1:52" x14ac:dyDescent="0.25">
      <c r="A459" t="s">
        <v>3453</v>
      </c>
      <c r="C459" t="s">
        <v>3454</v>
      </c>
      <c r="D459" t="s">
        <v>3455</v>
      </c>
      <c r="E459">
        <v>2008</v>
      </c>
      <c r="G459">
        <v>1</v>
      </c>
      <c r="H459" t="s">
        <v>3456</v>
      </c>
      <c r="I459" t="s">
        <v>3457</v>
      </c>
      <c r="J459" t="s">
        <v>61</v>
      </c>
      <c r="L459">
        <v>1</v>
      </c>
      <c r="M459" t="b">
        <v>0</v>
      </c>
      <c r="N459" t="s">
        <v>3458</v>
      </c>
      <c r="T459" t="s">
        <v>54</v>
      </c>
      <c r="U459" t="s">
        <v>55</v>
      </c>
      <c r="W459" t="s">
        <v>57</v>
      </c>
      <c r="AA459">
        <f>VLOOKUP(C459,[1]base_traduzida!$C$1:$CN$437,8,FALSE)</f>
        <v>0</v>
      </c>
      <c r="AB459">
        <f>VLOOKUP(C459,[1]base_traduzida!$C$1:$CN$437,9,FALSE)</f>
        <v>0</v>
      </c>
      <c r="AC459">
        <f>VLOOKUP(C459,[1]base_traduzida!$C$1:$CN$437,16,FALSE)</f>
        <v>0</v>
      </c>
      <c r="AD459">
        <f>VLOOKUP(C459,[1]base_traduzida!$C$1:$CN$437,68,FALSE)</f>
        <v>0</v>
      </c>
      <c r="AE459">
        <f>VLOOKUP(C459,[1]base_traduzida!$C$1:$CN$437,67,FALSE)</f>
        <v>0</v>
      </c>
      <c r="AF459">
        <f>VLOOKUP(C459,[1]base_traduzida!$C$1:$CN$437,71,FALSE)</f>
        <v>0</v>
      </c>
      <c r="AG459">
        <f>VLOOKUP(C459,[1]base_traduzida!$C$1:$CN$437,72,FALSE)</f>
        <v>0</v>
      </c>
      <c r="AH459">
        <f>VLOOKUP(C459,[1]base_traduzida!$C$1:$CN$437,73,FALSE)</f>
        <v>0</v>
      </c>
      <c r="AI459">
        <f>VLOOKUP(C459,[1]base_traduzida!$C$1:$CN$437,74,FALSE)</f>
        <v>0</v>
      </c>
      <c r="AJ459">
        <f>VLOOKUP(C459,[1]base_traduzida!$C$1:$CN$437,75,FALSE)</f>
        <v>0</v>
      </c>
      <c r="AK459">
        <f>VLOOKUP(C459,[1]base_traduzida!$C$1:$CN$437,76,FALSE)</f>
        <v>0</v>
      </c>
      <c r="AL459">
        <f>VLOOKUP(C459,[1]base_traduzida!$C$1:$CN$437,77,FALSE)</f>
        <v>0</v>
      </c>
      <c r="AM459">
        <f>VLOOKUP(C459,[1]base_traduzida!$C$1:$CN$437,78,FALSE)</f>
        <v>0</v>
      </c>
      <c r="AN459">
        <v>0</v>
      </c>
      <c r="AO459">
        <f>VLOOKUP(C459,[1]base_traduzida!$C$1:$CN$437,80,FALSE)</f>
        <v>0</v>
      </c>
      <c r="AP459">
        <f>VLOOKUP(C459,[1]base_traduzida!$C$1:$CN$437,81,FALSE)</f>
        <v>0</v>
      </c>
      <c r="AQ459">
        <v>0</v>
      </c>
      <c r="AR459">
        <f>VLOOKUP(C459,[1]base_traduzida!$C$1:$CN$437,85,FALSE)</f>
        <v>0</v>
      </c>
      <c r="AS459">
        <f>VLOOKUP(C459,[1]base_traduzida!$C$1:$CN$437,83,FALSE)</f>
        <v>0</v>
      </c>
      <c r="AT459">
        <f>VLOOKUP(C459,[1]base_traduzida!$C$1:$CN$437,84,FALSE)</f>
        <v>0</v>
      </c>
      <c r="AU459">
        <f>VLOOKUP(C459,[1]base_traduzida!$C$1:$CN$437,82,FALSE)</f>
        <v>0</v>
      </c>
      <c r="AV459">
        <f>VLOOKUP(C459,[1]base_traduzida!$C$1:$CN$437,90,FALSE)</f>
        <v>0</v>
      </c>
      <c r="AW459">
        <f>VLOOKUP(C459,[1]base_traduzida!$C$1:$CN$437,66,FALSE)</f>
        <v>0</v>
      </c>
      <c r="AX459">
        <f>VLOOKUP(C459,[1]base_traduzida!$C$1:$CN$437,64,FALSE)</f>
        <v>0</v>
      </c>
      <c r="AY459">
        <f>VLOOKUP(C459,[1]base_traduzida!$C$1:$CN$437,65,FALSE)</f>
        <v>0</v>
      </c>
      <c r="AZ459">
        <f>VLOOKUP(C459,[1]base_traduzida!$C$1:$CN$437,69,FALSE)</f>
        <v>0</v>
      </c>
    </row>
    <row r="460" spans="1:52" x14ac:dyDescent="0.25">
      <c r="A460" t="s">
        <v>3459</v>
      </c>
      <c r="B460" t="s">
        <v>3460</v>
      </c>
      <c r="C460" t="s">
        <v>3461</v>
      </c>
      <c r="D460" t="s">
        <v>3462</v>
      </c>
      <c r="E460">
        <v>2014</v>
      </c>
      <c r="G460">
        <v>19</v>
      </c>
      <c r="H460" t="s">
        <v>3463</v>
      </c>
      <c r="I460" t="s">
        <v>3464</v>
      </c>
      <c r="J460" t="s">
        <v>61</v>
      </c>
      <c r="L460">
        <v>1</v>
      </c>
      <c r="M460" t="b">
        <v>0</v>
      </c>
      <c r="N460" t="s">
        <v>3465</v>
      </c>
      <c r="O460" t="s">
        <v>216</v>
      </c>
      <c r="T460" t="s">
        <v>54</v>
      </c>
      <c r="U460" t="s">
        <v>55</v>
      </c>
      <c r="V460" t="s">
        <v>140</v>
      </c>
      <c r="W460" t="s">
        <v>57</v>
      </c>
      <c r="AA460">
        <f>VLOOKUP(C460,[1]base_traduzida!$C$1:$CN$437,8,FALSE)</f>
        <v>0</v>
      </c>
      <c r="AB460">
        <f>VLOOKUP(C460,[1]base_traduzida!$C$1:$CN$437,9,FALSE)</f>
        <v>0</v>
      </c>
      <c r="AC460">
        <f>VLOOKUP(C460,[1]base_traduzida!$C$1:$CN$437,16,FALSE)</f>
        <v>0</v>
      </c>
      <c r="AD460">
        <f>VLOOKUP(C460,[1]base_traduzida!$C$1:$CN$437,68,FALSE)</f>
        <v>0</v>
      </c>
      <c r="AE460">
        <f>VLOOKUP(C460,[1]base_traduzida!$C$1:$CN$437,67,FALSE)</f>
        <v>0</v>
      </c>
      <c r="AF460">
        <f>VLOOKUP(C460,[1]base_traduzida!$C$1:$CN$437,71,FALSE)</f>
        <v>0</v>
      </c>
      <c r="AG460">
        <f>VLOOKUP(C460,[1]base_traduzida!$C$1:$CN$437,72,FALSE)</f>
        <v>0</v>
      </c>
      <c r="AH460">
        <f>VLOOKUP(C460,[1]base_traduzida!$C$1:$CN$437,73,FALSE)</f>
        <v>0</v>
      </c>
      <c r="AI460">
        <f>VLOOKUP(C460,[1]base_traduzida!$C$1:$CN$437,74,FALSE)</f>
        <v>0</v>
      </c>
      <c r="AJ460">
        <f>VLOOKUP(C460,[1]base_traduzida!$C$1:$CN$437,75,FALSE)</f>
        <v>0</v>
      </c>
      <c r="AK460">
        <f>VLOOKUP(C460,[1]base_traduzida!$C$1:$CN$437,76,FALSE)</f>
        <v>0</v>
      </c>
      <c r="AL460">
        <f>VLOOKUP(C460,[1]base_traduzida!$C$1:$CN$437,77,FALSE)</f>
        <v>0</v>
      </c>
      <c r="AM460">
        <f>VLOOKUP(C460,[1]base_traduzida!$C$1:$CN$437,78,FALSE)</f>
        <v>0</v>
      </c>
      <c r="AN460">
        <v>0</v>
      </c>
      <c r="AO460">
        <f>VLOOKUP(C460,[1]base_traduzida!$C$1:$CN$437,80,FALSE)</f>
        <v>0</v>
      </c>
      <c r="AP460">
        <f>VLOOKUP(C460,[1]base_traduzida!$C$1:$CN$437,81,FALSE)</f>
        <v>0</v>
      </c>
      <c r="AQ460">
        <v>0</v>
      </c>
      <c r="AR460">
        <f>VLOOKUP(C460,[1]base_traduzida!$C$1:$CN$437,85,FALSE)</f>
        <v>0</v>
      </c>
      <c r="AS460">
        <f>VLOOKUP(C460,[1]base_traduzida!$C$1:$CN$437,83,FALSE)</f>
        <v>0</v>
      </c>
      <c r="AT460">
        <f>VLOOKUP(C460,[1]base_traduzida!$C$1:$CN$437,84,FALSE)</f>
        <v>0</v>
      </c>
      <c r="AU460">
        <f>VLOOKUP(C460,[1]base_traduzida!$C$1:$CN$437,82,FALSE)</f>
        <v>0</v>
      </c>
      <c r="AV460">
        <f>VLOOKUP(C460,[1]base_traduzida!$C$1:$CN$437,90,FALSE)</f>
        <v>0</v>
      </c>
      <c r="AW460">
        <f>VLOOKUP(C460,[1]base_traduzida!$C$1:$CN$437,66,FALSE)</f>
        <v>0</v>
      </c>
      <c r="AX460">
        <f>VLOOKUP(C460,[1]base_traduzida!$C$1:$CN$437,64,FALSE)</f>
        <v>0</v>
      </c>
      <c r="AY460">
        <f>VLOOKUP(C460,[1]base_traduzida!$C$1:$CN$437,65,FALSE)</f>
        <v>0</v>
      </c>
      <c r="AZ460">
        <f>VLOOKUP(C460,[1]base_traduzida!$C$1:$CN$437,69,FALSE)</f>
        <v>0</v>
      </c>
    </row>
    <row r="461" spans="1:52" x14ac:dyDescent="0.25">
      <c r="A461" t="s">
        <v>3466</v>
      </c>
      <c r="C461" t="s">
        <v>3467</v>
      </c>
      <c r="D461" t="s">
        <v>3468</v>
      </c>
      <c r="E461">
        <v>2011</v>
      </c>
      <c r="G461">
        <v>18</v>
      </c>
      <c r="H461" t="s">
        <v>3469</v>
      </c>
      <c r="I461" t="s">
        <v>3470</v>
      </c>
      <c r="J461" t="s">
        <v>61</v>
      </c>
      <c r="L461">
        <v>10</v>
      </c>
      <c r="M461" t="b">
        <v>1</v>
      </c>
      <c r="N461" t="s">
        <v>3471</v>
      </c>
      <c r="T461" t="s">
        <v>54</v>
      </c>
      <c r="U461" t="s">
        <v>55</v>
      </c>
      <c r="W461" t="s">
        <v>57</v>
      </c>
      <c r="AA461">
        <f>VLOOKUP(C461,[1]base_traduzida!$C$1:$CN$437,8,FALSE)</f>
        <v>0</v>
      </c>
      <c r="AB461">
        <f>VLOOKUP(C461,[1]base_traduzida!$C$1:$CN$437,9,FALSE)</f>
        <v>0</v>
      </c>
      <c r="AC461">
        <f>VLOOKUP(C461,[1]base_traduzida!$C$1:$CN$437,16,FALSE)</f>
        <v>0</v>
      </c>
      <c r="AD461">
        <f>VLOOKUP(C461,[1]base_traduzida!$C$1:$CN$437,68,FALSE)</f>
        <v>0</v>
      </c>
      <c r="AE461">
        <f>VLOOKUP(C461,[1]base_traduzida!$C$1:$CN$437,67,FALSE)</f>
        <v>0</v>
      </c>
      <c r="AF461">
        <f>VLOOKUP(C461,[1]base_traduzida!$C$1:$CN$437,71,FALSE)</f>
        <v>0</v>
      </c>
      <c r="AG461">
        <f>VLOOKUP(C461,[1]base_traduzida!$C$1:$CN$437,72,FALSE)</f>
        <v>0</v>
      </c>
      <c r="AH461">
        <f>VLOOKUP(C461,[1]base_traduzida!$C$1:$CN$437,73,FALSE)</f>
        <v>0</v>
      </c>
      <c r="AI461">
        <f>VLOOKUP(C461,[1]base_traduzida!$C$1:$CN$437,74,FALSE)</f>
        <v>0</v>
      </c>
      <c r="AJ461">
        <f>VLOOKUP(C461,[1]base_traduzida!$C$1:$CN$437,75,FALSE)</f>
        <v>0</v>
      </c>
      <c r="AK461">
        <f>VLOOKUP(C461,[1]base_traduzida!$C$1:$CN$437,76,FALSE)</f>
        <v>0</v>
      </c>
      <c r="AL461">
        <f>VLOOKUP(C461,[1]base_traduzida!$C$1:$CN$437,77,FALSE)</f>
        <v>0</v>
      </c>
      <c r="AM461">
        <f>VLOOKUP(C461,[1]base_traduzida!$C$1:$CN$437,78,FALSE)</f>
        <v>0</v>
      </c>
      <c r="AN461">
        <v>0</v>
      </c>
      <c r="AO461">
        <f>VLOOKUP(C461,[1]base_traduzida!$C$1:$CN$437,80,FALSE)</f>
        <v>0</v>
      </c>
      <c r="AP461">
        <f>VLOOKUP(C461,[1]base_traduzida!$C$1:$CN$437,81,FALSE)</f>
        <v>0</v>
      </c>
      <c r="AQ461">
        <v>0</v>
      </c>
      <c r="AR461">
        <f>VLOOKUP(C461,[1]base_traduzida!$C$1:$CN$437,85,FALSE)</f>
        <v>0</v>
      </c>
      <c r="AS461">
        <f>VLOOKUP(C461,[1]base_traduzida!$C$1:$CN$437,83,FALSE)</f>
        <v>0</v>
      </c>
      <c r="AT461">
        <f>VLOOKUP(C461,[1]base_traduzida!$C$1:$CN$437,84,FALSE)</f>
        <v>0</v>
      </c>
      <c r="AU461">
        <f>VLOOKUP(C461,[1]base_traduzida!$C$1:$CN$437,82,FALSE)</f>
        <v>0</v>
      </c>
      <c r="AV461">
        <f>VLOOKUP(C461,[1]base_traduzida!$C$1:$CN$437,90,FALSE)</f>
        <v>0</v>
      </c>
      <c r="AW461">
        <f>VLOOKUP(C461,[1]base_traduzida!$C$1:$CN$437,66,FALSE)</f>
        <v>0</v>
      </c>
      <c r="AX461">
        <f>VLOOKUP(C461,[1]base_traduzida!$C$1:$CN$437,64,FALSE)</f>
        <v>0</v>
      </c>
      <c r="AY461">
        <f>VLOOKUP(C461,[1]base_traduzida!$C$1:$CN$437,65,FALSE)</f>
        <v>0</v>
      </c>
      <c r="AZ461">
        <f>VLOOKUP(C461,[1]base_traduzida!$C$1:$CN$437,69,FALSE)</f>
        <v>0</v>
      </c>
    </row>
    <row r="462" spans="1:52" x14ac:dyDescent="0.25">
      <c r="A462" t="s">
        <v>3472</v>
      </c>
      <c r="B462" t="s">
        <v>3473</v>
      </c>
      <c r="C462" t="s">
        <v>3474</v>
      </c>
      <c r="D462" t="s">
        <v>3475</v>
      </c>
      <c r="E462">
        <v>2018</v>
      </c>
      <c r="F462" t="s">
        <v>61</v>
      </c>
      <c r="G462">
        <v>2</v>
      </c>
      <c r="H462" t="s">
        <v>3476</v>
      </c>
      <c r="I462" t="s">
        <v>3477</v>
      </c>
      <c r="J462" t="s">
        <v>61</v>
      </c>
      <c r="L462">
        <v>4</v>
      </c>
      <c r="M462" t="b">
        <v>1</v>
      </c>
      <c r="N462" t="s">
        <v>3478</v>
      </c>
      <c r="O462" t="s">
        <v>741</v>
      </c>
      <c r="T462" t="s">
        <v>54</v>
      </c>
      <c r="U462" t="s">
        <v>55</v>
      </c>
      <c r="W462" t="s">
        <v>57</v>
      </c>
      <c r="AA462" t="e">
        <f>VLOOKUP(C462,[1]base_traduzida!$C$1:$CN$437,8,FALSE)</f>
        <v>#N/A</v>
      </c>
      <c r="AB462" t="e">
        <f>VLOOKUP(C462,[1]base_traduzida!$C$1:$CN$437,9,FALSE)</f>
        <v>#N/A</v>
      </c>
      <c r="AC462" t="e">
        <f>VLOOKUP(C462,[1]base_traduzida!$C$1:$CN$437,16,FALSE)</f>
        <v>#N/A</v>
      </c>
      <c r="AD462" t="e">
        <f>VLOOKUP(C462,[1]base_traduzida!$C$1:$CN$437,68,FALSE)</f>
        <v>#N/A</v>
      </c>
      <c r="AE462" t="e">
        <f>VLOOKUP(C462,[1]base_traduzida!$C$1:$CN$437,67,FALSE)</f>
        <v>#N/A</v>
      </c>
      <c r="AF462" t="e">
        <f>VLOOKUP(C462,[1]base_traduzida!$C$1:$CN$437,71,FALSE)</f>
        <v>#N/A</v>
      </c>
      <c r="AG462" t="e">
        <f>VLOOKUP(C462,[1]base_traduzida!$C$1:$CN$437,72,FALSE)</f>
        <v>#N/A</v>
      </c>
      <c r="AH462" t="e">
        <f>VLOOKUP(C462,[1]base_traduzida!$C$1:$CN$437,73,FALSE)</f>
        <v>#N/A</v>
      </c>
      <c r="AI462" t="e">
        <f>VLOOKUP(C462,[1]base_traduzida!$C$1:$CN$437,74,FALSE)</f>
        <v>#N/A</v>
      </c>
      <c r="AJ462" t="e">
        <f>VLOOKUP(C462,[1]base_traduzida!$C$1:$CN$437,75,FALSE)</f>
        <v>#N/A</v>
      </c>
      <c r="AK462" t="e">
        <f>VLOOKUP(C462,[1]base_traduzida!$C$1:$CN$437,76,FALSE)</f>
        <v>#N/A</v>
      </c>
      <c r="AL462" t="e">
        <f>VLOOKUP(C462,[1]base_traduzida!$C$1:$CN$437,77,FALSE)</f>
        <v>#N/A</v>
      </c>
      <c r="AM462" t="e">
        <f>VLOOKUP(C462,[1]base_traduzida!$C$1:$CN$437,78,FALSE)</f>
        <v>#N/A</v>
      </c>
      <c r="AN462">
        <v>0</v>
      </c>
      <c r="AO462" t="e">
        <f>VLOOKUP(C462,[1]base_traduzida!$C$1:$CN$437,80,FALSE)</f>
        <v>#N/A</v>
      </c>
      <c r="AP462" t="e">
        <f>VLOOKUP(C462,[1]base_traduzida!$C$1:$CN$437,81,FALSE)</f>
        <v>#N/A</v>
      </c>
      <c r="AQ462">
        <v>0</v>
      </c>
      <c r="AR462" t="e">
        <f>VLOOKUP(C462,[1]base_traduzida!$C$1:$CN$437,85,FALSE)</f>
        <v>#N/A</v>
      </c>
      <c r="AS462" t="e">
        <f>VLOOKUP(C462,[1]base_traduzida!$C$1:$CN$437,83,FALSE)</f>
        <v>#N/A</v>
      </c>
      <c r="AT462" t="e">
        <f>VLOOKUP(C462,[1]base_traduzida!$C$1:$CN$437,84,FALSE)</f>
        <v>#N/A</v>
      </c>
      <c r="AU462" t="e">
        <f>VLOOKUP(C462,[1]base_traduzida!$C$1:$CN$437,82,FALSE)</f>
        <v>#N/A</v>
      </c>
      <c r="AV462" t="e">
        <f>VLOOKUP(C462,[1]base_traduzida!$C$1:$CN$437,90,FALSE)</f>
        <v>#N/A</v>
      </c>
      <c r="AW462" t="e">
        <f>VLOOKUP(C462,[1]base_traduzida!$C$1:$CN$437,66,FALSE)</f>
        <v>#N/A</v>
      </c>
      <c r="AX462" t="e">
        <f>VLOOKUP(C462,[1]base_traduzida!$C$1:$CN$437,64,FALSE)</f>
        <v>#N/A</v>
      </c>
      <c r="AY462" t="e">
        <f>VLOOKUP(C462,[1]base_traduzida!$C$1:$CN$437,65,FALSE)</f>
        <v>#N/A</v>
      </c>
      <c r="AZ462" t="e">
        <f>VLOOKUP(C462,[1]base_traduzida!$C$1:$CN$437,69,FALSE)</f>
        <v>#N/A</v>
      </c>
    </row>
    <row r="463" spans="1:52" x14ac:dyDescent="0.25">
      <c r="A463" t="s">
        <v>3479</v>
      </c>
      <c r="C463" t="s">
        <v>3480</v>
      </c>
      <c r="D463" t="s">
        <v>3481</v>
      </c>
      <c r="E463">
        <v>2006</v>
      </c>
      <c r="G463">
        <v>25</v>
      </c>
      <c r="H463" t="s">
        <v>3482</v>
      </c>
      <c r="I463" t="s">
        <v>3483</v>
      </c>
      <c r="L463">
        <v>5</v>
      </c>
      <c r="M463" t="b">
        <v>1</v>
      </c>
      <c r="N463" t="s">
        <v>3484</v>
      </c>
      <c r="T463" t="s">
        <v>54</v>
      </c>
      <c r="U463" t="s">
        <v>55</v>
      </c>
      <c r="W463" t="s">
        <v>57</v>
      </c>
      <c r="AA463">
        <f>VLOOKUP(C463,[1]base_traduzida!$C$1:$CN$437,8,FALSE)</f>
        <v>0</v>
      </c>
      <c r="AB463">
        <f>VLOOKUP(C463,[1]base_traduzida!$C$1:$CN$437,9,FALSE)</f>
        <v>0</v>
      </c>
      <c r="AC463">
        <f>VLOOKUP(C463,[1]base_traduzida!$C$1:$CN$437,16,FALSE)</f>
        <v>0</v>
      </c>
      <c r="AD463">
        <f>VLOOKUP(C463,[1]base_traduzida!$C$1:$CN$437,68,FALSE)</f>
        <v>0</v>
      </c>
      <c r="AE463">
        <f>VLOOKUP(C463,[1]base_traduzida!$C$1:$CN$437,67,FALSE)</f>
        <v>0</v>
      </c>
      <c r="AF463">
        <f>VLOOKUP(C463,[1]base_traduzida!$C$1:$CN$437,71,FALSE)</f>
        <v>0</v>
      </c>
      <c r="AG463">
        <f>VLOOKUP(C463,[1]base_traduzida!$C$1:$CN$437,72,FALSE)</f>
        <v>0</v>
      </c>
      <c r="AH463">
        <f>VLOOKUP(C463,[1]base_traduzida!$C$1:$CN$437,73,FALSE)</f>
        <v>0</v>
      </c>
      <c r="AI463">
        <f>VLOOKUP(C463,[1]base_traduzida!$C$1:$CN$437,74,FALSE)</f>
        <v>0</v>
      </c>
      <c r="AJ463">
        <f>VLOOKUP(C463,[1]base_traduzida!$C$1:$CN$437,75,FALSE)</f>
        <v>0</v>
      </c>
      <c r="AK463">
        <f>VLOOKUP(C463,[1]base_traduzida!$C$1:$CN$437,76,FALSE)</f>
        <v>0</v>
      </c>
      <c r="AL463">
        <f>VLOOKUP(C463,[1]base_traduzida!$C$1:$CN$437,77,FALSE)</f>
        <v>0</v>
      </c>
      <c r="AM463">
        <f>VLOOKUP(C463,[1]base_traduzida!$C$1:$CN$437,78,FALSE)</f>
        <v>0</v>
      </c>
      <c r="AN463">
        <v>0</v>
      </c>
      <c r="AO463">
        <f>VLOOKUP(C463,[1]base_traduzida!$C$1:$CN$437,80,FALSE)</f>
        <v>0</v>
      </c>
      <c r="AP463">
        <f>VLOOKUP(C463,[1]base_traduzida!$C$1:$CN$437,81,FALSE)</f>
        <v>0</v>
      </c>
      <c r="AQ463">
        <v>0</v>
      </c>
      <c r="AR463">
        <f>VLOOKUP(C463,[1]base_traduzida!$C$1:$CN$437,85,FALSE)</f>
        <v>0</v>
      </c>
      <c r="AS463">
        <f>VLOOKUP(C463,[1]base_traduzida!$C$1:$CN$437,83,FALSE)</f>
        <v>0</v>
      </c>
      <c r="AT463">
        <f>VLOOKUP(C463,[1]base_traduzida!$C$1:$CN$437,84,FALSE)</f>
        <v>0</v>
      </c>
      <c r="AU463">
        <f>VLOOKUP(C463,[1]base_traduzida!$C$1:$CN$437,82,FALSE)</f>
        <v>0</v>
      </c>
      <c r="AV463">
        <f>VLOOKUP(C463,[1]base_traduzida!$C$1:$CN$437,90,FALSE)</f>
        <v>0</v>
      </c>
      <c r="AW463">
        <f>VLOOKUP(C463,[1]base_traduzida!$C$1:$CN$437,66,FALSE)</f>
        <v>0</v>
      </c>
      <c r="AX463">
        <f>VLOOKUP(C463,[1]base_traduzida!$C$1:$CN$437,64,FALSE)</f>
        <v>0</v>
      </c>
      <c r="AY463">
        <f>VLOOKUP(C463,[1]base_traduzida!$C$1:$CN$437,65,FALSE)</f>
        <v>0</v>
      </c>
      <c r="AZ463">
        <f>VLOOKUP(C463,[1]base_traduzida!$C$1:$CN$437,69,FALSE)</f>
        <v>0</v>
      </c>
    </row>
    <row r="464" spans="1:52" x14ac:dyDescent="0.25">
      <c r="A464" t="s">
        <v>3485</v>
      </c>
      <c r="B464" t="s">
        <v>3486</v>
      </c>
      <c r="C464" t="s">
        <v>3487</v>
      </c>
      <c r="D464" t="s">
        <v>3488</v>
      </c>
      <c r="E464">
        <v>2022</v>
      </c>
      <c r="F464" t="s">
        <v>61</v>
      </c>
      <c r="H464" t="s">
        <v>3489</v>
      </c>
      <c r="I464" t="s">
        <v>3490</v>
      </c>
      <c r="J464" t="s">
        <v>61</v>
      </c>
      <c r="L464">
        <v>1</v>
      </c>
      <c r="M464" t="b">
        <v>0</v>
      </c>
      <c r="N464" t="s">
        <v>3491</v>
      </c>
      <c r="O464" t="s">
        <v>1007</v>
      </c>
      <c r="T464" t="s">
        <v>54</v>
      </c>
      <c r="U464" t="s">
        <v>55</v>
      </c>
      <c r="W464" t="s">
        <v>57</v>
      </c>
      <c r="AA464" t="e">
        <f>VLOOKUP(C464,[1]base_traduzida!$C$1:$CN$437,8,FALSE)</f>
        <v>#N/A</v>
      </c>
      <c r="AB464" t="e">
        <f>VLOOKUP(C464,[1]base_traduzida!$C$1:$CN$437,9,FALSE)</f>
        <v>#N/A</v>
      </c>
      <c r="AC464" t="e">
        <f>VLOOKUP(C464,[1]base_traduzida!$C$1:$CN$437,16,FALSE)</f>
        <v>#N/A</v>
      </c>
      <c r="AD464" t="e">
        <f>VLOOKUP(C464,[1]base_traduzida!$C$1:$CN$437,68,FALSE)</f>
        <v>#N/A</v>
      </c>
      <c r="AE464" t="e">
        <f>VLOOKUP(C464,[1]base_traduzida!$C$1:$CN$437,67,FALSE)</f>
        <v>#N/A</v>
      </c>
      <c r="AF464" t="e">
        <f>VLOOKUP(C464,[1]base_traduzida!$C$1:$CN$437,71,FALSE)</f>
        <v>#N/A</v>
      </c>
      <c r="AG464" t="e">
        <f>VLOOKUP(C464,[1]base_traduzida!$C$1:$CN$437,72,FALSE)</f>
        <v>#N/A</v>
      </c>
      <c r="AH464" t="e">
        <f>VLOOKUP(C464,[1]base_traduzida!$C$1:$CN$437,73,FALSE)</f>
        <v>#N/A</v>
      </c>
      <c r="AI464" t="e">
        <f>VLOOKUP(C464,[1]base_traduzida!$C$1:$CN$437,74,FALSE)</f>
        <v>#N/A</v>
      </c>
      <c r="AJ464" t="e">
        <f>VLOOKUP(C464,[1]base_traduzida!$C$1:$CN$437,75,FALSE)</f>
        <v>#N/A</v>
      </c>
      <c r="AK464" t="e">
        <f>VLOOKUP(C464,[1]base_traduzida!$C$1:$CN$437,76,FALSE)</f>
        <v>#N/A</v>
      </c>
      <c r="AL464" t="e">
        <f>VLOOKUP(C464,[1]base_traduzida!$C$1:$CN$437,77,FALSE)</f>
        <v>#N/A</v>
      </c>
      <c r="AM464" t="e">
        <f>VLOOKUP(C464,[1]base_traduzida!$C$1:$CN$437,78,FALSE)</f>
        <v>#N/A</v>
      </c>
      <c r="AN464">
        <v>0</v>
      </c>
      <c r="AO464" t="e">
        <f>VLOOKUP(C464,[1]base_traduzida!$C$1:$CN$437,80,FALSE)</f>
        <v>#N/A</v>
      </c>
      <c r="AP464" t="e">
        <f>VLOOKUP(C464,[1]base_traduzida!$C$1:$CN$437,81,FALSE)</f>
        <v>#N/A</v>
      </c>
      <c r="AQ464">
        <v>0</v>
      </c>
      <c r="AR464" t="e">
        <f>VLOOKUP(C464,[1]base_traduzida!$C$1:$CN$437,85,FALSE)</f>
        <v>#N/A</v>
      </c>
      <c r="AS464" t="e">
        <f>VLOOKUP(C464,[1]base_traduzida!$C$1:$CN$437,83,FALSE)</f>
        <v>#N/A</v>
      </c>
      <c r="AT464" t="e">
        <f>VLOOKUP(C464,[1]base_traduzida!$C$1:$CN$437,84,FALSE)</f>
        <v>#N/A</v>
      </c>
      <c r="AU464" t="e">
        <f>VLOOKUP(C464,[1]base_traduzida!$C$1:$CN$437,82,FALSE)</f>
        <v>#N/A</v>
      </c>
      <c r="AV464" t="e">
        <f>VLOOKUP(C464,[1]base_traduzida!$C$1:$CN$437,90,FALSE)</f>
        <v>#N/A</v>
      </c>
      <c r="AW464" t="e">
        <f>VLOOKUP(C464,[1]base_traduzida!$C$1:$CN$437,66,FALSE)</f>
        <v>#N/A</v>
      </c>
      <c r="AX464" t="e">
        <f>VLOOKUP(C464,[1]base_traduzida!$C$1:$CN$437,64,FALSE)</f>
        <v>#N/A</v>
      </c>
      <c r="AY464" t="e">
        <f>VLOOKUP(C464,[1]base_traduzida!$C$1:$CN$437,65,FALSE)</f>
        <v>#N/A</v>
      </c>
      <c r="AZ464" t="e">
        <f>VLOOKUP(C464,[1]base_traduzida!$C$1:$CN$437,69,FALSE)</f>
        <v>#N/A</v>
      </c>
    </row>
    <row r="465" spans="1:52" x14ac:dyDescent="0.25">
      <c r="A465" t="s">
        <v>3492</v>
      </c>
      <c r="C465" t="s">
        <v>3493</v>
      </c>
      <c r="D465" t="s">
        <v>3494</v>
      </c>
      <c r="E465">
        <v>2014</v>
      </c>
      <c r="G465">
        <v>2</v>
      </c>
      <c r="H465" t="s">
        <v>3495</v>
      </c>
      <c r="I465" t="s">
        <v>3496</v>
      </c>
      <c r="J465" t="s">
        <v>61</v>
      </c>
      <c r="L465">
        <v>4</v>
      </c>
      <c r="M465" t="b">
        <v>1</v>
      </c>
      <c r="N465" t="s">
        <v>3497</v>
      </c>
      <c r="O465" t="s">
        <v>198</v>
      </c>
      <c r="P465" t="s">
        <v>2681</v>
      </c>
      <c r="Q465" t="s">
        <v>2682</v>
      </c>
      <c r="S465">
        <v>173746</v>
      </c>
      <c r="T465" t="s">
        <v>54</v>
      </c>
      <c r="U465" t="s">
        <v>75</v>
      </c>
      <c r="W465" t="s">
        <v>57</v>
      </c>
      <c r="AA465" t="e">
        <f>VLOOKUP(C465,[1]base_traduzida!$C$1:$CN$437,8,FALSE)</f>
        <v>#N/A</v>
      </c>
      <c r="AB465" t="e">
        <f>VLOOKUP(C465,[1]base_traduzida!$C$1:$CN$437,9,FALSE)</f>
        <v>#N/A</v>
      </c>
      <c r="AC465" t="e">
        <f>VLOOKUP(C465,[1]base_traduzida!$C$1:$CN$437,16,FALSE)</f>
        <v>#N/A</v>
      </c>
      <c r="AD465" t="e">
        <f>VLOOKUP(C465,[1]base_traduzida!$C$1:$CN$437,68,FALSE)</f>
        <v>#N/A</v>
      </c>
      <c r="AE465" t="e">
        <f>VLOOKUP(C465,[1]base_traduzida!$C$1:$CN$437,67,FALSE)</f>
        <v>#N/A</v>
      </c>
      <c r="AF465" t="e">
        <f>VLOOKUP(C465,[1]base_traduzida!$C$1:$CN$437,71,FALSE)</f>
        <v>#N/A</v>
      </c>
      <c r="AG465" t="e">
        <f>VLOOKUP(C465,[1]base_traduzida!$C$1:$CN$437,72,FALSE)</f>
        <v>#N/A</v>
      </c>
      <c r="AH465" t="e">
        <f>VLOOKUP(C465,[1]base_traduzida!$C$1:$CN$437,73,FALSE)</f>
        <v>#N/A</v>
      </c>
      <c r="AI465" t="e">
        <f>VLOOKUP(C465,[1]base_traduzida!$C$1:$CN$437,74,FALSE)</f>
        <v>#N/A</v>
      </c>
      <c r="AJ465" t="e">
        <f>VLOOKUP(C465,[1]base_traduzida!$C$1:$CN$437,75,FALSE)</f>
        <v>#N/A</v>
      </c>
      <c r="AK465" t="e">
        <f>VLOOKUP(C465,[1]base_traduzida!$C$1:$CN$437,76,FALSE)</f>
        <v>#N/A</v>
      </c>
      <c r="AL465" t="e">
        <f>VLOOKUP(C465,[1]base_traduzida!$C$1:$CN$437,77,FALSE)</f>
        <v>#N/A</v>
      </c>
      <c r="AM465" t="e">
        <f>VLOOKUP(C465,[1]base_traduzida!$C$1:$CN$437,78,FALSE)</f>
        <v>#N/A</v>
      </c>
      <c r="AN465">
        <v>0</v>
      </c>
      <c r="AO465" t="e">
        <f>VLOOKUP(C465,[1]base_traduzida!$C$1:$CN$437,80,FALSE)</f>
        <v>#N/A</v>
      </c>
      <c r="AP465" t="e">
        <f>VLOOKUP(C465,[1]base_traduzida!$C$1:$CN$437,81,FALSE)</f>
        <v>#N/A</v>
      </c>
      <c r="AQ465">
        <v>0</v>
      </c>
      <c r="AR465" t="e">
        <f>VLOOKUP(C465,[1]base_traduzida!$C$1:$CN$437,85,FALSE)</f>
        <v>#N/A</v>
      </c>
      <c r="AS465" t="e">
        <f>VLOOKUP(C465,[1]base_traduzida!$C$1:$CN$437,83,FALSE)</f>
        <v>#N/A</v>
      </c>
      <c r="AT465" t="e">
        <f>VLOOKUP(C465,[1]base_traduzida!$C$1:$CN$437,84,FALSE)</f>
        <v>#N/A</v>
      </c>
      <c r="AU465" t="e">
        <f>VLOOKUP(C465,[1]base_traduzida!$C$1:$CN$437,82,FALSE)</f>
        <v>#N/A</v>
      </c>
      <c r="AV465" t="e">
        <f>VLOOKUP(C465,[1]base_traduzida!$C$1:$CN$437,90,FALSE)</f>
        <v>#N/A</v>
      </c>
      <c r="AW465" t="e">
        <f>VLOOKUP(C465,[1]base_traduzida!$C$1:$CN$437,66,FALSE)</f>
        <v>#N/A</v>
      </c>
      <c r="AX465" t="e">
        <f>VLOOKUP(C465,[1]base_traduzida!$C$1:$CN$437,64,FALSE)</f>
        <v>#N/A</v>
      </c>
      <c r="AY465" t="e">
        <f>VLOOKUP(C465,[1]base_traduzida!$C$1:$CN$437,65,FALSE)</f>
        <v>#N/A</v>
      </c>
      <c r="AZ465" t="e">
        <f>VLOOKUP(C465,[1]base_traduzida!$C$1:$CN$437,69,FALSE)</f>
        <v>#N/A</v>
      </c>
    </row>
    <row r="466" spans="1:52" x14ac:dyDescent="0.25">
      <c r="A466" t="s">
        <v>3498</v>
      </c>
      <c r="B466" t="s">
        <v>3499</v>
      </c>
      <c r="C466" t="s">
        <v>3500</v>
      </c>
      <c r="D466" t="s">
        <v>3501</v>
      </c>
      <c r="E466">
        <v>2012</v>
      </c>
      <c r="H466" t="s">
        <v>3502</v>
      </c>
      <c r="I466" t="s">
        <v>3503</v>
      </c>
      <c r="J466" t="s">
        <v>61</v>
      </c>
      <c r="L466">
        <v>9</v>
      </c>
      <c r="M466" t="b">
        <v>1</v>
      </c>
      <c r="N466" t="s">
        <v>3504</v>
      </c>
      <c r="T466" t="s">
        <v>54</v>
      </c>
      <c r="U466" t="s">
        <v>323</v>
      </c>
      <c r="W466" t="s">
        <v>57</v>
      </c>
      <c r="AA466">
        <f>VLOOKUP(C466,[1]base_traduzida!$C$1:$CN$437,8,FALSE)</f>
        <v>0</v>
      </c>
      <c r="AB466">
        <f>VLOOKUP(C466,[1]base_traduzida!$C$1:$CN$437,9,FALSE)</f>
        <v>0</v>
      </c>
      <c r="AC466">
        <f>VLOOKUP(C466,[1]base_traduzida!$C$1:$CN$437,16,FALSE)</f>
        <v>0</v>
      </c>
      <c r="AD466">
        <f>VLOOKUP(C466,[1]base_traduzida!$C$1:$CN$437,68,FALSE)</f>
        <v>0</v>
      </c>
      <c r="AE466">
        <f>VLOOKUP(C466,[1]base_traduzida!$C$1:$CN$437,67,FALSE)</f>
        <v>0</v>
      </c>
      <c r="AF466">
        <f>VLOOKUP(C466,[1]base_traduzida!$C$1:$CN$437,71,FALSE)</f>
        <v>0</v>
      </c>
      <c r="AG466">
        <f>VLOOKUP(C466,[1]base_traduzida!$C$1:$CN$437,72,FALSE)</f>
        <v>0</v>
      </c>
      <c r="AH466">
        <f>VLOOKUP(C466,[1]base_traduzida!$C$1:$CN$437,73,FALSE)</f>
        <v>0</v>
      </c>
      <c r="AI466">
        <f>VLOOKUP(C466,[1]base_traduzida!$C$1:$CN$437,74,FALSE)</f>
        <v>0</v>
      </c>
      <c r="AJ466">
        <f>VLOOKUP(C466,[1]base_traduzida!$C$1:$CN$437,75,FALSE)</f>
        <v>0</v>
      </c>
      <c r="AK466">
        <f>VLOOKUP(C466,[1]base_traduzida!$C$1:$CN$437,76,FALSE)</f>
        <v>0</v>
      </c>
      <c r="AL466">
        <f>VLOOKUP(C466,[1]base_traduzida!$C$1:$CN$437,77,FALSE)</f>
        <v>0</v>
      </c>
      <c r="AM466">
        <f>VLOOKUP(C466,[1]base_traduzida!$C$1:$CN$437,78,FALSE)</f>
        <v>0</v>
      </c>
      <c r="AN466">
        <v>0</v>
      </c>
      <c r="AO466">
        <f>VLOOKUP(C466,[1]base_traduzida!$C$1:$CN$437,80,FALSE)</f>
        <v>0</v>
      </c>
      <c r="AP466">
        <f>VLOOKUP(C466,[1]base_traduzida!$C$1:$CN$437,81,FALSE)</f>
        <v>0</v>
      </c>
      <c r="AQ466">
        <v>0</v>
      </c>
      <c r="AR466">
        <f>VLOOKUP(C466,[1]base_traduzida!$C$1:$CN$437,85,FALSE)</f>
        <v>0</v>
      </c>
      <c r="AS466">
        <f>VLOOKUP(C466,[1]base_traduzida!$C$1:$CN$437,83,FALSE)</f>
        <v>0</v>
      </c>
      <c r="AT466">
        <f>VLOOKUP(C466,[1]base_traduzida!$C$1:$CN$437,84,FALSE)</f>
        <v>0</v>
      </c>
      <c r="AU466">
        <f>VLOOKUP(C466,[1]base_traduzida!$C$1:$CN$437,82,FALSE)</f>
        <v>0</v>
      </c>
      <c r="AV466">
        <f>VLOOKUP(C466,[1]base_traduzida!$C$1:$CN$437,90,FALSE)</f>
        <v>0</v>
      </c>
      <c r="AW466">
        <f>VLOOKUP(C466,[1]base_traduzida!$C$1:$CN$437,66,FALSE)</f>
        <v>0</v>
      </c>
      <c r="AX466">
        <f>VLOOKUP(C466,[1]base_traduzida!$C$1:$CN$437,64,FALSE)</f>
        <v>0</v>
      </c>
      <c r="AY466">
        <f>VLOOKUP(C466,[1]base_traduzida!$C$1:$CN$437,65,FALSE)</f>
        <v>0</v>
      </c>
      <c r="AZ466">
        <f>VLOOKUP(C466,[1]base_traduzida!$C$1:$CN$437,69,FALSE)</f>
        <v>0</v>
      </c>
    </row>
    <row r="467" spans="1:52" x14ac:dyDescent="0.25">
      <c r="A467" t="s">
        <v>3505</v>
      </c>
      <c r="B467" t="s">
        <v>3506</v>
      </c>
      <c r="C467" t="s">
        <v>3507</v>
      </c>
      <c r="D467" t="s">
        <v>3508</v>
      </c>
      <c r="E467">
        <v>2018</v>
      </c>
      <c r="F467" t="s">
        <v>61</v>
      </c>
      <c r="G467">
        <v>2</v>
      </c>
      <c r="H467" t="s">
        <v>3509</v>
      </c>
      <c r="I467" t="s">
        <v>3510</v>
      </c>
      <c r="J467" t="s">
        <v>61</v>
      </c>
      <c r="L467">
        <v>5</v>
      </c>
      <c r="M467" t="b">
        <v>1</v>
      </c>
      <c r="N467" t="s">
        <v>3511</v>
      </c>
      <c r="O467" t="s">
        <v>3512</v>
      </c>
      <c r="T467" t="s">
        <v>54</v>
      </c>
      <c r="U467" t="s">
        <v>55</v>
      </c>
      <c r="V467" t="s">
        <v>140</v>
      </c>
      <c r="W467" t="s">
        <v>57</v>
      </c>
      <c r="AA467">
        <f>VLOOKUP(C467,[1]base_traduzida!$C$1:$CN$437,8,FALSE)</f>
        <v>0</v>
      </c>
      <c r="AB467">
        <f>VLOOKUP(C467,[1]base_traduzida!$C$1:$CN$437,9,FALSE)</f>
        <v>1</v>
      </c>
      <c r="AC467">
        <f>VLOOKUP(C467,[1]base_traduzida!$C$1:$CN$437,16,FALSE)</f>
        <v>0</v>
      </c>
      <c r="AD467">
        <f>VLOOKUP(C467,[1]base_traduzida!$C$1:$CN$437,68,FALSE)</f>
        <v>1</v>
      </c>
      <c r="AE467">
        <f>VLOOKUP(C467,[1]base_traduzida!$C$1:$CN$437,67,FALSE)</f>
        <v>0</v>
      </c>
      <c r="AF467">
        <f>VLOOKUP(C467,[1]base_traduzida!$C$1:$CN$437,71,FALSE)</f>
        <v>0</v>
      </c>
      <c r="AG467">
        <f>VLOOKUP(C467,[1]base_traduzida!$C$1:$CN$437,72,FALSE)</f>
        <v>0</v>
      </c>
      <c r="AH467">
        <f>VLOOKUP(C467,[1]base_traduzida!$C$1:$CN$437,73,FALSE)</f>
        <v>0</v>
      </c>
      <c r="AI467">
        <f>VLOOKUP(C467,[1]base_traduzida!$C$1:$CN$437,74,FALSE)</f>
        <v>0</v>
      </c>
      <c r="AJ467">
        <f>VLOOKUP(C467,[1]base_traduzida!$C$1:$CN$437,75,FALSE)</f>
        <v>0</v>
      </c>
      <c r="AK467">
        <f>VLOOKUP(C467,[1]base_traduzida!$C$1:$CN$437,76,FALSE)</f>
        <v>0</v>
      </c>
      <c r="AL467">
        <f>VLOOKUP(C467,[1]base_traduzida!$C$1:$CN$437,77,FALSE)</f>
        <v>0</v>
      </c>
      <c r="AM467">
        <f>VLOOKUP(C467,[1]base_traduzida!$C$1:$CN$437,78,FALSE)</f>
        <v>0</v>
      </c>
      <c r="AN467">
        <v>0</v>
      </c>
      <c r="AO467">
        <f>VLOOKUP(C467,[1]base_traduzida!$C$1:$CN$437,80,FALSE)</f>
        <v>0</v>
      </c>
      <c r="AP467" t="str">
        <f>VLOOKUP(C467,[1]base_traduzida!$C$1:$CN$437,81,FALSE)</f>
        <v>Entra ou ñ para leitura: não  - analise de sentimento com o fentanil</v>
      </c>
      <c r="AQ467">
        <v>0</v>
      </c>
      <c r="AR467">
        <f>VLOOKUP(C467,[1]base_traduzida!$C$1:$CN$437,85,FALSE)</f>
        <v>0</v>
      </c>
      <c r="AS467">
        <f>VLOOKUP(C467,[1]base_traduzida!$C$1:$CN$437,83,FALSE)</f>
        <v>44371</v>
      </c>
      <c r="AT467">
        <f>VLOOKUP(C467,[1]base_traduzida!$C$1:$CN$437,84,FALSE)</f>
        <v>0</v>
      </c>
      <c r="AU467" t="str">
        <f>VLOOKUP(C467,[1]base_traduzida!$C$1:$CN$437,82,FALSE)</f>
        <v>Ruim</v>
      </c>
      <c r="AV467">
        <f>VLOOKUP(C467,[1]base_traduzida!$C$1:$CN$437,90,FALSE)</f>
        <v>0</v>
      </c>
      <c r="AW467">
        <f>VLOOKUP(C467,[1]base_traduzida!$C$1:$CN$437,66,FALSE)</f>
        <v>0</v>
      </c>
      <c r="AX467">
        <f>VLOOKUP(C467,[1]base_traduzida!$C$1:$CN$437,64,FALSE)</f>
        <v>0</v>
      </c>
      <c r="AY467">
        <f>VLOOKUP(C467,[1]base_traduzida!$C$1:$CN$437,65,FALSE)</f>
        <v>0</v>
      </c>
      <c r="AZ467">
        <f>VLOOKUP(C467,[1]base_traduzida!$C$1:$CN$437,69,FALSE)</f>
        <v>0</v>
      </c>
    </row>
    <row r="468" spans="1:52" x14ac:dyDescent="0.25">
      <c r="A468" t="s">
        <v>3513</v>
      </c>
      <c r="B468" t="s">
        <v>3514</v>
      </c>
      <c r="C468" t="s">
        <v>3515</v>
      </c>
      <c r="D468" t="s">
        <v>3516</v>
      </c>
      <c r="E468">
        <v>2018</v>
      </c>
      <c r="G468">
        <v>4</v>
      </c>
      <c r="H468" t="s">
        <v>3517</v>
      </c>
      <c r="I468" t="s">
        <v>3518</v>
      </c>
      <c r="L468">
        <v>5</v>
      </c>
      <c r="M468" t="b">
        <v>1</v>
      </c>
      <c r="N468" t="s">
        <v>3519</v>
      </c>
      <c r="O468" t="s">
        <v>3520</v>
      </c>
      <c r="T468" t="s">
        <v>54</v>
      </c>
      <c r="U468" t="s">
        <v>792</v>
      </c>
      <c r="W468" t="s">
        <v>57</v>
      </c>
      <c r="AA468">
        <f>VLOOKUP(C468,[1]base_traduzida!$C$1:$CN$437,8,FALSE)</f>
        <v>0</v>
      </c>
      <c r="AB468">
        <f>VLOOKUP(C468,[1]base_traduzida!$C$1:$CN$437,9,FALSE)</f>
        <v>0</v>
      </c>
      <c r="AC468">
        <f>VLOOKUP(C468,[1]base_traduzida!$C$1:$CN$437,16,FALSE)</f>
        <v>0</v>
      </c>
      <c r="AD468">
        <f>VLOOKUP(C468,[1]base_traduzida!$C$1:$CN$437,68,FALSE)</f>
        <v>1</v>
      </c>
      <c r="AE468">
        <f>VLOOKUP(C468,[1]base_traduzida!$C$1:$CN$437,67,FALSE)</f>
        <v>0</v>
      </c>
      <c r="AF468">
        <f>VLOOKUP(C468,[1]base_traduzida!$C$1:$CN$437,71,FALSE)</f>
        <v>0</v>
      </c>
      <c r="AG468">
        <f>VLOOKUP(C468,[1]base_traduzida!$C$1:$CN$437,72,FALSE)</f>
        <v>0</v>
      </c>
      <c r="AH468">
        <f>VLOOKUP(C468,[1]base_traduzida!$C$1:$CN$437,73,FALSE)</f>
        <v>0</v>
      </c>
      <c r="AI468">
        <f>VLOOKUP(C468,[1]base_traduzida!$C$1:$CN$437,74,FALSE)</f>
        <v>0</v>
      </c>
      <c r="AJ468">
        <f>VLOOKUP(C468,[1]base_traduzida!$C$1:$CN$437,75,FALSE)</f>
        <v>0</v>
      </c>
      <c r="AK468">
        <f>VLOOKUP(C468,[1]base_traduzida!$C$1:$CN$437,76,FALSE)</f>
        <v>0</v>
      </c>
      <c r="AL468">
        <f>VLOOKUP(C468,[1]base_traduzida!$C$1:$CN$437,77,FALSE)</f>
        <v>0</v>
      </c>
      <c r="AM468">
        <f>VLOOKUP(C468,[1]base_traduzida!$C$1:$CN$437,78,FALSE)</f>
        <v>0</v>
      </c>
      <c r="AN468">
        <v>0</v>
      </c>
      <c r="AO468">
        <f>VLOOKUP(C468,[1]base_traduzida!$C$1:$CN$437,80,FALSE)</f>
        <v>0</v>
      </c>
      <c r="AP468" t="str">
        <f>VLOOKUP(C468,[1]base_traduzida!$C$1:$CN$437,81,FALSE)</f>
        <v>Entra ou ñ para leitura: não</v>
      </c>
      <c r="AQ468">
        <v>0</v>
      </c>
      <c r="AR468">
        <f>VLOOKUP(C468,[1]base_traduzida!$C$1:$CN$437,85,FALSE)</f>
        <v>0</v>
      </c>
      <c r="AS468">
        <f>VLOOKUP(C468,[1]base_traduzida!$C$1:$CN$437,83,FALSE)</f>
        <v>44374</v>
      </c>
      <c r="AT468">
        <f>VLOOKUP(C468,[1]base_traduzida!$C$1:$CN$437,84,FALSE)</f>
        <v>0</v>
      </c>
      <c r="AU468" t="str">
        <f>VLOOKUP(C468,[1]base_traduzida!$C$1:$CN$437,82,FALSE)</f>
        <v>Ruim</v>
      </c>
      <c r="AV468">
        <f>VLOOKUP(C468,[1]base_traduzida!$C$1:$CN$437,90,FALSE)</f>
        <v>0</v>
      </c>
      <c r="AW468">
        <f>VLOOKUP(C468,[1]base_traduzida!$C$1:$CN$437,66,FALSE)</f>
        <v>0</v>
      </c>
      <c r="AX468">
        <f>VLOOKUP(C468,[1]base_traduzida!$C$1:$CN$437,64,FALSE)</f>
        <v>0</v>
      </c>
      <c r="AY468">
        <f>VLOOKUP(C468,[1]base_traduzida!$C$1:$CN$437,65,FALSE)</f>
        <v>0</v>
      </c>
      <c r="AZ468">
        <f>VLOOKUP(C468,[1]base_traduzida!$C$1:$CN$437,69,FALSE)</f>
        <v>0</v>
      </c>
    </row>
    <row r="469" spans="1:52" x14ac:dyDescent="0.25">
      <c r="A469" t="s">
        <v>3521</v>
      </c>
      <c r="B469" t="s">
        <v>3522</v>
      </c>
      <c r="C469" t="s">
        <v>3523</v>
      </c>
      <c r="D469" t="s">
        <v>3524</v>
      </c>
      <c r="E469">
        <v>2014</v>
      </c>
      <c r="G469">
        <v>146</v>
      </c>
      <c r="H469" t="s">
        <v>3525</v>
      </c>
      <c r="I469" t="s">
        <v>3526</v>
      </c>
      <c r="J469" t="s">
        <v>61</v>
      </c>
      <c r="L469">
        <v>14</v>
      </c>
      <c r="M469" t="b">
        <v>1</v>
      </c>
      <c r="N469" t="s">
        <v>3527</v>
      </c>
      <c r="O469" t="s">
        <v>1100</v>
      </c>
      <c r="T469" t="s">
        <v>54</v>
      </c>
      <c r="U469" t="s">
        <v>55</v>
      </c>
      <c r="V469" t="s">
        <v>56</v>
      </c>
      <c r="W469" t="s">
        <v>57</v>
      </c>
      <c r="AA469">
        <f>VLOOKUP(C469,[1]base_traduzida!$C$1:$CN$437,8,FALSE)</f>
        <v>0</v>
      </c>
      <c r="AB469">
        <f>VLOOKUP(C469,[1]base_traduzida!$C$1:$CN$437,9,FALSE)</f>
        <v>1</v>
      </c>
      <c r="AC469">
        <f>VLOOKUP(C469,[1]base_traduzida!$C$1:$CN$437,16,FALSE)</f>
        <v>1</v>
      </c>
      <c r="AD469">
        <f>VLOOKUP(C469,[1]base_traduzida!$C$1:$CN$437,68,FALSE)</f>
        <v>1</v>
      </c>
      <c r="AE469">
        <f>VLOOKUP(C469,[1]base_traduzida!$C$1:$CN$437,67,FALSE)</f>
        <v>0</v>
      </c>
      <c r="AF469">
        <f>VLOOKUP(C469,[1]base_traduzida!$C$1:$CN$437,71,FALSE)</f>
        <v>0</v>
      </c>
      <c r="AG469">
        <f>VLOOKUP(C469,[1]base_traduzida!$C$1:$CN$437,72,FALSE)</f>
        <v>0</v>
      </c>
      <c r="AH469">
        <f>VLOOKUP(C469,[1]base_traduzida!$C$1:$CN$437,73,FALSE)</f>
        <v>0</v>
      </c>
      <c r="AI469">
        <f>VLOOKUP(C469,[1]base_traduzida!$C$1:$CN$437,74,FALSE)</f>
        <v>0</v>
      </c>
      <c r="AJ469">
        <f>VLOOKUP(C469,[1]base_traduzida!$C$1:$CN$437,75,FALSE)</f>
        <v>0</v>
      </c>
      <c r="AK469">
        <f>VLOOKUP(C469,[1]base_traduzida!$C$1:$CN$437,76,FALSE)</f>
        <v>0</v>
      </c>
      <c r="AL469">
        <f>VLOOKUP(C469,[1]base_traduzida!$C$1:$CN$437,77,FALSE)</f>
        <v>0</v>
      </c>
      <c r="AM469">
        <f>VLOOKUP(C469,[1]base_traduzida!$C$1:$CN$437,78,FALSE)</f>
        <v>0</v>
      </c>
      <c r="AN469">
        <v>0</v>
      </c>
      <c r="AO469">
        <f>VLOOKUP(C469,[1]base_traduzida!$C$1:$CN$437,80,FALSE)</f>
        <v>0</v>
      </c>
      <c r="AP469" t="str">
        <f>VLOOKUP(C469,[1]base_traduzida!$C$1:$CN$437,81,FALSE)</f>
        <v>Entra ou ñ para leitura: sim - bom</v>
      </c>
      <c r="AQ469">
        <v>0</v>
      </c>
      <c r="AR469">
        <f>VLOOKUP(C469,[1]base_traduzida!$C$1:$CN$437,85,FALSE)</f>
        <v>0</v>
      </c>
      <c r="AS469">
        <f>VLOOKUP(C469,[1]base_traduzida!$C$1:$CN$437,83,FALSE)</f>
        <v>44368</v>
      </c>
      <c r="AT469">
        <f>VLOOKUP(C469,[1]base_traduzida!$C$1:$CN$437,84,FALSE)</f>
        <v>0</v>
      </c>
      <c r="AU469" t="str">
        <f>VLOOKUP(C469,[1]base_traduzida!$C$1:$CN$437,82,FALSE)</f>
        <v>Bom</v>
      </c>
      <c r="AV469">
        <f>VLOOKUP(C469,[1]base_traduzida!$C$1:$CN$437,90,FALSE)</f>
        <v>0</v>
      </c>
      <c r="AW469">
        <f>VLOOKUP(C469,[1]base_traduzida!$C$1:$CN$437,66,FALSE)</f>
        <v>1</v>
      </c>
      <c r="AX469">
        <f>VLOOKUP(C469,[1]base_traduzida!$C$1:$CN$437,64,FALSE)</f>
        <v>1</v>
      </c>
      <c r="AY469" t="str">
        <f>VLOOKUP(C469,[1]base_traduzida!$C$1:$CN$437,65,FALSE)</f>
        <v>Leitura completa: sim</v>
      </c>
      <c r="AZ469">
        <f>VLOOKUP(C469,[1]base_traduzida!$C$1:$CN$437,69,FALSE)</f>
        <v>0</v>
      </c>
    </row>
    <row r="470" spans="1:52" x14ac:dyDescent="0.25">
      <c r="A470" t="s">
        <v>3528</v>
      </c>
      <c r="B470" t="s">
        <v>3529</v>
      </c>
      <c r="C470" t="s">
        <v>3530</v>
      </c>
      <c r="D470" t="s">
        <v>3531</v>
      </c>
      <c r="E470">
        <v>2015</v>
      </c>
      <c r="G470">
        <v>43</v>
      </c>
      <c r="H470" t="s">
        <v>3532</v>
      </c>
      <c r="I470" t="s">
        <v>3533</v>
      </c>
      <c r="L470">
        <v>11</v>
      </c>
      <c r="M470" t="b">
        <v>1</v>
      </c>
      <c r="N470" t="s">
        <v>3534</v>
      </c>
      <c r="O470" t="s">
        <v>108</v>
      </c>
      <c r="T470" t="s">
        <v>54</v>
      </c>
      <c r="U470" t="s">
        <v>55</v>
      </c>
      <c r="V470" t="s">
        <v>246</v>
      </c>
      <c r="W470" t="s">
        <v>57</v>
      </c>
      <c r="AA470">
        <f>VLOOKUP(C470,[1]base_traduzida!$C$1:$CN$437,8,FALSE)</f>
        <v>0</v>
      </c>
      <c r="AB470">
        <f>VLOOKUP(C470,[1]base_traduzida!$C$1:$CN$437,9,FALSE)</f>
        <v>0</v>
      </c>
      <c r="AC470">
        <f>VLOOKUP(C470,[1]base_traduzida!$C$1:$CN$437,16,FALSE)</f>
        <v>0</v>
      </c>
      <c r="AD470">
        <f>VLOOKUP(C470,[1]base_traduzida!$C$1:$CN$437,68,FALSE)</f>
        <v>0</v>
      </c>
      <c r="AE470">
        <f>VLOOKUP(C470,[1]base_traduzida!$C$1:$CN$437,67,FALSE)</f>
        <v>0</v>
      </c>
      <c r="AF470">
        <f>VLOOKUP(C470,[1]base_traduzida!$C$1:$CN$437,71,FALSE)</f>
        <v>0</v>
      </c>
      <c r="AG470">
        <f>VLOOKUP(C470,[1]base_traduzida!$C$1:$CN$437,72,FALSE)</f>
        <v>0</v>
      </c>
      <c r="AH470">
        <f>VLOOKUP(C470,[1]base_traduzida!$C$1:$CN$437,73,FALSE)</f>
        <v>0</v>
      </c>
      <c r="AI470">
        <f>VLOOKUP(C470,[1]base_traduzida!$C$1:$CN$437,74,FALSE)</f>
        <v>0</v>
      </c>
      <c r="AJ470">
        <f>VLOOKUP(C470,[1]base_traduzida!$C$1:$CN$437,75,FALSE)</f>
        <v>0</v>
      </c>
      <c r="AK470">
        <f>VLOOKUP(C470,[1]base_traduzida!$C$1:$CN$437,76,FALSE)</f>
        <v>0</v>
      </c>
      <c r="AL470">
        <f>VLOOKUP(C470,[1]base_traduzida!$C$1:$CN$437,77,FALSE)</f>
        <v>0</v>
      </c>
      <c r="AM470">
        <f>VLOOKUP(C470,[1]base_traduzida!$C$1:$CN$437,78,FALSE)</f>
        <v>0</v>
      </c>
      <c r="AN470">
        <v>0</v>
      </c>
      <c r="AO470">
        <f>VLOOKUP(C470,[1]base_traduzida!$C$1:$CN$437,80,FALSE)</f>
        <v>0</v>
      </c>
      <c r="AP470">
        <f>VLOOKUP(C470,[1]base_traduzida!$C$1:$CN$437,81,FALSE)</f>
        <v>0</v>
      </c>
      <c r="AQ470">
        <v>0</v>
      </c>
      <c r="AR470">
        <f>VLOOKUP(C470,[1]base_traduzida!$C$1:$CN$437,85,FALSE)</f>
        <v>0</v>
      </c>
      <c r="AS470">
        <f>VLOOKUP(C470,[1]base_traduzida!$C$1:$CN$437,83,FALSE)</f>
        <v>0</v>
      </c>
      <c r="AT470">
        <f>VLOOKUP(C470,[1]base_traduzida!$C$1:$CN$437,84,FALSE)</f>
        <v>0</v>
      </c>
      <c r="AU470">
        <f>VLOOKUP(C470,[1]base_traduzida!$C$1:$CN$437,82,FALSE)</f>
        <v>0</v>
      </c>
      <c r="AV470">
        <f>VLOOKUP(C470,[1]base_traduzida!$C$1:$CN$437,90,FALSE)</f>
        <v>0</v>
      </c>
      <c r="AW470">
        <f>VLOOKUP(C470,[1]base_traduzida!$C$1:$CN$437,66,FALSE)</f>
        <v>0</v>
      </c>
      <c r="AX470">
        <f>VLOOKUP(C470,[1]base_traduzida!$C$1:$CN$437,64,FALSE)</f>
        <v>0</v>
      </c>
      <c r="AY470">
        <f>VLOOKUP(C470,[1]base_traduzida!$C$1:$CN$437,65,FALSE)</f>
        <v>0</v>
      </c>
      <c r="AZ470">
        <f>VLOOKUP(C470,[1]base_traduzida!$C$1:$CN$437,69,FALSE)</f>
        <v>0</v>
      </c>
    </row>
    <row r="471" spans="1:52" x14ac:dyDescent="0.25">
      <c r="A471" t="s">
        <v>3535</v>
      </c>
      <c r="B471" t="s">
        <v>3536</v>
      </c>
      <c r="C471" t="s">
        <v>3537</v>
      </c>
      <c r="D471" t="s">
        <v>3538</v>
      </c>
      <c r="E471">
        <v>2011</v>
      </c>
      <c r="G471">
        <v>72</v>
      </c>
      <c r="H471" t="s">
        <v>3539</v>
      </c>
      <c r="I471" t="s">
        <v>3540</v>
      </c>
      <c r="L471">
        <v>8</v>
      </c>
      <c r="M471" t="b">
        <v>1</v>
      </c>
      <c r="N471" t="s">
        <v>3541</v>
      </c>
      <c r="T471" t="s">
        <v>54</v>
      </c>
      <c r="U471" t="s">
        <v>55</v>
      </c>
      <c r="V471" t="s">
        <v>83</v>
      </c>
      <c r="W471" t="s">
        <v>57</v>
      </c>
      <c r="AA471">
        <f>VLOOKUP(C471,[1]base_traduzida!$C$1:$CN$437,8,FALSE)</f>
        <v>0</v>
      </c>
      <c r="AB471">
        <f>VLOOKUP(C471,[1]base_traduzida!$C$1:$CN$437,9,FALSE)</f>
        <v>0</v>
      </c>
      <c r="AC471">
        <f>VLOOKUP(C471,[1]base_traduzida!$C$1:$CN$437,16,FALSE)</f>
        <v>0</v>
      </c>
      <c r="AD471">
        <f>VLOOKUP(C471,[1]base_traduzida!$C$1:$CN$437,68,FALSE)</f>
        <v>0</v>
      </c>
      <c r="AE471">
        <f>VLOOKUP(C471,[1]base_traduzida!$C$1:$CN$437,67,FALSE)</f>
        <v>0</v>
      </c>
      <c r="AF471">
        <f>VLOOKUP(C471,[1]base_traduzida!$C$1:$CN$437,71,FALSE)</f>
        <v>0</v>
      </c>
      <c r="AG471">
        <f>VLOOKUP(C471,[1]base_traduzida!$C$1:$CN$437,72,FALSE)</f>
        <v>0</v>
      </c>
      <c r="AH471">
        <f>VLOOKUP(C471,[1]base_traduzida!$C$1:$CN$437,73,FALSE)</f>
        <v>0</v>
      </c>
      <c r="AI471">
        <f>VLOOKUP(C471,[1]base_traduzida!$C$1:$CN$437,74,FALSE)</f>
        <v>0</v>
      </c>
      <c r="AJ471">
        <f>VLOOKUP(C471,[1]base_traduzida!$C$1:$CN$437,75,FALSE)</f>
        <v>0</v>
      </c>
      <c r="AK471">
        <f>VLOOKUP(C471,[1]base_traduzida!$C$1:$CN$437,76,FALSE)</f>
        <v>0</v>
      </c>
      <c r="AL471">
        <f>VLOOKUP(C471,[1]base_traduzida!$C$1:$CN$437,77,FALSE)</f>
        <v>0</v>
      </c>
      <c r="AM471">
        <f>VLOOKUP(C471,[1]base_traduzida!$C$1:$CN$437,78,FALSE)</f>
        <v>0</v>
      </c>
      <c r="AN471">
        <v>0</v>
      </c>
      <c r="AO471">
        <f>VLOOKUP(C471,[1]base_traduzida!$C$1:$CN$437,80,FALSE)</f>
        <v>0</v>
      </c>
      <c r="AP471">
        <f>VLOOKUP(C471,[1]base_traduzida!$C$1:$CN$437,81,FALSE)</f>
        <v>0</v>
      </c>
      <c r="AQ471">
        <v>0</v>
      </c>
      <c r="AR471">
        <f>VLOOKUP(C471,[1]base_traduzida!$C$1:$CN$437,85,FALSE)</f>
        <v>0</v>
      </c>
      <c r="AS471">
        <f>VLOOKUP(C471,[1]base_traduzida!$C$1:$CN$437,83,FALSE)</f>
        <v>0</v>
      </c>
      <c r="AT471">
        <f>VLOOKUP(C471,[1]base_traduzida!$C$1:$CN$437,84,FALSE)</f>
        <v>0</v>
      </c>
      <c r="AU471">
        <f>VLOOKUP(C471,[1]base_traduzida!$C$1:$CN$437,82,FALSE)</f>
        <v>0</v>
      </c>
      <c r="AV471">
        <f>VLOOKUP(C471,[1]base_traduzida!$C$1:$CN$437,90,FALSE)</f>
        <v>0</v>
      </c>
      <c r="AW471">
        <f>VLOOKUP(C471,[1]base_traduzida!$C$1:$CN$437,66,FALSE)</f>
        <v>0</v>
      </c>
      <c r="AX471">
        <f>VLOOKUP(C471,[1]base_traduzida!$C$1:$CN$437,64,FALSE)</f>
        <v>0</v>
      </c>
      <c r="AY471">
        <f>VLOOKUP(C471,[1]base_traduzida!$C$1:$CN$437,65,FALSE)</f>
        <v>0</v>
      </c>
      <c r="AZ471">
        <f>VLOOKUP(C471,[1]base_traduzida!$C$1:$CN$437,69,FALSE)</f>
        <v>0</v>
      </c>
    </row>
    <row r="472" spans="1:52" x14ac:dyDescent="0.25">
      <c r="A472" t="s">
        <v>3542</v>
      </c>
      <c r="B472" t="s">
        <v>3543</v>
      </c>
      <c r="C472" t="s">
        <v>3544</v>
      </c>
      <c r="D472" t="s">
        <v>3545</v>
      </c>
      <c r="E472">
        <v>2021</v>
      </c>
      <c r="H472" t="s">
        <v>3546</v>
      </c>
      <c r="I472" t="s">
        <v>3547</v>
      </c>
      <c r="J472" t="s">
        <v>61</v>
      </c>
      <c r="L472">
        <v>1</v>
      </c>
      <c r="M472" t="b">
        <v>0</v>
      </c>
      <c r="N472" t="s">
        <v>3548</v>
      </c>
      <c r="O472" t="s">
        <v>451</v>
      </c>
      <c r="T472" t="s">
        <v>54</v>
      </c>
      <c r="U472" t="s">
        <v>55</v>
      </c>
      <c r="V472" t="s">
        <v>140</v>
      </c>
      <c r="W472" t="s">
        <v>57</v>
      </c>
      <c r="AA472" t="e">
        <f>VLOOKUP(C472,[1]base_traduzida!$C$1:$CN$437,8,FALSE)</f>
        <v>#N/A</v>
      </c>
      <c r="AB472" t="e">
        <f>VLOOKUP(C472,[1]base_traduzida!$C$1:$CN$437,9,FALSE)</f>
        <v>#N/A</v>
      </c>
      <c r="AC472" t="e">
        <f>VLOOKUP(C472,[1]base_traduzida!$C$1:$CN$437,16,FALSE)</f>
        <v>#N/A</v>
      </c>
      <c r="AD472" t="e">
        <f>VLOOKUP(C472,[1]base_traduzida!$C$1:$CN$437,68,FALSE)</f>
        <v>#N/A</v>
      </c>
      <c r="AE472" t="e">
        <f>VLOOKUP(C472,[1]base_traduzida!$C$1:$CN$437,67,FALSE)</f>
        <v>#N/A</v>
      </c>
      <c r="AF472" t="e">
        <f>VLOOKUP(C472,[1]base_traduzida!$C$1:$CN$437,71,FALSE)</f>
        <v>#N/A</v>
      </c>
      <c r="AG472" t="e">
        <f>VLOOKUP(C472,[1]base_traduzida!$C$1:$CN$437,72,FALSE)</f>
        <v>#N/A</v>
      </c>
      <c r="AH472" t="e">
        <f>VLOOKUP(C472,[1]base_traduzida!$C$1:$CN$437,73,FALSE)</f>
        <v>#N/A</v>
      </c>
      <c r="AI472" t="e">
        <f>VLOOKUP(C472,[1]base_traduzida!$C$1:$CN$437,74,FALSE)</f>
        <v>#N/A</v>
      </c>
      <c r="AJ472" t="e">
        <f>VLOOKUP(C472,[1]base_traduzida!$C$1:$CN$437,75,FALSE)</f>
        <v>#N/A</v>
      </c>
      <c r="AK472" t="e">
        <f>VLOOKUP(C472,[1]base_traduzida!$C$1:$CN$437,76,FALSE)</f>
        <v>#N/A</v>
      </c>
      <c r="AL472" t="e">
        <f>VLOOKUP(C472,[1]base_traduzida!$C$1:$CN$437,77,FALSE)</f>
        <v>#N/A</v>
      </c>
      <c r="AM472" t="e">
        <f>VLOOKUP(C472,[1]base_traduzida!$C$1:$CN$437,78,FALSE)</f>
        <v>#N/A</v>
      </c>
      <c r="AN472">
        <v>0</v>
      </c>
      <c r="AO472" t="e">
        <f>VLOOKUP(C472,[1]base_traduzida!$C$1:$CN$437,80,FALSE)</f>
        <v>#N/A</v>
      </c>
      <c r="AP472" t="e">
        <f>VLOOKUP(C472,[1]base_traduzida!$C$1:$CN$437,81,FALSE)</f>
        <v>#N/A</v>
      </c>
      <c r="AQ472">
        <v>0</v>
      </c>
      <c r="AR472" t="e">
        <f>VLOOKUP(C472,[1]base_traduzida!$C$1:$CN$437,85,FALSE)</f>
        <v>#N/A</v>
      </c>
      <c r="AS472" t="e">
        <f>VLOOKUP(C472,[1]base_traduzida!$C$1:$CN$437,83,FALSE)</f>
        <v>#N/A</v>
      </c>
      <c r="AT472" t="e">
        <f>VLOOKUP(C472,[1]base_traduzida!$C$1:$CN$437,84,FALSE)</f>
        <v>#N/A</v>
      </c>
      <c r="AU472" t="e">
        <f>VLOOKUP(C472,[1]base_traduzida!$C$1:$CN$437,82,FALSE)</f>
        <v>#N/A</v>
      </c>
      <c r="AV472" t="e">
        <f>VLOOKUP(C472,[1]base_traduzida!$C$1:$CN$437,90,FALSE)</f>
        <v>#N/A</v>
      </c>
      <c r="AW472" t="e">
        <f>VLOOKUP(C472,[1]base_traduzida!$C$1:$CN$437,66,FALSE)</f>
        <v>#N/A</v>
      </c>
      <c r="AX472" t="e">
        <f>VLOOKUP(C472,[1]base_traduzida!$C$1:$CN$437,64,FALSE)</f>
        <v>#N/A</v>
      </c>
      <c r="AY472" t="e">
        <f>VLOOKUP(C472,[1]base_traduzida!$C$1:$CN$437,65,FALSE)</f>
        <v>#N/A</v>
      </c>
      <c r="AZ472" t="e">
        <f>VLOOKUP(C472,[1]base_traduzida!$C$1:$CN$437,69,FALSE)</f>
        <v>#N/A</v>
      </c>
    </row>
    <row r="473" spans="1:52" x14ac:dyDescent="0.25">
      <c r="A473" t="s">
        <v>3549</v>
      </c>
      <c r="C473" t="s">
        <v>3550</v>
      </c>
      <c r="D473" t="s">
        <v>3551</v>
      </c>
      <c r="E473">
        <v>2014</v>
      </c>
      <c r="G473">
        <v>5</v>
      </c>
      <c r="H473" t="s">
        <v>3552</v>
      </c>
      <c r="I473" t="s">
        <v>3553</v>
      </c>
      <c r="J473" t="s">
        <v>61</v>
      </c>
      <c r="L473">
        <v>264</v>
      </c>
      <c r="M473" t="b">
        <v>1</v>
      </c>
      <c r="N473" t="s">
        <v>3554</v>
      </c>
      <c r="O473" t="s">
        <v>3555</v>
      </c>
      <c r="T473" t="s">
        <v>54</v>
      </c>
      <c r="U473" t="s">
        <v>3556</v>
      </c>
      <c r="W473" t="s">
        <v>57</v>
      </c>
      <c r="AA473">
        <f>VLOOKUP(C473,[1]base_traduzida!$C$1:$CN$437,8,FALSE)</f>
        <v>0</v>
      </c>
      <c r="AB473">
        <f>VLOOKUP(C473,[1]base_traduzida!$C$1:$CN$437,9,FALSE)</f>
        <v>1</v>
      </c>
      <c r="AC473">
        <f>VLOOKUP(C473,[1]base_traduzida!$C$1:$CN$437,16,FALSE)</f>
        <v>0</v>
      </c>
      <c r="AD473">
        <f>VLOOKUP(C473,[1]base_traduzida!$C$1:$CN$437,68,FALSE)</f>
        <v>1</v>
      </c>
      <c r="AE473">
        <f>VLOOKUP(C473,[1]base_traduzida!$C$1:$CN$437,67,FALSE)</f>
        <v>0</v>
      </c>
      <c r="AF473">
        <f>VLOOKUP(C473,[1]base_traduzida!$C$1:$CN$437,71,FALSE)</f>
        <v>0</v>
      </c>
      <c r="AG473">
        <f>VLOOKUP(C473,[1]base_traduzida!$C$1:$CN$437,72,FALSE)</f>
        <v>0</v>
      </c>
      <c r="AH473">
        <f>VLOOKUP(C473,[1]base_traduzida!$C$1:$CN$437,73,FALSE)</f>
        <v>0</v>
      </c>
      <c r="AI473">
        <f>VLOOKUP(C473,[1]base_traduzida!$C$1:$CN$437,74,FALSE)</f>
        <v>0</v>
      </c>
      <c r="AJ473">
        <f>VLOOKUP(C473,[1]base_traduzida!$C$1:$CN$437,75,FALSE)</f>
        <v>0</v>
      </c>
      <c r="AK473">
        <f>VLOOKUP(C473,[1]base_traduzida!$C$1:$CN$437,76,FALSE)</f>
        <v>0</v>
      </c>
      <c r="AL473">
        <f>VLOOKUP(C473,[1]base_traduzida!$C$1:$CN$437,77,FALSE)</f>
        <v>0</v>
      </c>
      <c r="AM473">
        <f>VLOOKUP(C473,[1]base_traduzida!$C$1:$CN$437,78,FALSE)</f>
        <v>0</v>
      </c>
      <c r="AN473">
        <v>0</v>
      </c>
      <c r="AO473">
        <f>VLOOKUP(C473,[1]base_traduzida!$C$1:$CN$437,80,FALSE)</f>
        <v>0</v>
      </c>
      <c r="AP473" t="str">
        <f>VLOOKUP(C473,[1]base_traduzida!$C$1:$CN$437,81,FALSE)</f>
        <v>Entra ou ñ para leitura: talvez</v>
      </c>
      <c r="AQ473">
        <v>0</v>
      </c>
      <c r="AR473">
        <f>VLOOKUP(C473,[1]base_traduzida!$C$1:$CN$437,85,FALSE)</f>
        <v>0</v>
      </c>
      <c r="AS473">
        <f>VLOOKUP(C473,[1]base_traduzida!$C$1:$CN$437,83,FALSE)</f>
        <v>44368</v>
      </c>
      <c r="AT473">
        <f>VLOOKUP(C473,[1]base_traduzida!$C$1:$CN$437,84,FALSE)</f>
        <v>0</v>
      </c>
      <c r="AU473" t="str">
        <f>VLOOKUP(C473,[1]base_traduzida!$C$1:$CN$437,82,FALSE)</f>
        <v>Razoavel</v>
      </c>
      <c r="AV473">
        <f>VLOOKUP(C473,[1]base_traduzida!$C$1:$CN$437,90,FALSE)</f>
        <v>0</v>
      </c>
      <c r="AW473">
        <f>VLOOKUP(C473,[1]base_traduzida!$C$1:$CN$437,66,FALSE)</f>
        <v>0</v>
      </c>
      <c r="AX473">
        <f>VLOOKUP(C473,[1]base_traduzida!$C$1:$CN$437,64,FALSE)</f>
        <v>0</v>
      </c>
      <c r="AY473">
        <f>VLOOKUP(C473,[1]base_traduzida!$C$1:$CN$437,65,FALSE)</f>
        <v>0</v>
      </c>
      <c r="AZ473">
        <f>VLOOKUP(C473,[1]base_traduzida!$C$1:$CN$437,69,FALSE)</f>
        <v>0</v>
      </c>
    </row>
    <row r="474" spans="1:52" x14ac:dyDescent="0.25">
      <c r="A474" t="s">
        <v>3557</v>
      </c>
      <c r="B474" t="s">
        <v>3558</v>
      </c>
      <c r="C474" t="s">
        <v>3559</v>
      </c>
      <c r="D474" t="s">
        <v>3560</v>
      </c>
      <c r="E474">
        <v>2017</v>
      </c>
      <c r="G474">
        <v>20</v>
      </c>
      <c r="H474" t="s">
        <v>3561</v>
      </c>
      <c r="I474" t="s">
        <v>3562</v>
      </c>
      <c r="J474" t="s">
        <v>61</v>
      </c>
      <c r="L474">
        <v>1</v>
      </c>
      <c r="M474" t="b">
        <v>0</v>
      </c>
      <c r="N474" t="s">
        <v>3563</v>
      </c>
      <c r="O474" t="s">
        <v>451</v>
      </c>
      <c r="T474" t="s">
        <v>54</v>
      </c>
      <c r="U474" t="s">
        <v>55</v>
      </c>
      <c r="V474" t="s">
        <v>140</v>
      </c>
      <c r="W474" t="s">
        <v>57</v>
      </c>
      <c r="AA474">
        <f>VLOOKUP(C474,[1]base_traduzida!$C$1:$CN$437,8,FALSE)</f>
        <v>0</v>
      </c>
      <c r="AB474">
        <f>VLOOKUP(C474,[1]base_traduzida!$C$1:$CN$437,9,FALSE)</f>
        <v>0</v>
      </c>
      <c r="AC474">
        <f>VLOOKUP(C474,[1]base_traduzida!$C$1:$CN$437,16,FALSE)</f>
        <v>1</v>
      </c>
      <c r="AD474">
        <f>VLOOKUP(C474,[1]base_traduzida!$C$1:$CN$437,68,FALSE)</f>
        <v>1</v>
      </c>
      <c r="AE474">
        <f>VLOOKUP(C474,[1]base_traduzida!$C$1:$CN$437,67,FALSE)</f>
        <v>0</v>
      </c>
      <c r="AF474">
        <f>VLOOKUP(C474,[1]base_traduzida!$C$1:$CN$437,71,FALSE)</f>
        <v>0</v>
      </c>
      <c r="AG474">
        <f>VLOOKUP(C474,[1]base_traduzida!$C$1:$CN$437,72,FALSE)</f>
        <v>0</v>
      </c>
      <c r="AH474">
        <f>VLOOKUP(C474,[1]base_traduzida!$C$1:$CN$437,73,FALSE)</f>
        <v>0</v>
      </c>
      <c r="AI474">
        <f>VLOOKUP(C474,[1]base_traduzida!$C$1:$CN$437,74,FALSE)</f>
        <v>0</v>
      </c>
      <c r="AJ474">
        <f>VLOOKUP(C474,[1]base_traduzida!$C$1:$CN$437,75,FALSE)</f>
        <v>0</v>
      </c>
      <c r="AK474">
        <f>VLOOKUP(C474,[1]base_traduzida!$C$1:$CN$437,76,FALSE)</f>
        <v>0</v>
      </c>
      <c r="AL474">
        <f>VLOOKUP(C474,[1]base_traduzida!$C$1:$CN$437,77,FALSE)</f>
        <v>0</v>
      </c>
      <c r="AM474">
        <f>VLOOKUP(C474,[1]base_traduzida!$C$1:$CN$437,78,FALSE)</f>
        <v>0</v>
      </c>
      <c r="AN474">
        <v>0</v>
      </c>
      <c r="AO474">
        <f>VLOOKUP(C474,[1]base_traduzida!$C$1:$CN$437,80,FALSE)</f>
        <v>0</v>
      </c>
      <c r="AP474" t="str">
        <f>VLOOKUP(C474,[1]base_traduzida!$C$1:$CN$437,81,FALSE)</f>
        <v>Entra ou ñ para leitura: sim - bom</v>
      </c>
      <c r="AQ474">
        <v>0</v>
      </c>
      <c r="AR474">
        <f>VLOOKUP(C474,[1]base_traduzida!$C$1:$CN$437,85,FALSE)</f>
        <v>0</v>
      </c>
      <c r="AS474">
        <f>VLOOKUP(C474,[1]base_traduzida!$C$1:$CN$437,83,FALSE)</f>
        <v>44373</v>
      </c>
      <c r="AT474">
        <f>VLOOKUP(C474,[1]base_traduzida!$C$1:$CN$437,84,FALSE)</f>
        <v>0</v>
      </c>
      <c r="AU474" t="str">
        <f>VLOOKUP(C474,[1]base_traduzida!$C$1:$CN$437,82,FALSE)</f>
        <v>Bom</v>
      </c>
      <c r="AV474">
        <f>VLOOKUP(C474,[1]base_traduzida!$C$1:$CN$437,90,FALSE)</f>
        <v>0</v>
      </c>
      <c r="AW474">
        <f>VLOOKUP(C474,[1]base_traduzida!$C$1:$CN$437,66,FALSE)</f>
        <v>1</v>
      </c>
      <c r="AX474">
        <f>VLOOKUP(C474,[1]base_traduzida!$C$1:$CN$437,64,FALSE)</f>
        <v>1</v>
      </c>
      <c r="AY474" t="str">
        <f>VLOOKUP(C474,[1]base_traduzida!$C$1:$CN$437,65,FALSE)</f>
        <v>Ler sim. Yes</v>
      </c>
      <c r="AZ474">
        <f>VLOOKUP(C474,[1]base_traduzida!$C$1:$CN$437,69,FALSE)</f>
        <v>0</v>
      </c>
    </row>
    <row r="475" spans="1:52" x14ac:dyDescent="0.25">
      <c r="A475" t="s">
        <v>3564</v>
      </c>
      <c r="B475" t="s">
        <v>3565</v>
      </c>
      <c r="C475" t="s">
        <v>3566</v>
      </c>
      <c r="D475" t="s">
        <v>3567</v>
      </c>
      <c r="E475">
        <v>2010</v>
      </c>
      <c r="G475">
        <v>37</v>
      </c>
      <c r="H475" t="s">
        <v>3568</v>
      </c>
      <c r="I475" t="s">
        <v>3569</v>
      </c>
      <c r="J475" t="s">
        <v>61</v>
      </c>
      <c r="L475">
        <v>4</v>
      </c>
      <c r="M475" t="b">
        <v>1</v>
      </c>
      <c r="N475" t="s">
        <v>3570</v>
      </c>
      <c r="T475" t="s">
        <v>54</v>
      </c>
      <c r="U475" t="s">
        <v>55</v>
      </c>
      <c r="V475" t="s">
        <v>83</v>
      </c>
      <c r="W475" t="s">
        <v>57</v>
      </c>
      <c r="AA475" t="e">
        <f>VLOOKUP(C475,[1]base_traduzida!$C$1:$CN$437,8,FALSE)</f>
        <v>#N/A</v>
      </c>
      <c r="AB475" t="e">
        <f>VLOOKUP(C475,[1]base_traduzida!$C$1:$CN$437,9,FALSE)</f>
        <v>#N/A</v>
      </c>
      <c r="AC475" t="e">
        <f>VLOOKUP(C475,[1]base_traduzida!$C$1:$CN$437,16,FALSE)</f>
        <v>#N/A</v>
      </c>
      <c r="AD475" t="e">
        <f>VLOOKUP(C475,[1]base_traduzida!$C$1:$CN$437,68,FALSE)</f>
        <v>#N/A</v>
      </c>
      <c r="AE475" t="e">
        <f>VLOOKUP(C475,[1]base_traduzida!$C$1:$CN$437,67,FALSE)</f>
        <v>#N/A</v>
      </c>
      <c r="AF475" t="e">
        <f>VLOOKUP(C475,[1]base_traduzida!$C$1:$CN$437,71,FALSE)</f>
        <v>#N/A</v>
      </c>
      <c r="AG475" t="e">
        <f>VLOOKUP(C475,[1]base_traduzida!$C$1:$CN$437,72,FALSE)</f>
        <v>#N/A</v>
      </c>
      <c r="AH475" t="e">
        <f>VLOOKUP(C475,[1]base_traduzida!$C$1:$CN$437,73,FALSE)</f>
        <v>#N/A</v>
      </c>
      <c r="AI475" t="e">
        <f>VLOOKUP(C475,[1]base_traduzida!$C$1:$CN$437,74,FALSE)</f>
        <v>#N/A</v>
      </c>
      <c r="AJ475" t="e">
        <f>VLOOKUP(C475,[1]base_traduzida!$C$1:$CN$437,75,FALSE)</f>
        <v>#N/A</v>
      </c>
      <c r="AK475" t="e">
        <f>VLOOKUP(C475,[1]base_traduzida!$C$1:$CN$437,76,FALSE)</f>
        <v>#N/A</v>
      </c>
      <c r="AL475" t="e">
        <f>VLOOKUP(C475,[1]base_traduzida!$C$1:$CN$437,77,FALSE)</f>
        <v>#N/A</v>
      </c>
      <c r="AM475" t="e">
        <f>VLOOKUP(C475,[1]base_traduzida!$C$1:$CN$437,78,FALSE)</f>
        <v>#N/A</v>
      </c>
      <c r="AN475">
        <v>0</v>
      </c>
      <c r="AO475" t="e">
        <f>VLOOKUP(C475,[1]base_traduzida!$C$1:$CN$437,80,FALSE)</f>
        <v>#N/A</v>
      </c>
      <c r="AP475" t="e">
        <f>VLOOKUP(C475,[1]base_traduzida!$C$1:$CN$437,81,FALSE)</f>
        <v>#N/A</v>
      </c>
      <c r="AQ475">
        <v>0</v>
      </c>
      <c r="AR475" t="e">
        <f>VLOOKUP(C475,[1]base_traduzida!$C$1:$CN$437,85,FALSE)</f>
        <v>#N/A</v>
      </c>
      <c r="AS475" t="e">
        <f>VLOOKUP(C475,[1]base_traduzida!$C$1:$CN$437,83,FALSE)</f>
        <v>#N/A</v>
      </c>
      <c r="AT475" t="e">
        <f>VLOOKUP(C475,[1]base_traduzida!$C$1:$CN$437,84,FALSE)</f>
        <v>#N/A</v>
      </c>
      <c r="AU475" t="e">
        <f>VLOOKUP(C475,[1]base_traduzida!$C$1:$CN$437,82,FALSE)</f>
        <v>#N/A</v>
      </c>
      <c r="AV475" t="e">
        <f>VLOOKUP(C475,[1]base_traduzida!$C$1:$CN$437,90,FALSE)</f>
        <v>#N/A</v>
      </c>
      <c r="AW475" t="e">
        <f>VLOOKUP(C475,[1]base_traduzida!$C$1:$CN$437,66,FALSE)</f>
        <v>#N/A</v>
      </c>
      <c r="AX475" t="e">
        <f>VLOOKUP(C475,[1]base_traduzida!$C$1:$CN$437,64,FALSE)</f>
        <v>#N/A</v>
      </c>
      <c r="AY475" t="e">
        <f>VLOOKUP(C475,[1]base_traduzida!$C$1:$CN$437,65,FALSE)</f>
        <v>#N/A</v>
      </c>
      <c r="AZ475" t="e">
        <f>VLOOKUP(C475,[1]base_traduzida!$C$1:$CN$437,69,FALSE)</f>
        <v>#N/A</v>
      </c>
    </row>
    <row r="476" spans="1:52" x14ac:dyDescent="0.25">
      <c r="A476" t="s">
        <v>3571</v>
      </c>
      <c r="B476" t="s">
        <v>3572</v>
      </c>
      <c r="C476" t="s">
        <v>3573</v>
      </c>
      <c r="D476" t="s">
        <v>3574</v>
      </c>
      <c r="E476">
        <v>2017</v>
      </c>
      <c r="F476" t="s">
        <v>61</v>
      </c>
      <c r="G476">
        <v>12</v>
      </c>
      <c r="H476" t="s">
        <v>3575</v>
      </c>
      <c r="I476" t="s">
        <v>3576</v>
      </c>
      <c r="J476" t="s">
        <v>61</v>
      </c>
      <c r="L476">
        <v>1</v>
      </c>
      <c r="M476" t="b">
        <v>0</v>
      </c>
      <c r="N476" t="s">
        <v>3577</v>
      </c>
      <c r="O476" t="s">
        <v>451</v>
      </c>
      <c r="T476" t="s">
        <v>54</v>
      </c>
      <c r="U476" t="s">
        <v>55</v>
      </c>
      <c r="V476" t="s">
        <v>140</v>
      </c>
      <c r="W476" t="s">
        <v>57</v>
      </c>
      <c r="AA476">
        <f>VLOOKUP(C476,[1]base_traduzida!$C$1:$CN$437,8,FALSE)</f>
        <v>0</v>
      </c>
      <c r="AB476">
        <f>VLOOKUP(C476,[1]base_traduzida!$C$1:$CN$437,9,FALSE)</f>
        <v>1</v>
      </c>
      <c r="AC476">
        <f>VLOOKUP(C476,[1]base_traduzida!$C$1:$CN$437,16,FALSE)</f>
        <v>1</v>
      </c>
      <c r="AD476">
        <f>VLOOKUP(C476,[1]base_traduzida!$C$1:$CN$437,68,FALSE)</f>
        <v>1</v>
      </c>
      <c r="AE476">
        <f>VLOOKUP(C476,[1]base_traduzida!$C$1:$CN$437,67,FALSE)</f>
        <v>0</v>
      </c>
      <c r="AF476">
        <f>VLOOKUP(C476,[1]base_traduzida!$C$1:$CN$437,71,FALSE)</f>
        <v>0</v>
      </c>
      <c r="AG476">
        <f>VLOOKUP(C476,[1]base_traduzida!$C$1:$CN$437,72,FALSE)</f>
        <v>0</v>
      </c>
      <c r="AH476">
        <f>VLOOKUP(C476,[1]base_traduzida!$C$1:$CN$437,73,FALSE)</f>
        <v>0</v>
      </c>
      <c r="AI476">
        <f>VLOOKUP(C476,[1]base_traduzida!$C$1:$CN$437,74,FALSE)</f>
        <v>0</v>
      </c>
      <c r="AJ476">
        <f>VLOOKUP(C476,[1]base_traduzida!$C$1:$CN$437,75,FALSE)</f>
        <v>0</v>
      </c>
      <c r="AK476">
        <f>VLOOKUP(C476,[1]base_traduzida!$C$1:$CN$437,76,FALSE)</f>
        <v>0</v>
      </c>
      <c r="AL476">
        <f>VLOOKUP(C476,[1]base_traduzida!$C$1:$CN$437,77,FALSE)</f>
        <v>0</v>
      </c>
      <c r="AM476">
        <f>VLOOKUP(C476,[1]base_traduzida!$C$1:$CN$437,78,FALSE)</f>
        <v>0</v>
      </c>
      <c r="AN476">
        <v>0</v>
      </c>
      <c r="AO476">
        <f>VLOOKUP(C476,[1]base_traduzida!$C$1:$CN$437,80,FALSE)</f>
        <v>0</v>
      </c>
      <c r="AP476" t="str">
        <f>VLOOKUP(C476,[1]base_traduzida!$C$1:$CN$437,81,FALSE)</f>
        <v xml:space="preserve">Entra ou ñ para leitura: sim - bom </v>
      </c>
      <c r="AQ476">
        <v>0</v>
      </c>
      <c r="AR476">
        <f>VLOOKUP(C476,[1]base_traduzida!$C$1:$CN$437,85,FALSE)</f>
        <v>0</v>
      </c>
      <c r="AS476">
        <f>VLOOKUP(C476,[1]base_traduzida!$C$1:$CN$437,83,FALSE)</f>
        <v>44369</v>
      </c>
      <c r="AT476">
        <f>VLOOKUP(C476,[1]base_traduzida!$C$1:$CN$437,84,FALSE)</f>
        <v>0</v>
      </c>
      <c r="AU476" t="str">
        <f>VLOOKUP(C476,[1]base_traduzida!$C$1:$CN$437,82,FALSE)</f>
        <v>Bom</v>
      </c>
      <c r="AV476">
        <f>VLOOKUP(C476,[1]base_traduzida!$C$1:$CN$437,90,FALSE)</f>
        <v>0</v>
      </c>
      <c r="AW476">
        <f>VLOOKUP(C476,[1]base_traduzida!$C$1:$CN$437,66,FALSE)</f>
        <v>1</v>
      </c>
      <c r="AX476">
        <f>VLOOKUP(C476,[1]base_traduzida!$C$1:$CN$437,64,FALSE)</f>
        <v>1</v>
      </c>
      <c r="AY476" t="str">
        <f>VLOOKUP(C476,[1]base_traduzida!$C$1:$CN$437,65,FALSE)</f>
        <v>Leitura completa: sim</v>
      </c>
      <c r="AZ476">
        <f>VLOOKUP(C476,[1]base_traduzida!$C$1:$CN$437,69,FALSE)</f>
        <v>0</v>
      </c>
    </row>
    <row r="477" spans="1:52" x14ac:dyDescent="0.25">
      <c r="A477" t="s">
        <v>3578</v>
      </c>
      <c r="B477" t="s">
        <v>3579</v>
      </c>
      <c r="C477" t="s">
        <v>3580</v>
      </c>
      <c r="D477" t="s">
        <v>3581</v>
      </c>
      <c r="E477">
        <v>2019</v>
      </c>
      <c r="F477" t="s">
        <v>61</v>
      </c>
      <c r="G477">
        <v>3</v>
      </c>
      <c r="H477" t="s">
        <v>3582</v>
      </c>
      <c r="I477" t="s">
        <v>3583</v>
      </c>
      <c r="J477" t="s">
        <v>61</v>
      </c>
      <c r="L477">
        <v>1</v>
      </c>
      <c r="M477" t="b">
        <v>0</v>
      </c>
      <c r="N477" t="s">
        <v>3584</v>
      </c>
      <c r="T477" t="s">
        <v>54</v>
      </c>
      <c r="U477" t="s">
        <v>55</v>
      </c>
      <c r="V477" t="s">
        <v>140</v>
      </c>
      <c r="W477" t="s">
        <v>57</v>
      </c>
      <c r="AA477">
        <f>VLOOKUP(C477,[1]base_traduzida!$C$1:$CN$437,8,FALSE)</f>
        <v>0</v>
      </c>
      <c r="AB477">
        <f>VLOOKUP(C477,[1]base_traduzida!$C$1:$CN$437,9,FALSE)</f>
        <v>1</v>
      </c>
      <c r="AC477">
        <f>VLOOKUP(C477,[1]base_traduzida!$C$1:$CN$437,16,FALSE)</f>
        <v>0</v>
      </c>
      <c r="AD477">
        <f>VLOOKUP(C477,[1]base_traduzida!$C$1:$CN$437,68,FALSE)</f>
        <v>1</v>
      </c>
      <c r="AE477">
        <f>VLOOKUP(C477,[1]base_traduzida!$C$1:$CN$437,67,FALSE)</f>
        <v>0</v>
      </c>
      <c r="AF477">
        <f>VLOOKUP(C477,[1]base_traduzida!$C$1:$CN$437,71,FALSE)</f>
        <v>0</v>
      </c>
      <c r="AG477">
        <f>VLOOKUP(C477,[1]base_traduzida!$C$1:$CN$437,72,FALSE)</f>
        <v>0</v>
      </c>
      <c r="AH477">
        <f>VLOOKUP(C477,[1]base_traduzida!$C$1:$CN$437,73,FALSE)</f>
        <v>0</v>
      </c>
      <c r="AI477">
        <f>VLOOKUP(C477,[1]base_traduzida!$C$1:$CN$437,74,FALSE)</f>
        <v>0</v>
      </c>
      <c r="AJ477">
        <f>VLOOKUP(C477,[1]base_traduzida!$C$1:$CN$437,75,FALSE)</f>
        <v>0</v>
      </c>
      <c r="AK477">
        <f>VLOOKUP(C477,[1]base_traduzida!$C$1:$CN$437,76,FALSE)</f>
        <v>0</v>
      </c>
      <c r="AL477">
        <f>VLOOKUP(C477,[1]base_traduzida!$C$1:$CN$437,77,FALSE)</f>
        <v>0</v>
      </c>
      <c r="AM477">
        <f>VLOOKUP(C477,[1]base_traduzida!$C$1:$CN$437,78,FALSE)</f>
        <v>0</v>
      </c>
      <c r="AN477">
        <v>0</v>
      </c>
      <c r="AO477">
        <f>VLOOKUP(C477,[1]base_traduzida!$C$1:$CN$437,80,FALSE)</f>
        <v>0</v>
      </c>
      <c r="AP477" t="str">
        <f>VLOOKUP(C477,[1]base_traduzida!$C$1:$CN$437,81,FALSE)</f>
        <v>Entra ou ñ para leitura: não - baseado no léxico da Racine Pharma e MEDRA, foruns frances</v>
      </c>
      <c r="AQ477">
        <v>0</v>
      </c>
      <c r="AR477">
        <f>VLOOKUP(C477,[1]base_traduzida!$C$1:$CN$437,85,FALSE)</f>
        <v>0</v>
      </c>
      <c r="AS477">
        <f>VLOOKUP(C477,[1]base_traduzida!$C$1:$CN$437,83,FALSE)</f>
        <v>44371</v>
      </c>
      <c r="AT477">
        <f>VLOOKUP(C477,[1]base_traduzida!$C$1:$CN$437,84,FALSE)</f>
        <v>0</v>
      </c>
      <c r="AU477" t="str">
        <f>VLOOKUP(C477,[1]base_traduzida!$C$1:$CN$437,82,FALSE)</f>
        <v>Ruim</v>
      </c>
      <c r="AV477">
        <f>VLOOKUP(C477,[1]base_traduzida!$C$1:$CN$437,90,FALSE)</f>
        <v>0</v>
      </c>
      <c r="AW477">
        <f>VLOOKUP(C477,[1]base_traduzida!$C$1:$CN$437,66,FALSE)</f>
        <v>0</v>
      </c>
      <c r="AX477">
        <f>VLOOKUP(C477,[1]base_traduzida!$C$1:$CN$437,64,FALSE)</f>
        <v>0</v>
      </c>
      <c r="AY477">
        <f>VLOOKUP(C477,[1]base_traduzida!$C$1:$CN$437,65,FALSE)</f>
        <v>0</v>
      </c>
      <c r="AZ477">
        <f>VLOOKUP(C477,[1]base_traduzida!$C$1:$CN$437,69,FALSE)</f>
        <v>0</v>
      </c>
    </row>
    <row r="478" spans="1:52" x14ac:dyDescent="0.25">
      <c r="A478" t="s">
        <v>3585</v>
      </c>
      <c r="B478" t="s">
        <v>3586</v>
      </c>
      <c r="C478" t="s">
        <v>3587</v>
      </c>
      <c r="D478" t="s">
        <v>3588</v>
      </c>
      <c r="E478">
        <v>2013</v>
      </c>
      <c r="G478">
        <v>169</v>
      </c>
      <c r="H478" t="s">
        <v>3589</v>
      </c>
      <c r="I478" t="s">
        <v>3590</v>
      </c>
      <c r="J478" t="s">
        <v>61</v>
      </c>
      <c r="L478">
        <v>7</v>
      </c>
      <c r="M478" t="b">
        <v>1</v>
      </c>
      <c r="N478" t="s">
        <v>3591</v>
      </c>
      <c r="T478" t="s">
        <v>54</v>
      </c>
      <c r="U478" t="s">
        <v>55</v>
      </c>
      <c r="V478" t="s">
        <v>83</v>
      </c>
      <c r="W478" t="s">
        <v>57</v>
      </c>
      <c r="AA478">
        <f>VLOOKUP(C478,[1]base_traduzida!$C$1:$CN$437,8,FALSE)</f>
        <v>0</v>
      </c>
      <c r="AB478">
        <f>VLOOKUP(C478,[1]base_traduzida!$C$1:$CN$437,9,FALSE)</f>
        <v>0</v>
      </c>
      <c r="AC478">
        <f>VLOOKUP(C478,[1]base_traduzida!$C$1:$CN$437,16,FALSE)</f>
        <v>0</v>
      </c>
      <c r="AD478">
        <f>VLOOKUP(C478,[1]base_traduzida!$C$1:$CN$437,68,FALSE)</f>
        <v>0</v>
      </c>
      <c r="AE478">
        <f>VLOOKUP(C478,[1]base_traduzida!$C$1:$CN$437,67,FALSE)</f>
        <v>0</v>
      </c>
      <c r="AF478">
        <f>VLOOKUP(C478,[1]base_traduzida!$C$1:$CN$437,71,FALSE)</f>
        <v>0</v>
      </c>
      <c r="AG478">
        <f>VLOOKUP(C478,[1]base_traduzida!$C$1:$CN$437,72,FALSE)</f>
        <v>0</v>
      </c>
      <c r="AH478">
        <f>VLOOKUP(C478,[1]base_traduzida!$C$1:$CN$437,73,FALSE)</f>
        <v>0</v>
      </c>
      <c r="AI478">
        <f>VLOOKUP(C478,[1]base_traduzida!$C$1:$CN$437,74,FALSE)</f>
        <v>0</v>
      </c>
      <c r="AJ478">
        <f>VLOOKUP(C478,[1]base_traduzida!$C$1:$CN$437,75,FALSE)</f>
        <v>0</v>
      </c>
      <c r="AK478">
        <f>VLOOKUP(C478,[1]base_traduzida!$C$1:$CN$437,76,FALSE)</f>
        <v>0</v>
      </c>
      <c r="AL478">
        <f>VLOOKUP(C478,[1]base_traduzida!$C$1:$CN$437,77,FALSE)</f>
        <v>0</v>
      </c>
      <c r="AM478">
        <f>VLOOKUP(C478,[1]base_traduzida!$C$1:$CN$437,78,FALSE)</f>
        <v>0</v>
      </c>
      <c r="AN478">
        <v>0</v>
      </c>
      <c r="AO478">
        <f>VLOOKUP(C478,[1]base_traduzida!$C$1:$CN$437,80,FALSE)</f>
        <v>0</v>
      </c>
      <c r="AP478">
        <f>VLOOKUP(C478,[1]base_traduzida!$C$1:$CN$437,81,FALSE)</f>
        <v>0</v>
      </c>
      <c r="AQ478">
        <v>0</v>
      </c>
      <c r="AR478">
        <f>VLOOKUP(C478,[1]base_traduzida!$C$1:$CN$437,85,FALSE)</f>
        <v>0</v>
      </c>
      <c r="AS478">
        <f>VLOOKUP(C478,[1]base_traduzida!$C$1:$CN$437,83,FALSE)</f>
        <v>0</v>
      </c>
      <c r="AT478">
        <f>VLOOKUP(C478,[1]base_traduzida!$C$1:$CN$437,84,FALSE)</f>
        <v>0</v>
      </c>
      <c r="AU478">
        <f>VLOOKUP(C478,[1]base_traduzida!$C$1:$CN$437,82,FALSE)</f>
        <v>0</v>
      </c>
      <c r="AV478">
        <f>VLOOKUP(C478,[1]base_traduzida!$C$1:$CN$437,90,FALSE)</f>
        <v>0</v>
      </c>
      <c r="AW478">
        <f>VLOOKUP(C478,[1]base_traduzida!$C$1:$CN$437,66,FALSE)</f>
        <v>0</v>
      </c>
      <c r="AX478">
        <f>VLOOKUP(C478,[1]base_traduzida!$C$1:$CN$437,64,FALSE)</f>
        <v>0</v>
      </c>
      <c r="AY478">
        <f>VLOOKUP(C478,[1]base_traduzida!$C$1:$CN$437,65,FALSE)</f>
        <v>0</v>
      </c>
      <c r="AZ478">
        <f>VLOOKUP(C478,[1]base_traduzida!$C$1:$CN$437,69,FALSE)</f>
        <v>0</v>
      </c>
    </row>
    <row r="479" spans="1:52" x14ac:dyDescent="0.25">
      <c r="A479" t="s">
        <v>3592</v>
      </c>
      <c r="B479" t="s">
        <v>3593</v>
      </c>
      <c r="C479" t="s">
        <v>3594</v>
      </c>
      <c r="D479" t="s">
        <v>3595</v>
      </c>
      <c r="E479">
        <v>2014</v>
      </c>
      <c r="G479">
        <v>3</v>
      </c>
      <c r="H479" t="s">
        <v>3596</v>
      </c>
      <c r="I479" t="s">
        <v>3597</v>
      </c>
      <c r="L479">
        <v>5</v>
      </c>
      <c r="M479" t="b">
        <v>1</v>
      </c>
      <c r="N479" t="s">
        <v>3598</v>
      </c>
      <c r="O479" t="s">
        <v>223</v>
      </c>
      <c r="P479" t="s">
        <v>459</v>
      </c>
      <c r="Q479" t="s">
        <v>460</v>
      </c>
      <c r="S479">
        <v>116944</v>
      </c>
      <c r="T479" t="s">
        <v>54</v>
      </c>
      <c r="U479" t="s">
        <v>75</v>
      </c>
      <c r="W479" t="s">
        <v>57</v>
      </c>
      <c r="AA479">
        <f>VLOOKUP(C479,[1]base_traduzida!$C$1:$CN$437,8,FALSE)</f>
        <v>0</v>
      </c>
      <c r="AB479">
        <f>VLOOKUP(C479,[1]base_traduzida!$C$1:$CN$437,9,FALSE)</f>
        <v>0</v>
      </c>
      <c r="AC479">
        <f>VLOOKUP(C479,[1]base_traduzida!$C$1:$CN$437,16,FALSE)</f>
        <v>0</v>
      </c>
      <c r="AD479">
        <f>VLOOKUP(C479,[1]base_traduzida!$C$1:$CN$437,68,FALSE)</f>
        <v>0</v>
      </c>
      <c r="AE479">
        <f>VLOOKUP(C479,[1]base_traduzida!$C$1:$CN$437,67,FALSE)</f>
        <v>0</v>
      </c>
      <c r="AF479">
        <f>VLOOKUP(C479,[1]base_traduzida!$C$1:$CN$437,71,FALSE)</f>
        <v>0</v>
      </c>
      <c r="AG479">
        <f>VLOOKUP(C479,[1]base_traduzida!$C$1:$CN$437,72,FALSE)</f>
        <v>0</v>
      </c>
      <c r="AH479">
        <f>VLOOKUP(C479,[1]base_traduzida!$C$1:$CN$437,73,FALSE)</f>
        <v>0</v>
      </c>
      <c r="AI479">
        <f>VLOOKUP(C479,[1]base_traduzida!$C$1:$CN$437,74,FALSE)</f>
        <v>0</v>
      </c>
      <c r="AJ479">
        <f>VLOOKUP(C479,[1]base_traduzida!$C$1:$CN$437,75,FALSE)</f>
        <v>0</v>
      </c>
      <c r="AK479">
        <f>VLOOKUP(C479,[1]base_traduzida!$C$1:$CN$437,76,FALSE)</f>
        <v>0</v>
      </c>
      <c r="AL479">
        <f>VLOOKUP(C479,[1]base_traduzida!$C$1:$CN$437,77,FALSE)</f>
        <v>0</v>
      </c>
      <c r="AM479">
        <f>VLOOKUP(C479,[1]base_traduzida!$C$1:$CN$437,78,FALSE)</f>
        <v>0</v>
      </c>
      <c r="AN479">
        <v>0</v>
      </c>
      <c r="AO479">
        <f>VLOOKUP(C479,[1]base_traduzida!$C$1:$CN$437,80,FALSE)</f>
        <v>0</v>
      </c>
      <c r="AP479">
        <f>VLOOKUP(C479,[1]base_traduzida!$C$1:$CN$437,81,FALSE)</f>
        <v>0</v>
      </c>
      <c r="AQ479">
        <v>0</v>
      </c>
      <c r="AR479">
        <f>VLOOKUP(C479,[1]base_traduzida!$C$1:$CN$437,85,FALSE)</f>
        <v>0</v>
      </c>
      <c r="AS479">
        <f>VLOOKUP(C479,[1]base_traduzida!$C$1:$CN$437,83,FALSE)</f>
        <v>0</v>
      </c>
      <c r="AT479">
        <f>VLOOKUP(C479,[1]base_traduzida!$C$1:$CN$437,84,FALSE)</f>
        <v>0</v>
      </c>
      <c r="AU479">
        <f>VLOOKUP(C479,[1]base_traduzida!$C$1:$CN$437,82,FALSE)</f>
        <v>0</v>
      </c>
      <c r="AV479">
        <f>VLOOKUP(C479,[1]base_traduzida!$C$1:$CN$437,90,FALSE)</f>
        <v>0</v>
      </c>
      <c r="AW479">
        <f>VLOOKUP(C479,[1]base_traduzida!$C$1:$CN$437,66,FALSE)</f>
        <v>0</v>
      </c>
      <c r="AX479">
        <f>VLOOKUP(C479,[1]base_traduzida!$C$1:$CN$437,64,FALSE)</f>
        <v>0</v>
      </c>
      <c r="AY479">
        <f>VLOOKUP(C479,[1]base_traduzida!$C$1:$CN$437,65,FALSE)</f>
        <v>0</v>
      </c>
      <c r="AZ479">
        <f>VLOOKUP(C479,[1]base_traduzida!$C$1:$CN$437,69,FALSE)</f>
        <v>0</v>
      </c>
    </row>
    <row r="480" spans="1:52" x14ac:dyDescent="0.25">
      <c r="A480" t="s">
        <v>3599</v>
      </c>
      <c r="B480" t="s">
        <v>3600</v>
      </c>
      <c r="C480" t="s">
        <v>3601</v>
      </c>
      <c r="D480" t="s">
        <v>3602</v>
      </c>
      <c r="E480">
        <v>2016</v>
      </c>
      <c r="G480">
        <v>491</v>
      </c>
      <c r="H480" t="s">
        <v>3603</v>
      </c>
      <c r="I480" t="s">
        <v>3604</v>
      </c>
      <c r="J480" t="s">
        <v>61</v>
      </c>
      <c r="L480">
        <v>5</v>
      </c>
      <c r="M480" t="b">
        <v>1</v>
      </c>
      <c r="N480" t="s">
        <v>3605</v>
      </c>
      <c r="O480" t="s">
        <v>53</v>
      </c>
      <c r="T480" t="s">
        <v>54</v>
      </c>
      <c r="U480" t="s">
        <v>55</v>
      </c>
      <c r="V480" t="s">
        <v>140</v>
      </c>
      <c r="W480" t="s">
        <v>57</v>
      </c>
      <c r="AA480">
        <f>VLOOKUP(C480,[1]base_traduzida!$C$1:$CN$437,8,FALSE)</f>
        <v>0</v>
      </c>
      <c r="AB480">
        <f>VLOOKUP(C480,[1]base_traduzida!$C$1:$CN$437,9,FALSE)</f>
        <v>0</v>
      </c>
      <c r="AC480">
        <f>VLOOKUP(C480,[1]base_traduzida!$C$1:$CN$437,16,FALSE)</f>
        <v>0</v>
      </c>
      <c r="AD480">
        <f>VLOOKUP(C480,[1]base_traduzida!$C$1:$CN$437,68,FALSE)</f>
        <v>0</v>
      </c>
      <c r="AE480">
        <f>VLOOKUP(C480,[1]base_traduzida!$C$1:$CN$437,67,FALSE)</f>
        <v>0</v>
      </c>
      <c r="AF480">
        <f>VLOOKUP(C480,[1]base_traduzida!$C$1:$CN$437,71,FALSE)</f>
        <v>0</v>
      </c>
      <c r="AG480">
        <f>VLOOKUP(C480,[1]base_traduzida!$C$1:$CN$437,72,FALSE)</f>
        <v>0</v>
      </c>
      <c r="AH480">
        <f>VLOOKUP(C480,[1]base_traduzida!$C$1:$CN$437,73,FALSE)</f>
        <v>0</v>
      </c>
      <c r="AI480">
        <f>VLOOKUP(C480,[1]base_traduzida!$C$1:$CN$437,74,FALSE)</f>
        <v>0</v>
      </c>
      <c r="AJ480">
        <f>VLOOKUP(C480,[1]base_traduzida!$C$1:$CN$437,75,FALSE)</f>
        <v>0</v>
      </c>
      <c r="AK480">
        <f>VLOOKUP(C480,[1]base_traduzida!$C$1:$CN$437,76,FALSE)</f>
        <v>0</v>
      </c>
      <c r="AL480">
        <f>VLOOKUP(C480,[1]base_traduzida!$C$1:$CN$437,77,FALSE)</f>
        <v>0</v>
      </c>
      <c r="AM480">
        <f>VLOOKUP(C480,[1]base_traduzida!$C$1:$CN$437,78,FALSE)</f>
        <v>0</v>
      </c>
      <c r="AN480">
        <v>0</v>
      </c>
      <c r="AO480">
        <f>VLOOKUP(C480,[1]base_traduzida!$C$1:$CN$437,80,FALSE)</f>
        <v>0</v>
      </c>
      <c r="AP480">
        <f>VLOOKUP(C480,[1]base_traduzida!$C$1:$CN$437,81,FALSE)</f>
        <v>0</v>
      </c>
      <c r="AQ480">
        <v>0</v>
      </c>
      <c r="AR480">
        <f>VLOOKUP(C480,[1]base_traduzida!$C$1:$CN$437,85,FALSE)</f>
        <v>0</v>
      </c>
      <c r="AS480">
        <f>VLOOKUP(C480,[1]base_traduzida!$C$1:$CN$437,83,FALSE)</f>
        <v>0</v>
      </c>
      <c r="AT480">
        <f>VLOOKUP(C480,[1]base_traduzida!$C$1:$CN$437,84,FALSE)</f>
        <v>0</v>
      </c>
      <c r="AU480">
        <f>VLOOKUP(C480,[1]base_traduzida!$C$1:$CN$437,82,FALSE)</f>
        <v>0</v>
      </c>
      <c r="AV480">
        <f>VLOOKUP(C480,[1]base_traduzida!$C$1:$CN$437,90,FALSE)</f>
        <v>0</v>
      </c>
      <c r="AW480">
        <f>VLOOKUP(C480,[1]base_traduzida!$C$1:$CN$437,66,FALSE)</f>
        <v>0</v>
      </c>
      <c r="AX480">
        <f>VLOOKUP(C480,[1]base_traduzida!$C$1:$CN$437,64,FALSE)</f>
        <v>0</v>
      </c>
      <c r="AY480">
        <f>VLOOKUP(C480,[1]base_traduzida!$C$1:$CN$437,65,FALSE)</f>
        <v>0</v>
      </c>
      <c r="AZ480">
        <f>VLOOKUP(C480,[1]base_traduzida!$C$1:$CN$437,69,FALSE)</f>
        <v>0</v>
      </c>
    </row>
    <row r="481" spans="1:52" x14ac:dyDescent="0.25">
      <c r="A481" t="s">
        <v>3606</v>
      </c>
      <c r="B481" t="s">
        <v>3607</v>
      </c>
      <c r="C481" t="s">
        <v>3608</v>
      </c>
      <c r="D481" t="s">
        <v>3609</v>
      </c>
      <c r="E481">
        <v>2000</v>
      </c>
      <c r="G481">
        <v>22</v>
      </c>
      <c r="H481" t="s">
        <v>3610</v>
      </c>
      <c r="I481" t="s">
        <v>3611</v>
      </c>
      <c r="L481">
        <v>15</v>
      </c>
      <c r="M481" t="b">
        <v>1</v>
      </c>
      <c r="N481" t="s">
        <v>3612</v>
      </c>
      <c r="T481" t="s">
        <v>54</v>
      </c>
      <c r="U481" t="s">
        <v>55</v>
      </c>
      <c r="W481" t="s">
        <v>57</v>
      </c>
      <c r="AA481">
        <f>VLOOKUP(C481,[1]base_traduzida!$C$1:$CN$437,8,FALSE)</f>
        <v>0</v>
      </c>
      <c r="AB481">
        <f>VLOOKUP(C481,[1]base_traduzida!$C$1:$CN$437,9,FALSE)</f>
        <v>0</v>
      </c>
      <c r="AC481">
        <f>VLOOKUP(C481,[1]base_traduzida!$C$1:$CN$437,16,FALSE)</f>
        <v>0</v>
      </c>
      <c r="AD481">
        <f>VLOOKUP(C481,[1]base_traduzida!$C$1:$CN$437,68,FALSE)</f>
        <v>0</v>
      </c>
      <c r="AE481">
        <f>VLOOKUP(C481,[1]base_traduzida!$C$1:$CN$437,67,FALSE)</f>
        <v>0</v>
      </c>
      <c r="AF481">
        <f>VLOOKUP(C481,[1]base_traduzida!$C$1:$CN$437,71,FALSE)</f>
        <v>0</v>
      </c>
      <c r="AG481">
        <f>VLOOKUP(C481,[1]base_traduzida!$C$1:$CN$437,72,FALSE)</f>
        <v>0</v>
      </c>
      <c r="AH481">
        <f>VLOOKUP(C481,[1]base_traduzida!$C$1:$CN$437,73,FALSE)</f>
        <v>0</v>
      </c>
      <c r="AI481">
        <f>VLOOKUP(C481,[1]base_traduzida!$C$1:$CN$437,74,FALSE)</f>
        <v>0</v>
      </c>
      <c r="AJ481">
        <f>VLOOKUP(C481,[1]base_traduzida!$C$1:$CN$437,75,FALSE)</f>
        <v>0</v>
      </c>
      <c r="AK481">
        <f>VLOOKUP(C481,[1]base_traduzida!$C$1:$CN$437,76,FALSE)</f>
        <v>0</v>
      </c>
      <c r="AL481">
        <f>VLOOKUP(C481,[1]base_traduzida!$C$1:$CN$437,77,FALSE)</f>
        <v>0</v>
      </c>
      <c r="AM481">
        <f>VLOOKUP(C481,[1]base_traduzida!$C$1:$CN$437,78,FALSE)</f>
        <v>0</v>
      </c>
      <c r="AN481">
        <v>0</v>
      </c>
      <c r="AO481">
        <f>VLOOKUP(C481,[1]base_traduzida!$C$1:$CN$437,80,FALSE)</f>
        <v>0</v>
      </c>
      <c r="AP481">
        <f>VLOOKUP(C481,[1]base_traduzida!$C$1:$CN$437,81,FALSE)</f>
        <v>0</v>
      </c>
      <c r="AQ481">
        <v>0</v>
      </c>
      <c r="AR481">
        <f>VLOOKUP(C481,[1]base_traduzida!$C$1:$CN$437,85,FALSE)</f>
        <v>0</v>
      </c>
      <c r="AS481">
        <f>VLOOKUP(C481,[1]base_traduzida!$C$1:$CN$437,83,FALSE)</f>
        <v>0</v>
      </c>
      <c r="AT481">
        <f>VLOOKUP(C481,[1]base_traduzida!$C$1:$CN$437,84,FALSE)</f>
        <v>0</v>
      </c>
      <c r="AU481">
        <f>VLOOKUP(C481,[1]base_traduzida!$C$1:$CN$437,82,FALSE)</f>
        <v>0</v>
      </c>
      <c r="AV481">
        <f>VLOOKUP(C481,[1]base_traduzida!$C$1:$CN$437,90,FALSE)</f>
        <v>0</v>
      </c>
      <c r="AW481">
        <f>VLOOKUP(C481,[1]base_traduzida!$C$1:$CN$437,66,FALSE)</f>
        <v>0</v>
      </c>
      <c r="AX481">
        <f>VLOOKUP(C481,[1]base_traduzida!$C$1:$CN$437,64,FALSE)</f>
        <v>0</v>
      </c>
      <c r="AY481">
        <f>VLOOKUP(C481,[1]base_traduzida!$C$1:$CN$437,65,FALSE)</f>
        <v>0</v>
      </c>
      <c r="AZ481">
        <f>VLOOKUP(C481,[1]base_traduzida!$C$1:$CN$437,69,FALSE)</f>
        <v>0</v>
      </c>
    </row>
    <row r="482" spans="1:52" x14ac:dyDescent="0.25">
      <c r="A482" t="s">
        <v>3613</v>
      </c>
      <c r="B482" t="s">
        <v>3614</v>
      </c>
      <c r="C482" t="s">
        <v>3615</v>
      </c>
      <c r="D482" t="s">
        <v>3616</v>
      </c>
      <c r="E482">
        <v>2019</v>
      </c>
      <c r="F482" t="s">
        <v>61</v>
      </c>
      <c r="G482">
        <v>6</v>
      </c>
      <c r="H482" t="s">
        <v>3617</v>
      </c>
      <c r="I482" t="s">
        <v>3618</v>
      </c>
      <c r="J482" t="s">
        <v>61</v>
      </c>
      <c r="L482">
        <v>8</v>
      </c>
      <c r="M482" t="b">
        <v>1</v>
      </c>
      <c r="N482" t="s">
        <v>3619</v>
      </c>
      <c r="O482" t="s">
        <v>322</v>
      </c>
      <c r="T482" t="s">
        <v>54</v>
      </c>
      <c r="U482" t="s">
        <v>55</v>
      </c>
      <c r="V482" t="s">
        <v>56</v>
      </c>
      <c r="W482" t="s">
        <v>57</v>
      </c>
      <c r="AA482">
        <f>VLOOKUP(C482,[1]base_traduzida!$C$1:$CN$437,8,FALSE)</f>
        <v>0</v>
      </c>
      <c r="AB482">
        <f>VLOOKUP(C482,[1]base_traduzida!$C$1:$CN$437,9,FALSE)</f>
        <v>0</v>
      </c>
      <c r="AC482">
        <f>VLOOKUP(C482,[1]base_traduzida!$C$1:$CN$437,16,FALSE)</f>
        <v>0</v>
      </c>
      <c r="AD482">
        <f>VLOOKUP(C482,[1]base_traduzida!$C$1:$CN$437,68,FALSE)</f>
        <v>1</v>
      </c>
      <c r="AE482">
        <f>VLOOKUP(C482,[1]base_traduzida!$C$1:$CN$437,67,FALSE)</f>
        <v>0</v>
      </c>
      <c r="AF482">
        <f>VLOOKUP(C482,[1]base_traduzida!$C$1:$CN$437,71,FALSE)</f>
        <v>0</v>
      </c>
      <c r="AG482">
        <f>VLOOKUP(C482,[1]base_traduzida!$C$1:$CN$437,72,FALSE)</f>
        <v>0</v>
      </c>
      <c r="AH482">
        <f>VLOOKUP(C482,[1]base_traduzida!$C$1:$CN$437,73,FALSE)</f>
        <v>0</v>
      </c>
      <c r="AI482">
        <f>VLOOKUP(C482,[1]base_traduzida!$C$1:$CN$437,74,FALSE)</f>
        <v>0</v>
      </c>
      <c r="AJ482">
        <f>VLOOKUP(C482,[1]base_traduzida!$C$1:$CN$437,75,FALSE)</f>
        <v>0</v>
      </c>
      <c r="AK482">
        <f>VLOOKUP(C482,[1]base_traduzida!$C$1:$CN$437,76,FALSE)</f>
        <v>0</v>
      </c>
      <c r="AL482">
        <f>VLOOKUP(C482,[1]base_traduzida!$C$1:$CN$437,77,FALSE)</f>
        <v>0</v>
      </c>
      <c r="AM482">
        <f>VLOOKUP(C482,[1]base_traduzida!$C$1:$CN$437,78,FALSE)</f>
        <v>0</v>
      </c>
      <c r="AN482">
        <v>0</v>
      </c>
      <c r="AO482">
        <f>VLOOKUP(C482,[1]base_traduzida!$C$1:$CN$437,80,FALSE)</f>
        <v>0</v>
      </c>
      <c r="AP482" t="str">
        <f>VLOOKUP(C482,[1]base_traduzida!$C$1:$CN$437,81,FALSE)</f>
        <v>Entra ou ñ para leitura: não</v>
      </c>
      <c r="AQ482">
        <v>0</v>
      </c>
      <c r="AR482">
        <f>VLOOKUP(C482,[1]base_traduzida!$C$1:$CN$437,85,FALSE)</f>
        <v>0</v>
      </c>
      <c r="AS482">
        <f>VLOOKUP(C482,[1]base_traduzida!$C$1:$CN$437,83,FALSE)</f>
        <v>44374</v>
      </c>
      <c r="AT482">
        <f>VLOOKUP(C482,[1]base_traduzida!$C$1:$CN$437,84,FALSE)</f>
        <v>0</v>
      </c>
      <c r="AU482" t="str">
        <f>VLOOKUP(C482,[1]base_traduzida!$C$1:$CN$437,82,FALSE)</f>
        <v>Ruim</v>
      </c>
      <c r="AV482">
        <f>VLOOKUP(C482,[1]base_traduzida!$C$1:$CN$437,90,FALSE)</f>
        <v>0</v>
      </c>
      <c r="AW482">
        <f>VLOOKUP(C482,[1]base_traduzida!$C$1:$CN$437,66,FALSE)</f>
        <v>0</v>
      </c>
      <c r="AX482">
        <f>VLOOKUP(C482,[1]base_traduzida!$C$1:$CN$437,64,FALSE)</f>
        <v>0</v>
      </c>
      <c r="AY482">
        <f>VLOOKUP(C482,[1]base_traduzida!$C$1:$CN$437,65,FALSE)</f>
        <v>0</v>
      </c>
      <c r="AZ482">
        <f>VLOOKUP(C482,[1]base_traduzida!$C$1:$CN$437,69,FALSE)</f>
        <v>0</v>
      </c>
    </row>
    <row r="483" spans="1:52" x14ac:dyDescent="0.25">
      <c r="A483" t="s">
        <v>3620</v>
      </c>
      <c r="B483" t="s">
        <v>3621</v>
      </c>
      <c r="C483" t="s">
        <v>3622</v>
      </c>
      <c r="D483" t="s">
        <v>3623</v>
      </c>
      <c r="E483">
        <v>2020</v>
      </c>
      <c r="F483" t="s">
        <v>61</v>
      </c>
      <c r="G483">
        <v>6</v>
      </c>
      <c r="H483" t="s">
        <v>3624</v>
      </c>
      <c r="I483" t="s">
        <v>3625</v>
      </c>
      <c r="J483" t="s">
        <v>61</v>
      </c>
      <c r="L483">
        <v>7</v>
      </c>
      <c r="M483" t="b">
        <v>1</v>
      </c>
      <c r="N483" t="s">
        <v>3626</v>
      </c>
      <c r="O483" t="s">
        <v>1253</v>
      </c>
      <c r="T483" t="s">
        <v>54</v>
      </c>
      <c r="U483" t="s">
        <v>55</v>
      </c>
      <c r="V483" t="s">
        <v>56</v>
      </c>
      <c r="W483" t="s">
        <v>57</v>
      </c>
      <c r="AA483">
        <f>VLOOKUP(C483,[1]base_traduzida!$C$1:$CN$437,8,FALSE)</f>
        <v>0</v>
      </c>
      <c r="AB483">
        <f>VLOOKUP(C483,[1]base_traduzida!$C$1:$CN$437,9,FALSE)</f>
        <v>0</v>
      </c>
      <c r="AC483">
        <f>VLOOKUP(C483,[1]base_traduzida!$C$1:$CN$437,16,FALSE)</f>
        <v>0</v>
      </c>
      <c r="AD483">
        <f>VLOOKUP(C483,[1]base_traduzida!$C$1:$CN$437,68,FALSE)</f>
        <v>1</v>
      </c>
      <c r="AE483">
        <f>VLOOKUP(C483,[1]base_traduzida!$C$1:$CN$437,67,FALSE)</f>
        <v>0</v>
      </c>
      <c r="AF483">
        <f>VLOOKUP(C483,[1]base_traduzida!$C$1:$CN$437,71,FALSE)</f>
        <v>0</v>
      </c>
      <c r="AG483">
        <f>VLOOKUP(C483,[1]base_traduzida!$C$1:$CN$437,72,FALSE)</f>
        <v>0</v>
      </c>
      <c r="AH483">
        <f>VLOOKUP(C483,[1]base_traduzida!$C$1:$CN$437,73,FALSE)</f>
        <v>0</v>
      </c>
      <c r="AI483">
        <f>VLOOKUP(C483,[1]base_traduzida!$C$1:$CN$437,74,FALSE)</f>
        <v>0</v>
      </c>
      <c r="AJ483">
        <f>VLOOKUP(C483,[1]base_traduzida!$C$1:$CN$437,75,FALSE)</f>
        <v>0</v>
      </c>
      <c r="AK483">
        <f>VLOOKUP(C483,[1]base_traduzida!$C$1:$CN$437,76,FALSE)</f>
        <v>0</v>
      </c>
      <c r="AL483">
        <f>VLOOKUP(C483,[1]base_traduzida!$C$1:$CN$437,77,FALSE)</f>
        <v>0</v>
      </c>
      <c r="AM483">
        <f>VLOOKUP(C483,[1]base_traduzida!$C$1:$CN$437,78,FALSE)</f>
        <v>0</v>
      </c>
      <c r="AN483">
        <v>0</v>
      </c>
      <c r="AO483">
        <f>VLOOKUP(C483,[1]base_traduzida!$C$1:$CN$437,80,FALSE)</f>
        <v>0</v>
      </c>
      <c r="AP483" t="str">
        <f>VLOOKUP(C483,[1]base_traduzida!$C$1:$CN$437,81,FALSE)</f>
        <v>Entra ou ñ para leitura: não</v>
      </c>
      <c r="AQ483">
        <v>0</v>
      </c>
      <c r="AR483">
        <f>VLOOKUP(C483,[1]base_traduzida!$C$1:$CN$437,85,FALSE)</f>
        <v>0</v>
      </c>
      <c r="AS483">
        <f>VLOOKUP(C483,[1]base_traduzida!$C$1:$CN$437,83,FALSE)</f>
        <v>44375</v>
      </c>
      <c r="AT483">
        <f>VLOOKUP(C483,[1]base_traduzida!$C$1:$CN$437,84,FALSE)</f>
        <v>0</v>
      </c>
      <c r="AU483" t="str">
        <f>VLOOKUP(C483,[1]base_traduzida!$C$1:$CN$437,82,FALSE)</f>
        <v>Ruim</v>
      </c>
      <c r="AV483">
        <f>VLOOKUP(C483,[1]base_traduzida!$C$1:$CN$437,90,FALSE)</f>
        <v>0</v>
      </c>
      <c r="AW483">
        <f>VLOOKUP(C483,[1]base_traduzida!$C$1:$CN$437,66,FALSE)</f>
        <v>0</v>
      </c>
      <c r="AX483">
        <f>VLOOKUP(C483,[1]base_traduzida!$C$1:$CN$437,64,FALSE)</f>
        <v>0</v>
      </c>
      <c r="AY483">
        <f>VLOOKUP(C483,[1]base_traduzida!$C$1:$CN$437,65,FALSE)</f>
        <v>0</v>
      </c>
      <c r="AZ483">
        <f>VLOOKUP(C483,[1]base_traduzida!$C$1:$CN$437,69,FALSE)</f>
        <v>0</v>
      </c>
    </row>
    <row r="484" spans="1:52" x14ac:dyDescent="0.25">
      <c r="A484" t="s">
        <v>3627</v>
      </c>
      <c r="B484" t="s">
        <v>3628</v>
      </c>
      <c r="C484" t="s">
        <v>3629</v>
      </c>
      <c r="D484" t="s">
        <v>3630</v>
      </c>
      <c r="E484">
        <v>2021</v>
      </c>
      <c r="F484" t="s">
        <v>61</v>
      </c>
      <c r="G484">
        <v>4</v>
      </c>
      <c r="H484" t="s">
        <v>3631</v>
      </c>
      <c r="I484" t="s">
        <v>3632</v>
      </c>
      <c r="J484" t="s">
        <v>61</v>
      </c>
      <c r="L484">
        <v>1</v>
      </c>
      <c r="M484" t="b">
        <v>0</v>
      </c>
      <c r="N484" t="s">
        <v>3633</v>
      </c>
      <c r="O484" t="s">
        <v>451</v>
      </c>
      <c r="T484" t="s">
        <v>54</v>
      </c>
      <c r="U484" t="s">
        <v>323</v>
      </c>
      <c r="V484" t="s">
        <v>140</v>
      </c>
      <c r="W484" t="s">
        <v>57</v>
      </c>
      <c r="AA484" t="e">
        <f>VLOOKUP(C484,[1]base_traduzida!$C$1:$CN$437,8,FALSE)</f>
        <v>#N/A</v>
      </c>
      <c r="AB484" t="e">
        <f>VLOOKUP(C484,[1]base_traduzida!$C$1:$CN$437,9,FALSE)</f>
        <v>#N/A</v>
      </c>
      <c r="AC484" t="e">
        <f>VLOOKUP(C484,[1]base_traduzida!$C$1:$CN$437,16,FALSE)</f>
        <v>#N/A</v>
      </c>
      <c r="AD484" t="e">
        <f>VLOOKUP(C484,[1]base_traduzida!$C$1:$CN$437,68,FALSE)</f>
        <v>#N/A</v>
      </c>
      <c r="AE484" t="e">
        <f>VLOOKUP(C484,[1]base_traduzida!$C$1:$CN$437,67,FALSE)</f>
        <v>#N/A</v>
      </c>
      <c r="AF484" t="e">
        <f>VLOOKUP(C484,[1]base_traduzida!$C$1:$CN$437,71,FALSE)</f>
        <v>#N/A</v>
      </c>
      <c r="AG484" t="e">
        <f>VLOOKUP(C484,[1]base_traduzida!$C$1:$CN$437,72,FALSE)</f>
        <v>#N/A</v>
      </c>
      <c r="AH484" t="e">
        <f>VLOOKUP(C484,[1]base_traduzida!$C$1:$CN$437,73,FALSE)</f>
        <v>#N/A</v>
      </c>
      <c r="AI484" t="e">
        <f>VLOOKUP(C484,[1]base_traduzida!$C$1:$CN$437,74,FALSE)</f>
        <v>#N/A</v>
      </c>
      <c r="AJ484" t="e">
        <f>VLOOKUP(C484,[1]base_traduzida!$C$1:$CN$437,75,FALSE)</f>
        <v>#N/A</v>
      </c>
      <c r="AK484" t="e">
        <f>VLOOKUP(C484,[1]base_traduzida!$C$1:$CN$437,76,FALSE)</f>
        <v>#N/A</v>
      </c>
      <c r="AL484" t="e">
        <f>VLOOKUP(C484,[1]base_traduzida!$C$1:$CN$437,77,FALSE)</f>
        <v>#N/A</v>
      </c>
      <c r="AM484" t="e">
        <f>VLOOKUP(C484,[1]base_traduzida!$C$1:$CN$437,78,FALSE)</f>
        <v>#N/A</v>
      </c>
      <c r="AN484">
        <v>0</v>
      </c>
      <c r="AO484" t="e">
        <f>VLOOKUP(C484,[1]base_traduzida!$C$1:$CN$437,80,FALSE)</f>
        <v>#N/A</v>
      </c>
      <c r="AP484" t="e">
        <f>VLOOKUP(C484,[1]base_traduzida!$C$1:$CN$437,81,FALSE)</f>
        <v>#N/A</v>
      </c>
      <c r="AQ484">
        <v>0</v>
      </c>
      <c r="AR484" t="e">
        <f>VLOOKUP(C484,[1]base_traduzida!$C$1:$CN$437,85,FALSE)</f>
        <v>#N/A</v>
      </c>
      <c r="AS484" t="e">
        <f>VLOOKUP(C484,[1]base_traduzida!$C$1:$CN$437,83,FALSE)</f>
        <v>#N/A</v>
      </c>
      <c r="AT484" t="e">
        <f>VLOOKUP(C484,[1]base_traduzida!$C$1:$CN$437,84,FALSE)</f>
        <v>#N/A</v>
      </c>
      <c r="AU484" t="e">
        <f>VLOOKUP(C484,[1]base_traduzida!$C$1:$CN$437,82,FALSE)</f>
        <v>#N/A</v>
      </c>
      <c r="AV484" t="e">
        <f>VLOOKUP(C484,[1]base_traduzida!$C$1:$CN$437,90,FALSE)</f>
        <v>#N/A</v>
      </c>
      <c r="AW484" t="e">
        <f>VLOOKUP(C484,[1]base_traduzida!$C$1:$CN$437,66,FALSE)</f>
        <v>#N/A</v>
      </c>
      <c r="AX484" t="e">
        <f>VLOOKUP(C484,[1]base_traduzida!$C$1:$CN$437,64,FALSE)</f>
        <v>#N/A</v>
      </c>
      <c r="AY484" t="e">
        <f>VLOOKUP(C484,[1]base_traduzida!$C$1:$CN$437,65,FALSE)</f>
        <v>#N/A</v>
      </c>
      <c r="AZ484" t="e">
        <f>VLOOKUP(C484,[1]base_traduzida!$C$1:$CN$437,69,FALSE)</f>
        <v>#N/A</v>
      </c>
    </row>
    <row r="485" spans="1:52" x14ac:dyDescent="0.25">
      <c r="A485" t="s">
        <v>3634</v>
      </c>
      <c r="B485" t="s">
        <v>3635</v>
      </c>
      <c r="C485" t="s">
        <v>3636</v>
      </c>
      <c r="D485" t="s">
        <v>3637</v>
      </c>
      <c r="E485">
        <v>2020</v>
      </c>
      <c r="G485">
        <v>8</v>
      </c>
      <c r="H485" t="s">
        <v>3638</v>
      </c>
      <c r="I485" t="s">
        <v>3639</v>
      </c>
      <c r="J485" t="s">
        <v>61</v>
      </c>
      <c r="L485">
        <v>11</v>
      </c>
      <c r="M485" t="b">
        <v>1</v>
      </c>
      <c r="N485" t="s">
        <v>3640</v>
      </c>
      <c r="O485" t="s">
        <v>53</v>
      </c>
      <c r="T485" t="s">
        <v>54</v>
      </c>
      <c r="U485" t="s">
        <v>55</v>
      </c>
      <c r="V485" t="s">
        <v>56</v>
      </c>
      <c r="W485" t="s">
        <v>57</v>
      </c>
      <c r="AA485">
        <f>VLOOKUP(C485,[1]base_traduzida!$C$1:$CN$437,8,FALSE)</f>
        <v>0</v>
      </c>
      <c r="AB485">
        <f>VLOOKUP(C485,[1]base_traduzida!$C$1:$CN$437,9,FALSE)</f>
        <v>0</v>
      </c>
      <c r="AC485">
        <f>VLOOKUP(C485,[1]base_traduzida!$C$1:$CN$437,16,FALSE)</f>
        <v>0</v>
      </c>
      <c r="AD485">
        <f>VLOOKUP(C485,[1]base_traduzida!$C$1:$CN$437,68,FALSE)</f>
        <v>1</v>
      </c>
      <c r="AE485">
        <f>VLOOKUP(C485,[1]base_traduzida!$C$1:$CN$437,67,FALSE)</f>
        <v>0</v>
      </c>
      <c r="AF485">
        <f>VLOOKUP(C485,[1]base_traduzida!$C$1:$CN$437,71,FALSE)</f>
        <v>0</v>
      </c>
      <c r="AG485">
        <f>VLOOKUP(C485,[1]base_traduzida!$C$1:$CN$437,72,FALSE)</f>
        <v>0</v>
      </c>
      <c r="AH485">
        <f>VLOOKUP(C485,[1]base_traduzida!$C$1:$CN$437,73,FALSE)</f>
        <v>0</v>
      </c>
      <c r="AI485">
        <f>VLOOKUP(C485,[1]base_traduzida!$C$1:$CN$437,74,FALSE)</f>
        <v>0</v>
      </c>
      <c r="AJ485">
        <f>VLOOKUP(C485,[1]base_traduzida!$C$1:$CN$437,75,FALSE)</f>
        <v>0</v>
      </c>
      <c r="AK485">
        <f>VLOOKUP(C485,[1]base_traduzida!$C$1:$CN$437,76,FALSE)</f>
        <v>0</v>
      </c>
      <c r="AL485">
        <f>VLOOKUP(C485,[1]base_traduzida!$C$1:$CN$437,77,FALSE)</f>
        <v>0</v>
      </c>
      <c r="AM485">
        <f>VLOOKUP(C485,[1]base_traduzida!$C$1:$CN$437,78,FALSE)</f>
        <v>0</v>
      </c>
      <c r="AN485">
        <v>0</v>
      </c>
      <c r="AO485">
        <f>VLOOKUP(C485,[1]base_traduzida!$C$1:$CN$437,80,FALSE)</f>
        <v>0</v>
      </c>
      <c r="AP485" t="str">
        <f>VLOOKUP(C485,[1]base_traduzida!$C$1:$CN$437,81,FALSE)</f>
        <v>Entra ou ñ para leitura: não</v>
      </c>
      <c r="AQ485">
        <v>0</v>
      </c>
      <c r="AR485">
        <f>VLOOKUP(C485,[1]base_traduzida!$C$1:$CN$437,85,FALSE)</f>
        <v>0</v>
      </c>
      <c r="AS485">
        <f>VLOOKUP(C485,[1]base_traduzida!$C$1:$CN$437,83,FALSE)</f>
        <v>44375</v>
      </c>
      <c r="AT485">
        <f>VLOOKUP(C485,[1]base_traduzida!$C$1:$CN$437,84,FALSE)</f>
        <v>0</v>
      </c>
      <c r="AU485" t="str">
        <f>VLOOKUP(C485,[1]base_traduzida!$C$1:$CN$437,82,FALSE)</f>
        <v>Ruim</v>
      </c>
      <c r="AV485">
        <f>VLOOKUP(C485,[1]base_traduzida!$C$1:$CN$437,90,FALSE)</f>
        <v>0</v>
      </c>
      <c r="AW485">
        <f>VLOOKUP(C485,[1]base_traduzida!$C$1:$CN$437,66,FALSE)</f>
        <v>0</v>
      </c>
      <c r="AX485">
        <f>VLOOKUP(C485,[1]base_traduzida!$C$1:$CN$437,64,FALSE)</f>
        <v>0</v>
      </c>
      <c r="AY485">
        <f>VLOOKUP(C485,[1]base_traduzida!$C$1:$CN$437,65,FALSE)</f>
        <v>0</v>
      </c>
      <c r="AZ485">
        <f>VLOOKUP(C485,[1]base_traduzida!$C$1:$CN$437,69,FALSE)</f>
        <v>0</v>
      </c>
    </row>
    <row r="486" spans="1:52" x14ac:dyDescent="0.25">
      <c r="A486" t="s">
        <v>3641</v>
      </c>
      <c r="C486" t="s">
        <v>3642</v>
      </c>
      <c r="D486" t="s">
        <v>3643</v>
      </c>
      <c r="E486">
        <v>2015</v>
      </c>
      <c r="H486" t="s">
        <v>3644</v>
      </c>
      <c r="I486" t="s">
        <v>3645</v>
      </c>
      <c r="J486" t="s">
        <v>61</v>
      </c>
      <c r="L486">
        <v>5</v>
      </c>
      <c r="M486" t="b">
        <v>1</v>
      </c>
      <c r="N486" t="s">
        <v>3646</v>
      </c>
      <c r="O486" t="s">
        <v>198</v>
      </c>
      <c r="P486" t="s">
        <v>3647</v>
      </c>
      <c r="Q486" t="s">
        <v>3648</v>
      </c>
      <c r="S486">
        <v>173747</v>
      </c>
      <c r="T486" t="s">
        <v>54</v>
      </c>
      <c r="U486" t="s">
        <v>75</v>
      </c>
      <c r="W486" t="s">
        <v>57</v>
      </c>
      <c r="AA486" t="e">
        <f>VLOOKUP(C486,[1]base_traduzida!$C$1:$CN$437,8,FALSE)</f>
        <v>#N/A</v>
      </c>
      <c r="AB486" t="e">
        <f>VLOOKUP(C486,[1]base_traduzida!$C$1:$CN$437,9,FALSE)</f>
        <v>#N/A</v>
      </c>
      <c r="AC486" t="e">
        <f>VLOOKUP(C486,[1]base_traduzida!$C$1:$CN$437,16,FALSE)</f>
        <v>#N/A</v>
      </c>
      <c r="AD486" t="e">
        <f>VLOOKUP(C486,[1]base_traduzida!$C$1:$CN$437,68,FALSE)</f>
        <v>#N/A</v>
      </c>
      <c r="AE486" t="e">
        <f>VLOOKUP(C486,[1]base_traduzida!$C$1:$CN$437,67,FALSE)</f>
        <v>#N/A</v>
      </c>
      <c r="AF486" t="e">
        <f>VLOOKUP(C486,[1]base_traduzida!$C$1:$CN$437,71,FALSE)</f>
        <v>#N/A</v>
      </c>
      <c r="AG486" t="e">
        <f>VLOOKUP(C486,[1]base_traduzida!$C$1:$CN$437,72,FALSE)</f>
        <v>#N/A</v>
      </c>
      <c r="AH486" t="e">
        <f>VLOOKUP(C486,[1]base_traduzida!$C$1:$CN$437,73,FALSE)</f>
        <v>#N/A</v>
      </c>
      <c r="AI486" t="e">
        <f>VLOOKUP(C486,[1]base_traduzida!$C$1:$CN$437,74,FALSE)</f>
        <v>#N/A</v>
      </c>
      <c r="AJ486" t="e">
        <f>VLOOKUP(C486,[1]base_traduzida!$C$1:$CN$437,75,FALSE)</f>
        <v>#N/A</v>
      </c>
      <c r="AK486" t="e">
        <f>VLOOKUP(C486,[1]base_traduzida!$C$1:$CN$437,76,FALSE)</f>
        <v>#N/A</v>
      </c>
      <c r="AL486" t="e">
        <f>VLOOKUP(C486,[1]base_traduzida!$C$1:$CN$437,77,FALSE)</f>
        <v>#N/A</v>
      </c>
      <c r="AM486" t="e">
        <f>VLOOKUP(C486,[1]base_traduzida!$C$1:$CN$437,78,FALSE)</f>
        <v>#N/A</v>
      </c>
      <c r="AN486">
        <v>0</v>
      </c>
      <c r="AO486" t="e">
        <f>VLOOKUP(C486,[1]base_traduzida!$C$1:$CN$437,80,FALSE)</f>
        <v>#N/A</v>
      </c>
      <c r="AP486" t="e">
        <f>VLOOKUP(C486,[1]base_traduzida!$C$1:$CN$437,81,FALSE)</f>
        <v>#N/A</v>
      </c>
      <c r="AQ486">
        <v>0</v>
      </c>
      <c r="AR486" t="e">
        <f>VLOOKUP(C486,[1]base_traduzida!$C$1:$CN$437,85,FALSE)</f>
        <v>#N/A</v>
      </c>
      <c r="AS486" t="e">
        <f>VLOOKUP(C486,[1]base_traduzida!$C$1:$CN$437,83,FALSE)</f>
        <v>#N/A</v>
      </c>
      <c r="AT486" t="e">
        <f>VLOOKUP(C486,[1]base_traduzida!$C$1:$CN$437,84,FALSE)</f>
        <v>#N/A</v>
      </c>
      <c r="AU486" t="e">
        <f>VLOOKUP(C486,[1]base_traduzida!$C$1:$CN$437,82,FALSE)</f>
        <v>#N/A</v>
      </c>
      <c r="AV486" t="e">
        <f>VLOOKUP(C486,[1]base_traduzida!$C$1:$CN$437,90,FALSE)</f>
        <v>#N/A</v>
      </c>
      <c r="AW486" t="e">
        <f>VLOOKUP(C486,[1]base_traduzida!$C$1:$CN$437,66,FALSE)</f>
        <v>#N/A</v>
      </c>
      <c r="AX486" t="e">
        <f>VLOOKUP(C486,[1]base_traduzida!$C$1:$CN$437,64,FALSE)</f>
        <v>#N/A</v>
      </c>
      <c r="AY486" t="e">
        <f>VLOOKUP(C486,[1]base_traduzida!$C$1:$CN$437,65,FALSE)</f>
        <v>#N/A</v>
      </c>
      <c r="AZ486" t="e">
        <f>VLOOKUP(C486,[1]base_traduzida!$C$1:$CN$437,69,FALSE)</f>
        <v>#N/A</v>
      </c>
    </row>
    <row r="487" spans="1:52" x14ac:dyDescent="0.25">
      <c r="A487" t="s">
        <v>3649</v>
      </c>
      <c r="B487" t="s">
        <v>3650</v>
      </c>
      <c r="C487" t="s">
        <v>3651</v>
      </c>
      <c r="D487" t="s">
        <v>3652</v>
      </c>
      <c r="E487">
        <v>2015</v>
      </c>
      <c r="G487">
        <v>74</v>
      </c>
      <c r="H487" t="s">
        <v>3653</v>
      </c>
      <c r="I487" t="s">
        <v>3654</v>
      </c>
      <c r="J487" t="s">
        <v>61</v>
      </c>
      <c r="L487">
        <v>12</v>
      </c>
      <c r="M487" t="b">
        <v>1</v>
      </c>
      <c r="N487" t="s">
        <v>3655</v>
      </c>
      <c r="O487" t="s">
        <v>108</v>
      </c>
      <c r="T487" t="s">
        <v>54</v>
      </c>
      <c r="U487" t="s">
        <v>55</v>
      </c>
      <c r="V487" t="s">
        <v>149</v>
      </c>
      <c r="W487" t="s">
        <v>57</v>
      </c>
      <c r="AA487">
        <f>VLOOKUP(C487,[1]base_traduzida!$C$1:$CN$437,8,FALSE)</f>
        <v>0</v>
      </c>
      <c r="AB487">
        <f>VLOOKUP(C487,[1]base_traduzida!$C$1:$CN$437,9,FALSE)</f>
        <v>0</v>
      </c>
      <c r="AC487">
        <f>VLOOKUP(C487,[1]base_traduzida!$C$1:$CN$437,16,FALSE)</f>
        <v>0</v>
      </c>
      <c r="AD487">
        <f>VLOOKUP(C487,[1]base_traduzida!$C$1:$CN$437,68,FALSE)</f>
        <v>0</v>
      </c>
      <c r="AE487">
        <f>VLOOKUP(C487,[1]base_traduzida!$C$1:$CN$437,67,FALSE)</f>
        <v>0</v>
      </c>
      <c r="AF487">
        <f>VLOOKUP(C487,[1]base_traduzida!$C$1:$CN$437,71,FALSE)</f>
        <v>0</v>
      </c>
      <c r="AG487">
        <f>VLOOKUP(C487,[1]base_traduzida!$C$1:$CN$437,72,FALSE)</f>
        <v>0</v>
      </c>
      <c r="AH487">
        <f>VLOOKUP(C487,[1]base_traduzida!$C$1:$CN$437,73,FALSE)</f>
        <v>0</v>
      </c>
      <c r="AI487">
        <f>VLOOKUP(C487,[1]base_traduzida!$C$1:$CN$437,74,FALSE)</f>
        <v>0</v>
      </c>
      <c r="AJ487">
        <f>VLOOKUP(C487,[1]base_traduzida!$C$1:$CN$437,75,FALSE)</f>
        <v>0</v>
      </c>
      <c r="AK487">
        <f>VLOOKUP(C487,[1]base_traduzida!$C$1:$CN$437,76,FALSE)</f>
        <v>0</v>
      </c>
      <c r="AL487">
        <f>VLOOKUP(C487,[1]base_traduzida!$C$1:$CN$437,77,FALSE)</f>
        <v>0</v>
      </c>
      <c r="AM487">
        <f>VLOOKUP(C487,[1]base_traduzida!$C$1:$CN$437,78,FALSE)</f>
        <v>0</v>
      </c>
      <c r="AN487">
        <v>0</v>
      </c>
      <c r="AO487">
        <f>VLOOKUP(C487,[1]base_traduzida!$C$1:$CN$437,80,FALSE)</f>
        <v>0</v>
      </c>
      <c r="AP487">
        <f>VLOOKUP(C487,[1]base_traduzida!$C$1:$CN$437,81,FALSE)</f>
        <v>0</v>
      </c>
      <c r="AQ487">
        <v>0</v>
      </c>
      <c r="AR487">
        <f>VLOOKUP(C487,[1]base_traduzida!$C$1:$CN$437,85,FALSE)</f>
        <v>0</v>
      </c>
      <c r="AS487">
        <f>VLOOKUP(C487,[1]base_traduzida!$C$1:$CN$437,83,FALSE)</f>
        <v>0</v>
      </c>
      <c r="AT487">
        <f>VLOOKUP(C487,[1]base_traduzida!$C$1:$CN$437,84,FALSE)</f>
        <v>0</v>
      </c>
      <c r="AU487">
        <f>VLOOKUP(C487,[1]base_traduzida!$C$1:$CN$437,82,FALSE)</f>
        <v>0</v>
      </c>
      <c r="AV487">
        <f>VLOOKUP(C487,[1]base_traduzida!$C$1:$CN$437,90,FALSE)</f>
        <v>0</v>
      </c>
      <c r="AW487">
        <f>VLOOKUP(C487,[1]base_traduzida!$C$1:$CN$437,66,FALSE)</f>
        <v>0</v>
      </c>
      <c r="AX487">
        <f>VLOOKUP(C487,[1]base_traduzida!$C$1:$CN$437,64,FALSE)</f>
        <v>0</v>
      </c>
      <c r="AY487">
        <f>VLOOKUP(C487,[1]base_traduzida!$C$1:$CN$437,65,FALSE)</f>
        <v>0</v>
      </c>
      <c r="AZ487">
        <f>VLOOKUP(C487,[1]base_traduzida!$C$1:$CN$437,69,FALSE)</f>
        <v>0</v>
      </c>
    </row>
    <row r="488" spans="1:52" x14ac:dyDescent="0.25">
      <c r="A488" t="s">
        <v>3656</v>
      </c>
      <c r="B488" t="s">
        <v>3657</v>
      </c>
      <c r="C488" t="s">
        <v>3658</v>
      </c>
      <c r="D488" t="s">
        <v>3659</v>
      </c>
      <c r="E488">
        <v>2011</v>
      </c>
      <c r="G488">
        <v>2</v>
      </c>
      <c r="H488" t="s">
        <v>3660</v>
      </c>
      <c r="I488" t="s">
        <v>3661</v>
      </c>
      <c r="J488" t="s">
        <v>61</v>
      </c>
      <c r="L488">
        <v>4</v>
      </c>
      <c r="M488" t="b">
        <v>1</v>
      </c>
      <c r="N488" t="s">
        <v>3662</v>
      </c>
      <c r="O488" t="s">
        <v>3663</v>
      </c>
      <c r="T488" t="s">
        <v>3664</v>
      </c>
      <c r="U488" t="s">
        <v>55</v>
      </c>
      <c r="W488" t="s">
        <v>57</v>
      </c>
      <c r="AA488" t="e">
        <f>VLOOKUP(C488,[1]base_traduzida!$C$1:$CN$437,8,FALSE)</f>
        <v>#N/A</v>
      </c>
      <c r="AB488" t="e">
        <f>VLOOKUP(C488,[1]base_traduzida!$C$1:$CN$437,9,FALSE)</f>
        <v>#N/A</v>
      </c>
      <c r="AC488" t="e">
        <f>VLOOKUP(C488,[1]base_traduzida!$C$1:$CN$437,16,FALSE)</f>
        <v>#N/A</v>
      </c>
      <c r="AD488" t="e">
        <f>VLOOKUP(C488,[1]base_traduzida!$C$1:$CN$437,68,FALSE)</f>
        <v>#N/A</v>
      </c>
      <c r="AE488" t="e">
        <f>VLOOKUP(C488,[1]base_traduzida!$C$1:$CN$437,67,FALSE)</f>
        <v>#N/A</v>
      </c>
      <c r="AF488" t="e">
        <f>VLOOKUP(C488,[1]base_traduzida!$C$1:$CN$437,71,FALSE)</f>
        <v>#N/A</v>
      </c>
      <c r="AG488" t="e">
        <f>VLOOKUP(C488,[1]base_traduzida!$C$1:$CN$437,72,FALSE)</f>
        <v>#N/A</v>
      </c>
      <c r="AH488" t="e">
        <f>VLOOKUP(C488,[1]base_traduzida!$C$1:$CN$437,73,FALSE)</f>
        <v>#N/A</v>
      </c>
      <c r="AI488" t="e">
        <f>VLOOKUP(C488,[1]base_traduzida!$C$1:$CN$437,74,FALSE)</f>
        <v>#N/A</v>
      </c>
      <c r="AJ488" t="e">
        <f>VLOOKUP(C488,[1]base_traduzida!$C$1:$CN$437,75,FALSE)</f>
        <v>#N/A</v>
      </c>
      <c r="AK488" t="e">
        <f>VLOOKUP(C488,[1]base_traduzida!$C$1:$CN$437,76,FALSE)</f>
        <v>#N/A</v>
      </c>
      <c r="AL488" t="e">
        <f>VLOOKUP(C488,[1]base_traduzida!$C$1:$CN$437,77,FALSE)</f>
        <v>#N/A</v>
      </c>
      <c r="AM488" t="e">
        <f>VLOOKUP(C488,[1]base_traduzida!$C$1:$CN$437,78,FALSE)</f>
        <v>#N/A</v>
      </c>
      <c r="AN488">
        <v>0</v>
      </c>
      <c r="AO488" t="e">
        <f>VLOOKUP(C488,[1]base_traduzida!$C$1:$CN$437,80,FALSE)</f>
        <v>#N/A</v>
      </c>
      <c r="AP488" t="e">
        <f>VLOOKUP(C488,[1]base_traduzida!$C$1:$CN$437,81,FALSE)</f>
        <v>#N/A</v>
      </c>
      <c r="AQ488">
        <v>0</v>
      </c>
      <c r="AR488" t="e">
        <f>VLOOKUP(C488,[1]base_traduzida!$C$1:$CN$437,85,FALSE)</f>
        <v>#N/A</v>
      </c>
      <c r="AS488" t="e">
        <f>VLOOKUP(C488,[1]base_traduzida!$C$1:$CN$437,83,FALSE)</f>
        <v>#N/A</v>
      </c>
      <c r="AT488" t="e">
        <f>VLOOKUP(C488,[1]base_traduzida!$C$1:$CN$437,84,FALSE)</f>
        <v>#N/A</v>
      </c>
      <c r="AU488" t="e">
        <f>VLOOKUP(C488,[1]base_traduzida!$C$1:$CN$437,82,FALSE)</f>
        <v>#N/A</v>
      </c>
      <c r="AV488" t="e">
        <f>VLOOKUP(C488,[1]base_traduzida!$C$1:$CN$437,90,FALSE)</f>
        <v>#N/A</v>
      </c>
      <c r="AW488" t="e">
        <f>VLOOKUP(C488,[1]base_traduzida!$C$1:$CN$437,66,FALSE)</f>
        <v>#N/A</v>
      </c>
      <c r="AX488" t="e">
        <f>VLOOKUP(C488,[1]base_traduzida!$C$1:$CN$437,64,FALSE)</f>
        <v>#N/A</v>
      </c>
      <c r="AY488" t="e">
        <f>VLOOKUP(C488,[1]base_traduzida!$C$1:$CN$437,65,FALSE)</f>
        <v>#N/A</v>
      </c>
      <c r="AZ488" t="e">
        <f>VLOOKUP(C488,[1]base_traduzida!$C$1:$CN$437,69,FALSE)</f>
        <v>#N/A</v>
      </c>
    </row>
    <row r="489" spans="1:52" x14ac:dyDescent="0.25">
      <c r="A489" t="s">
        <v>3665</v>
      </c>
      <c r="B489" t="s">
        <v>3666</v>
      </c>
      <c r="C489" t="s">
        <v>3667</v>
      </c>
      <c r="D489" t="s">
        <v>3668</v>
      </c>
      <c r="E489">
        <v>2020</v>
      </c>
      <c r="G489">
        <v>3</v>
      </c>
      <c r="H489" t="s">
        <v>3669</v>
      </c>
      <c r="I489" t="s">
        <v>3670</v>
      </c>
      <c r="J489" t="s">
        <v>61</v>
      </c>
      <c r="L489">
        <v>1</v>
      </c>
      <c r="M489" t="b">
        <v>0</v>
      </c>
      <c r="N489" t="s">
        <v>3671</v>
      </c>
      <c r="O489" t="s">
        <v>254</v>
      </c>
      <c r="T489" t="s">
        <v>54</v>
      </c>
      <c r="U489" t="s">
        <v>55</v>
      </c>
      <c r="V489" t="s">
        <v>235</v>
      </c>
      <c r="W489" t="s">
        <v>57</v>
      </c>
      <c r="AA489">
        <f>VLOOKUP(C489,[1]base_traduzida!$C$1:$CN$437,8,FALSE)</f>
        <v>0</v>
      </c>
      <c r="AB489">
        <f>VLOOKUP(C489,[1]base_traduzida!$C$1:$CN$437,9,FALSE)</f>
        <v>0</v>
      </c>
      <c r="AC489">
        <f>VLOOKUP(C489,[1]base_traduzida!$C$1:$CN$437,16,FALSE)</f>
        <v>0</v>
      </c>
      <c r="AD489">
        <f>VLOOKUP(C489,[1]base_traduzida!$C$1:$CN$437,68,FALSE)</f>
        <v>1</v>
      </c>
      <c r="AE489">
        <f>VLOOKUP(C489,[1]base_traduzida!$C$1:$CN$437,67,FALSE)</f>
        <v>0</v>
      </c>
      <c r="AF489">
        <f>VLOOKUP(C489,[1]base_traduzida!$C$1:$CN$437,71,FALSE)</f>
        <v>0</v>
      </c>
      <c r="AG489">
        <f>VLOOKUP(C489,[1]base_traduzida!$C$1:$CN$437,72,FALSE)</f>
        <v>0</v>
      </c>
      <c r="AH489">
        <f>VLOOKUP(C489,[1]base_traduzida!$C$1:$CN$437,73,FALSE)</f>
        <v>0</v>
      </c>
      <c r="AI489">
        <f>VLOOKUP(C489,[1]base_traduzida!$C$1:$CN$437,74,FALSE)</f>
        <v>0</v>
      </c>
      <c r="AJ489">
        <f>VLOOKUP(C489,[1]base_traduzida!$C$1:$CN$437,75,FALSE)</f>
        <v>0</v>
      </c>
      <c r="AK489">
        <f>VLOOKUP(C489,[1]base_traduzida!$C$1:$CN$437,76,FALSE)</f>
        <v>0</v>
      </c>
      <c r="AL489">
        <f>VLOOKUP(C489,[1]base_traduzida!$C$1:$CN$437,77,FALSE)</f>
        <v>0</v>
      </c>
      <c r="AM489">
        <f>VLOOKUP(C489,[1]base_traduzida!$C$1:$CN$437,78,FALSE)</f>
        <v>0</v>
      </c>
      <c r="AN489">
        <v>0</v>
      </c>
      <c r="AO489">
        <f>VLOOKUP(C489,[1]base_traduzida!$C$1:$CN$437,80,FALSE)</f>
        <v>0</v>
      </c>
      <c r="AP489" t="str">
        <f>VLOOKUP(C489,[1]base_traduzida!$C$1:$CN$437,81,FALSE)</f>
        <v>Entra ou ñ para leitura: não</v>
      </c>
      <c r="AQ489">
        <v>0</v>
      </c>
      <c r="AR489">
        <f>VLOOKUP(C489,[1]base_traduzida!$C$1:$CN$437,85,FALSE)</f>
        <v>0</v>
      </c>
      <c r="AS489">
        <f>VLOOKUP(C489,[1]base_traduzida!$C$1:$CN$437,83,FALSE)</f>
        <v>44375</v>
      </c>
      <c r="AT489">
        <f>VLOOKUP(C489,[1]base_traduzida!$C$1:$CN$437,84,FALSE)</f>
        <v>0</v>
      </c>
      <c r="AU489" t="str">
        <f>VLOOKUP(C489,[1]base_traduzida!$C$1:$CN$437,82,FALSE)</f>
        <v>Ruim</v>
      </c>
      <c r="AV489">
        <f>VLOOKUP(C489,[1]base_traduzida!$C$1:$CN$437,90,FALSE)</f>
        <v>0</v>
      </c>
      <c r="AW489">
        <f>VLOOKUP(C489,[1]base_traduzida!$C$1:$CN$437,66,FALSE)</f>
        <v>0</v>
      </c>
      <c r="AX489">
        <f>VLOOKUP(C489,[1]base_traduzida!$C$1:$CN$437,64,FALSE)</f>
        <v>0</v>
      </c>
      <c r="AY489">
        <f>VLOOKUP(C489,[1]base_traduzida!$C$1:$CN$437,65,FALSE)</f>
        <v>0</v>
      </c>
      <c r="AZ489">
        <f>VLOOKUP(C489,[1]base_traduzida!$C$1:$CN$437,69,FALSE)</f>
        <v>0</v>
      </c>
    </row>
    <row r="490" spans="1:52" x14ac:dyDescent="0.25">
      <c r="A490" t="s">
        <v>3672</v>
      </c>
      <c r="B490" t="s">
        <v>3673</v>
      </c>
      <c r="C490" t="s">
        <v>3674</v>
      </c>
      <c r="D490" t="s">
        <v>3675</v>
      </c>
      <c r="E490">
        <v>2016</v>
      </c>
      <c r="G490">
        <v>3</v>
      </c>
      <c r="H490" t="s">
        <v>3676</v>
      </c>
      <c r="I490" t="s">
        <v>3677</v>
      </c>
      <c r="L490">
        <v>7</v>
      </c>
      <c r="M490" t="b">
        <v>1</v>
      </c>
      <c r="N490" t="s">
        <v>3678</v>
      </c>
      <c r="O490" t="s">
        <v>1607</v>
      </c>
      <c r="T490" t="s">
        <v>54</v>
      </c>
      <c r="U490" t="s">
        <v>55</v>
      </c>
      <c r="W490" t="s">
        <v>57</v>
      </c>
      <c r="AA490">
        <f>VLOOKUP(C490,[1]base_traduzida!$C$1:$CN$437,8,FALSE)</f>
        <v>0</v>
      </c>
      <c r="AB490">
        <f>VLOOKUP(C490,[1]base_traduzida!$C$1:$CN$437,9,FALSE)</f>
        <v>0</v>
      </c>
      <c r="AC490">
        <f>VLOOKUP(C490,[1]base_traduzida!$C$1:$CN$437,16,FALSE)</f>
        <v>0</v>
      </c>
      <c r="AD490">
        <f>VLOOKUP(C490,[1]base_traduzida!$C$1:$CN$437,68,FALSE)</f>
        <v>0</v>
      </c>
      <c r="AE490">
        <f>VLOOKUP(C490,[1]base_traduzida!$C$1:$CN$437,67,FALSE)</f>
        <v>0</v>
      </c>
      <c r="AF490">
        <f>VLOOKUP(C490,[1]base_traduzida!$C$1:$CN$437,71,FALSE)</f>
        <v>0</v>
      </c>
      <c r="AG490">
        <f>VLOOKUP(C490,[1]base_traduzida!$C$1:$CN$437,72,FALSE)</f>
        <v>0</v>
      </c>
      <c r="AH490">
        <f>VLOOKUP(C490,[1]base_traduzida!$C$1:$CN$437,73,FALSE)</f>
        <v>0</v>
      </c>
      <c r="AI490">
        <f>VLOOKUP(C490,[1]base_traduzida!$C$1:$CN$437,74,FALSE)</f>
        <v>0</v>
      </c>
      <c r="AJ490">
        <f>VLOOKUP(C490,[1]base_traduzida!$C$1:$CN$437,75,FALSE)</f>
        <v>0</v>
      </c>
      <c r="AK490">
        <f>VLOOKUP(C490,[1]base_traduzida!$C$1:$CN$437,76,FALSE)</f>
        <v>0</v>
      </c>
      <c r="AL490">
        <f>VLOOKUP(C490,[1]base_traduzida!$C$1:$CN$437,77,FALSE)</f>
        <v>0</v>
      </c>
      <c r="AM490">
        <f>VLOOKUP(C490,[1]base_traduzida!$C$1:$CN$437,78,FALSE)</f>
        <v>0</v>
      </c>
      <c r="AN490">
        <v>0</v>
      </c>
      <c r="AO490">
        <f>VLOOKUP(C490,[1]base_traduzida!$C$1:$CN$437,80,FALSE)</f>
        <v>0</v>
      </c>
      <c r="AP490">
        <f>VLOOKUP(C490,[1]base_traduzida!$C$1:$CN$437,81,FALSE)</f>
        <v>0</v>
      </c>
      <c r="AQ490">
        <v>0</v>
      </c>
      <c r="AR490">
        <f>VLOOKUP(C490,[1]base_traduzida!$C$1:$CN$437,85,FALSE)</f>
        <v>0</v>
      </c>
      <c r="AS490">
        <f>VLOOKUP(C490,[1]base_traduzida!$C$1:$CN$437,83,FALSE)</f>
        <v>0</v>
      </c>
      <c r="AT490">
        <f>VLOOKUP(C490,[1]base_traduzida!$C$1:$CN$437,84,FALSE)</f>
        <v>0</v>
      </c>
      <c r="AU490">
        <f>VLOOKUP(C490,[1]base_traduzida!$C$1:$CN$437,82,FALSE)</f>
        <v>0</v>
      </c>
      <c r="AV490">
        <f>VLOOKUP(C490,[1]base_traduzida!$C$1:$CN$437,90,FALSE)</f>
        <v>0</v>
      </c>
      <c r="AW490">
        <f>VLOOKUP(C490,[1]base_traduzida!$C$1:$CN$437,66,FALSE)</f>
        <v>0</v>
      </c>
      <c r="AX490">
        <f>VLOOKUP(C490,[1]base_traduzida!$C$1:$CN$437,64,FALSE)</f>
        <v>0</v>
      </c>
      <c r="AY490">
        <f>VLOOKUP(C490,[1]base_traduzida!$C$1:$CN$437,65,FALSE)</f>
        <v>0</v>
      </c>
      <c r="AZ490">
        <f>VLOOKUP(C490,[1]base_traduzida!$C$1:$CN$437,69,FALSE)</f>
        <v>0</v>
      </c>
    </row>
    <row r="491" spans="1:52" x14ac:dyDescent="0.25">
      <c r="A491" t="s">
        <v>3679</v>
      </c>
      <c r="B491" t="s">
        <v>3680</v>
      </c>
      <c r="C491" t="s">
        <v>3681</v>
      </c>
      <c r="D491" t="s">
        <v>3682</v>
      </c>
      <c r="E491">
        <v>2012</v>
      </c>
      <c r="F491" t="s">
        <v>61</v>
      </c>
      <c r="G491">
        <v>150</v>
      </c>
      <c r="H491" t="s">
        <v>3683</v>
      </c>
      <c r="I491" t="s">
        <v>3684</v>
      </c>
      <c r="J491" t="s">
        <v>61</v>
      </c>
      <c r="L491">
        <v>8</v>
      </c>
      <c r="M491" t="b">
        <v>1</v>
      </c>
      <c r="N491" t="s">
        <v>3685</v>
      </c>
      <c r="P491" t="s">
        <v>3686</v>
      </c>
      <c r="Q491" t="s">
        <v>3687</v>
      </c>
      <c r="R491" t="s">
        <v>3688</v>
      </c>
      <c r="S491">
        <v>94130</v>
      </c>
      <c r="T491" t="s">
        <v>54</v>
      </c>
      <c r="U491" t="s">
        <v>75</v>
      </c>
      <c r="V491" t="s">
        <v>56</v>
      </c>
      <c r="W491" t="s">
        <v>57</v>
      </c>
      <c r="AA491">
        <f>VLOOKUP(C491,[1]base_traduzida!$C$1:$CN$437,8,FALSE)</f>
        <v>0</v>
      </c>
      <c r="AB491">
        <f>VLOOKUP(C491,[1]base_traduzida!$C$1:$CN$437,9,FALSE)</f>
        <v>1</v>
      </c>
      <c r="AC491">
        <f>VLOOKUP(C491,[1]base_traduzida!$C$1:$CN$437,16,FALSE)</f>
        <v>1</v>
      </c>
      <c r="AD491">
        <f>VLOOKUP(C491,[1]base_traduzida!$C$1:$CN$437,68,FALSE)</f>
        <v>1</v>
      </c>
      <c r="AE491">
        <f>VLOOKUP(C491,[1]base_traduzida!$C$1:$CN$437,67,FALSE)</f>
        <v>0</v>
      </c>
      <c r="AF491">
        <f>VLOOKUP(C491,[1]base_traduzida!$C$1:$CN$437,71,FALSE)</f>
        <v>0</v>
      </c>
      <c r="AG491">
        <f>VLOOKUP(C491,[1]base_traduzida!$C$1:$CN$437,72,FALSE)</f>
        <v>0</v>
      </c>
      <c r="AH491">
        <f>VLOOKUP(C491,[1]base_traduzida!$C$1:$CN$437,73,FALSE)</f>
        <v>0</v>
      </c>
      <c r="AI491">
        <f>VLOOKUP(C491,[1]base_traduzida!$C$1:$CN$437,74,FALSE)</f>
        <v>0</v>
      </c>
      <c r="AJ491">
        <f>VLOOKUP(C491,[1]base_traduzida!$C$1:$CN$437,75,FALSE)</f>
        <v>0</v>
      </c>
      <c r="AK491">
        <f>VLOOKUP(C491,[1]base_traduzida!$C$1:$CN$437,76,FALSE)</f>
        <v>0</v>
      </c>
      <c r="AL491">
        <f>VLOOKUP(C491,[1]base_traduzida!$C$1:$CN$437,77,FALSE)</f>
        <v>0</v>
      </c>
      <c r="AM491">
        <f>VLOOKUP(C491,[1]base_traduzida!$C$1:$CN$437,78,FALSE)</f>
        <v>0</v>
      </c>
      <c r="AN491">
        <v>0</v>
      </c>
      <c r="AO491">
        <f>VLOOKUP(C491,[1]base_traduzida!$C$1:$CN$437,80,FALSE)</f>
        <v>1</v>
      </c>
      <c r="AP491" t="str">
        <f>VLOOKUP(C491,[1]base_traduzida!$C$1:$CN$437,81,FALSE)</f>
        <v>Entra ou ñ para leitura: sim</v>
      </c>
      <c r="AQ491">
        <v>0</v>
      </c>
      <c r="AR491">
        <f>VLOOKUP(C491,[1]base_traduzida!$C$1:$CN$437,85,FALSE)</f>
        <v>0</v>
      </c>
      <c r="AS491">
        <f>VLOOKUP(C491,[1]base_traduzida!$C$1:$CN$437,83,FALSE)</f>
        <v>0</v>
      </c>
      <c r="AT491">
        <f>VLOOKUP(C491,[1]base_traduzida!$C$1:$CN$437,84,FALSE)</f>
        <v>0</v>
      </c>
      <c r="AU491" t="str">
        <f>VLOOKUP(C491,[1]base_traduzida!$C$1:$CN$437,82,FALSE)</f>
        <v>Bom</v>
      </c>
      <c r="AV491">
        <f>VLOOKUP(C491,[1]base_traduzida!$C$1:$CN$437,90,FALSE)</f>
        <v>0</v>
      </c>
      <c r="AW491">
        <f>VLOOKUP(C491,[1]base_traduzida!$C$1:$CN$437,66,FALSE)</f>
        <v>1</v>
      </c>
      <c r="AX491">
        <f>VLOOKUP(C491,[1]base_traduzida!$C$1:$CN$437,64,FALSE)</f>
        <v>1</v>
      </c>
      <c r="AY491" t="str">
        <f>VLOOKUP(C491,[1]base_traduzida!$C$1:$CN$437,65,FALSE)</f>
        <v>Leitura completa: sim - interessante pra fundmentacao em EA</v>
      </c>
      <c r="AZ491">
        <f>VLOOKUP(C491,[1]base_traduzida!$C$1:$CN$437,69,FALSE)</f>
        <v>0</v>
      </c>
    </row>
    <row r="492" spans="1:52" x14ac:dyDescent="0.25">
      <c r="A492" t="s">
        <v>3689</v>
      </c>
      <c r="B492" t="s">
        <v>3690</v>
      </c>
      <c r="C492" t="s">
        <v>3691</v>
      </c>
      <c r="D492" t="s">
        <v>3692</v>
      </c>
      <c r="E492">
        <v>2003</v>
      </c>
      <c r="G492">
        <v>40</v>
      </c>
      <c r="H492" t="s">
        <v>3693</v>
      </c>
      <c r="I492" t="s">
        <v>3694</v>
      </c>
      <c r="J492" t="s">
        <v>61</v>
      </c>
      <c r="L492">
        <v>8</v>
      </c>
      <c r="M492" t="b">
        <v>1</v>
      </c>
      <c r="N492" t="s">
        <v>3695</v>
      </c>
      <c r="O492" t="s">
        <v>108</v>
      </c>
      <c r="T492" t="s">
        <v>54</v>
      </c>
      <c r="U492" t="s">
        <v>55</v>
      </c>
      <c r="V492" t="s">
        <v>246</v>
      </c>
      <c r="W492" t="s">
        <v>57</v>
      </c>
      <c r="AA492">
        <f>VLOOKUP(C492,[1]base_traduzida!$C$1:$CN$437,8,FALSE)</f>
        <v>0</v>
      </c>
      <c r="AB492">
        <f>VLOOKUP(C492,[1]base_traduzida!$C$1:$CN$437,9,FALSE)</f>
        <v>0</v>
      </c>
      <c r="AC492">
        <f>VLOOKUP(C492,[1]base_traduzida!$C$1:$CN$437,16,FALSE)</f>
        <v>0</v>
      </c>
      <c r="AD492">
        <f>VLOOKUP(C492,[1]base_traduzida!$C$1:$CN$437,68,FALSE)</f>
        <v>0</v>
      </c>
      <c r="AE492">
        <f>VLOOKUP(C492,[1]base_traduzida!$C$1:$CN$437,67,FALSE)</f>
        <v>0</v>
      </c>
      <c r="AF492">
        <f>VLOOKUP(C492,[1]base_traduzida!$C$1:$CN$437,71,FALSE)</f>
        <v>0</v>
      </c>
      <c r="AG492">
        <f>VLOOKUP(C492,[1]base_traduzida!$C$1:$CN$437,72,FALSE)</f>
        <v>0</v>
      </c>
      <c r="AH492">
        <f>VLOOKUP(C492,[1]base_traduzida!$C$1:$CN$437,73,FALSE)</f>
        <v>0</v>
      </c>
      <c r="AI492">
        <f>VLOOKUP(C492,[1]base_traduzida!$C$1:$CN$437,74,FALSE)</f>
        <v>0</v>
      </c>
      <c r="AJ492">
        <f>VLOOKUP(C492,[1]base_traduzida!$C$1:$CN$437,75,FALSE)</f>
        <v>0</v>
      </c>
      <c r="AK492">
        <f>VLOOKUP(C492,[1]base_traduzida!$C$1:$CN$437,76,FALSE)</f>
        <v>0</v>
      </c>
      <c r="AL492">
        <f>VLOOKUP(C492,[1]base_traduzida!$C$1:$CN$437,77,FALSE)</f>
        <v>0</v>
      </c>
      <c r="AM492">
        <f>VLOOKUP(C492,[1]base_traduzida!$C$1:$CN$437,78,FALSE)</f>
        <v>0</v>
      </c>
      <c r="AN492">
        <v>0</v>
      </c>
      <c r="AO492">
        <f>VLOOKUP(C492,[1]base_traduzida!$C$1:$CN$437,80,FALSE)</f>
        <v>0</v>
      </c>
      <c r="AP492">
        <f>VLOOKUP(C492,[1]base_traduzida!$C$1:$CN$437,81,FALSE)</f>
        <v>0</v>
      </c>
      <c r="AQ492">
        <v>0</v>
      </c>
      <c r="AR492">
        <f>VLOOKUP(C492,[1]base_traduzida!$C$1:$CN$437,85,FALSE)</f>
        <v>0</v>
      </c>
      <c r="AS492">
        <f>VLOOKUP(C492,[1]base_traduzida!$C$1:$CN$437,83,FALSE)</f>
        <v>0</v>
      </c>
      <c r="AT492">
        <f>VLOOKUP(C492,[1]base_traduzida!$C$1:$CN$437,84,FALSE)</f>
        <v>0</v>
      </c>
      <c r="AU492">
        <f>VLOOKUP(C492,[1]base_traduzida!$C$1:$CN$437,82,FALSE)</f>
        <v>0</v>
      </c>
      <c r="AV492">
        <f>VLOOKUP(C492,[1]base_traduzida!$C$1:$CN$437,90,FALSE)</f>
        <v>0</v>
      </c>
      <c r="AW492">
        <f>VLOOKUP(C492,[1]base_traduzida!$C$1:$CN$437,66,FALSE)</f>
        <v>0</v>
      </c>
      <c r="AX492">
        <f>VLOOKUP(C492,[1]base_traduzida!$C$1:$CN$437,64,FALSE)</f>
        <v>0</v>
      </c>
      <c r="AY492">
        <f>VLOOKUP(C492,[1]base_traduzida!$C$1:$CN$437,65,FALSE)</f>
        <v>0</v>
      </c>
      <c r="AZ492">
        <f>VLOOKUP(C492,[1]base_traduzida!$C$1:$CN$437,69,FALSE)</f>
        <v>0</v>
      </c>
    </row>
    <row r="493" spans="1:52" x14ac:dyDescent="0.25">
      <c r="A493" t="s">
        <v>3696</v>
      </c>
      <c r="B493" t="s">
        <v>3697</v>
      </c>
      <c r="C493" t="s">
        <v>3698</v>
      </c>
      <c r="D493" t="s">
        <v>3699</v>
      </c>
      <c r="E493">
        <v>2019</v>
      </c>
      <c r="H493" t="s">
        <v>3700</v>
      </c>
      <c r="I493" t="s">
        <v>3701</v>
      </c>
      <c r="J493" t="s">
        <v>61</v>
      </c>
      <c r="L493">
        <v>1</v>
      </c>
      <c r="M493" t="b">
        <v>0</v>
      </c>
      <c r="N493" t="s">
        <v>3702</v>
      </c>
      <c r="O493" t="s">
        <v>72</v>
      </c>
      <c r="P493" t="s">
        <v>3703</v>
      </c>
      <c r="Q493" t="s">
        <v>3704</v>
      </c>
      <c r="S493">
        <v>155060</v>
      </c>
      <c r="T493" t="s">
        <v>54</v>
      </c>
      <c r="U493" t="s">
        <v>75</v>
      </c>
      <c r="W493" t="s">
        <v>57</v>
      </c>
      <c r="AA493">
        <f>VLOOKUP(C493,[1]base_traduzida!$C$1:$CN$437,8,FALSE)</f>
        <v>0</v>
      </c>
      <c r="AB493">
        <f>VLOOKUP(C493,[1]base_traduzida!$C$1:$CN$437,9,FALSE)</f>
        <v>0</v>
      </c>
      <c r="AC493">
        <f>VLOOKUP(C493,[1]base_traduzida!$C$1:$CN$437,16,FALSE)</f>
        <v>0</v>
      </c>
      <c r="AD493">
        <f>VLOOKUP(C493,[1]base_traduzida!$C$1:$CN$437,68,FALSE)</f>
        <v>1</v>
      </c>
      <c r="AE493">
        <f>VLOOKUP(C493,[1]base_traduzida!$C$1:$CN$437,67,FALSE)</f>
        <v>0</v>
      </c>
      <c r="AF493">
        <f>VLOOKUP(C493,[1]base_traduzida!$C$1:$CN$437,71,FALSE)</f>
        <v>0</v>
      </c>
      <c r="AG493">
        <f>VLOOKUP(C493,[1]base_traduzida!$C$1:$CN$437,72,FALSE)</f>
        <v>0</v>
      </c>
      <c r="AH493">
        <f>VLOOKUP(C493,[1]base_traduzida!$C$1:$CN$437,73,FALSE)</f>
        <v>0</v>
      </c>
      <c r="AI493">
        <f>VLOOKUP(C493,[1]base_traduzida!$C$1:$CN$437,74,FALSE)</f>
        <v>0</v>
      </c>
      <c r="AJ493">
        <f>VLOOKUP(C493,[1]base_traduzida!$C$1:$CN$437,75,FALSE)</f>
        <v>0</v>
      </c>
      <c r="AK493">
        <f>VLOOKUP(C493,[1]base_traduzida!$C$1:$CN$437,76,FALSE)</f>
        <v>0</v>
      </c>
      <c r="AL493">
        <f>VLOOKUP(C493,[1]base_traduzida!$C$1:$CN$437,77,FALSE)</f>
        <v>0</v>
      </c>
      <c r="AM493">
        <f>VLOOKUP(C493,[1]base_traduzida!$C$1:$CN$437,78,FALSE)</f>
        <v>0</v>
      </c>
      <c r="AN493">
        <v>0</v>
      </c>
      <c r="AO493">
        <f>VLOOKUP(C493,[1]base_traduzida!$C$1:$CN$437,80,FALSE)</f>
        <v>0</v>
      </c>
      <c r="AP493" t="str">
        <f>VLOOKUP(C493,[1]base_traduzida!$C$1:$CN$437,81,FALSE)</f>
        <v>Entra ou ñ para leitura: não</v>
      </c>
      <c r="AQ493">
        <v>0</v>
      </c>
      <c r="AR493">
        <f>VLOOKUP(C493,[1]base_traduzida!$C$1:$CN$437,85,FALSE)</f>
        <v>0</v>
      </c>
      <c r="AS493">
        <f>VLOOKUP(C493,[1]base_traduzida!$C$1:$CN$437,83,FALSE)</f>
        <v>44374</v>
      </c>
      <c r="AT493">
        <f>VLOOKUP(C493,[1]base_traduzida!$C$1:$CN$437,84,FALSE)</f>
        <v>0</v>
      </c>
      <c r="AU493" t="str">
        <f>VLOOKUP(C493,[1]base_traduzida!$C$1:$CN$437,82,FALSE)</f>
        <v>Ruim</v>
      </c>
      <c r="AV493">
        <f>VLOOKUP(C493,[1]base_traduzida!$C$1:$CN$437,90,FALSE)</f>
        <v>0</v>
      </c>
      <c r="AW493">
        <f>VLOOKUP(C493,[1]base_traduzida!$C$1:$CN$437,66,FALSE)</f>
        <v>0</v>
      </c>
      <c r="AX493">
        <f>VLOOKUP(C493,[1]base_traduzida!$C$1:$CN$437,64,FALSE)</f>
        <v>0</v>
      </c>
      <c r="AY493">
        <f>VLOOKUP(C493,[1]base_traduzida!$C$1:$CN$437,65,FALSE)</f>
        <v>0</v>
      </c>
      <c r="AZ493">
        <f>VLOOKUP(C493,[1]base_traduzida!$C$1:$CN$437,69,FALSE)</f>
        <v>0</v>
      </c>
    </row>
    <row r="494" spans="1:52" x14ac:dyDescent="0.25">
      <c r="A494" t="s">
        <v>3705</v>
      </c>
      <c r="B494" t="s">
        <v>3706</v>
      </c>
      <c r="C494" t="s">
        <v>3707</v>
      </c>
      <c r="D494" t="s">
        <v>3708</v>
      </c>
      <c r="E494">
        <v>2018</v>
      </c>
      <c r="G494">
        <v>8</v>
      </c>
      <c r="H494" t="s">
        <v>3709</v>
      </c>
      <c r="I494" t="s">
        <v>3710</v>
      </c>
      <c r="J494" t="s">
        <v>61</v>
      </c>
      <c r="L494">
        <v>11</v>
      </c>
      <c r="M494" t="b">
        <v>1</v>
      </c>
      <c r="N494" t="s">
        <v>3711</v>
      </c>
      <c r="O494" t="s">
        <v>1100</v>
      </c>
      <c r="T494" t="s">
        <v>54</v>
      </c>
      <c r="U494" t="s">
        <v>55</v>
      </c>
      <c r="V494" t="s">
        <v>149</v>
      </c>
      <c r="W494" t="s">
        <v>57</v>
      </c>
      <c r="AA494">
        <f>VLOOKUP(C494,[1]base_traduzida!$C$1:$CN$437,8,FALSE)</f>
        <v>0</v>
      </c>
      <c r="AB494">
        <f>VLOOKUP(C494,[1]base_traduzida!$C$1:$CN$437,9,FALSE)</f>
        <v>0</v>
      </c>
      <c r="AC494">
        <f>VLOOKUP(C494,[1]base_traduzida!$C$1:$CN$437,16,FALSE)</f>
        <v>0</v>
      </c>
      <c r="AD494">
        <f>VLOOKUP(C494,[1]base_traduzida!$C$1:$CN$437,68,FALSE)</f>
        <v>1</v>
      </c>
      <c r="AE494">
        <f>VLOOKUP(C494,[1]base_traduzida!$C$1:$CN$437,67,FALSE)</f>
        <v>0</v>
      </c>
      <c r="AF494">
        <f>VLOOKUP(C494,[1]base_traduzida!$C$1:$CN$437,71,FALSE)</f>
        <v>0</v>
      </c>
      <c r="AG494">
        <f>VLOOKUP(C494,[1]base_traduzida!$C$1:$CN$437,72,FALSE)</f>
        <v>0</v>
      </c>
      <c r="AH494">
        <f>VLOOKUP(C494,[1]base_traduzida!$C$1:$CN$437,73,FALSE)</f>
        <v>0</v>
      </c>
      <c r="AI494">
        <f>VLOOKUP(C494,[1]base_traduzida!$C$1:$CN$437,74,FALSE)</f>
        <v>0</v>
      </c>
      <c r="AJ494">
        <f>VLOOKUP(C494,[1]base_traduzida!$C$1:$CN$437,75,FALSE)</f>
        <v>0</v>
      </c>
      <c r="AK494">
        <f>VLOOKUP(C494,[1]base_traduzida!$C$1:$CN$437,76,FALSE)</f>
        <v>0</v>
      </c>
      <c r="AL494">
        <f>VLOOKUP(C494,[1]base_traduzida!$C$1:$CN$437,77,FALSE)</f>
        <v>0</v>
      </c>
      <c r="AM494">
        <f>VLOOKUP(C494,[1]base_traduzida!$C$1:$CN$437,78,FALSE)</f>
        <v>0</v>
      </c>
      <c r="AN494">
        <v>0</v>
      </c>
      <c r="AO494">
        <f>VLOOKUP(C494,[1]base_traduzida!$C$1:$CN$437,80,FALSE)</f>
        <v>0</v>
      </c>
      <c r="AP494" t="str">
        <f>VLOOKUP(C494,[1]base_traduzida!$C$1:$CN$437,81,FALSE)</f>
        <v>Entra ou ñ para leitura: não</v>
      </c>
      <c r="AQ494">
        <v>0</v>
      </c>
      <c r="AR494">
        <f>VLOOKUP(C494,[1]base_traduzida!$C$1:$CN$437,85,FALSE)</f>
        <v>0</v>
      </c>
      <c r="AS494">
        <f>VLOOKUP(C494,[1]base_traduzida!$C$1:$CN$437,83,FALSE)</f>
        <v>44374</v>
      </c>
      <c r="AT494">
        <f>VLOOKUP(C494,[1]base_traduzida!$C$1:$CN$437,84,FALSE)</f>
        <v>0</v>
      </c>
      <c r="AU494" t="str">
        <f>VLOOKUP(C494,[1]base_traduzida!$C$1:$CN$437,82,FALSE)</f>
        <v>Ruim</v>
      </c>
      <c r="AV494">
        <f>VLOOKUP(C494,[1]base_traduzida!$C$1:$CN$437,90,FALSE)</f>
        <v>0</v>
      </c>
      <c r="AW494">
        <f>VLOOKUP(C494,[1]base_traduzida!$C$1:$CN$437,66,FALSE)</f>
        <v>0</v>
      </c>
      <c r="AX494">
        <f>VLOOKUP(C494,[1]base_traduzida!$C$1:$CN$437,64,FALSE)</f>
        <v>0</v>
      </c>
      <c r="AY494">
        <f>VLOOKUP(C494,[1]base_traduzida!$C$1:$CN$437,65,FALSE)</f>
        <v>0</v>
      </c>
      <c r="AZ494" t="str">
        <f>VLOOKUP(C494,[1]base_traduzida!$C$1:$CN$437,69,FALSE)</f>
        <v>Entra ou ñ para leitura: não</v>
      </c>
    </row>
    <row r="495" spans="1:52" x14ac:dyDescent="0.25">
      <c r="A495" t="s">
        <v>3712</v>
      </c>
      <c r="C495" t="s">
        <v>3713</v>
      </c>
      <c r="D495" t="s">
        <v>3714</v>
      </c>
      <c r="E495">
        <v>2019</v>
      </c>
      <c r="G495">
        <v>3</v>
      </c>
      <c r="H495" t="s">
        <v>3715</v>
      </c>
      <c r="I495" t="s">
        <v>3716</v>
      </c>
      <c r="J495" t="s">
        <v>61</v>
      </c>
      <c r="L495">
        <v>11</v>
      </c>
      <c r="M495" t="b">
        <v>1</v>
      </c>
      <c r="N495" t="s">
        <v>3717</v>
      </c>
      <c r="O495" t="s">
        <v>3718</v>
      </c>
      <c r="P495" t="s">
        <v>3719</v>
      </c>
      <c r="Q495" t="s">
        <v>3720</v>
      </c>
      <c r="S495">
        <v>159367</v>
      </c>
      <c r="T495" t="s">
        <v>54</v>
      </c>
      <c r="U495" t="s">
        <v>75</v>
      </c>
      <c r="W495" t="s">
        <v>57</v>
      </c>
      <c r="AA495">
        <f>VLOOKUP(C495,[1]base_traduzida!$C$1:$CN$437,8,FALSE)</f>
        <v>0</v>
      </c>
      <c r="AB495">
        <f>VLOOKUP(C495,[1]base_traduzida!$C$1:$CN$437,9,FALSE)</f>
        <v>1</v>
      </c>
      <c r="AC495">
        <f>VLOOKUP(C495,[1]base_traduzida!$C$1:$CN$437,16,FALSE)</f>
        <v>0</v>
      </c>
      <c r="AD495">
        <f>VLOOKUP(C495,[1]base_traduzida!$C$1:$CN$437,68,FALSE)</f>
        <v>1</v>
      </c>
      <c r="AE495">
        <f>VLOOKUP(C495,[1]base_traduzida!$C$1:$CN$437,67,FALSE)</f>
        <v>0</v>
      </c>
      <c r="AF495">
        <f>VLOOKUP(C495,[1]base_traduzida!$C$1:$CN$437,71,FALSE)</f>
        <v>0</v>
      </c>
      <c r="AG495">
        <f>VLOOKUP(C495,[1]base_traduzida!$C$1:$CN$437,72,FALSE)</f>
        <v>0</v>
      </c>
      <c r="AH495">
        <f>VLOOKUP(C495,[1]base_traduzida!$C$1:$CN$437,73,FALSE)</f>
        <v>0</v>
      </c>
      <c r="AI495">
        <f>VLOOKUP(C495,[1]base_traduzida!$C$1:$CN$437,74,FALSE)</f>
        <v>0</v>
      </c>
      <c r="AJ495">
        <f>VLOOKUP(C495,[1]base_traduzida!$C$1:$CN$437,75,FALSE)</f>
        <v>0</v>
      </c>
      <c r="AK495">
        <f>VLOOKUP(C495,[1]base_traduzida!$C$1:$CN$437,76,FALSE)</f>
        <v>0</v>
      </c>
      <c r="AL495">
        <f>VLOOKUP(C495,[1]base_traduzida!$C$1:$CN$437,77,FALSE)</f>
        <v>0</v>
      </c>
      <c r="AM495">
        <f>VLOOKUP(C495,[1]base_traduzida!$C$1:$CN$437,78,FALSE)</f>
        <v>0</v>
      </c>
      <c r="AN495">
        <v>0</v>
      </c>
      <c r="AO495">
        <f>VLOOKUP(C495,[1]base_traduzida!$C$1:$CN$437,80,FALSE)</f>
        <v>0</v>
      </c>
      <c r="AP495" t="str">
        <f>VLOOKUP(C495,[1]base_traduzida!$C$1:$CN$437,81,FALSE)</f>
        <v>Entra ou ñ para leitura: talvez - Twitter e do Reddit - trabalho de aumento de base rotulada</v>
      </c>
      <c r="AQ495">
        <v>0</v>
      </c>
      <c r="AR495">
        <f>VLOOKUP(C495,[1]base_traduzida!$C$1:$CN$437,85,FALSE)</f>
        <v>0</v>
      </c>
      <c r="AS495">
        <f>VLOOKUP(C495,[1]base_traduzida!$C$1:$CN$437,83,FALSE)</f>
        <v>44372</v>
      </c>
      <c r="AT495">
        <f>VLOOKUP(C495,[1]base_traduzida!$C$1:$CN$437,84,FALSE)</f>
        <v>0</v>
      </c>
      <c r="AU495" t="str">
        <f>VLOOKUP(C495,[1]base_traduzida!$C$1:$CN$437,82,FALSE)</f>
        <v>Razoavel</v>
      </c>
      <c r="AV495">
        <f>VLOOKUP(C495,[1]base_traduzida!$C$1:$CN$437,90,FALSE)</f>
        <v>0</v>
      </c>
      <c r="AW495">
        <f>VLOOKUP(C495,[1]base_traduzida!$C$1:$CN$437,66,FALSE)</f>
        <v>0</v>
      </c>
      <c r="AX495">
        <f>VLOOKUP(C495,[1]base_traduzida!$C$1:$CN$437,64,FALSE)</f>
        <v>0</v>
      </c>
      <c r="AY495">
        <f>VLOOKUP(C495,[1]base_traduzida!$C$1:$CN$437,65,FALSE)</f>
        <v>0</v>
      </c>
      <c r="AZ495">
        <f>VLOOKUP(C495,[1]base_traduzida!$C$1:$CN$437,69,FALSE)</f>
        <v>0</v>
      </c>
    </row>
    <row r="496" spans="1:52" x14ac:dyDescent="0.25">
      <c r="A496" t="s">
        <v>3721</v>
      </c>
      <c r="C496" t="s">
        <v>3722</v>
      </c>
      <c r="D496" t="s">
        <v>3723</v>
      </c>
      <c r="E496">
        <v>2019</v>
      </c>
      <c r="G496">
        <v>2</v>
      </c>
      <c r="H496" t="s">
        <v>3724</v>
      </c>
      <c r="I496" t="s">
        <v>3725</v>
      </c>
      <c r="L496">
        <v>1</v>
      </c>
      <c r="M496" t="b">
        <v>0</v>
      </c>
      <c r="N496" t="s">
        <v>3726</v>
      </c>
      <c r="O496" t="s">
        <v>156</v>
      </c>
      <c r="P496" t="s">
        <v>3727</v>
      </c>
      <c r="Q496" t="s">
        <v>3728</v>
      </c>
      <c r="S496">
        <v>151877</v>
      </c>
      <c r="T496" t="s">
        <v>54</v>
      </c>
      <c r="U496" t="s">
        <v>75</v>
      </c>
      <c r="W496" t="s">
        <v>57</v>
      </c>
      <c r="AA496">
        <f>VLOOKUP(C496,[1]base_traduzida!$C$1:$CN$437,8,FALSE)</f>
        <v>0</v>
      </c>
      <c r="AB496">
        <f>VLOOKUP(C496,[1]base_traduzida!$C$1:$CN$437,9,FALSE)</f>
        <v>0</v>
      </c>
      <c r="AC496">
        <f>VLOOKUP(C496,[1]base_traduzida!$C$1:$CN$437,16,FALSE)</f>
        <v>0</v>
      </c>
      <c r="AD496">
        <f>VLOOKUP(C496,[1]base_traduzida!$C$1:$CN$437,68,FALSE)</f>
        <v>1</v>
      </c>
      <c r="AE496">
        <f>VLOOKUP(C496,[1]base_traduzida!$C$1:$CN$437,67,FALSE)</f>
        <v>0</v>
      </c>
      <c r="AF496">
        <f>VLOOKUP(C496,[1]base_traduzida!$C$1:$CN$437,71,FALSE)</f>
        <v>0</v>
      </c>
      <c r="AG496">
        <f>VLOOKUP(C496,[1]base_traduzida!$C$1:$CN$437,72,FALSE)</f>
        <v>0</v>
      </c>
      <c r="AH496">
        <f>VLOOKUP(C496,[1]base_traduzida!$C$1:$CN$437,73,FALSE)</f>
        <v>0</v>
      </c>
      <c r="AI496">
        <f>VLOOKUP(C496,[1]base_traduzida!$C$1:$CN$437,74,FALSE)</f>
        <v>0</v>
      </c>
      <c r="AJ496">
        <f>VLOOKUP(C496,[1]base_traduzida!$C$1:$CN$437,75,FALSE)</f>
        <v>0</v>
      </c>
      <c r="AK496">
        <f>VLOOKUP(C496,[1]base_traduzida!$C$1:$CN$437,76,FALSE)</f>
        <v>0</v>
      </c>
      <c r="AL496">
        <f>VLOOKUP(C496,[1]base_traduzida!$C$1:$CN$437,77,FALSE)</f>
        <v>0</v>
      </c>
      <c r="AM496">
        <f>VLOOKUP(C496,[1]base_traduzida!$C$1:$CN$437,78,FALSE)</f>
        <v>0</v>
      </c>
      <c r="AN496">
        <v>0</v>
      </c>
      <c r="AO496">
        <f>VLOOKUP(C496,[1]base_traduzida!$C$1:$CN$437,80,FALSE)</f>
        <v>0</v>
      </c>
      <c r="AP496" t="str">
        <f>VLOOKUP(C496,[1]base_traduzida!$C$1:$CN$437,81,FALSE)</f>
        <v>Entra ou ñ para leitura: não</v>
      </c>
      <c r="AQ496">
        <v>0</v>
      </c>
      <c r="AR496">
        <f>VLOOKUP(C496,[1]base_traduzida!$C$1:$CN$437,85,FALSE)</f>
        <v>0</v>
      </c>
      <c r="AS496">
        <f>VLOOKUP(C496,[1]base_traduzida!$C$1:$CN$437,83,FALSE)</f>
        <v>44374</v>
      </c>
      <c r="AT496">
        <f>VLOOKUP(C496,[1]base_traduzida!$C$1:$CN$437,84,FALSE)</f>
        <v>0</v>
      </c>
      <c r="AU496" t="str">
        <f>VLOOKUP(C496,[1]base_traduzida!$C$1:$CN$437,82,FALSE)</f>
        <v>Ruim</v>
      </c>
      <c r="AV496">
        <f>VLOOKUP(C496,[1]base_traduzida!$C$1:$CN$437,90,FALSE)</f>
        <v>0</v>
      </c>
      <c r="AW496">
        <f>VLOOKUP(C496,[1]base_traduzida!$C$1:$CN$437,66,FALSE)</f>
        <v>0</v>
      </c>
      <c r="AX496">
        <f>VLOOKUP(C496,[1]base_traduzida!$C$1:$CN$437,64,FALSE)</f>
        <v>0</v>
      </c>
      <c r="AY496">
        <f>VLOOKUP(C496,[1]base_traduzida!$C$1:$CN$437,65,FALSE)</f>
        <v>0</v>
      </c>
      <c r="AZ496">
        <f>VLOOKUP(C496,[1]base_traduzida!$C$1:$CN$437,69,FALSE)</f>
        <v>0</v>
      </c>
    </row>
    <row r="497" spans="1:52" x14ac:dyDescent="0.25">
      <c r="A497" t="s">
        <v>3729</v>
      </c>
      <c r="B497" t="s">
        <v>3730</v>
      </c>
      <c r="C497" t="s">
        <v>3731</v>
      </c>
      <c r="D497" t="s">
        <v>3732</v>
      </c>
      <c r="E497">
        <v>2017</v>
      </c>
      <c r="F497" t="s">
        <v>61</v>
      </c>
      <c r="G497">
        <v>30</v>
      </c>
      <c r="H497" t="s">
        <v>3733</v>
      </c>
      <c r="I497" t="s">
        <v>3734</v>
      </c>
      <c r="J497" t="s">
        <v>61</v>
      </c>
      <c r="L497">
        <v>1</v>
      </c>
      <c r="M497" t="b">
        <v>0</v>
      </c>
      <c r="N497" t="s">
        <v>3735</v>
      </c>
      <c r="O497" t="s">
        <v>451</v>
      </c>
      <c r="T497" t="s">
        <v>54</v>
      </c>
      <c r="U497" t="s">
        <v>55</v>
      </c>
      <c r="V497" t="s">
        <v>140</v>
      </c>
      <c r="W497" t="s">
        <v>57</v>
      </c>
      <c r="AA497">
        <f>VLOOKUP(C497,[1]base_traduzida!$C$1:$CN$437,8,FALSE)</f>
        <v>0</v>
      </c>
      <c r="AB497">
        <f>VLOOKUP(C497,[1]base_traduzida!$C$1:$CN$437,9,FALSE)</f>
        <v>1</v>
      </c>
      <c r="AC497">
        <f>VLOOKUP(C497,[1]base_traduzida!$C$1:$CN$437,16,FALSE)</f>
        <v>0</v>
      </c>
      <c r="AD497">
        <f>VLOOKUP(C497,[1]base_traduzida!$C$1:$CN$437,68,FALSE)</f>
        <v>1</v>
      </c>
      <c r="AE497">
        <f>VLOOKUP(C497,[1]base_traduzida!$C$1:$CN$437,67,FALSE)</f>
        <v>0</v>
      </c>
      <c r="AF497">
        <f>VLOOKUP(C497,[1]base_traduzida!$C$1:$CN$437,71,FALSE)</f>
        <v>0</v>
      </c>
      <c r="AG497">
        <f>VLOOKUP(C497,[1]base_traduzida!$C$1:$CN$437,72,FALSE)</f>
        <v>0</v>
      </c>
      <c r="AH497">
        <f>VLOOKUP(C497,[1]base_traduzida!$C$1:$CN$437,73,FALSE)</f>
        <v>0</v>
      </c>
      <c r="AI497">
        <f>VLOOKUP(C497,[1]base_traduzida!$C$1:$CN$437,74,FALSE)</f>
        <v>0</v>
      </c>
      <c r="AJ497">
        <f>VLOOKUP(C497,[1]base_traduzida!$C$1:$CN$437,75,FALSE)</f>
        <v>0</v>
      </c>
      <c r="AK497">
        <f>VLOOKUP(C497,[1]base_traduzida!$C$1:$CN$437,76,FALSE)</f>
        <v>0</v>
      </c>
      <c r="AL497">
        <f>VLOOKUP(C497,[1]base_traduzida!$C$1:$CN$437,77,FALSE)</f>
        <v>0</v>
      </c>
      <c r="AM497">
        <f>VLOOKUP(C497,[1]base_traduzida!$C$1:$CN$437,78,FALSE)</f>
        <v>0</v>
      </c>
      <c r="AN497">
        <v>0</v>
      </c>
      <c r="AO497">
        <f>VLOOKUP(C497,[1]base_traduzida!$C$1:$CN$437,80,FALSE)</f>
        <v>0</v>
      </c>
      <c r="AP497" t="str">
        <f>VLOOKUP(C497,[1]base_traduzida!$C$1:$CN$437,81,FALSE)</f>
        <v>Entra ou ñ para leitura: talvez</v>
      </c>
      <c r="AQ497">
        <v>0</v>
      </c>
      <c r="AR497">
        <f>VLOOKUP(C497,[1]base_traduzida!$C$1:$CN$437,85,FALSE)</f>
        <v>0</v>
      </c>
      <c r="AS497">
        <f>VLOOKUP(C497,[1]base_traduzida!$C$1:$CN$437,83,FALSE)</f>
        <v>44369</v>
      </c>
      <c r="AT497">
        <f>VLOOKUP(C497,[1]base_traduzida!$C$1:$CN$437,84,FALSE)</f>
        <v>0</v>
      </c>
      <c r="AU497" t="str">
        <f>VLOOKUP(C497,[1]base_traduzida!$C$1:$CN$437,82,FALSE)</f>
        <v>Razoavel</v>
      </c>
      <c r="AV497">
        <f>VLOOKUP(C497,[1]base_traduzida!$C$1:$CN$437,90,FALSE)</f>
        <v>0</v>
      </c>
      <c r="AW497">
        <f>VLOOKUP(C497,[1]base_traduzida!$C$1:$CN$437,66,FALSE)</f>
        <v>0</v>
      </c>
      <c r="AX497">
        <f>VLOOKUP(C497,[1]base_traduzida!$C$1:$CN$437,64,FALSE)</f>
        <v>0</v>
      </c>
      <c r="AY497">
        <f>VLOOKUP(C497,[1]base_traduzida!$C$1:$CN$437,65,FALSE)</f>
        <v>0</v>
      </c>
      <c r="AZ497">
        <f>VLOOKUP(C497,[1]base_traduzida!$C$1:$CN$437,69,FALSE)</f>
        <v>0</v>
      </c>
    </row>
    <row r="498" spans="1:52" x14ac:dyDescent="0.25">
      <c r="C498" t="s">
        <v>3736</v>
      </c>
      <c r="D498" t="s">
        <v>3737</v>
      </c>
      <c r="I498" t="s">
        <v>523</v>
      </c>
      <c r="W498" t="s">
        <v>524</v>
      </c>
      <c r="X498">
        <v>2018</v>
      </c>
      <c r="Y498" t="s">
        <v>3738</v>
      </c>
      <c r="AA498">
        <f>VLOOKUP(C498,[1]base_traduzida!$C$1:$CN$437,8,FALSE)</f>
        <v>0</v>
      </c>
      <c r="AB498">
        <f>VLOOKUP(C498,[1]base_traduzida!$C$1:$CN$437,9,FALSE)</f>
        <v>0</v>
      </c>
      <c r="AC498">
        <f>VLOOKUP(C498,[1]base_traduzida!$C$1:$CN$437,16,FALSE)</f>
        <v>0</v>
      </c>
      <c r="AD498">
        <f>VLOOKUP(C498,[1]base_traduzida!$C$1:$CN$437,68,FALSE)</f>
        <v>0</v>
      </c>
      <c r="AE498">
        <f>VLOOKUP(C498,[1]base_traduzida!$C$1:$CN$437,67,FALSE)</f>
        <v>0</v>
      </c>
      <c r="AF498">
        <f>VLOOKUP(C498,[1]base_traduzida!$C$1:$CN$437,71,FALSE)</f>
        <v>0</v>
      </c>
      <c r="AG498">
        <f>VLOOKUP(C498,[1]base_traduzida!$C$1:$CN$437,72,FALSE)</f>
        <v>0</v>
      </c>
      <c r="AH498">
        <f>VLOOKUP(C498,[1]base_traduzida!$C$1:$CN$437,73,FALSE)</f>
        <v>0</v>
      </c>
      <c r="AI498">
        <f>VLOOKUP(C498,[1]base_traduzida!$C$1:$CN$437,74,FALSE)</f>
        <v>0</v>
      </c>
      <c r="AJ498">
        <f>VLOOKUP(C498,[1]base_traduzida!$C$1:$CN$437,75,FALSE)</f>
        <v>0</v>
      </c>
      <c r="AK498">
        <f>VLOOKUP(C498,[1]base_traduzida!$C$1:$CN$437,76,FALSE)</f>
        <v>0</v>
      </c>
      <c r="AL498">
        <f>VLOOKUP(C498,[1]base_traduzida!$C$1:$CN$437,77,FALSE)</f>
        <v>0</v>
      </c>
      <c r="AM498">
        <f>VLOOKUP(C498,[1]base_traduzida!$C$1:$CN$437,78,FALSE)</f>
        <v>0</v>
      </c>
      <c r="AN498">
        <v>0</v>
      </c>
      <c r="AO498">
        <f>VLOOKUP(C498,[1]base_traduzida!$C$1:$CN$437,80,FALSE)</f>
        <v>0</v>
      </c>
      <c r="AP498" t="str">
        <f>VLOOKUP(C498,[1]base_traduzida!$C$1:$CN$437,81,FALSE)</f>
        <v xml:space="preserve">Entra ou ñ para leitura: não </v>
      </c>
      <c r="AQ498">
        <v>0</v>
      </c>
      <c r="AR498">
        <f>VLOOKUP(C498,[1]base_traduzida!$C$1:$CN$437,85,FALSE)</f>
        <v>0</v>
      </c>
      <c r="AS498">
        <f>VLOOKUP(C498,[1]base_traduzida!$C$1:$CN$437,83,FALSE)</f>
        <v>44379</v>
      </c>
      <c r="AT498">
        <f>VLOOKUP(C498,[1]base_traduzida!$C$1:$CN$437,84,FALSE)</f>
        <v>0</v>
      </c>
      <c r="AU498" t="str">
        <f>VLOOKUP(C498,[1]base_traduzida!$C$1:$CN$437,82,FALSE)</f>
        <v>Ruim</v>
      </c>
      <c r="AV498">
        <f>VLOOKUP(C498,[1]base_traduzida!$C$1:$CN$437,90,FALSE)</f>
        <v>0</v>
      </c>
      <c r="AW498">
        <f>VLOOKUP(C498,[1]base_traduzida!$C$1:$CN$437,66,FALSE)</f>
        <v>0</v>
      </c>
      <c r="AX498">
        <f>VLOOKUP(C498,[1]base_traduzida!$C$1:$CN$437,64,FALSE)</f>
        <v>0</v>
      </c>
      <c r="AY498">
        <f>VLOOKUP(C498,[1]base_traduzida!$C$1:$CN$437,65,FALSE)</f>
        <v>0</v>
      </c>
      <c r="AZ498">
        <f>VLOOKUP(C498,[1]base_traduzida!$C$1:$CN$437,69,FALSE)</f>
        <v>0</v>
      </c>
    </row>
    <row r="499" spans="1:52" x14ac:dyDescent="0.25">
      <c r="A499" t="s">
        <v>3739</v>
      </c>
      <c r="C499" t="s">
        <v>3740</v>
      </c>
      <c r="D499" t="s">
        <v>3741</v>
      </c>
      <c r="E499">
        <v>2013</v>
      </c>
      <c r="G499">
        <v>3</v>
      </c>
      <c r="H499" t="s">
        <v>3742</v>
      </c>
      <c r="I499" t="s">
        <v>3743</v>
      </c>
      <c r="J499" t="s">
        <v>61</v>
      </c>
      <c r="L499">
        <v>1</v>
      </c>
      <c r="M499" t="b">
        <v>0</v>
      </c>
      <c r="N499" t="s">
        <v>3744</v>
      </c>
      <c r="O499" t="s">
        <v>156</v>
      </c>
      <c r="P499" t="s">
        <v>1171</v>
      </c>
      <c r="Q499" t="s">
        <v>1172</v>
      </c>
      <c r="S499">
        <v>110354</v>
      </c>
      <c r="T499" t="s">
        <v>54</v>
      </c>
      <c r="U499" t="s">
        <v>75</v>
      </c>
      <c r="W499" t="s">
        <v>57</v>
      </c>
      <c r="AA499">
        <f>VLOOKUP(C499,[1]base_traduzida!$C$1:$CN$437,8,FALSE)</f>
        <v>0</v>
      </c>
      <c r="AB499">
        <f>VLOOKUP(C499,[1]base_traduzida!$C$1:$CN$437,9,FALSE)</f>
        <v>0</v>
      </c>
      <c r="AC499">
        <f>VLOOKUP(C499,[1]base_traduzida!$C$1:$CN$437,16,FALSE)</f>
        <v>0</v>
      </c>
      <c r="AD499">
        <f>VLOOKUP(C499,[1]base_traduzida!$C$1:$CN$437,68,FALSE)</f>
        <v>0</v>
      </c>
      <c r="AE499">
        <f>VLOOKUP(C499,[1]base_traduzida!$C$1:$CN$437,67,FALSE)</f>
        <v>0</v>
      </c>
      <c r="AF499">
        <f>VLOOKUP(C499,[1]base_traduzida!$C$1:$CN$437,71,FALSE)</f>
        <v>0</v>
      </c>
      <c r="AG499">
        <f>VLOOKUP(C499,[1]base_traduzida!$C$1:$CN$437,72,FALSE)</f>
        <v>0</v>
      </c>
      <c r="AH499">
        <f>VLOOKUP(C499,[1]base_traduzida!$C$1:$CN$437,73,FALSE)</f>
        <v>0</v>
      </c>
      <c r="AI499">
        <f>VLOOKUP(C499,[1]base_traduzida!$C$1:$CN$437,74,FALSE)</f>
        <v>0</v>
      </c>
      <c r="AJ499">
        <f>VLOOKUP(C499,[1]base_traduzida!$C$1:$CN$437,75,FALSE)</f>
        <v>0</v>
      </c>
      <c r="AK499">
        <f>VLOOKUP(C499,[1]base_traduzida!$C$1:$CN$437,76,FALSE)</f>
        <v>0</v>
      </c>
      <c r="AL499">
        <f>VLOOKUP(C499,[1]base_traduzida!$C$1:$CN$437,77,FALSE)</f>
        <v>0</v>
      </c>
      <c r="AM499">
        <f>VLOOKUP(C499,[1]base_traduzida!$C$1:$CN$437,78,FALSE)</f>
        <v>0</v>
      </c>
      <c r="AN499">
        <v>0</v>
      </c>
      <c r="AO499">
        <f>VLOOKUP(C499,[1]base_traduzida!$C$1:$CN$437,80,FALSE)</f>
        <v>0</v>
      </c>
      <c r="AP499">
        <f>VLOOKUP(C499,[1]base_traduzida!$C$1:$CN$437,81,FALSE)</f>
        <v>0</v>
      </c>
      <c r="AQ499">
        <v>0</v>
      </c>
      <c r="AR499">
        <f>VLOOKUP(C499,[1]base_traduzida!$C$1:$CN$437,85,FALSE)</f>
        <v>0</v>
      </c>
      <c r="AS499">
        <f>VLOOKUP(C499,[1]base_traduzida!$C$1:$CN$437,83,FALSE)</f>
        <v>0</v>
      </c>
      <c r="AT499">
        <f>VLOOKUP(C499,[1]base_traduzida!$C$1:$CN$437,84,FALSE)</f>
        <v>0</v>
      </c>
      <c r="AU499">
        <f>VLOOKUP(C499,[1]base_traduzida!$C$1:$CN$437,82,FALSE)</f>
        <v>0</v>
      </c>
      <c r="AV499">
        <f>VLOOKUP(C499,[1]base_traduzida!$C$1:$CN$437,90,FALSE)</f>
        <v>0</v>
      </c>
      <c r="AW499">
        <f>VLOOKUP(C499,[1]base_traduzida!$C$1:$CN$437,66,FALSE)</f>
        <v>0</v>
      </c>
      <c r="AX499">
        <f>VLOOKUP(C499,[1]base_traduzida!$C$1:$CN$437,64,FALSE)</f>
        <v>0</v>
      </c>
      <c r="AY499">
        <f>VLOOKUP(C499,[1]base_traduzida!$C$1:$CN$437,65,FALSE)</f>
        <v>0</v>
      </c>
      <c r="AZ499">
        <f>VLOOKUP(C499,[1]base_traduzida!$C$1:$CN$437,69,FALSE)</f>
        <v>0</v>
      </c>
    </row>
    <row r="500" spans="1:52" x14ac:dyDescent="0.25">
      <c r="A500" t="s">
        <v>3745</v>
      </c>
      <c r="C500" t="s">
        <v>3746</v>
      </c>
      <c r="D500" t="s">
        <v>3747</v>
      </c>
      <c r="E500">
        <v>2022</v>
      </c>
      <c r="H500" t="s">
        <v>3748</v>
      </c>
      <c r="I500" t="s">
        <v>3749</v>
      </c>
      <c r="J500" t="s">
        <v>61</v>
      </c>
      <c r="L500">
        <v>9</v>
      </c>
      <c r="M500" t="b">
        <v>1</v>
      </c>
      <c r="N500" t="s">
        <v>3750</v>
      </c>
      <c r="O500" t="s">
        <v>156</v>
      </c>
      <c r="P500" t="s">
        <v>3751</v>
      </c>
      <c r="Q500" t="s">
        <v>3752</v>
      </c>
      <c r="S500">
        <v>178680</v>
      </c>
      <c r="T500" t="s">
        <v>54</v>
      </c>
      <c r="U500" t="s">
        <v>75</v>
      </c>
      <c r="W500" t="s">
        <v>57</v>
      </c>
      <c r="AA500" t="e">
        <f>VLOOKUP(C500,[1]base_traduzida!$C$1:$CN$437,8,FALSE)</f>
        <v>#N/A</v>
      </c>
      <c r="AB500" t="e">
        <f>VLOOKUP(C500,[1]base_traduzida!$C$1:$CN$437,9,FALSE)</f>
        <v>#N/A</v>
      </c>
      <c r="AC500" t="e">
        <f>VLOOKUP(C500,[1]base_traduzida!$C$1:$CN$437,16,FALSE)</f>
        <v>#N/A</v>
      </c>
      <c r="AD500" t="e">
        <f>VLOOKUP(C500,[1]base_traduzida!$C$1:$CN$437,68,FALSE)</f>
        <v>#N/A</v>
      </c>
      <c r="AE500" t="e">
        <f>VLOOKUP(C500,[1]base_traduzida!$C$1:$CN$437,67,FALSE)</f>
        <v>#N/A</v>
      </c>
      <c r="AF500" t="e">
        <f>VLOOKUP(C500,[1]base_traduzida!$C$1:$CN$437,71,FALSE)</f>
        <v>#N/A</v>
      </c>
      <c r="AG500" t="e">
        <f>VLOOKUP(C500,[1]base_traduzida!$C$1:$CN$437,72,FALSE)</f>
        <v>#N/A</v>
      </c>
      <c r="AH500" t="e">
        <f>VLOOKUP(C500,[1]base_traduzida!$C$1:$CN$437,73,FALSE)</f>
        <v>#N/A</v>
      </c>
      <c r="AI500" t="e">
        <f>VLOOKUP(C500,[1]base_traduzida!$C$1:$CN$437,74,FALSE)</f>
        <v>#N/A</v>
      </c>
      <c r="AJ500" t="e">
        <f>VLOOKUP(C500,[1]base_traduzida!$C$1:$CN$437,75,FALSE)</f>
        <v>#N/A</v>
      </c>
      <c r="AK500" t="e">
        <f>VLOOKUP(C500,[1]base_traduzida!$C$1:$CN$437,76,FALSE)</f>
        <v>#N/A</v>
      </c>
      <c r="AL500" t="e">
        <f>VLOOKUP(C500,[1]base_traduzida!$C$1:$CN$437,77,FALSE)</f>
        <v>#N/A</v>
      </c>
      <c r="AM500" t="e">
        <f>VLOOKUP(C500,[1]base_traduzida!$C$1:$CN$437,78,FALSE)</f>
        <v>#N/A</v>
      </c>
      <c r="AN500">
        <v>0</v>
      </c>
      <c r="AO500" t="e">
        <f>VLOOKUP(C500,[1]base_traduzida!$C$1:$CN$437,80,FALSE)</f>
        <v>#N/A</v>
      </c>
      <c r="AP500" t="e">
        <f>VLOOKUP(C500,[1]base_traduzida!$C$1:$CN$437,81,FALSE)</f>
        <v>#N/A</v>
      </c>
      <c r="AQ500">
        <v>0</v>
      </c>
      <c r="AR500" t="e">
        <f>VLOOKUP(C500,[1]base_traduzida!$C$1:$CN$437,85,FALSE)</f>
        <v>#N/A</v>
      </c>
      <c r="AS500" t="e">
        <f>VLOOKUP(C500,[1]base_traduzida!$C$1:$CN$437,83,FALSE)</f>
        <v>#N/A</v>
      </c>
      <c r="AT500" t="e">
        <f>VLOOKUP(C500,[1]base_traduzida!$C$1:$CN$437,84,FALSE)</f>
        <v>#N/A</v>
      </c>
      <c r="AU500" t="e">
        <f>VLOOKUP(C500,[1]base_traduzida!$C$1:$CN$437,82,FALSE)</f>
        <v>#N/A</v>
      </c>
      <c r="AV500" t="e">
        <f>VLOOKUP(C500,[1]base_traduzida!$C$1:$CN$437,90,FALSE)</f>
        <v>#N/A</v>
      </c>
      <c r="AW500" t="e">
        <f>VLOOKUP(C500,[1]base_traduzida!$C$1:$CN$437,66,FALSE)</f>
        <v>#N/A</v>
      </c>
      <c r="AX500" t="e">
        <f>VLOOKUP(C500,[1]base_traduzida!$C$1:$CN$437,64,FALSE)</f>
        <v>#N/A</v>
      </c>
      <c r="AY500" t="e">
        <f>VLOOKUP(C500,[1]base_traduzida!$C$1:$CN$437,65,FALSE)</f>
        <v>#N/A</v>
      </c>
      <c r="AZ500" t="e">
        <f>VLOOKUP(C500,[1]base_traduzida!$C$1:$CN$437,69,FALSE)</f>
        <v>#N/A</v>
      </c>
    </row>
    <row r="501" spans="1:52" x14ac:dyDescent="0.25">
      <c r="A501" t="s">
        <v>3753</v>
      </c>
      <c r="C501" t="s">
        <v>3754</v>
      </c>
      <c r="D501" t="s">
        <v>3755</v>
      </c>
      <c r="E501">
        <v>2018</v>
      </c>
      <c r="G501">
        <v>1</v>
      </c>
      <c r="H501" t="s">
        <v>3756</v>
      </c>
      <c r="I501" t="s">
        <v>3757</v>
      </c>
      <c r="J501" t="s">
        <v>61</v>
      </c>
      <c r="L501">
        <v>8</v>
      </c>
      <c r="M501" t="b">
        <v>1</v>
      </c>
      <c r="N501" t="s">
        <v>3758</v>
      </c>
      <c r="O501" t="s">
        <v>156</v>
      </c>
      <c r="P501" t="s">
        <v>3410</v>
      </c>
      <c r="Q501" t="s">
        <v>3411</v>
      </c>
      <c r="S501">
        <v>138187</v>
      </c>
      <c r="T501" t="s">
        <v>54</v>
      </c>
      <c r="U501" t="s">
        <v>75</v>
      </c>
      <c r="W501" t="s">
        <v>57</v>
      </c>
      <c r="AA501">
        <f>VLOOKUP(C501,[1]base_traduzida!$C$1:$CN$437,8,FALSE)</f>
        <v>0</v>
      </c>
      <c r="AB501">
        <f>VLOOKUP(C501,[1]base_traduzida!$C$1:$CN$437,9,FALSE)</f>
        <v>0</v>
      </c>
      <c r="AC501">
        <f>VLOOKUP(C501,[1]base_traduzida!$C$1:$CN$437,16,FALSE)</f>
        <v>0</v>
      </c>
      <c r="AD501">
        <f>VLOOKUP(C501,[1]base_traduzida!$C$1:$CN$437,68,FALSE)</f>
        <v>1</v>
      </c>
      <c r="AE501">
        <f>VLOOKUP(C501,[1]base_traduzida!$C$1:$CN$437,67,FALSE)</f>
        <v>0</v>
      </c>
      <c r="AF501">
        <f>VLOOKUP(C501,[1]base_traduzida!$C$1:$CN$437,71,FALSE)</f>
        <v>0</v>
      </c>
      <c r="AG501">
        <f>VLOOKUP(C501,[1]base_traduzida!$C$1:$CN$437,72,FALSE)</f>
        <v>0</v>
      </c>
      <c r="AH501">
        <f>VLOOKUP(C501,[1]base_traduzida!$C$1:$CN$437,73,FALSE)</f>
        <v>0</v>
      </c>
      <c r="AI501">
        <f>VLOOKUP(C501,[1]base_traduzida!$C$1:$CN$437,74,FALSE)</f>
        <v>0</v>
      </c>
      <c r="AJ501">
        <f>VLOOKUP(C501,[1]base_traduzida!$C$1:$CN$437,75,FALSE)</f>
        <v>0</v>
      </c>
      <c r="AK501">
        <f>VLOOKUP(C501,[1]base_traduzida!$C$1:$CN$437,76,FALSE)</f>
        <v>0</v>
      </c>
      <c r="AL501">
        <f>VLOOKUP(C501,[1]base_traduzida!$C$1:$CN$437,77,FALSE)</f>
        <v>0</v>
      </c>
      <c r="AM501">
        <f>VLOOKUP(C501,[1]base_traduzida!$C$1:$CN$437,78,FALSE)</f>
        <v>0</v>
      </c>
      <c r="AN501">
        <v>0</v>
      </c>
      <c r="AO501">
        <f>VLOOKUP(C501,[1]base_traduzida!$C$1:$CN$437,80,FALSE)</f>
        <v>0</v>
      </c>
      <c r="AP501" t="str">
        <f>VLOOKUP(C501,[1]base_traduzida!$C$1:$CN$437,81,FALSE)</f>
        <v>Entra ou ñ para leitura: talvez</v>
      </c>
      <c r="AQ501">
        <v>0</v>
      </c>
      <c r="AR501">
        <f>VLOOKUP(C501,[1]base_traduzida!$C$1:$CN$437,85,FALSE)</f>
        <v>0</v>
      </c>
      <c r="AS501">
        <f>VLOOKUP(C501,[1]base_traduzida!$C$1:$CN$437,83,FALSE)</f>
        <v>44374</v>
      </c>
      <c r="AT501">
        <f>VLOOKUP(C501,[1]base_traduzida!$C$1:$CN$437,84,FALSE)</f>
        <v>0</v>
      </c>
      <c r="AU501" t="str">
        <f>VLOOKUP(C501,[1]base_traduzida!$C$1:$CN$437,82,FALSE)</f>
        <v>Razoavel</v>
      </c>
      <c r="AV501">
        <f>VLOOKUP(C501,[1]base_traduzida!$C$1:$CN$437,90,FALSE)</f>
        <v>0</v>
      </c>
      <c r="AW501">
        <f>VLOOKUP(C501,[1]base_traduzida!$C$1:$CN$437,66,FALSE)</f>
        <v>0</v>
      </c>
      <c r="AX501">
        <f>VLOOKUP(C501,[1]base_traduzida!$C$1:$CN$437,64,FALSE)</f>
        <v>0</v>
      </c>
      <c r="AY501">
        <f>VLOOKUP(C501,[1]base_traduzida!$C$1:$CN$437,65,FALSE)</f>
        <v>0</v>
      </c>
      <c r="AZ501" t="str">
        <f>VLOOKUP(C501,[1]base_traduzida!$C$1:$CN$437,69,FALSE)</f>
        <v>Entra ou ñ para leitura: sim - razoavel</v>
      </c>
    </row>
    <row r="502" spans="1:52" x14ac:dyDescent="0.25">
      <c r="A502" t="s">
        <v>3759</v>
      </c>
      <c r="C502" t="s">
        <v>3760</v>
      </c>
      <c r="D502" t="s">
        <v>3761</v>
      </c>
      <c r="E502">
        <v>2014</v>
      </c>
      <c r="F502" t="s">
        <v>61</v>
      </c>
      <c r="H502" t="s">
        <v>3762</v>
      </c>
      <c r="I502" t="s">
        <v>3763</v>
      </c>
      <c r="J502" t="s">
        <v>61</v>
      </c>
      <c r="L502">
        <v>15</v>
      </c>
      <c r="M502" t="b">
        <v>1</v>
      </c>
      <c r="N502" t="s">
        <v>3764</v>
      </c>
      <c r="O502" t="s">
        <v>3555</v>
      </c>
      <c r="T502" t="s">
        <v>54</v>
      </c>
      <c r="U502" t="s">
        <v>792</v>
      </c>
      <c r="W502" t="s">
        <v>57</v>
      </c>
      <c r="AA502">
        <f>VLOOKUP(C502,[1]base_traduzida!$C$1:$CN$437,8,FALSE)</f>
        <v>0</v>
      </c>
      <c r="AB502">
        <f>VLOOKUP(C502,[1]base_traduzida!$C$1:$CN$437,9,FALSE)</f>
        <v>0</v>
      </c>
      <c r="AC502">
        <f>VLOOKUP(C502,[1]base_traduzida!$C$1:$CN$437,16,FALSE)</f>
        <v>0</v>
      </c>
      <c r="AD502">
        <f>VLOOKUP(C502,[1]base_traduzida!$C$1:$CN$437,68,FALSE)</f>
        <v>0</v>
      </c>
      <c r="AE502">
        <f>VLOOKUP(C502,[1]base_traduzida!$C$1:$CN$437,67,FALSE)</f>
        <v>0</v>
      </c>
      <c r="AF502">
        <f>VLOOKUP(C502,[1]base_traduzida!$C$1:$CN$437,71,FALSE)</f>
        <v>0</v>
      </c>
      <c r="AG502">
        <f>VLOOKUP(C502,[1]base_traduzida!$C$1:$CN$437,72,FALSE)</f>
        <v>0</v>
      </c>
      <c r="AH502">
        <f>VLOOKUP(C502,[1]base_traduzida!$C$1:$CN$437,73,FALSE)</f>
        <v>0</v>
      </c>
      <c r="AI502">
        <f>VLOOKUP(C502,[1]base_traduzida!$C$1:$CN$437,74,FALSE)</f>
        <v>0</v>
      </c>
      <c r="AJ502">
        <f>VLOOKUP(C502,[1]base_traduzida!$C$1:$CN$437,75,FALSE)</f>
        <v>0</v>
      </c>
      <c r="AK502">
        <f>VLOOKUP(C502,[1]base_traduzida!$C$1:$CN$437,76,FALSE)</f>
        <v>0</v>
      </c>
      <c r="AL502">
        <f>VLOOKUP(C502,[1]base_traduzida!$C$1:$CN$437,77,FALSE)</f>
        <v>0</v>
      </c>
      <c r="AM502">
        <f>VLOOKUP(C502,[1]base_traduzida!$C$1:$CN$437,78,FALSE)</f>
        <v>0</v>
      </c>
      <c r="AN502">
        <v>0</v>
      </c>
      <c r="AO502">
        <f>VLOOKUP(C502,[1]base_traduzida!$C$1:$CN$437,80,FALSE)</f>
        <v>0</v>
      </c>
      <c r="AP502">
        <f>VLOOKUP(C502,[1]base_traduzida!$C$1:$CN$437,81,FALSE)</f>
        <v>0</v>
      </c>
      <c r="AQ502">
        <v>0</v>
      </c>
      <c r="AR502">
        <f>VLOOKUP(C502,[1]base_traduzida!$C$1:$CN$437,85,FALSE)</f>
        <v>0</v>
      </c>
      <c r="AS502">
        <f>VLOOKUP(C502,[1]base_traduzida!$C$1:$CN$437,83,FALSE)</f>
        <v>0</v>
      </c>
      <c r="AT502">
        <f>VLOOKUP(C502,[1]base_traduzida!$C$1:$CN$437,84,FALSE)</f>
        <v>0</v>
      </c>
      <c r="AU502">
        <f>VLOOKUP(C502,[1]base_traduzida!$C$1:$CN$437,82,FALSE)</f>
        <v>0</v>
      </c>
      <c r="AV502">
        <f>VLOOKUP(C502,[1]base_traduzida!$C$1:$CN$437,90,FALSE)</f>
        <v>0</v>
      </c>
      <c r="AW502">
        <f>VLOOKUP(C502,[1]base_traduzida!$C$1:$CN$437,66,FALSE)</f>
        <v>0</v>
      </c>
      <c r="AX502">
        <f>VLOOKUP(C502,[1]base_traduzida!$C$1:$CN$437,64,FALSE)</f>
        <v>0</v>
      </c>
      <c r="AY502">
        <f>VLOOKUP(C502,[1]base_traduzida!$C$1:$CN$437,65,FALSE)</f>
        <v>0</v>
      </c>
      <c r="AZ502">
        <f>VLOOKUP(C502,[1]base_traduzida!$C$1:$CN$437,69,FALSE)</f>
        <v>0</v>
      </c>
    </row>
    <row r="503" spans="1:52" x14ac:dyDescent="0.25">
      <c r="A503" t="s">
        <v>3765</v>
      </c>
      <c r="B503" t="s">
        <v>3766</v>
      </c>
      <c r="C503" t="s">
        <v>3767</v>
      </c>
      <c r="D503" t="s">
        <v>3768</v>
      </c>
      <c r="E503">
        <v>2010</v>
      </c>
      <c r="H503" t="s">
        <v>3769</v>
      </c>
      <c r="I503" t="s">
        <v>3770</v>
      </c>
      <c r="J503" t="s">
        <v>61</v>
      </c>
      <c r="L503">
        <v>8</v>
      </c>
      <c r="M503" t="b">
        <v>1</v>
      </c>
      <c r="N503" t="s">
        <v>3771</v>
      </c>
      <c r="P503" t="s">
        <v>3772</v>
      </c>
      <c r="Q503" t="s">
        <v>3773</v>
      </c>
      <c r="R503" t="s">
        <v>3774</v>
      </c>
      <c r="S503">
        <v>82005</v>
      </c>
      <c r="T503" t="s">
        <v>54</v>
      </c>
      <c r="U503" t="s">
        <v>75</v>
      </c>
      <c r="V503" t="s">
        <v>56</v>
      </c>
      <c r="W503" t="s">
        <v>57</v>
      </c>
      <c r="AA503">
        <f>VLOOKUP(C503,[1]base_traduzida!$C$1:$CN$437,8,FALSE)</f>
        <v>0</v>
      </c>
      <c r="AB503">
        <f>VLOOKUP(C503,[1]base_traduzida!$C$1:$CN$437,9,FALSE)</f>
        <v>0</v>
      </c>
      <c r="AC503">
        <f>VLOOKUP(C503,[1]base_traduzida!$C$1:$CN$437,16,FALSE)</f>
        <v>0</v>
      </c>
      <c r="AD503">
        <f>VLOOKUP(C503,[1]base_traduzida!$C$1:$CN$437,68,FALSE)</f>
        <v>0</v>
      </c>
      <c r="AE503">
        <f>VLOOKUP(C503,[1]base_traduzida!$C$1:$CN$437,67,FALSE)</f>
        <v>0</v>
      </c>
      <c r="AF503">
        <f>VLOOKUP(C503,[1]base_traduzida!$C$1:$CN$437,71,FALSE)</f>
        <v>0</v>
      </c>
      <c r="AG503">
        <f>VLOOKUP(C503,[1]base_traduzida!$C$1:$CN$437,72,FALSE)</f>
        <v>0</v>
      </c>
      <c r="AH503">
        <f>VLOOKUP(C503,[1]base_traduzida!$C$1:$CN$437,73,FALSE)</f>
        <v>0</v>
      </c>
      <c r="AI503">
        <f>VLOOKUP(C503,[1]base_traduzida!$C$1:$CN$437,74,FALSE)</f>
        <v>0</v>
      </c>
      <c r="AJ503">
        <f>VLOOKUP(C503,[1]base_traduzida!$C$1:$CN$437,75,FALSE)</f>
        <v>0</v>
      </c>
      <c r="AK503">
        <f>VLOOKUP(C503,[1]base_traduzida!$C$1:$CN$437,76,FALSE)</f>
        <v>0</v>
      </c>
      <c r="AL503">
        <f>VLOOKUP(C503,[1]base_traduzida!$C$1:$CN$437,77,FALSE)</f>
        <v>0</v>
      </c>
      <c r="AM503">
        <f>VLOOKUP(C503,[1]base_traduzida!$C$1:$CN$437,78,FALSE)</f>
        <v>0</v>
      </c>
      <c r="AN503">
        <v>0</v>
      </c>
      <c r="AO503">
        <f>VLOOKUP(C503,[1]base_traduzida!$C$1:$CN$437,80,FALSE)</f>
        <v>0</v>
      </c>
      <c r="AP503">
        <f>VLOOKUP(C503,[1]base_traduzida!$C$1:$CN$437,81,FALSE)</f>
        <v>0</v>
      </c>
      <c r="AQ503">
        <v>0</v>
      </c>
      <c r="AR503">
        <f>VLOOKUP(C503,[1]base_traduzida!$C$1:$CN$437,85,FALSE)</f>
        <v>0</v>
      </c>
      <c r="AS503">
        <f>VLOOKUP(C503,[1]base_traduzida!$C$1:$CN$437,83,FALSE)</f>
        <v>0</v>
      </c>
      <c r="AT503">
        <f>VLOOKUP(C503,[1]base_traduzida!$C$1:$CN$437,84,FALSE)</f>
        <v>0</v>
      </c>
      <c r="AU503">
        <f>VLOOKUP(C503,[1]base_traduzida!$C$1:$CN$437,82,FALSE)</f>
        <v>0</v>
      </c>
      <c r="AV503">
        <f>VLOOKUP(C503,[1]base_traduzida!$C$1:$CN$437,90,FALSE)</f>
        <v>0</v>
      </c>
      <c r="AW503">
        <f>VLOOKUP(C503,[1]base_traduzida!$C$1:$CN$437,66,FALSE)</f>
        <v>0</v>
      </c>
      <c r="AX503">
        <f>VLOOKUP(C503,[1]base_traduzida!$C$1:$CN$437,64,FALSE)</f>
        <v>0</v>
      </c>
      <c r="AY503">
        <f>VLOOKUP(C503,[1]base_traduzida!$C$1:$CN$437,65,FALSE)</f>
        <v>0</v>
      </c>
      <c r="AZ503">
        <f>VLOOKUP(C503,[1]base_traduzida!$C$1:$CN$437,69,FALSE)</f>
        <v>0</v>
      </c>
    </row>
    <row r="504" spans="1:52" x14ac:dyDescent="0.25">
      <c r="A504" t="s">
        <v>3775</v>
      </c>
      <c r="B504" t="s">
        <v>3776</v>
      </c>
      <c r="C504" t="s">
        <v>3777</v>
      </c>
      <c r="D504" t="s">
        <v>3778</v>
      </c>
      <c r="E504">
        <v>2016</v>
      </c>
      <c r="G504">
        <v>60</v>
      </c>
      <c r="H504" t="s">
        <v>3779</v>
      </c>
      <c r="I504" t="s">
        <v>3780</v>
      </c>
      <c r="L504">
        <v>7</v>
      </c>
      <c r="M504" t="b">
        <v>1</v>
      </c>
      <c r="N504" t="s">
        <v>3781</v>
      </c>
      <c r="O504" t="s">
        <v>53</v>
      </c>
      <c r="T504" t="s">
        <v>54</v>
      </c>
      <c r="U504" t="s">
        <v>55</v>
      </c>
      <c r="V504" t="s">
        <v>246</v>
      </c>
      <c r="W504" t="s">
        <v>57</v>
      </c>
      <c r="AA504">
        <f>VLOOKUP(C504,[1]base_traduzida!$C$1:$CN$437,8,FALSE)</f>
        <v>0</v>
      </c>
      <c r="AB504">
        <f>VLOOKUP(C504,[1]base_traduzida!$C$1:$CN$437,9,FALSE)</f>
        <v>0</v>
      </c>
      <c r="AC504">
        <f>VLOOKUP(C504,[1]base_traduzida!$C$1:$CN$437,16,FALSE)</f>
        <v>0</v>
      </c>
      <c r="AD504">
        <f>VLOOKUP(C504,[1]base_traduzida!$C$1:$CN$437,68,FALSE)</f>
        <v>0</v>
      </c>
      <c r="AE504">
        <f>VLOOKUP(C504,[1]base_traduzida!$C$1:$CN$437,67,FALSE)</f>
        <v>0</v>
      </c>
      <c r="AF504">
        <f>VLOOKUP(C504,[1]base_traduzida!$C$1:$CN$437,71,FALSE)</f>
        <v>0</v>
      </c>
      <c r="AG504">
        <f>VLOOKUP(C504,[1]base_traduzida!$C$1:$CN$437,72,FALSE)</f>
        <v>0</v>
      </c>
      <c r="AH504">
        <f>VLOOKUP(C504,[1]base_traduzida!$C$1:$CN$437,73,FALSE)</f>
        <v>0</v>
      </c>
      <c r="AI504">
        <f>VLOOKUP(C504,[1]base_traduzida!$C$1:$CN$437,74,FALSE)</f>
        <v>0</v>
      </c>
      <c r="AJ504">
        <f>VLOOKUP(C504,[1]base_traduzida!$C$1:$CN$437,75,FALSE)</f>
        <v>0</v>
      </c>
      <c r="AK504">
        <f>VLOOKUP(C504,[1]base_traduzida!$C$1:$CN$437,76,FALSE)</f>
        <v>0</v>
      </c>
      <c r="AL504">
        <f>VLOOKUP(C504,[1]base_traduzida!$C$1:$CN$437,77,FALSE)</f>
        <v>0</v>
      </c>
      <c r="AM504">
        <f>VLOOKUP(C504,[1]base_traduzida!$C$1:$CN$437,78,FALSE)</f>
        <v>0</v>
      </c>
      <c r="AN504">
        <v>0</v>
      </c>
      <c r="AO504">
        <f>VLOOKUP(C504,[1]base_traduzida!$C$1:$CN$437,80,FALSE)</f>
        <v>0</v>
      </c>
      <c r="AP504">
        <f>VLOOKUP(C504,[1]base_traduzida!$C$1:$CN$437,81,FALSE)</f>
        <v>0</v>
      </c>
      <c r="AQ504">
        <v>0</v>
      </c>
      <c r="AR504">
        <f>VLOOKUP(C504,[1]base_traduzida!$C$1:$CN$437,85,FALSE)</f>
        <v>0</v>
      </c>
      <c r="AS504">
        <f>VLOOKUP(C504,[1]base_traduzida!$C$1:$CN$437,83,FALSE)</f>
        <v>0</v>
      </c>
      <c r="AT504">
        <f>VLOOKUP(C504,[1]base_traduzida!$C$1:$CN$437,84,FALSE)</f>
        <v>0</v>
      </c>
      <c r="AU504">
        <f>VLOOKUP(C504,[1]base_traduzida!$C$1:$CN$437,82,FALSE)</f>
        <v>0</v>
      </c>
      <c r="AV504">
        <f>VLOOKUP(C504,[1]base_traduzida!$C$1:$CN$437,90,FALSE)</f>
        <v>0</v>
      </c>
      <c r="AW504">
        <f>VLOOKUP(C504,[1]base_traduzida!$C$1:$CN$437,66,FALSE)</f>
        <v>0</v>
      </c>
      <c r="AX504">
        <f>VLOOKUP(C504,[1]base_traduzida!$C$1:$CN$437,64,FALSE)</f>
        <v>0</v>
      </c>
      <c r="AY504">
        <f>VLOOKUP(C504,[1]base_traduzida!$C$1:$CN$437,65,FALSE)</f>
        <v>0</v>
      </c>
      <c r="AZ504">
        <f>VLOOKUP(C504,[1]base_traduzida!$C$1:$CN$437,69,FALSE)</f>
        <v>0</v>
      </c>
    </row>
    <row r="505" spans="1:52" x14ac:dyDescent="0.25">
      <c r="A505" t="s">
        <v>3782</v>
      </c>
      <c r="B505" t="s">
        <v>3783</v>
      </c>
      <c r="C505" t="s">
        <v>3784</v>
      </c>
      <c r="D505" t="s">
        <v>3785</v>
      </c>
      <c r="E505">
        <v>2016</v>
      </c>
      <c r="F505" t="s">
        <v>61</v>
      </c>
      <c r="G505">
        <v>17</v>
      </c>
      <c r="H505" t="s">
        <v>3786</v>
      </c>
      <c r="I505" t="s">
        <v>3787</v>
      </c>
      <c r="J505" t="s">
        <v>61</v>
      </c>
      <c r="L505">
        <v>11</v>
      </c>
      <c r="M505" t="b">
        <v>1</v>
      </c>
      <c r="N505" t="s">
        <v>3788</v>
      </c>
      <c r="O505" t="s">
        <v>108</v>
      </c>
      <c r="T505" t="s">
        <v>54</v>
      </c>
      <c r="U505" t="s">
        <v>55</v>
      </c>
      <c r="V505" t="s">
        <v>83</v>
      </c>
      <c r="W505" t="s">
        <v>57</v>
      </c>
      <c r="AA505">
        <f>VLOOKUP(C505,[1]base_traduzida!$C$1:$CN$437,8,FALSE)</f>
        <v>0</v>
      </c>
      <c r="AB505">
        <f>VLOOKUP(C505,[1]base_traduzida!$C$1:$CN$437,9,FALSE)</f>
        <v>0</v>
      </c>
      <c r="AC505">
        <f>VLOOKUP(C505,[1]base_traduzida!$C$1:$CN$437,16,FALSE)</f>
        <v>0</v>
      </c>
      <c r="AD505">
        <f>VLOOKUP(C505,[1]base_traduzida!$C$1:$CN$437,68,FALSE)</f>
        <v>0</v>
      </c>
      <c r="AE505">
        <f>VLOOKUP(C505,[1]base_traduzida!$C$1:$CN$437,67,FALSE)</f>
        <v>0</v>
      </c>
      <c r="AF505">
        <f>VLOOKUP(C505,[1]base_traduzida!$C$1:$CN$437,71,FALSE)</f>
        <v>0</v>
      </c>
      <c r="AG505">
        <f>VLOOKUP(C505,[1]base_traduzida!$C$1:$CN$437,72,FALSE)</f>
        <v>0</v>
      </c>
      <c r="AH505">
        <f>VLOOKUP(C505,[1]base_traduzida!$C$1:$CN$437,73,FALSE)</f>
        <v>0</v>
      </c>
      <c r="AI505">
        <f>VLOOKUP(C505,[1]base_traduzida!$C$1:$CN$437,74,FALSE)</f>
        <v>0</v>
      </c>
      <c r="AJ505">
        <f>VLOOKUP(C505,[1]base_traduzida!$C$1:$CN$437,75,FALSE)</f>
        <v>0</v>
      </c>
      <c r="AK505">
        <f>VLOOKUP(C505,[1]base_traduzida!$C$1:$CN$437,76,FALSE)</f>
        <v>0</v>
      </c>
      <c r="AL505">
        <f>VLOOKUP(C505,[1]base_traduzida!$C$1:$CN$437,77,FALSE)</f>
        <v>0</v>
      </c>
      <c r="AM505">
        <f>VLOOKUP(C505,[1]base_traduzida!$C$1:$CN$437,78,FALSE)</f>
        <v>0</v>
      </c>
      <c r="AN505">
        <v>0</v>
      </c>
      <c r="AO505">
        <f>VLOOKUP(C505,[1]base_traduzida!$C$1:$CN$437,80,FALSE)</f>
        <v>0</v>
      </c>
      <c r="AP505">
        <f>VLOOKUP(C505,[1]base_traduzida!$C$1:$CN$437,81,FALSE)</f>
        <v>0</v>
      </c>
      <c r="AQ505">
        <v>0</v>
      </c>
      <c r="AR505">
        <f>VLOOKUP(C505,[1]base_traduzida!$C$1:$CN$437,85,FALSE)</f>
        <v>0</v>
      </c>
      <c r="AS505">
        <f>VLOOKUP(C505,[1]base_traduzida!$C$1:$CN$437,83,FALSE)</f>
        <v>0</v>
      </c>
      <c r="AT505">
        <f>VLOOKUP(C505,[1]base_traduzida!$C$1:$CN$437,84,FALSE)</f>
        <v>0</v>
      </c>
      <c r="AU505">
        <f>VLOOKUP(C505,[1]base_traduzida!$C$1:$CN$437,82,FALSE)</f>
        <v>0</v>
      </c>
      <c r="AV505">
        <f>VLOOKUP(C505,[1]base_traduzida!$C$1:$CN$437,90,FALSE)</f>
        <v>0</v>
      </c>
      <c r="AW505">
        <f>VLOOKUP(C505,[1]base_traduzida!$C$1:$CN$437,66,FALSE)</f>
        <v>0</v>
      </c>
      <c r="AX505">
        <f>VLOOKUP(C505,[1]base_traduzida!$C$1:$CN$437,64,FALSE)</f>
        <v>0</v>
      </c>
      <c r="AY505">
        <f>VLOOKUP(C505,[1]base_traduzida!$C$1:$CN$437,65,FALSE)</f>
        <v>0</v>
      </c>
      <c r="AZ505">
        <f>VLOOKUP(C505,[1]base_traduzida!$C$1:$CN$437,69,FALSE)</f>
        <v>0</v>
      </c>
    </row>
    <row r="506" spans="1:52" x14ac:dyDescent="0.25">
      <c r="A506" t="s">
        <v>3789</v>
      </c>
      <c r="B506" t="s">
        <v>3790</v>
      </c>
      <c r="C506" t="s">
        <v>3791</v>
      </c>
      <c r="D506" t="s">
        <v>3792</v>
      </c>
      <c r="E506">
        <v>2019</v>
      </c>
      <c r="G506">
        <v>6</v>
      </c>
      <c r="H506" t="s">
        <v>3793</v>
      </c>
      <c r="I506" t="s">
        <v>3794</v>
      </c>
      <c r="J506" t="s">
        <v>61</v>
      </c>
      <c r="L506">
        <v>24</v>
      </c>
      <c r="M506" t="b">
        <v>1</v>
      </c>
      <c r="N506" t="s">
        <v>3795</v>
      </c>
      <c r="O506" t="s">
        <v>116</v>
      </c>
      <c r="T506" t="s">
        <v>54</v>
      </c>
      <c r="U506" t="s">
        <v>792</v>
      </c>
      <c r="W506" t="s">
        <v>57</v>
      </c>
      <c r="AA506">
        <f>VLOOKUP(C506,[1]base_traduzida!$C$1:$CN$437,8,FALSE)</f>
        <v>0</v>
      </c>
      <c r="AB506">
        <f>VLOOKUP(C506,[1]base_traduzida!$C$1:$CN$437,9,FALSE)</f>
        <v>1</v>
      </c>
      <c r="AC506">
        <f>VLOOKUP(C506,[1]base_traduzida!$C$1:$CN$437,16,FALSE)</f>
        <v>0</v>
      </c>
      <c r="AD506">
        <f>VLOOKUP(C506,[1]base_traduzida!$C$1:$CN$437,68,FALSE)</f>
        <v>1</v>
      </c>
      <c r="AE506">
        <f>VLOOKUP(C506,[1]base_traduzida!$C$1:$CN$437,67,FALSE)</f>
        <v>0</v>
      </c>
      <c r="AF506">
        <f>VLOOKUP(C506,[1]base_traduzida!$C$1:$CN$437,71,FALSE)</f>
        <v>0</v>
      </c>
      <c r="AG506">
        <f>VLOOKUP(C506,[1]base_traduzida!$C$1:$CN$437,72,FALSE)</f>
        <v>0</v>
      </c>
      <c r="AH506">
        <f>VLOOKUP(C506,[1]base_traduzida!$C$1:$CN$437,73,FALSE)</f>
        <v>0</v>
      </c>
      <c r="AI506">
        <f>VLOOKUP(C506,[1]base_traduzida!$C$1:$CN$437,74,FALSE)</f>
        <v>0</v>
      </c>
      <c r="AJ506">
        <f>VLOOKUP(C506,[1]base_traduzida!$C$1:$CN$437,75,FALSE)</f>
        <v>0</v>
      </c>
      <c r="AK506">
        <f>VLOOKUP(C506,[1]base_traduzida!$C$1:$CN$437,76,FALSE)</f>
        <v>0</v>
      </c>
      <c r="AL506">
        <f>VLOOKUP(C506,[1]base_traduzida!$C$1:$CN$437,77,FALSE)</f>
        <v>0</v>
      </c>
      <c r="AM506">
        <f>VLOOKUP(C506,[1]base_traduzida!$C$1:$CN$437,78,FALSE)</f>
        <v>0</v>
      </c>
      <c r="AN506">
        <v>0</v>
      </c>
      <c r="AO506">
        <f>VLOOKUP(C506,[1]base_traduzida!$C$1:$CN$437,80,FALSE)</f>
        <v>0</v>
      </c>
      <c r="AP506" t="str">
        <f>VLOOKUP(C506,[1]base_traduzida!$C$1:$CN$437,81,FALSE)</f>
        <v>Entra ou ñ para leitura: não - analise de sentimentos</v>
      </c>
      <c r="AQ506">
        <v>0</v>
      </c>
      <c r="AR506">
        <f>VLOOKUP(C506,[1]base_traduzida!$C$1:$CN$437,85,FALSE)</f>
        <v>0</v>
      </c>
      <c r="AS506">
        <f>VLOOKUP(C506,[1]base_traduzida!$C$1:$CN$437,83,FALSE)</f>
        <v>44371</v>
      </c>
      <c r="AT506">
        <f>VLOOKUP(C506,[1]base_traduzida!$C$1:$CN$437,84,FALSE)</f>
        <v>0</v>
      </c>
      <c r="AU506" t="str">
        <f>VLOOKUP(C506,[1]base_traduzida!$C$1:$CN$437,82,FALSE)</f>
        <v>Ruim</v>
      </c>
      <c r="AV506">
        <f>VLOOKUP(C506,[1]base_traduzida!$C$1:$CN$437,90,FALSE)</f>
        <v>0</v>
      </c>
      <c r="AW506">
        <f>VLOOKUP(C506,[1]base_traduzida!$C$1:$CN$437,66,FALSE)</f>
        <v>0</v>
      </c>
      <c r="AX506">
        <f>VLOOKUP(C506,[1]base_traduzida!$C$1:$CN$437,64,FALSE)</f>
        <v>0</v>
      </c>
      <c r="AY506">
        <f>VLOOKUP(C506,[1]base_traduzida!$C$1:$CN$437,65,FALSE)</f>
        <v>0</v>
      </c>
      <c r="AZ506">
        <f>VLOOKUP(C506,[1]base_traduzida!$C$1:$CN$437,69,FALSE)</f>
        <v>0</v>
      </c>
    </row>
    <row r="507" spans="1:52" x14ac:dyDescent="0.25">
      <c r="A507" t="s">
        <v>3796</v>
      </c>
      <c r="B507" t="s">
        <v>3797</v>
      </c>
      <c r="C507" t="s">
        <v>3798</v>
      </c>
      <c r="D507" t="s">
        <v>3799</v>
      </c>
      <c r="E507">
        <v>2022</v>
      </c>
      <c r="F507" t="s">
        <v>61</v>
      </c>
      <c r="G507">
        <v>1</v>
      </c>
      <c r="H507" t="s">
        <v>3800</v>
      </c>
      <c r="I507" t="s">
        <v>3801</v>
      </c>
      <c r="J507" t="s">
        <v>61</v>
      </c>
      <c r="L507">
        <v>1</v>
      </c>
      <c r="M507" t="b">
        <v>0</v>
      </c>
      <c r="N507" t="s">
        <v>3802</v>
      </c>
      <c r="O507" t="s">
        <v>1894</v>
      </c>
      <c r="T507" t="s">
        <v>54</v>
      </c>
      <c r="U507" t="s">
        <v>55</v>
      </c>
      <c r="V507" t="s">
        <v>140</v>
      </c>
      <c r="W507" t="s">
        <v>57</v>
      </c>
      <c r="AA507" t="e">
        <f>VLOOKUP(C507,[1]base_traduzida!$C$1:$CN$437,8,FALSE)</f>
        <v>#N/A</v>
      </c>
      <c r="AB507" t="e">
        <f>VLOOKUP(C507,[1]base_traduzida!$C$1:$CN$437,9,FALSE)</f>
        <v>#N/A</v>
      </c>
      <c r="AC507" t="e">
        <f>VLOOKUP(C507,[1]base_traduzida!$C$1:$CN$437,16,FALSE)</f>
        <v>#N/A</v>
      </c>
      <c r="AD507" t="e">
        <f>VLOOKUP(C507,[1]base_traduzida!$C$1:$CN$437,68,FALSE)</f>
        <v>#N/A</v>
      </c>
      <c r="AE507" t="e">
        <f>VLOOKUP(C507,[1]base_traduzida!$C$1:$CN$437,67,FALSE)</f>
        <v>#N/A</v>
      </c>
      <c r="AF507" t="e">
        <f>VLOOKUP(C507,[1]base_traduzida!$C$1:$CN$437,71,FALSE)</f>
        <v>#N/A</v>
      </c>
      <c r="AG507" t="e">
        <f>VLOOKUP(C507,[1]base_traduzida!$C$1:$CN$437,72,FALSE)</f>
        <v>#N/A</v>
      </c>
      <c r="AH507" t="e">
        <f>VLOOKUP(C507,[1]base_traduzida!$C$1:$CN$437,73,FALSE)</f>
        <v>#N/A</v>
      </c>
      <c r="AI507" t="e">
        <f>VLOOKUP(C507,[1]base_traduzida!$C$1:$CN$437,74,FALSE)</f>
        <v>#N/A</v>
      </c>
      <c r="AJ507" t="e">
        <f>VLOOKUP(C507,[1]base_traduzida!$C$1:$CN$437,75,FALSE)</f>
        <v>#N/A</v>
      </c>
      <c r="AK507" t="e">
        <f>VLOOKUP(C507,[1]base_traduzida!$C$1:$CN$437,76,FALSE)</f>
        <v>#N/A</v>
      </c>
      <c r="AL507" t="e">
        <f>VLOOKUP(C507,[1]base_traduzida!$C$1:$CN$437,77,FALSE)</f>
        <v>#N/A</v>
      </c>
      <c r="AM507" t="e">
        <f>VLOOKUP(C507,[1]base_traduzida!$C$1:$CN$437,78,FALSE)</f>
        <v>#N/A</v>
      </c>
      <c r="AN507">
        <v>0</v>
      </c>
      <c r="AO507" t="e">
        <f>VLOOKUP(C507,[1]base_traduzida!$C$1:$CN$437,80,FALSE)</f>
        <v>#N/A</v>
      </c>
      <c r="AP507" t="e">
        <f>VLOOKUP(C507,[1]base_traduzida!$C$1:$CN$437,81,FALSE)</f>
        <v>#N/A</v>
      </c>
      <c r="AQ507">
        <v>0</v>
      </c>
      <c r="AR507" t="e">
        <f>VLOOKUP(C507,[1]base_traduzida!$C$1:$CN$437,85,FALSE)</f>
        <v>#N/A</v>
      </c>
      <c r="AS507" t="e">
        <f>VLOOKUP(C507,[1]base_traduzida!$C$1:$CN$437,83,FALSE)</f>
        <v>#N/A</v>
      </c>
      <c r="AT507" t="e">
        <f>VLOOKUP(C507,[1]base_traduzida!$C$1:$CN$437,84,FALSE)</f>
        <v>#N/A</v>
      </c>
      <c r="AU507" t="e">
        <f>VLOOKUP(C507,[1]base_traduzida!$C$1:$CN$437,82,FALSE)</f>
        <v>#N/A</v>
      </c>
      <c r="AV507" t="e">
        <f>VLOOKUP(C507,[1]base_traduzida!$C$1:$CN$437,90,FALSE)</f>
        <v>#N/A</v>
      </c>
      <c r="AW507" t="e">
        <f>VLOOKUP(C507,[1]base_traduzida!$C$1:$CN$437,66,FALSE)</f>
        <v>#N/A</v>
      </c>
      <c r="AX507" t="e">
        <f>VLOOKUP(C507,[1]base_traduzida!$C$1:$CN$437,64,FALSE)</f>
        <v>#N/A</v>
      </c>
      <c r="AY507" t="e">
        <f>VLOOKUP(C507,[1]base_traduzida!$C$1:$CN$437,65,FALSE)</f>
        <v>#N/A</v>
      </c>
      <c r="AZ507" t="e">
        <f>VLOOKUP(C507,[1]base_traduzida!$C$1:$CN$437,69,FALSE)</f>
        <v>#N/A</v>
      </c>
    </row>
    <row r="508" spans="1:52" x14ac:dyDescent="0.25">
      <c r="A508" t="s">
        <v>3803</v>
      </c>
      <c r="B508" t="s">
        <v>3804</v>
      </c>
      <c r="C508" t="s">
        <v>3805</v>
      </c>
      <c r="D508" t="s">
        <v>3806</v>
      </c>
      <c r="E508">
        <v>2011</v>
      </c>
      <c r="G508">
        <v>109</v>
      </c>
      <c r="H508" t="s">
        <v>3807</v>
      </c>
      <c r="I508" t="s">
        <v>3808</v>
      </c>
      <c r="L508">
        <v>16</v>
      </c>
      <c r="M508" t="b">
        <v>1</v>
      </c>
      <c r="N508" t="s">
        <v>3809</v>
      </c>
      <c r="T508" t="s">
        <v>54</v>
      </c>
      <c r="U508" t="s">
        <v>55</v>
      </c>
      <c r="V508" t="s">
        <v>83</v>
      </c>
      <c r="W508" t="s">
        <v>57</v>
      </c>
      <c r="AA508">
        <f>VLOOKUP(C508,[1]base_traduzida!$C$1:$CN$437,8,FALSE)</f>
        <v>0</v>
      </c>
      <c r="AB508">
        <f>VLOOKUP(C508,[1]base_traduzida!$C$1:$CN$437,9,FALSE)</f>
        <v>0</v>
      </c>
      <c r="AC508">
        <f>VLOOKUP(C508,[1]base_traduzida!$C$1:$CN$437,16,FALSE)</f>
        <v>0</v>
      </c>
      <c r="AD508">
        <f>VLOOKUP(C508,[1]base_traduzida!$C$1:$CN$437,68,FALSE)</f>
        <v>0</v>
      </c>
      <c r="AE508">
        <f>VLOOKUP(C508,[1]base_traduzida!$C$1:$CN$437,67,FALSE)</f>
        <v>0</v>
      </c>
      <c r="AF508">
        <f>VLOOKUP(C508,[1]base_traduzida!$C$1:$CN$437,71,FALSE)</f>
        <v>0</v>
      </c>
      <c r="AG508">
        <f>VLOOKUP(C508,[1]base_traduzida!$C$1:$CN$437,72,FALSE)</f>
        <v>0</v>
      </c>
      <c r="AH508">
        <f>VLOOKUP(C508,[1]base_traduzida!$C$1:$CN$437,73,FALSE)</f>
        <v>0</v>
      </c>
      <c r="AI508">
        <f>VLOOKUP(C508,[1]base_traduzida!$C$1:$CN$437,74,FALSE)</f>
        <v>0</v>
      </c>
      <c r="AJ508">
        <f>VLOOKUP(C508,[1]base_traduzida!$C$1:$CN$437,75,FALSE)</f>
        <v>0</v>
      </c>
      <c r="AK508">
        <f>VLOOKUP(C508,[1]base_traduzida!$C$1:$CN$437,76,FALSE)</f>
        <v>0</v>
      </c>
      <c r="AL508">
        <f>VLOOKUP(C508,[1]base_traduzida!$C$1:$CN$437,77,FALSE)</f>
        <v>0</v>
      </c>
      <c r="AM508">
        <f>VLOOKUP(C508,[1]base_traduzida!$C$1:$CN$437,78,FALSE)</f>
        <v>0</v>
      </c>
      <c r="AN508">
        <v>0</v>
      </c>
      <c r="AO508">
        <f>VLOOKUP(C508,[1]base_traduzida!$C$1:$CN$437,80,FALSE)</f>
        <v>0</v>
      </c>
      <c r="AP508">
        <f>VLOOKUP(C508,[1]base_traduzida!$C$1:$CN$437,81,FALSE)</f>
        <v>0</v>
      </c>
      <c r="AQ508">
        <v>0</v>
      </c>
      <c r="AR508">
        <f>VLOOKUP(C508,[1]base_traduzida!$C$1:$CN$437,85,FALSE)</f>
        <v>0</v>
      </c>
      <c r="AS508">
        <f>VLOOKUP(C508,[1]base_traduzida!$C$1:$CN$437,83,FALSE)</f>
        <v>0</v>
      </c>
      <c r="AT508">
        <f>VLOOKUP(C508,[1]base_traduzida!$C$1:$CN$437,84,FALSE)</f>
        <v>0</v>
      </c>
      <c r="AU508">
        <f>VLOOKUP(C508,[1]base_traduzida!$C$1:$CN$437,82,FALSE)</f>
        <v>0</v>
      </c>
      <c r="AV508">
        <f>VLOOKUP(C508,[1]base_traduzida!$C$1:$CN$437,90,FALSE)</f>
        <v>0</v>
      </c>
      <c r="AW508">
        <f>VLOOKUP(C508,[1]base_traduzida!$C$1:$CN$437,66,FALSE)</f>
        <v>0</v>
      </c>
      <c r="AX508">
        <f>VLOOKUP(C508,[1]base_traduzida!$C$1:$CN$437,64,FALSE)</f>
        <v>0</v>
      </c>
      <c r="AY508">
        <f>VLOOKUP(C508,[1]base_traduzida!$C$1:$CN$437,65,FALSE)</f>
        <v>0</v>
      </c>
      <c r="AZ508">
        <f>VLOOKUP(C508,[1]base_traduzida!$C$1:$CN$437,69,FALSE)</f>
        <v>0</v>
      </c>
    </row>
    <row r="509" spans="1:52" x14ac:dyDescent="0.25">
      <c r="A509" t="s">
        <v>3810</v>
      </c>
      <c r="B509" t="s">
        <v>3811</v>
      </c>
      <c r="C509" t="s">
        <v>3812</v>
      </c>
      <c r="D509" t="s">
        <v>3813</v>
      </c>
      <c r="E509">
        <v>2019</v>
      </c>
      <c r="G509">
        <v>6</v>
      </c>
      <c r="H509" t="s">
        <v>3814</v>
      </c>
      <c r="I509" t="s">
        <v>3815</v>
      </c>
      <c r="J509" t="s">
        <v>61</v>
      </c>
      <c r="L509">
        <v>6</v>
      </c>
      <c r="M509" t="b">
        <v>1</v>
      </c>
      <c r="N509" t="s">
        <v>3816</v>
      </c>
      <c r="O509" t="s">
        <v>1727</v>
      </c>
      <c r="T509" t="s">
        <v>54</v>
      </c>
      <c r="U509" t="s">
        <v>323</v>
      </c>
      <c r="V509" t="s">
        <v>149</v>
      </c>
      <c r="W509" t="s">
        <v>57</v>
      </c>
      <c r="AA509">
        <f>VLOOKUP(C509,[1]base_traduzida!$C$1:$CN$437,8,FALSE)</f>
        <v>0</v>
      </c>
      <c r="AB509">
        <f>VLOOKUP(C509,[1]base_traduzida!$C$1:$CN$437,9,FALSE)</f>
        <v>0</v>
      </c>
      <c r="AC509">
        <f>VLOOKUP(C509,[1]base_traduzida!$C$1:$CN$437,16,FALSE)</f>
        <v>0</v>
      </c>
      <c r="AD509">
        <f>VLOOKUP(C509,[1]base_traduzida!$C$1:$CN$437,68,FALSE)</f>
        <v>1</v>
      </c>
      <c r="AE509">
        <f>VLOOKUP(C509,[1]base_traduzida!$C$1:$CN$437,67,FALSE)</f>
        <v>0</v>
      </c>
      <c r="AF509">
        <f>VLOOKUP(C509,[1]base_traduzida!$C$1:$CN$437,71,FALSE)</f>
        <v>0</v>
      </c>
      <c r="AG509">
        <f>VLOOKUP(C509,[1]base_traduzida!$C$1:$CN$437,72,FALSE)</f>
        <v>0</v>
      </c>
      <c r="AH509">
        <f>VLOOKUP(C509,[1]base_traduzida!$C$1:$CN$437,73,FALSE)</f>
        <v>0</v>
      </c>
      <c r="AI509">
        <f>VLOOKUP(C509,[1]base_traduzida!$C$1:$CN$437,74,FALSE)</f>
        <v>0</v>
      </c>
      <c r="AJ509">
        <f>VLOOKUP(C509,[1]base_traduzida!$C$1:$CN$437,75,FALSE)</f>
        <v>0</v>
      </c>
      <c r="AK509">
        <f>VLOOKUP(C509,[1]base_traduzida!$C$1:$CN$437,76,FALSE)</f>
        <v>0</v>
      </c>
      <c r="AL509">
        <f>VLOOKUP(C509,[1]base_traduzida!$C$1:$CN$437,77,FALSE)</f>
        <v>0</v>
      </c>
      <c r="AM509">
        <f>VLOOKUP(C509,[1]base_traduzida!$C$1:$CN$437,78,FALSE)</f>
        <v>0</v>
      </c>
      <c r="AN509">
        <v>0</v>
      </c>
      <c r="AO509">
        <f>VLOOKUP(C509,[1]base_traduzida!$C$1:$CN$437,80,FALSE)</f>
        <v>0</v>
      </c>
      <c r="AP509" t="str">
        <f>VLOOKUP(C509,[1]base_traduzida!$C$1:$CN$437,81,FALSE)</f>
        <v>Entra ou ñ para leitura: não</v>
      </c>
      <c r="AQ509">
        <v>0</v>
      </c>
      <c r="AR509">
        <f>VLOOKUP(C509,[1]base_traduzida!$C$1:$CN$437,85,FALSE)</f>
        <v>0</v>
      </c>
      <c r="AS509">
        <f>VLOOKUP(C509,[1]base_traduzida!$C$1:$CN$437,83,FALSE)</f>
        <v>44374</v>
      </c>
      <c r="AT509">
        <f>VLOOKUP(C509,[1]base_traduzida!$C$1:$CN$437,84,FALSE)</f>
        <v>0</v>
      </c>
      <c r="AU509" t="str">
        <f>VLOOKUP(C509,[1]base_traduzida!$C$1:$CN$437,82,FALSE)</f>
        <v>Ruim</v>
      </c>
      <c r="AV509">
        <f>VLOOKUP(C509,[1]base_traduzida!$C$1:$CN$437,90,FALSE)</f>
        <v>0</v>
      </c>
      <c r="AW509">
        <f>VLOOKUP(C509,[1]base_traduzida!$C$1:$CN$437,66,FALSE)</f>
        <v>0</v>
      </c>
      <c r="AX509">
        <f>VLOOKUP(C509,[1]base_traduzida!$C$1:$CN$437,64,FALSE)</f>
        <v>0</v>
      </c>
      <c r="AY509">
        <f>VLOOKUP(C509,[1]base_traduzida!$C$1:$CN$437,65,FALSE)</f>
        <v>0</v>
      </c>
      <c r="AZ509">
        <f>VLOOKUP(C509,[1]base_traduzida!$C$1:$CN$437,69,FALSE)</f>
        <v>0</v>
      </c>
    </row>
    <row r="510" spans="1:52" x14ac:dyDescent="0.25">
      <c r="A510" t="s">
        <v>3817</v>
      </c>
      <c r="B510" t="s">
        <v>3818</v>
      </c>
      <c r="C510" t="s">
        <v>3819</v>
      </c>
      <c r="D510" t="s">
        <v>3820</v>
      </c>
      <c r="E510">
        <v>2013</v>
      </c>
      <c r="G510">
        <v>23</v>
      </c>
      <c r="H510" t="s">
        <v>3821</v>
      </c>
      <c r="I510" t="s">
        <v>3822</v>
      </c>
      <c r="L510">
        <v>5</v>
      </c>
      <c r="M510" t="b">
        <v>1</v>
      </c>
      <c r="N510" t="s">
        <v>3823</v>
      </c>
      <c r="O510" t="s">
        <v>223</v>
      </c>
      <c r="P510" t="s">
        <v>1032</v>
      </c>
      <c r="Q510" t="s">
        <v>1033</v>
      </c>
      <c r="R510" t="s">
        <v>1034</v>
      </c>
      <c r="T510" t="s">
        <v>54</v>
      </c>
      <c r="U510" t="s">
        <v>75</v>
      </c>
      <c r="W510" t="s">
        <v>57</v>
      </c>
      <c r="AA510">
        <f>VLOOKUP(C510,[1]base_traduzida!$C$1:$CN$437,8,FALSE)</f>
        <v>0</v>
      </c>
      <c r="AB510">
        <f>VLOOKUP(C510,[1]base_traduzida!$C$1:$CN$437,9,FALSE)</f>
        <v>0</v>
      </c>
      <c r="AC510">
        <f>VLOOKUP(C510,[1]base_traduzida!$C$1:$CN$437,16,FALSE)</f>
        <v>0</v>
      </c>
      <c r="AD510">
        <f>VLOOKUP(C510,[1]base_traduzida!$C$1:$CN$437,68,FALSE)</f>
        <v>0</v>
      </c>
      <c r="AE510">
        <f>VLOOKUP(C510,[1]base_traduzida!$C$1:$CN$437,67,FALSE)</f>
        <v>0</v>
      </c>
      <c r="AF510">
        <f>VLOOKUP(C510,[1]base_traduzida!$C$1:$CN$437,71,FALSE)</f>
        <v>0</v>
      </c>
      <c r="AG510">
        <f>VLOOKUP(C510,[1]base_traduzida!$C$1:$CN$437,72,FALSE)</f>
        <v>0</v>
      </c>
      <c r="AH510">
        <f>VLOOKUP(C510,[1]base_traduzida!$C$1:$CN$437,73,FALSE)</f>
        <v>0</v>
      </c>
      <c r="AI510">
        <f>VLOOKUP(C510,[1]base_traduzida!$C$1:$CN$437,74,FALSE)</f>
        <v>0</v>
      </c>
      <c r="AJ510">
        <f>VLOOKUP(C510,[1]base_traduzida!$C$1:$CN$437,75,FALSE)</f>
        <v>0</v>
      </c>
      <c r="AK510">
        <f>VLOOKUP(C510,[1]base_traduzida!$C$1:$CN$437,76,FALSE)</f>
        <v>0</v>
      </c>
      <c r="AL510">
        <f>VLOOKUP(C510,[1]base_traduzida!$C$1:$CN$437,77,FALSE)</f>
        <v>0</v>
      </c>
      <c r="AM510">
        <f>VLOOKUP(C510,[1]base_traduzida!$C$1:$CN$437,78,FALSE)</f>
        <v>0</v>
      </c>
      <c r="AN510">
        <v>0</v>
      </c>
      <c r="AO510">
        <f>VLOOKUP(C510,[1]base_traduzida!$C$1:$CN$437,80,FALSE)</f>
        <v>0</v>
      </c>
      <c r="AP510">
        <f>VLOOKUP(C510,[1]base_traduzida!$C$1:$CN$437,81,FALSE)</f>
        <v>0</v>
      </c>
      <c r="AQ510">
        <v>0</v>
      </c>
      <c r="AR510">
        <f>VLOOKUP(C510,[1]base_traduzida!$C$1:$CN$437,85,FALSE)</f>
        <v>0</v>
      </c>
      <c r="AS510">
        <f>VLOOKUP(C510,[1]base_traduzida!$C$1:$CN$437,83,FALSE)</f>
        <v>0</v>
      </c>
      <c r="AT510">
        <f>VLOOKUP(C510,[1]base_traduzida!$C$1:$CN$437,84,FALSE)</f>
        <v>0</v>
      </c>
      <c r="AU510">
        <f>VLOOKUP(C510,[1]base_traduzida!$C$1:$CN$437,82,FALSE)</f>
        <v>0</v>
      </c>
      <c r="AV510">
        <f>VLOOKUP(C510,[1]base_traduzida!$C$1:$CN$437,90,FALSE)</f>
        <v>0</v>
      </c>
      <c r="AW510">
        <f>VLOOKUP(C510,[1]base_traduzida!$C$1:$CN$437,66,FALSE)</f>
        <v>0</v>
      </c>
      <c r="AX510">
        <f>VLOOKUP(C510,[1]base_traduzida!$C$1:$CN$437,64,FALSE)</f>
        <v>0</v>
      </c>
      <c r="AY510">
        <f>VLOOKUP(C510,[1]base_traduzida!$C$1:$CN$437,65,FALSE)</f>
        <v>0</v>
      </c>
      <c r="AZ510">
        <f>VLOOKUP(C510,[1]base_traduzida!$C$1:$CN$437,69,FALSE)</f>
        <v>0</v>
      </c>
    </row>
    <row r="511" spans="1:52" x14ac:dyDescent="0.25">
      <c r="A511" t="s">
        <v>3824</v>
      </c>
      <c r="B511" t="s">
        <v>3825</v>
      </c>
      <c r="C511" t="s">
        <v>3826</v>
      </c>
      <c r="D511" t="s">
        <v>3827</v>
      </c>
      <c r="E511">
        <v>2022</v>
      </c>
      <c r="H511" t="s">
        <v>3828</v>
      </c>
      <c r="I511" t="s">
        <v>3829</v>
      </c>
      <c r="J511" t="s">
        <v>61</v>
      </c>
      <c r="L511">
        <v>1</v>
      </c>
      <c r="M511" t="b">
        <v>0</v>
      </c>
      <c r="N511" t="s">
        <v>3830</v>
      </c>
      <c r="O511" t="s">
        <v>1894</v>
      </c>
      <c r="T511" t="s">
        <v>54</v>
      </c>
      <c r="U511" t="s">
        <v>323</v>
      </c>
      <c r="V511" t="s">
        <v>140</v>
      </c>
      <c r="W511" t="s">
        <v>57</v>
      </c>
      <c r="AA511" t="e">
        <f>VLOOKUP(C511,[1]base_traduzida!$C$1:$CN$437,8,FALSE)</f>
        <v>#N/A</v>
      </c>
      <c r="AB511" t="e">
        <f>VLOOKUP(C511,[1]base_traduzida!$C$1:$CN$437,9,FALSE)</f>
        <v>#N/A</v>
      </c>
      <c r="AC511" t="e">
        <f>VLOOKUP(C511,[1]base_traduzida!$C$1:$CN$437,16,FALSE)</f>
        <v>#N/A</v>
      </c>
      <c r="AD511" t="e">
        <f>VLOOKUP(C511,[1]base_traduzida!$C$1:$CN$437,68,FALSE)</f>
        <v>#N/A</v>
      </c>
      <c r="AE511" t="e">
        <f>VLOOKUP(C511,[1]base_traduzida!$C$1:$CN$437,67,FALSE)</f>
        <v>#N/A</v>
      </c>
      <c r="AF511" t="e">
        <f>VLOOKUP(C511,[1]base_traduzida!$C$1:$CN$437,71,FALSE)</f>
        <v>#N/A</v>
      </c>
      <c r="AG511" t="e">
        <f>VLOOKUP(C511,[1]base_traduzida!$C$1:$CN$437,72,FALSE)</f>
        <v>#N/A</v>
      </c>
      <c r="AH511" t="e">
        <f>VLOOKUP(C511,[1]base_traduzida!$C$1:$CN$437,73,FALSE)</f>
        <v>#N/A</v>
      </c>
      <c r="AI511" t="e">
        <f>VLOOKUP(C511,[1]base_traduzida!$C$1:$CN$437,74,FALSE)</f>
        <v>#N/A</v>
      </c>
      <c r="AJ511" t="e">
        <f>VLOOKUP(C511,[1]base_traduzida!$C$1:$CN$437,75,FALSE)</f>
        <v>#N/A</v>
      </c>
      <c r="AK511" t="e">
        <f>VLOOKUP(C511,[1]base_traduzida!$C$1:$CN$437,76,FALSE)</f>
        <v>#N/A</v>
      </c>
      <c r="AL511" t="e">
        <f>VLOOKUP(C511,[1]base_traduzida!$C$1:$CN$437,77,FALSE)</f>
        <v>#N/A</v>
      </c>
      <c r="AM511" t="e">
        <f>VLOOKUP(C511,[1]base_traduzida!$C$1:$CN$437,78,FALSE)</f>
        <v>#N/A</v>
      </c>
      <c r="AN511">
        <v>0</v>
      </c>
      <c r="AO511" t="e">
        <f>VLOOKUP(C511,[1]base_traduzida!$C$1:$CN$437,80,FALSE)</f>
        <v>#N/A</v>
      </c>
      <c r="AP511" t="e">
        <f>VLOOKUP(C511,[1]base_traduzida!$C$1:$CN$437,81,FALSE)</f>
        <v>#N/A</v>
      </c>
      <c r="AQ511">
        <v>0</v>
      </c>
      <c r="AR511" t="e">
        <f>VLOOKUP(C511,[1]base_traduzida!$C$1:$CN$437,85,FALSE)</f>
        <v>#N/A</v>
      </c>
      <c r="AS511" t="e">
        <f>VLOOKUP(C511,[1]base_traduzida!$C$1:$CN$437,83,FALSE)</f>
        <v>#N/A</v>
      </c>
      <c r="AT511" t="e">
        <f>VLOOKUP(C511,[1]base_traduzida!$C$1:$CN$437,84,FALSE)</f>
        <v>#N/A</v>
      </c>
      <c r="AU511" t="e">
        <f>VLOOKUP(C511,[1]base_traduzida!$C$1:$CN$437,82,FALSE)</f>
        <v>#N/A</v>
      </c>
      <c r="AV511" t="e">
        <f>VLOOKUP(C511,[1]base_traduzida!$C$1:$CN$437,90,FALSE)</f>
        <v>#N/A</v>
      </c>
      <c r="AW511" t="e">
        <f>VLOOKUP(C511,[1]base_traduzida!$C$1:$CN$437,66,FALSE)</f>
        <v>#N/A</v>
      </c>
      <c r="AX511" t="e">
        <f>VLOOKUP(C511,[1]base_traduzida!$C$1:$CN$437,64,FALSE)</f>
        <v>#N/A</v>
      </c>
      <c r="AY511" t="e">
        <f>VLOOKUP(C511,[1]base_traduzida!$C$1:$CN$437,65,FALSE)</f>
        <v>#N/A</v>
      </c>
      <c r="AZ511" t="e">
        <f>VLOOKUP(C511,[1]base_traduzida!$C$1:$CN$437,69,FALSE)</f>
        <v>#N/A</v>
      </c>
    </row>
    <row r="512" spans="1:52" x14ac:dyDescent="0.25">
      <c r="A512" t="s">
        <v>3831</v>
      </c>
      <c r="B512" t="s">
        <v>3832</v>
      </c>
      <c r="C512" t="s">
        <v>3833</v>
      </c>
      <c r="D512" t="s">
        <v>3834</v>
      </c>
      <c r="E512">
        <v>2022</v>
      </c>
      <c r="F512" t="s">
        <v>61</v>
      </c>
      <c r="H512" t="s">
        <v>3835</v>
      </c>
      <c r="I512" t="s">
        <v>3836</v>
      </c>
      <c r="J512" t="s">
        <v>61</v>
      </c>
      <c r="L512">
        <v>1</v>
      </c>
      <c r="M512" t="b">
        <v>0</v>
      </c>
      <c r="N512" t="s">
        <v>3837</v>
      </c>
      <c r="O512" t="s">
        <v>451</v>
      </c>
      <c r="T512" t="s">
        <v>54</v>
      </c>
      <c r="U512" t="s">
        <v>55</v>
      </c>
      <c r="V512" t="s">
        <v>140</v>
      </c>
      <c r="W512" t="s">
        <v>57</v>
      </c>
      <c r="AA512" t="e">
        <f>VLOOKUP(C512,[1]base_traduzida!$C$1:$CN$437,8,FALSE)</f>
        <v>#N/A</v>
      </c>
      <c r="AB512" t="e">
        <f>VLOOKUP(C512,[1]base_traduzida!$C$1:$CN$437,9,FALSE)</f>
        <v>#N/A</v>
      </c>
      <c r="AC512" t="e">
        <f>VLOOKUP(C512,[1]base_traduzida!$C$1:$CN$437,16,FALSE)</f>
        <v>#N/A</v>
      </c>
      <c r="AD512" t="e">
        <f>VLOOKUP(C512,[1]base_traduzida!$C$1:$CN$437,68,FALSE)</f>
        <v>#N/A</v>
      </c>
      <c r="AE512" t="e">
        <f>VLOOKUP(C512,[1]base_traduzida!$C$1:$CN$437,67,FALSE)</f>
        <v>#N/A</v>
      </c>
      <c r="AF512" t="e">
        <f>VLOOKUP(C512,[1]base_traduzida!$C$1:$CN$437,71,FALSE)</f>
        <v>#N/A</v>
      </c>
      <c r="AG512" t="e">
        <f>VLOOKUP(C512,[1]base_traduzida!$C$1:$CN$437,72,FALSE)</f>
        <v>#N/A</v>
      </c>
      <c r="AH512" t="e">
        <f>VLOOKUP(C512,[1]base_traduzida!$C$1:$CN$437,73,FALSE)</f>
        <v>#N/A</v>
      </c>
      <c r="AI512" t="e">
        <f>VLOOKUP(C512,[1]base_traduzida!$C$1:$CN$437,74,FALSE)</f>
        <v>#N/A</v>
      </c>
      <c r="AJ512" t="e">
        <f>VLOOKUP(C512,[1]base_traduzida!$C$1:$CN$437,75,FALSE)</f>
        <v>#N/A</v>
      </c>
      <c r="AK512" t="e">
        <f>VLOOKUP(C512,[1]base_traduzida!$C$1:$CN$437,76,FALSE)</f>
        <v>#N/A</v>
      </c>
      <c r="AL512" t="e">
        <f>VLOOKUP(C512,[1]base_traduzida!$C$1:$CN$437,77,FALSE)</f>
        <v>#N/A</v>
      </c>
      <c r="AM512" t="e">
        <f>VLOOKUP(C512,[1]base_traduzida!$C$1:$CN$437,78,FALSE)</f>
        <v>#N/A</v>
      </c>
      <c r="AN512">
        <v>0</v>
      </c>
      <c r="AO512" t="e">
        <f>VLOOKUP(C512,[1]base_traduzida!$C$1:$CN$437,80,FALSE)</f>
        <v>#N/A</v>
      </c>
      <c r="AP512" t="e">
        <f>VLOOKUP(C512,[1]base_traduzida!$C$1:$CN$437,81,FALSE)</f>
        <v>#N/A</v>
      </c>
      <c r="AQ512">
        <v>0</v>
      </c>
      <c r="AR512" t="e">
        <f>VLOOKUP(C512,[1]base_traduzida!$C$1:$CN$437,85,FALSE)</f>
        <v>#N/A</v>
      </c>
      <c r="AS512" t="e">
        <f>VLOOKUP(C512,[1]base_traduzida!$C$1:$CN$437,83,FALSE)</f>
        <v>#N/A</v>
      </c>
      <c r="AT512" t="e">
        <f>VLOOKUP(C512,[1]base_traduzida!$C$1:$CN$437,84,FALSE)</f>
        <v>#N/A</v>
      </c>
      <c r="AU512" t="e">
        <f>VLOOKUP(C512,[1]base_traduzida!$C$1:$CN$437,82,FALSE)</f>
        <v>#N/A</v>
      </c>
      <c r="AV512" t="e">
        <f>VLOOKUP(C512,[1]base_traduzida!$C$1:$CN$437,90,FALSE)</f>
        <v>#N/A</v>
      </c>
      <c r="AW512" t="e">
        <f>VLOOKUP(C512,[1]base_traduzida!$C$1:$CN$437,66,FALSE)</f>
        <v>#N/A</v>
      </c>
      <c r="AX512" t="e">
        <f>VLOOKUP(C512,[1]base_traduzida!$C$1:$CN$437,64,FALSE)</f>
        <v>#N/A</v>
      </c>
      <c r="AY512" t="e">
        <f>VLOOKUP(C512,[1]base_traduzida!$C$1:$CN$437,65,FALSE)</f>
        <v>#N/A</v>
      </c>
      <c r="AZ512" t="e">
        <f>VLOOKUP(C512,[1]base_traduzida!$C$1:$CN$437,69,FALSE)</f>
        <v>#N/A</v>
      </c>
    </row>
    <row r="513" spans="1:52" x14ac:dyDescent="0.25">
      <c r="A513" t="s">
        <v>3838</v>
      </c>
      <c r="B513" t="s">
        <v>3839</v>
      </c>
      <c r="C513" t="s">
        <v>3840</v>
      </c>
      <c r="D513" t="s">
        <v>3841</v>
      </c>
      <c r="E513">
        <v>2018</v>
      </c>
      <c r="F513" t="s">
        <v>61</v>
      </c>
      <c r="G513">
        <v>22</v>
      </c>
      <c r="H513" t="s">
        <v>3842</v>
      </c>
      <c r="I513" t="s">
        <v>3843</v>
      </c>
      <c r="J513" t="s">
        <v>61</v>
      </c>
      <c r="L513">
        <v>1</v>
      </c>
      <c r="M513" t="b">
        <v>0</v>
      </c>
      <c r="N513" t="s">
        <v>3844</v>
      </c>
      <c r="O513" t="s">
        <v>216</v>
      </c>
      <c r="T513" t="s">
        <v>54</v>
      </c>
      <c r="U513" t="s">
        <v>55</v>
      </c>
      <c r="V513" t="s">
        <v>140</v>
      </c>
      <c r="W513" t="s">
        <v>57</v>
      </c>
      <c r="AA513">
        <f>VLOOKUP(C513,[1]base_traduzida!$C$1:$CN$437,8,FALSE)</f>
        <v>0</v>
      </c>
      <c r="AB513">
        <f>VLOOKUP(C513,[1]base_traduzida!$C$1:$CN$437,9,FALSE)</f>
        <v>0</v>
      </c>
      <c r="AC513">
        <f>VLOOKUP(C513,[1]base_traduzida!$C$1:$CN$437,16,FALSE)</f>
        <v>1</v>
      </c>
      <c r="AD513">
        <f>VLOOKUP(C513,[1]base_traduzida!$C$1:$CN$437,68,FALSE)</f>
        <v>1</v>
      </c>
      <c r="AE513">
        <f>VLOOKUP(C513,[1]base_traduzida!$C$1:$CN$437,67,FALSE)</f>
        <v>0</v>
      </c>
      <c r="AF513">
        <f>VLOOKUP(C513,[1]base_traduzida!$C$1:$CN$437,71,FALSE)</f>
        <v>0</v>
      </c>
      <c r="AG513">
        <f>VLOOKUP(C513,[1]base_traduzida!$C$1:$CN$437,72,FALSE)</f>
        <v>0</v>
      </c>
      <c r="AH513">
        <f>VLOOKUP(C513,[1]base_traduzida!$C$1:$CN$437,73,FALSE)</f>
        <v>0</v>
      </c>
      <c r="AI513">
        <f>VLOOKUP(C513,[1]base_traduzida!$C$1:$CN$437,74,FALSE)</f>
        <v>0</v>
      </c>
      <c r="AJ513">
        <f>VLOOKUP(C513,[1]base_traduzida!$C$1:$CN$437,75,FALSE)</f>
        <v>0</v>
      </c>
      <c r="AK513">
        <f>VLOOKUP(C513,[1]base_traduzida!$C$1:$CN$437,76,FALSE)</f>
        <v>0</v>
      </c>
      <c r="AL513">
        <f>VLOOKUP(C513,[1]base_traduzida!$C$1:$CN$437,77,FALSE)</f>
        <v>0</v>
      </c>
      <c r="AM513">
        <f>VLOOKUP(C513,[1]base_traduzida!$C$1:$CN$437,78,FALSE)</f>
        <v>0</v>
      </c>
      <c r="AN513">
        <v>0</v>
      </c>
      <c r="AO513">
        <f>VLOOKUP(C513,[1]base_traduzida!$C$1:$CN$437,80,FALSE)</f>
        <v>0</v>
      </c>
      <c r="AP513" t="str">
        <f>VLOOKUP(C513,[1]base_traduzida!$C$1:$CN$437,81,FALSE)</f>
        <v>Entra ou ñ para leitura: sim - bom</v>
      </c>
      <c r="AQ513">
        <v>0</v>
      </c>
      <c r="AR513">
        <f>VLOOKUP(C513,[1]base_traduzida!$C$1:$CN$437,85,FALSE)</f>
        <v>0</v>
      </c>
      <c r="AS513">
        <f>VLOOKUP(C513,[1]base_traduzida!$C$1:$CN$437,83,FALSE)</f>
        <v>44374</v>
      </c>
      <c r="AT513">
        <f>VLOOKUP(C513,[1]base_traduzida!$C$1:$CN$437,84,FALSE)</f>
        <v>0</v>
      </c>
      <c r="AU513" t="str">
        <f>VLOOKUP(C513,[1]base_traduzida!$C$1:$CN$437,82,FALSE)</f>
        <v>Bom</v>
      </c>
      <c r="AV513">
        <f>VLOOKUP(C513,[1]base_traduzida!$C$1:$CN$437,90,FALSE)</f>
        <v>0</v>
      </c>
      <c r="AW513">
        <f>VLOOKUP(C513,[1]base_traduzida!$C$1:$CN$437,66,FALSE)</f>
        <v>1</v>
      </c>
      <c r="AX513">
        <f>VLOOKUP(C513,[1]base_traduzida!$C$1:$CN$437,64,FALSE)</f>
        <v>1</v>
      </c>
      <c r="AY513" t="str">
        <f>VLOOKUP(C513,[1]base_traduzida!$C$1:$CN$437,65,FALSE)</f>
        <v>Leitura completa: nao</v>
      </c>
      <c r="AZ513">
        <f>VLOOKUP(C513,[1]base_traduzida!$C$1:$CN$437,69,FALSE)</f>
        <v>0</v>
      </c>
    </row>
    <row r="514" spans="1:52" x14ac:dyDescent="0.25">
      <c r="A514" t="s">
        <v>3845</v>
      </c>
      <c r="C514" t="s">
        <v>3846</v>
      </c>
      <c r="D514" t="s">
        <v>3847</v>
      </c>
      <c r="E514">
        <v>2016</v>
      </c>
      <c r="F514" t="s">
        <v>61</v>
      </c>
      <c r="G514">
        <v>6</v>
      </c>
      <c r="H514" t="s">
        <v>3848</v>
      </c>
      <c r="I514" t="s">
        <v>3849</v>
      </c>
      <c r="J514" t="s">
        <v>61</v>
      </c>
      <c r="L514">
        <v>10</v>
      </c>
      <c r="M514" t="b">
        <v>1</v>
      </c>
      <c r="N514" t="s">
        <v>3850</v>
      </c>
      <c r="T514" t="s">
        <v>54</v>
      </c>
      <c r="U514" t="s">
        <v>55</v>
      </c>
      <c r="W514" t="s">
        <v>57</v>
      </c>
      <c r="AA514">
        <f>VLOOKUP(C514,[1]base_traduzida!$C$1:$CN$437,8,FALSE)</f>
        <v>0</v>
      </c>
      <c r="AB514">
        <f>VLOOKUP(C514,[1]base_traduzida!$C$1:$CN$437,9,FALSE)</f>
        <v>0</v>
      </c>
      <c r="AC514">
        <f>VLOOKUP(C514,[1]base_traduzida!$C$1:$CN$437,16,FALSE)</f>
        <v>0</v>
      </c>
      <c r="AD514">
        <f>VLOOKUP(C514,[1]base_traduzida!$C$1:$CN$437,68,FALSE)</f>
        <v>0</v>
      </c>
      <c r="AE514">
        <f>VLOOKUP(C514,[1]base_traduzida!$C$1:$CN$437,67,FALSE)</f>
        <v>0</v>
      </c>
      <c r="AF514">
        <f>VLOOKUP(C514,[1]base_traduzida!$C$1:$CN$437,71,FALSE)</f>
        <v>0</v>
      </c>
      <c r="AG514">
        <f>VLOOKUP(C514,[1]base_traduzida!$C$1:$CN$437,72,FALSE)</f>
        <v>0</v>
      </c>
      <c r="AH514">
        <f>VLOOKUP(C514,[1]base_traduzida!$C$1:$CN$437,73,FALSE)</f>
        <v>0</v>
      </c>
      <c r="AI514">
        <f>VLOOKUP(C514,[1]base_traduzida!$C$1:$CN$437,74,FALSE)</f>
        <v>0</v>
      </c>
      <c r="AJ514">
        <f>VLOOKUP(C514,[1]base_traduzida!$C$1:$CN$437,75,FALSE)</f>
        <v>0</v>
      </c>
      <c r="AK514">
        <f>VLOOKUP(C514,[1]base_traduzida!$C$1:$CN$437,76,FALSE)</f>
        <v>0</v>
      </c>
      <c r="AL514">
        <f>VLOOKUP(C514,[1]base_traduzida!$C$1:$CN$437,77,FALSE)</f>
        <v>0</v>
      </c>
      <c r="AM514">
        <f>VLOOKUP(C514,[1]base_traduzida!$C$1:$CN$437,78,FALSE)</f>
        <v>0</v>
      </c>
      <c r="AN514">
        <v>0</v>
      </c>
      <c r="AO514">
        <f>VLOOKUP(C514,[1]base_traduzida!$C$1:$CN$437,80,FALSE)</f>
        <v>0</v>
      </c>
      <c r="AP514">
        <f>VLOOKUP(C514,[1]base_traduzida!$C$1:$CN$437,81,FALSE)</f>
        <v>0</v>
      </c>
      <c r="AQ514">
        <v>0</v>
      </c>
      <c r="AR514">
        <f>VLOOKUP(C514,[1]base_traduzida!$C$1:$CN$437,85,FALSE)</f>
        <v>0</v>
      </c>
      <c r="AS514">
        <f>VLOOKUP(C514,[1]base_traduzida!$C$1:$CN$437,83,FALSE)</f>
        <v>0</v>
      </c>
      <c r="AT514">
        <f>VLOOKUP(C514,[1]base_traduzida!$C$1:$CN$437,84,FALSE)</f>
        <v>0</v>
      </c>
      <c r="AU514">
        <f>VLOOKUP(C514,[1]base_traduzida!$C$1:$CN$437,82,FALSE)</f>
        <v>0</v>
      </c>
      <c r="AV514">
        <f>VLOOKUP(C514,[1]base_traduzida!$C$1:$CN$437,90,FALSE)</f>
        <v>0</v>
      </c>
      <c r="AW514">
        <f>VLOOKUP(C514,[1]base_traduzida!$C$1:$CN$437,66,FALSE)</f>
        <v>0</v>
      </c>
      <c r="AX514">
        <f>VLOOKUP(C514,[1]base_traduzida!$C$1:$CN$437,64,FALSE)</f>
        <v>0</v>
      </c>
      <c r="AY514">
        <f>VLOOKUP(C514,[1]base_traduzida!$C$1:$CN$437,65,FALSE)</f>
        <v>0</v>
      </c>
      <c r="AZ514">
        <f>VLOOKUP(C514,[1]base_traduzida!$C$1:$CN$437,69,FALSE)</f>
        <v>0</v>
      </c>
    </row>
    <row r="515" spans="1:52" x14ac:dyDescent="0.25">
      <c r="A515" t="s">
        <v>3851</v>
      </c>
      <c r="B515" t="s">
        <v>3852</v>
      </c>
      <c r="C515" t="s">
        <v>3853</v>
      </c>
      <c r="D515" t="s">
        <v>3854</v>
      </c>
      <c r="E515">
        <v>2018</v>
      </c>
      <c r="F515" t="s">
        <v>61</v>
      </c>
      <c r="G515">
        <v>7</v>
      </c>
      <c r="H515" t="s">
        <v>3855</v>
      </c>
      <c r="I515" t="s">
        <v>3856</v>
      </c>
      <c r="L515">
        <v>1</v>
      </c>
      <c r="M515" t="b">
        <v>0</v>
      </c>
      <c r="N515" t="s">
        <v>3857</v>
      </c>
      <c r="O515" t="s">
        <v>254</v>
      </c>
      <c r="T515" t="s">
        <v>54</v>
      </c>
      <c r="U515" t="s">
        <v>55</v>
      </c>
      <c r="V515" t="s">
        <v>140</v>
      </c>
      <c r="W515" t="s">
        <v>57</v>
      </c>
      <c r="AA515">
        <f>VLOOKUP(C515,[1]base_traduzida!$C$1:$CN$437,8,FALSE)</f>
        <v>0</v>
      </c>
      <c r="AB515">
        <f>VLOOKUP(C515,[1]base_traduzida!$C$1:$CN$437,9,FALSE)</f>
        <v>0</v>
      </c>
      <c r="AC515">
        <f>VLOOKUP(C515,[1]base_traduzida!$C$1:$CN$437,16,FALSE)</f>
        <v>0</v>
      </c>
      <c r="AD515">
        <f>VLOOKUP(C515,[1]base_traduzida!$C$1:$CN$437,68,FALSE)</f>
        <v>1</v>
      </c>
      <c r="AE515">
        <f>VLOOKUP(C515,[1]base_traduzida!$C$1:$CN$437,67,FALSE)</f>
        <v>0</v>
      </c>
      <c r="AF515">
        <f>VLOOKUP(C515,[1]base_traduzida!$C$1:$CN$437,71,FALSE)</f>
        <v>0</v>
      </c>
      <c r="AG515">
        <f>VLOOKUP(C515,[1]base_traduzida!$C$1:$CN$437,72,FALSE)</f>
        <v>0</v>
      </c>
      <c r="AH515">
        <f>VLOOKUP(C515,[1]base_traduzida!$C$1:$CN$437,73,FALSE)</f>
        <v>0</v>
      </c>
      <c r="AI515">
        <f>VLOOKUP(C515,[1]base_traduzida!$C$1:$CN$437,74,FALSE)</f>
        <v>0</v>
      </c>
      <c r="AJ515">
        <f>VLOOKUP(C515,[1]base_traduzida!$C$1:$CN$437,75,FALSE)</f>
        <v>0</v>
      </c>
      <c r="AK515">
        <f>VLOOKUP(C515,[1]base_traduzida!$C$1:$CN$437,76,FALSE)</f>
        <v>0</v>
      </c>
      <c r="AL515">
        <f>VLOOKUP(C515,[1]base_traduzida!$C$1:$CN$437,77,FALSE)</f>
        <v>0</v>
      </c>
      <c r="AM515">
        <f>VLOOKUP(C515,[1]base_traduzida!$C$1:$CN$437,78,FALSE)</f>
        <v>0</v>
      </c>
      <c r="AN515">
        <v>0</v>
      </c>
      <c r="AO515">
        <f>VLOOKUP(C515,[1]base_traduzida!$C$1:$CN$437,80,FALSE)</f>
        <v>0</v>
      </c>
      <c r="AP515" t="str">
        <f>VLOOKUP(C515,[1]base_traduzida!$C$1:$CN$437,81,FALSE)</f>
        <v>Entra ou ñ para leitura: não</v>
      </c>
      <c r="AQ515">
        <v>0</v>
      </c>
      <c r="AR515">
        <f>VLOOKUP(C515,[1]base_traduzida!$C$1:$CN$437,85,FALSE)</f>
        <v>0</v>
      </c>
      <c r="AS515">
        <f>VLOOKUP(C515,[1]base_traduzida!$C$1:$CN$437,83,FALSE)</f>
        <v>44374</v>
      </c>
      <c r="AT515">
        <f>VLOOKUP(C515,[1]base_traduzida!$C$1:$CN$437,84,FALSE)</f>
        <v>0</v>
      </c>
      <c r="AU515" t="str">
        <f>VLOOKUP(C515,[1]base_traduzida!$C$1:$CN$437,82,FALSE)</f>
        <v>Ruim</v>
      </c>
      <c r="AV515">
        <f>VLOOKUP(C515,[1]base_traduzida!$C$1:$CN$437,90,FALSE)</f>
        <v>0</v>
      </c>
      <c r="AW515">
        <f>VLOOKUP(C515,[1]base_traduzida!$C$1:$CN$437,66,FALSE)</f>
        <v>0</v>
      </c>
      <c r="AX515">
        <f>VLOOKUP(C515,[1]base_traduzida!$C$1:$CN$437,64,FALSE)</f>
        <v>0</v>
      </c>
      <c r="AY515">
        <f>VLOOKUP(C515,[1]base_traduzida!$C$1:$CN$437,65,FALSE)</f>
        <v>0</v>
      </c>
      <c r="AZ515">
        <f>VLOOKUP(C515,[1]base_traduzida!$C$1:$CN$437,69,FALSE)</f>
        <v>0</v>
      </c>
    </row>
    <row r="516" spans="1:52" x14ac:dyDescent="0.25">
      <c r="A516" t="s">
        <v>3858</v>
      </c>
      <c r="B516" t="s">
        <v>3859</v>
      </c>
      <c r="C516" t="s">
        <v>3860</v>
      </c>
      <c r="D516" t="s">
        <v>3861</v>
      </c>
      <c r="E516">
        <v>2019</v>
      </c>
      <c r="F516" t="s">
        <v>61</v>
      </c>
      <c r="G516">
        <v>10</v>
      </c>
      <c r="H516" t="s">
        <v>3862</v>
      </c>
      <c r="I516" t="s">
        <v>3863</v>
      </c>
      <c r="J516" t="s">
        <v>61</v>
      </c>
      <c r="L516">
        <v>9</v>
      </c>
      <c r="M516" t="b">
        <v>1</v>
      </c>
      <c r="N516" t="s">
        <v>3864</v>
      </c>
      <c r="O516" t="s">
        <v>1253</v>
      </c>
      <c r="T516" t="s">
        <v>54</v>
      </c>
      <c r="U516" t="s">
        <v>55</v>
      </c>
      <c r="V516" t="s">
        <v>149</v>
      </c>
      <c r="W516" t="s">
        <v>57</v>
      </c>
      <c r="AA516">
        <f>VLOOKUP(C516,[1]base_traduzida!$C$1:$CN$437,8,FALSE)</f>
        <v>0</v>
      </c>
      <c r="AB516">
        <f>VLOOKUP(C516,[1]base_traduzida!$C$1:$CN$437,9,FALSE)</f>
        <v>0</v>
      </c>
      <c r="AC516">
        <f>VLOOKUP(C516,[1]base_traduzida!$C$1:$CN$437,16,FALSE)</f>
        <v>0</v>
      </c>
      <c r="AD516">
        <f>VLOOKUP(C516,[1]base_traduzida!$C$1:$CN$437,68,FALSE)</f>
        <v>1</v>
      </c>
      <c r="AE516">
        <f>VLOOKUP(C516,[1]base_traduzida!$C$1:$CN$437,67,FALSE)</f>
        <v>0</v>
      </c>
      <c r="AF516">
        <f>VLOOKUP(C516,[1]base_traduzida!$C$1:$CN$437,71,FALSE)</f>
        <v>0</v>
      </c>
      <c r="AG516">
        <f>VLOOKUP(C516,[1]base_traduzida!$C$1:$CN$437,72,FALSE)</f>
        <v>0</v>
      </c>
      <c r="AH516">
        <f>VLOOKUP(C516,[1]base_traduzida!$C$1:$CN$437,73,FALSE)</f>
        <v>0</v>
      </c>
      <c r="AI516">
        <f>VLOOKUP(C516,[1]base_traduzida!$C$1:$CN$437,74,FALSE)</f>
        <v>0</v>
      </c>
      <c r="AJ516">
        <f>VLOOKUP(C516,[1]base_traduzida!$C$1:$CN$437,75,FALSE)</f>
        <v>0</v>
      </c>
      <c r="AK516">
        <f>VLOOKUP(C516,[1]base_traduzida!$C$1:$CN$437,76,FALSE)</f>
        <v>0</v>
      </c>
      <c r="AL516">
        <f>VLOOKUP(C516,[1]base_traduzida!$C$1:$CN$437,77,FALSE)</f>
        <v>0</v>
      </c>
      <c r="AM516">
        <f>VLOOKUP(C516,[1]base_traduzida!$C$1:$CN$437,78,FALSE)</f>
        <v>0</v>
      </c>
      <c r="AN516">
        <v>0</v>
      </c>
      <c r="AO516">
        <f>VLOOKUP(C516,[1]base_traduzida!$C$1:$CN$437,80,FALSE)</f>
        <v>0</v>
      </c>
      <c r="AP516" t="str">
        <f>VLOOKUP(C516,[1]base_traduzida!$C$1:$CN$437,81,FALSE)</f>
        <v>Entra ou ñ para leitura: não</v>
      </c>
      <c r="AQ516">
        <v>0</v>
      </c>
      <c r="AR516">
        <f>VLOOKUP(C516,[1]base_traduzida!$C$1:$CN$437,85,FALSE)</f>
        <v>0</v>
      </c>
      <c r="AS516">
        <f>VLOOKUP(C516,[1]base_traduzida!$C$1:$CN$437,83,FALSE)</f>
        <v>44374</v>
      </c>
      <c r="AT516">
        <f>VLOOKUP(C516,[1]base_traduzida!$C$1:$CN$437,84,FALSE)</f>
        <v>0</v>
      </c>
      <c r="AU516" t="str">
        <f>VLOOKUP(C516,[1]base_traduzida!$C$1:$CN$437,82,FALSE)</f>
        <v>Ruim</v>
      </c>
      <c r="AV516">
        <f>VLOOKUP(C516,[1]base_traduzida!$C$1:$CN$437,90,FALSE)</f>
        <v>0</v>
      </c>
      <c r="AW516">
        <f>VLOOKUP(C516,[1]base_traduzida!$C$1:$CN$437,66,FALSE)</f>
        <v>0</v>
      </c>
      <c r="AX516">
        <f>VLOOKUP(C516,[1]base_traduzida!$C$1:$CN$437,64,FALSE)</f>
        <v>0</v>
      </c>
      <c r="AY516">
        <f>VLOOKUP(C516,[1]base_traduzida!$C$1:$CN$437,65,FALSE)</f>
        <v>0</v>
      </c>
      <c r="AZ516">
        <f>VLOOKUP(C516,[1]base_traduzida!$C$1:$CN$437,69,FALSE)</f>
        <v>0</v>
      </c>
    </row>
    <row r="517" spans="1:52" x14ac:dyDescent="0.25">
      <c r="A517" t="s">
        <v>3865</v>
      </c>
      <c r="B517" t="s">
        <v>3866</v>
      </c>
      <c r="C517" t="s">
        <v>3867</v>
      </c>
      <c r="D517" t="s">
        <v>3868</v>
      </c>
      <c r="E517">
        <v>2022</v>
      </c>
      <c r="F517" t="s">
        <v>61</v>
      </c>
      <c r="H517" t="s">
        <v>3869</v>
      </c>
      <c r="I517" t="s">
        <v>3870</v>
      </c>
      <c r="J517" t="s">
        <v>61</v>
      </c>
      <c r="L517">
        <v>1</v>
      </c>
      <c r="M517" t="b">
        <v>0</v>
      </c>
      <c r="N517" t="s">
        <v>3871</v>
      </c>
      <c r="O517" t="s">
        <v>549</v>
      </c>
      <c r="T517" t="s">
        <v>54</v>
      </c>
      <c r="U517" t="s">
        <v>55</v>
      </c>
      <c r="V517" t="s">
        <v>140</v>
      </c>
      <c r="W517" t="s">
        <v>57</v>
      </c>
      <c r="AA517" t="e">
        <f>VLOOKUP(C517,[1]base_traduzida!$C$1:$CN$437,8,FALSE)</f>
        <v>#N/A</v>
      </c>
      <c r="AB517" t="e">
        <f>VLOOKUP(C517,[1]base_traduzida!$C$1:$CN$437,9,FALSE)</f>
        <v>#N/A</v>
      </c>
      <c r="AC517" t="e">
        <f>VLOOKUP(C517,[1]base_traduzida!$C$1:$CN$437,16,FALSE)</f>
        <v>#N/A</v>
      </c>
      <c r="AD517" t="e">
        <f>VLOOKUP(C517,[1]base_traduzida!$C$1:$CN$437,68,FALSE)</f>
        <v>#N/A</v>
      </c>
      <c r="AE517" t="e">
        <f>VLOOKUP(C517,[1]base_traduzida!$C$1:$CN$437,67,FALSE)</f>
        <v>#N/A</v>
      </c>
      <c r="AF517" t="e">
        <f>VLOOKUP(C517,[1]base_traduzida!$C$1:$CN$437,71,FALSE)</f>
        <v>#N/A</v>
      </c>
      <c r="AG517" t="e">
        <f>VLOOKUP(C517,[1]base_traduzida!$C$1:$CN$437,72,FALSE)</f>
        <v>#N/A</v>
      </c>
      <c r="AH517" t="e">
        <f>VLOOKUP(C517,[1]base_traduzida!$C$1:$CN$437,73,FALSE)</f>
        <v>#N/A</v>
      </c>
      <c r="AI517" t="e">
        <f>VLOOKUP(C517,[1]base_traduzida!$C$1:$CN$437,74,FALSE)</f>
        <v>#N/A</v>
      </c>
      <c r="AJ517" t="e">
        <f>VLOOKUP(C517,[1]base_traduzida!$C$1:$CN$437,75,FALSE)</f>
        <v>#N/A</v>
      </c>
      <c r="AK517" t="e">
        <f>VLOOKUP(C517,[1]base_traduzida!$C$1:$CN$437,76,FALSE)</f>
        <v>#N/A</v>
      </c>
      <c r="AL517" t="e">
        <f>VLOOKUP(C517,[1]base_traduzida!$C$1:$CN$437,77,FALSE)</f>
        <v>#N/A</v>
      </c>
      <c r="AM517" t="e">
        <f>VLOOKUP(C517,[1]base_traduzida!$C$1:$CN$437,78,FALSE)</f>
        <v>#N/A</v>
      </c>
      <c r="AN517">
        <v>0</v>
      </c>
      <c r="AO517" t="e">
        <f>VLOOKUP(C517,[1]base_traduzida!$C$1:$CN$437,80,FALSE)</f>
        <v>#N/A</v>
      </c>
      <c r="AP517" t="e">
        <f>VLOOKUP(C517,[1]base_traduzida!$C$1:$CN$437,81,FALSE)</f>
        <v>#N/A</v>
      </c>
      <c r="AQ517">
        <v>0</v>
      </c>
      <c r="AR517" t="e">
        <f>VLOOKUP(C517,[1]base_traduzida!$C$1:$CN$437,85,FALSE)</f>
        <v>#N/A</v>
      </c>
      <c r="AS517" t="e">
        <f>VLOOKUP(C517,[1]base_traduzida!$C$1:$CN$437,83,FALSE)</f>
        <v>#N/A</v>
      </c>
      <c r="AT517" t="e">
        <f>VLOOKUP(C517,[1]base_traduzida!$C$1:$CN$437,84,FALSE)</f>
        <v>#N/A</v>
      </c>
      <c r="AU517" t="e">
        <f>VLOOKUP(C517,[1]base_traduzida!$C$1:$CN$437,82,FALSE)</f>
        <v>#N/A</v>
      </c>
      <c r="AV517" t="e">
        <f>VLOOKUP(C517,[1]base_traduzida!$C$1:$CN$437,90,FALSE)</f>
        <v>#N/A</v>
      </c>
      <c r="AW517" t="e">
        <f>VLOOKUP(C517,[1]base_traduzida!$C$1:$CN$437,66,FALSE)</f>
        <v>#N/A</v>
      </c>
      <c r="AX517" t="e">
        <f>VLOOKUP(C517,[1]base_traduzida!$C$1:$CN$437,64,FALSE)</f>
        <v>#N/A</v>
      </c>
      <c r="AY517" t="e">
        <f>VLOOKUP(C517,[1]base_traduzida!$C$1:$CN$437,65,FALSE)</f>
        <v>#N/A</v>
      </c>
      <c r="AZ517" t="e">
        <f>VLOOKUP(C517,[1]base_traduzida!$C$1:$CN$437,69,FALSE)</f>
        <v>#N/A</v>
      </c>
    </row>
    <row r="518" spans="1:52" x14ac:dyDescent="0.25">
      <c r="A518" t="s">
        <v>3872</v>
      </c>
      <c r="B518" t="s">
        <v>3873</v>
      </c>
      <c r="C518" t="s">
        <v>3874</v>
      </c>
      <c r="D518" t="s">
        <v>3875</v>
      </c>
      <c r="E518">
        <v>2017</v>
      </c>
      <c r="G518">
        <v>8</v>
      </c>
      <c r="H518" t="s">
        <v>3876</v>
      </c>
      <c r="I518" t="s">
        <v>3877</v>
      </c>
      <c r="J518" t="s">
        <v>61</v>
      </c>
      <c r="L518">
        <v>12</v>
      </c>
      <c r="M518" t="b">
        <v>1</v>
      </c>
      <c r="N518" t="s">
        <v>3878</v>
      </c>
      <c r="O518" t="s">
        <v>1100</v>
      </c>
      <c r="T518" t="s">
        <v>54</v>
      </c>
      <c r="U518" t="s">
        <v>55</v>
      </c>
      <c r="W518" t="s">
        <v>57</v>
      </c>
      <c r="AA518">
        <f>VLOOKUP(C518,[1]base_traduzida!$C$1:$CN$437,8,FALSE)</f>
        <v>0</v>
      </c>
      <c r="AB518">
        <f>VLOOKUP(C518,[1]base_traduzida!$C$1:$CN$437,9,FALSE)</f>
        <v>0</v>
      </c>
      <c r="AC518">
        <f>VLOOKUP(C518,[1]base_traduzida!$C$1:$CN$437,16,FALSE)</f>
        <v>0</v>
      </c>
      <c r="AD518">
        <f>VLOOKUP(C518,[1]base_traduzida!$C$1:$CN$437,68,FALSE)</f>
        <v>1</v>
      </c>
      <c r="AE518">
        <f>VLOOKUP(C518,[1]base_traduzida!$C$1:$CN$437,67,FALSE)</f>
        <v>0</v>
      </c>
      <c r="AF518">
        <f>VLOOKUP(C518,[1]base_traduzida!$C$1:$CN$437,71,FALSE)</f>
        <v>0</v>
      </c>
      <c r="AG518">
        <f>VLOOKUP(C518,[1]base_traduzida!$C$1:$CN$437,72,FALSE)</f>
        <v>0</v>
      </c>
      <c r="AH518">
        <f>VLOOKUP(C518,[1]base_traduzida!$C$1:$CN$437,73,FALSE)</f>
        <v>0</v>
      </c>
      <c r="AI518">
        <f>VLOOKUP(C518,[1]base_traduzida!$C$1:$CN$437,74,FALSE)</f>
        <v>0</v>
      </c>
      <c r="AJ518">
        <f>VLOOKUP(C518,[1]base_traduzida!$C$1:$CN$437,75,FALSE)</f>
        <v>0</v>
      </c>
      <c r="AK518">
        <f>VLOOKUP(C518,[1]base_traduzida!$C$1:$CN$437,76,FALSE)</f>
        <v>0</v>
      </c>
      <c r="AL518">
        <f>VLOOKUP(C518,[1]base_traduzida!$C$1:$CN$437,77,FALSE)</f>
        <v>0</v>
      </c>
      <c r="AM518">
        <f>VLOOKUP(C518,[1]base_traduzida!$C$1:$CN$437,78,FALSE)</f>
        <v>0</v>
      </c>
      <c r="AN518">
        <v>0</v>
      </c>
      <c r="AO518">
        <f>VLOOKUP(C518,[1]base_traduzida!$C$1:$CN$437,80,FALSE)</f>
        <v>0</v>
      </c>
      <c r="AP518" t="str">
        <f>VLOOKUP(C518,[1]base_traduzida!$C$1:$CN$437,81,FALSE)</f>
        <v>Entra ou ñ para leitura: não</v>
      </c>
      <c r="AQ518">
        <v>0</v>
      </c>
      <c r="AR518">
        <f>VLOOKUP(C518,[1]base_traduzida!$C$1:$CN$437,85,FALSE)</f>
        <v>0</v>
      </c>
      <c r="AS518">
        <f>VLOOKUP(C518,[1]base_traduzida!$C$1:$CN$437,83,FALSE)</f>
        <v>44373</v>
      </c>
      <c r="AT518">
        <f>VLOOKUP(C518,[1]base_traduzida!$C$1:$CN$437,84,FALSE)</f>
        <v>0</v>
      </c>
      <c r="AU518" t="str">
        <f>VLOOKUP(C518,[1]base_traduzida!$C$1:$CN$437,82,FALSE)</f>
        <v>Ruim</v>
      </c>
      <c r="AV518">
        <f>VLOOKUP(C518,[1]base_traduzida!$C$1:$CN$437,90,FALSE)</f>
        <v>0</v>
      </c>
      <c r="AW518">
        <f>VLOOKUP(C518,[1]base_traduzida!$C$1:$CN$437,66,FALSE)</f>
        <v>0</v>
      </c>
      <c r="AX518">
        <f>VLOOKUP(C518,[1]base_traduzida!$C$1:$CN$437,64,FALSE)</f>
        <v>0</v>
      </c>
      <c r="AY518">
        <f>VLOOKUP(C518,[1]base_traduzida!$C$1:$CN$437,65,FALSE)</f>
        <v>0</v>
      </c>
      <c r="AZ518">
        <f>VLOOKUP(C518,[1]base_traduzida!$C$1:$CN$437,69,FALSE)</f>
        <v>0</v>
      </c>
    </row>
    <row r="519" spans="1:52" x14ac:dyDescent="0.25">
      <c r="A519" t="s">
        <v>3879</v>
      </c>
      <c r="B519" t="s">
        <v>3880</v>
      </c>
      <c r="C519" t="s">
        <v>3881</v>
      </c>
      <c r="D519" t="s">
        <v>3882</v>
      </c>
      <c r="E519">
        <v>2013</v>
      </c>
      <c r="F519" t="s">
        <v>61</v>
      </c>
      <c r="G519">
        <v>61</v>
      </c>
      <c r="H519" t="s">
        <v>3883</v>
      </c>
      <c r="I519" t="s">
        <v>3884</v>
      </c>
      <c r="J519" t="s">
        <v>61</v>
      </c>
      <c r="L519">
        <v>6</v>
      </c>
      <c r="M519" t="b">
        <v>1</v>
      </c>
      <c r="N519" t="s">
        <v>3885</v>
      </c>
      <c r="T519" t="s">
        <v>54</v>
      </c>
      <c r="U519" t="s">
        <v>55</v>
      </c>
      <c r="V519" t="s">
        <v>83</v>
      </c>
      <c r="W519" t="s">
        <v>57</v>
      </c>
      <c r="AA519">
        <f>VLOOKUP(C519,[1]base_traduzida!$C$1:$CN$437,8,FALSE)</f>
        <v>0</v>
      </c>
      <c r="AB519">
        <f>VLOOKUP(C519,[1]base_traduzida!$C$1:$CN$437,9,FALSE)</f>
        <v>0</v>
      </c>
      <c r="AC519">
        <f>VLOOKUP(C519,[1]base_traduzida!$C$1:$CN$437,16,FALSE)</f>
        <v>0</v>
      </c>
      <c r="AD519">
        <f>VLOOKUP(C519,[1]base_traduzida!$C$1:$CN$437,68,FALSE)</f>
        <v>0</v>
      </c>
      <c r="AE519">
        <f>VLOOKUP(C519,[1]base_traduzida!$C$1:$CN$437,67,FALSE)</f>
        <v>0</v>
      </c>
      <c r="AF519">
        <f>VLOOKUP(C519,[1]base_traduzida!$C$1:$CN$437,71,FALSE)</f>
        <v>0</v>
      </c>
      <c r="AG519">
        <f>VLOOKUP(C519,[1]base_traduzida!$C$1:$CN$437,72,FALSE)</f>
        <v>0</v>
      </c>
      <c r="AH519">
        <f>VLOOKUP(C519,[1]base_traduzida!$C$1:$CN$437,73,FALSE)</f>
        <v>0</v>
      </c>
      <c r="AI519">
        <f>VLOOKUP(C519,[1]base_traduzida!$C$1:$CN$437,74,FALSE)</f>
        <v>0</v>
      </c>
      <c r="AJ519">
        <f>VLOOKUP(C519,[1]base_traduzida!$C$1:$CN$437,75,FALSE)</f>
        <v>0</v>
      </c>
      <c r="AK519">
        <f>VLOOKUP(C519,[1]base_traduzida!$C$1:$CN$437,76,FALSE)</f>
        <v>0</v>
      </c>
      <c r="AL519">
        <f>VLOOKUP(C519,[1]base_traduzida!$C$1:$CN$437,77,FALSE)</f>
        <v>0</v>
      </c>
      <c r="AM519">
        <f>VLOOKUP(C519,[1]base_traduzida!$C$1:$CN$437,78,FALSE)</f>
        <v>0</v>
      </c>
      <c r="AN519">
        <v>0</v>
      </c>
      <c r="AO519">
        <f>VLOOKUP(C519,[1]base_traduzida!$C$1:$CN$437,80,FALSE)</f>
        <v>0</v>
      </c>
      <c r="AP519">
        <f>VLOOKUP(C519,[1]base_traduzida!$C$1:$CN$437,81,FALSE)</f>
        <v>0</v>
      </c>
      <c r="AQ519">
        <v>0</v>
      </c>
      <c r="AR519">
        <f>VLOOKUP(C519,[1]base_traduzida!$C$1:$CN$437,85,FALSE)</f>
        <v>0</v>
      </c>
      <c r="AS519">
        <f>VLOOKUP(C519,[1]base_traduzida!$C$1:$CN$437,83,FALSE)</f>
        <v>0</v>
      </c>
      <c r="AT519">
        <f>VLOOKUP(C519,[1]base_traduzida!$C$1:$CN$437,84,FALSE)</f>
        <v>0</v>
      </c>
      <c r="AU519">
        <f>VLOOKUP(C519,[1]base_traduzida!$C$1:$CN$437,82,FALSE)</f>
        <v>0</v>
      </c>
      <c r="AV519">
        <f>VLOOKUP(C519,[1]base_traduzida!$C$1:$CN$437,90,FALSE)</f>
        <v>0</v>
      </c>
      <c r="AW519">
        <f>VLOOKUP(C519,[1]base_traduzida!$C$1:$CN$437,66,FALSE)</f>
        <v>0</v>
      </c>
      <c r="AX519">
        <f>VLOOKUP(C519,[1]base_traduzida!$C$1:$CN$437,64,FALSE)</f>
        <v>0</v>
      </c>
      <c r="AY519">
        <f>VLOOKUP(C519,[1]base_traduzida!$C$1:$CN$437,65,FALSE)</f>
        <v>0</v>
      </c>
      <c r="AZ519">
        <f>VLOOKUP(C519,[1]base_traduzida!$C$1:$CN$437,69,FALSE)</f>
        <v>0</v>
      </c>
    </row>
    <row r="520" spans="1:52" x14ac:dyDescent="0.25">
      <c r="A520" t="s">
        <v>3886</v>
      </c>
      <c r="B520" t="s">
        <v>3887</v>
      </c>
      <c r="C520" t="s">
        <v>3888</v>
      </c>
      <c r="D520" t="s">
        <v>3889</v>
      </c>
      <c r="E520">
        <v>2017</v>
      </c>
      <c r="G520">
        <v>33</v>
      </c>
      <c r="H520" t="s">
        <v>3890</v>
      </c>
      <c r="I520" t="s">
        <v>3891</v>
      </c>
      <c r="J520" t="s">
        <v>61</v>
      </c>
      <c r="L520">
        <v>1</v>
      </c>
      <c r="M520" t="b">
        <v>0</v>
      </c>
      <c r="N520" t="s">
        <v>3892</v>
      </c>
      <c r="O520" t="s">
        <v>451</v>
      </c>
      <c r="T520" t="s">
        <v>54</v>
      </c>
      <c r="U520" t="s">
        <v>55</v>
      </c>
      <c r="V520" t="s">
        <v>140</v>
      </c>
      <c r="W520" t="s">
        <v>57</v>
      </c>
      <c r="AA520">
        <f>VLOOKUP(C520,[1]base_traduzida!$C$1:$CN$437,8,FALSE)</f>
        <v>0</v>
      </c>
      <c r="AB520">
        <f>VLOOKUP(C520,[1]base_traduzida!$C$1:$CN$437,9,FALSE)</f>
        <v>1</v>
      </c>
      <c r="AC520">
        <f>VLOOKUP(C520,[1]base_traduzida!$C$1:$CN$437,16,FALSE)</f>
        <v>0</v>
      </c>
      <c r="AD520">
        <f>VLOOKUP(C520,[1]base_traduzida!$C$1:$CN$437,68,FALSE)</f>
        <v>1</v>
      </c>
      <c r="AE520">
        <f>VLOOKUP(C520,[1]base_traduzida!$C$1:$CN$437,67,FALSE)</f>
        <v>0</v>
      </c>
      <c r="AF520">
        <f>VLOOKUP(C520,[1]base_traduzida!$C$1:$CN$437,71,FALSE)</f>
        <v>0</v>
      </c>
      <c r="AG520">
        <f>VLOOKUP(C520,[1]base_traduzida!$C$1:$CN$437,72,FALSE)</f>
        <v>0</v>
      </c>
      <c r="AH520">
        <f>VLOOKUP(C520,[1]base_traduzida!$C$1:$CN$437,73,FALSE)</f>
        <v>0</v>
      </c>
      <c r="AI520">
        <f>VLOOKUP(C520,[1]base_traduzida!$C$1:$CN$437,74,FALSE)</f>
        <v>0</v>
      </c>
      <c r="AJ520">
        <f>VLOOKUP(C520,[1]base_traduzida!$C$1:$CN$437,75,FALSE)</f>
        <v>0</v>
      </c>
      <c r="AK520">
        <f>VLOOKUP(C520,[1]base_traduzida!$C$1:$CN$437,76,FALSE)</f>
        <v>0</v>
      </c>
      <c r="AL520">
        <f>VLOOKUP(C520,[1]base_traduzida!$C$1:$CN$437,77,FALSE)</f>
        <v>0</v>
      </c>
      <c r="AM520">
        <f>VLOOKUP(C520,[1]base_traduzida!$C$1:$CN$437,78,FALSE)</f>
        <v>0</v>
      </c>
      <c r="AN520">
        <v>0</v>
      </c>
      <c r="AO520">
        <f>VLOOKUP(C520,[1]base_traduzida!$C$1:$CN$437,80,FALSE)</f>
        <v>0</v>
      </c>
      <c r="AP520" t="str">
        <f>VLOOKUP(C520,[1]base_traduzida!$C$1:$CN$437,81,FALSE)</f>
        <v>Entra ou ñ para leitura: não - avaliar remedios antidepressivos e sua aquisiçao</v>
      </c>
      <c r="AQ520">
        <v>0</v>
      </c>
      <c r="AR520">
        <f>VLOOKUP(C520,[1]base_traduzida!$C$1:$CN$437,85,FALSE)</f>
        <v>0</v>
      </c>
      <c r="AS520">
        <f>VLOOKUP(C520,[1]base_traduzida!$C$1:$CN$437,83,FALSE)</f>
        <v>44371</v>
      </c>
      <c r="AT520">
        <f>VLOOKUP(C520,[1]base_traduzida!$C$1:$CN$437,84,FALSE)</f>
        <v>0</v>
      </c>
      <c r="AU520" t="str">
        <f>VLOOKUP(C520,[1]base_traduzida!$C$1:$CN$437,82,FALSE)</f>
        <v>Ruim</v>
      </c>
      <c r="AV520">
        <f>VLOOKUP(C520,[1]base_traduzida!$C$1:$CN$437,90,FALSE)</f>
        <v>0</v>
      </c>
      <c r="AW520">
        <f>VLOOKUP(C520,[1]base_traduzida!$C$1:$CN$437,66,FALSE)</f>
        <v>0</v>
      </c>
      <c r="AX520">
        <f>VLOOKUP(C520,[1]base_traduzida!$C$1:$CN$437,64,FALSE)</f>
        <v>0</v>
      </c>
      <c r="AY520">
        <f>VLOOKUP(C520,[1]base_traduzida!$C$1:$CN$437,65,FALSE)</f>
        <v>0</v>
      </c>
      <c r="AZ520">
        <f>VLOOKUP(C520,[1]base_traduzida!$C$1:$CN$437,69,FALSE)</f>
        <v>0</v>
      </c>
    </row>
    <row r="521" spans="1:52" x14ac:dyDescent="0.25">
      <c r="A521" t="s">
        <v>3893</v>
      </c>
      <c r="B521" t="s">
        <v>3894</v>
      </c>
      <c r="C521" t="s">
        <v>3895</v>
      </c>
      <c r="D521" t="s">
        <v>3896</v>
      </c>
      <c r="E521">
        <v>2012</v>
      </c>
      <c r="G521">
        <v>62</v>
      </c>
      <c r="H521" t="s">
        <v>3897</v>
      </c>
      <c r="I521" t="s">
        <v>3898</v>
      </c>
      <c r="J521" t="s">
        <v>61</v>
      </c>
      <c r="L521">
        <v>11</v>
      </c>
      <c r="M521" t="b">
        <v>1</v>
      </c>
      <c r="N521" t="s">
        <v>3899</v>
      </c>
      <c r="T521" t="s">
        <v>54</v>
      </c>
      <c r="U521" t="s">
        <v>55</v>
      </c>
      <c r="V521" t="s">
        <v>56</v>
      </c>
      <c r="W521" t="s">
        <v>57</v>
      </c>
      <c r="AA521">
        <f>VLOOKUP(C521,[1]base_traduzida!$C$1:$CN$437,8,FALSE)</f>
        <v>0</v>
      </c>
      <c r="AB521">
        <f>VLOOKUP(C521,[1]base_traduzida!$C$1:$CN$437,9,FALSE)</f>
        <v>0</v>
      </c>
      <c r="AC521">
        <f>VLOOKUP(C521,[1]base_traduzida!$C$1:$CN$437,16,FALSE)</f>
        <v>0</v>
      </c>
      <c r="AD521">
        <f>VLOOKUP(C521,[1]base_traduzida!$C$1:$CN$437,68,FALSE)</f>
        <v>0</v>
      </c>
      <c r="AE521">
        <f>VLOOKUP(C521,[1]base_traduzida!$C$1:$CN$437,67,FALSE)</f>
        <v>0</v>
      </c>
      <c r="AF521">
        <f>VLOOKUP(C521,[1]base_traduzida!$C$1:$CN$437,71,FALSE)</f>
        <v>0</v>
      </c>
      <c r="AG521">
        <f>VLOOKUP(C521,[1]base_traduzida!$C$1:$CN$437,72,FALSE)</f>
        <v>0</v>
      </c>
      <c r="AH521">
        <f>VLOOKUP(C521,[1]base_traduzida!$C$1:$CN$437,73,FALSE)</f>
        <v>0</v>
      </c>
      <c r="AI521">
        <f>VLOOKUP(C521,[1]base_traduzida!$C$1:$CN$437,74,FALSE)</f>
        <v>0</v>
      </c>
      <c r="AJ521">
        <f>VLOOKUP(C521,[1]base_traduzida!$C$1:$CN$437,75,FALSE)</f>
        <v>0</v>
      </c>
      <c r="AK521">
        <f>VLOOKUP(C521,[1]base_traduzida!$C$1:$CN$437,76,FALSE)</f>
        <v>0</v>
      </c>
      <c r="AL521">
        <f>VLOOKUP(C521,[1]base_traduzida!$C$1:$CN$437,77,FALSE)</f>
        <v>0</v>
      </c>
      <c r="AM521">
        <f>VLOOKUP(C521,[1]base_traduzida!$C$1:$CN$437,78,FALSE)</f>
        <v>0</v>
      </c>
      <c r="AN521">
        <v>0</v>
      </c>
      <c r="AO521">
        <f>VLOOKUP(C521,[1]base_traduzida!$C$1:$CN$437,80,FALSE)</f>
        <v>0</v>
      </c>
      <c r="AP521">
        <f>VLOOKUP(C521,[1]base_traduzida!$C$1:$CN$437,81,FALSE)</f>
        <v>0</v>
      </c>
      <c r="AQ521">
        <v>0</v>
      </c>
      <c r="AR521">
        <f>VLOOKUP(C521,[1]base_traduzida!$C$1:$CN$437,85,FALSE)</f>
        <v>0</v>
      </c>
      <c r="AS521">
        <f>VLOOKUP(C521,[1]base_traduzida!$C$1:$CN$437,83,FALSE)</f>
        <v>0</v>
      </c>
      <c r="AT521">
        <f>VLOOKUP(C521,[1]base_traduzida!$C$1:$CN$437,84,FALSE)</f>
        <v>0</v>
      </c>
      <c r="AU521">
        <f>VLOOKUP(C521,[1]base_traduzida!$C$1:$CN$437,82,FALSE)</f>
        <v>0</v>
      </c>
      <c r="AV521">
        <f>VLOOKUP(C521,[1]base_traduzida!$C$1:$CN$437,90,FALSE)</f>
        <v>0</v>
      </c>
      <c r="AW521">
        <f>VLOOKUP(C521,[1]base_traduzida!$C$1:$CN$437,66,FALSE)</f>
        <v>0</v>
      </c>
      <c r="AX521">
        <f>VLOOKUP(C521,[1]base_traduzida!$C$1:$CN$437,64,FALSE)</f>
        <v>0</v>
      </c>
      <c r="AY521">
        <f>VLOOKUP(C521,[1]base_traduzida!$C$1:$CN$437,65,FALSE)</f>
        <v>0</v>
      </c>
      <c r="AZ521">
        <f>VLOOKUP(C521,[1]base_traduzida!$C$1:$CN$437,69,FALSE)</f>
        <v>0</v>
      </c>
    </row>
    <row r="522" spans="1:52" x14ac:dyDescent="0.25">
      <c r="A522" t="s">
        <v>3900</v>
      </c>
      <c r="C522" t="s">
        <v>3901</v>
      </c>
      <c r="D522" t="s">
        <v>3902</v>
      </c>
      <c r="E522">
        <v>2015</v>
      </c>
      <c r="G522">
        <v>10</v>
      </c>
      <c r="H522" t="s">
        <v>3903</v>
      </c>
      <c r="I522" t="s">
        <v>3904</v>
      </c>
      <c r="J522" t="s">
        <v>61</v>
      </c>
      <c r="L522">
        <v>4</v>
      </c>
      <c r="M522" t="b">
        <v>1</v>
      </c>
      <c r="N522" t="s">
        <v>3905</v>
      </c>
      <c r="O522" t="s">
        <v>198</v>
      </c>
      <c r="P522" t="s">
        <v>3647</v>
      </c>
      <c r="Q522" t="s">
        <v>3648</v>
      </c>
      <c r="S522">
        <v>173747</v>
      </c>
      <c r="T522" t="s">
        <v>54</v>
      </c>
      <c r="U522" t="s">
        <v>75</v>
      </c>
      <c r="W522" t="s">
        <v>57</v>
      </c>
      <c r="AA522" t="e">
        <f>VLOOKUP(C522,[1]base_traduzida!$C$1:$CN$437,8,FALSE)</f>
        <v>#N/A</v>
      </c>
      <c r="AB522" t="e">
        <f>VLOOKUP(C522,[1]base_traduzida!$C$1:$CN$437,9,FALSE)</f>
        <v>#N/A</v>
      </c>
      <c r="AC522" t="e">
        <f>VLOOKUP(C522,[1]base_traduzida!$C$1:$CN$437,16,FALSE)</f>
        <v>#N/A</v>
      </c>
      <c r="AD522" t="e">
        <f>VLOOKUP(C522,[1]base_traduzida!$C$1:$CN$437,68,FALSE)</f>
        <v>#N/A</v>
      </c>
      <c r="AE522" t="e">
        <f>VLOOKUP(C522,[1]base_traduzida!$C$1:$CN$437,67,FALSE)</f>
        <v>#N/A</v>
      </c>
      <c r="AF522" t="e">
        <f>VLOOKUP(C522,[1]base_traduzida!$C$1:$CN$437,71,FALSE)</f>
        <v>#N/A</v>
      </c>
      <c r="AG522" t="e">
        <f>VLOOKUP(C522,[1]base_traduzida!$C$1:$CN$437,72,FALSE)</f>
        <v>#N/A</v>
      </c>
      <c r="AH522" t="e">
        <f>VLOOKUP(C522,[1]base_traduzida!$C$1:$CN$437,73,FALSE)</f>
        <v>#N/A</v>
      </c>
      <c r="AI522" t="e">
        <f>VLOOKUP(C522,[1]base_traduzida!$C$1:$CN$437,74,FALSE)</f>
        <v>#N/A</v>
      </c>
      <c r="AJ522" t="e">
        <f>VLOOKUP(C522,[1]base_traduzida!$C$1:$CN$437,75,FALSE)</f>
        <v>#N/A</v>
      </c>
      <c r="AK522" t="e">
        <f>VLOOKUP(C522,[1]base_traduzida!$C$1:$CN$437,76,FALSE)</f>
        <v>#N/A</v>
      </c>
      <c r="AL522" t="e">
        <f>VLOOKUP(C522,[1]base_traduzida!$C$1:$CN$437,77,FALSE)</f>
        <v>#N/A</v>
      </c>
      <c r="AM522" t="e">
        <f>VLOOKUP(C522,[1]base_traduzida!$C$1:$CN$437,78,FALSE)</f>
        <v>#N/A</v>
      </c>
      <c r="AN522">
        <v>0</v>
      </c>
      <c r="AO522" t="e">
        <f>VLOOKUP(C522,[1]base_traduzida!$C$1:$CN$437,80,FALSE)</f>
        <v>#N/A</v>
      </c>
      <c r="AP522" t="e">
        <f>VLOOKUP(C522,[1]base_traduzida!$C$1:$CN$437,81,FALSE)</f>
        <v>#N/A</v>
      </c>
      <c r="AQ522">
        <v>0</v>
      </c>
      <c r="AR522" t="e">
        <f>VLOOKUP(C522,[1]base_traduzida!$C$1:$CN$437,85,FALSE)</f>
        <v>#N/A</v>
      </c>
      <c r="AS522" t="e">
        <f>VLOOKUP(C522,[1]base_traduzida!$C$1:$CN$437,83,FALSE)</f>
        <v>#N/A</v>
      </c>
      <c r="AT522" t="e">
        <f>VLOOKUP(C522,[1]base_traduzida!$C$1:$CN$437,84,FALSE)</f>
        <v>#N/A</v>
      </c>
      <c r="AU522" t="e">
        <f>VLOOKUP(C522,[1]base_traduzida!$C$1:$CN$437,82,FALSE)</f>
        <v>#N/A</v>
      </c>
      <c r="AV522" t="e">
        <f>VLOOKUP(C522,[1]base_traduzida!$C$1:$CN$437,90,FALSE)</f>
        <v>#N/A</v>
      </c>
      <c r="AW522" t="e">
        <f>VLOOKUP(C522,[1]base_traduzida!$C$1:$CN$437,66,FALSE)</f>
        <v>#N/A</v>
      </c>
      <c r="AX522" t="e">
        <f>VLOOKUP(C522,[1]base_traduzida!$C$1:$CN$437,64,FALSE)</f>
        <v>#N/A</v>
      </c>
      <c r="AY522" t="e">
        <f>VLOOKUP(C522,[1]base_traduzida!$C$1:$CN$437,65,FALSE)</f>
        <v>#N/A</v>
      </c>
      <c r="AZ522" t="e">
        <f>VLOOKUP(C522,[1]base_traduzida!$C$1:$CN$437,69,FALSE)</f>
        <v>#N/A</v>
      </c>
    </row>
    <row r="523" spans="1:52" x14ac:dyDescent="0.25">
      <c r="A523" t="s">
        <v>3906</v>
      </c>
      <c r="B523" t="s">
        <v>3907</v>
      </c>
      <c r="C523" t="s">
        <v>3908</v>
      </c>
      <c r="D523" t="s">
        <v>3909</v>
      </c>
      <c r="E523">
        <v>2016</v>
      </c>
      <c r="F523" t="s">
        <v>61</v>
      </c>
      <c r="G523">
        <v>11</v>
      </c>
      <c r="H523" t="s">
        <v>3910</v>
      </c>
      <c r="I523" t="s">
        <v>3911</v>
      </c>
      <c r="J523" t="s">
        <v>61</v>
      </c>
      <c r="L523">
        <v>6</v>
      </c>
      <c r="M523" t="b">
        <v>1</v>
      </c>
      <c r="N523" t="s">
        <v>3912</v>
      </c>
      <c r="O523" t="s">
        <v>72</v>
      </c>
      <c r="P523" t="s">
        <v>3913</v>
      </c>
      <c r="Q523" t="s">
        <v>3914</v>
      </c>
      <c r="S523">
        <v>119413</v>
      </c>
      <c r="T523" t="s">
        <v>54</v>
      </c>
      <c r="U523" t="s">
        <v>75</v>
      </c>
      <c r="W523" t="s">
        <v>57</v>
      </c>
      <c r="AA523">
        <f>VLOOKUP(C523,[1]base_traduzida!$C$1:$CN$437,8,FALSE)</f>
        <v>0</v>
      </c>
      <c r="AB523">
        <f>VLOOKUP(C523,[1]base_traduzida!$C$1:$CN$437,9,FALSE)</f>
        <v>1</v>
      </c>
      <c r="AC523">
        <f>VLOOKUP(C523,[1]base_traduzida!$C$1:$CN$437,16,FALSE)</f>
        <v>0</v>
      </c>
      <c r="AD523">
        <f>VLOOKUP(C523,[1]base_traduzida!$C$1:$CN$437,68,FALSE)</f>
        <v>1</v>
      </c>
      <c r="AE523">
        <f>VLOOKUP(C523,[1]base_traduzida!$C$1:$CN$437,67,FALSE)</f>
        <v>0</v>
      </c>
      <c r="AF523">
        <f>VLOOKUP(C523,[1]base_traduzida!$C$1:$CN$437,71,FALSE)</f>
        <v>0</v>
      </c>
      <c r="AG523">
        <f>VLOOKUP(C523,[1]base_traduzida!$C$1:$CN$437,72,FALSE)</f>
        <v>0</v>
      </c>
      <c r="AH523">
        <f>VLOOKUP(C523,[1]base_traduzida!$C$1:$CN$437,73,FALSE)</f>
        <v>0</v>
      </c>
      <c r="AI523">
        <f>VLOOKUP(C523,[1]base_traduzida!$C$1:$CN$437,74,FALSE)</f>
        <v>0</v>
      </c>
      <c r="AJ523">
        <f>VLOOKUP(C523,[1]base_traduzida!$C$1:$CN$437,75,FALSE)</f>
        <v>0</v>
      </c>
      <c r="AK523">
        <f>VLOOKUP(C523,[1]base_traduzida!$C$1:$CN$437,76,FALSE)</f>
        <v>0</v>
      </c>
      <c r="AL523">
        <f>VLOOKUP(C523,[1]base_traduzida!$C$1:$CN$437,77,FALSE)</f>
        <v>0</v>
      </c>
      <c r="AM523">
        <f>VLOOKUP(C523,[1]base_traduzida!$C$1:$CN$437,78,FALSE)</f>
        <v>0</v>
      </c>
      <c r="AN523">
        <v>0</v>
      </c>
      <c r="AO523">
        <f>VLOOKUP(C523,[1]base_traduzida!$C$1:$CN$437,80,FALSE)</f>
        <v>0</v>
      </c>
      <c r="AP523" t="str">
        <f>VLOOKUP(C523,[1]base_traduzida!$C$1:$CN$437,81,FALSE)</f>
        <v>Entra ou ñ para leitura: não - pesquisa sobre NER (reconhecimento de entidade nomeada)</v>
      </c>
      <c r="AQ523">
        <v>0</v>
      </c>
      <c r="AR523">
        <f>VLOOKUP(C523,[1]base_traduzida!$C$1:$CN$437,85,FALSE)</f>
        <v>0</v>
      </c>
      <c r="AS523">
        <f>VLOOKUP(C523,[1]base_traduzida!$C$1:$CN$437,83,FALSE)</f>
        <v>44369</v>
      </c>
      <c r="AT523">
        <f>VLOOKUP(C523,[1]base_traduzida!$C$1:$CN$437,84,FALSE)</f>
        <v>0</v>
      </c>
      <c r="AU523" t="str">
        <f>VLOOKUP(C523,[1]base_traduzida!$C$1:$CN$437,82,FALSE)</f>
        <v>Ruim</v>
      </c>
      <c r="AV523">
        <f>VLOOKUP(C523,[1]base_traduzida!$C$1:$CN$437,90,FALSE)</f>
        <v>0</v>
      </c>
      <c r="AW523">
        <f>VLOOKUP(C523,[1]base_traduzida!$C$1:$CN$437,66,FALSE)</f>
        <v>0</v>
      </c>
      <c r="AX523">
        <f>VLOOKUP(C523,[1]base_traduzida!$C$1:$CN$437,64,FALSE)</f>
        <v>0</v>
      </c>
      <c r="AY523">
        <f>VLOOKUP(C523,[1]base_traduzida!$C$1:$CN$437,65,FALSE)</f>
        <v>0</v>
      </c>
      <c r="AZ523">
        <f>VLOOKUP(C523,[1]base_traduzida!$C$1:$CN$437,69,FALSE)</f>
        <v>0</v>
      </c>
    </row>
    <row r="524" spans="1:52" x14ac:dyDescent="0.25">
      <c r="A524" t="s">
        <v>3915</v>
      </c>
      <c r="B524" t="s">
        <v>3916</v>
      </c>
      <c r="C524" t="s">
        <v>3917</v>
      </c>
      <c r="D524" t="s">
        <v>3918</v>
      </c>
      <c r="E524">
        <v>2015</v>
      </c>
      <c r="G524">
        <v>25</v>
      </c>
      <c r="H524" t="s">
        <v>3919</v>
      </c>
      <c r="I524" t="s">
        <v>3920</v>
      </c>
      <c r="L524">
        <v>10</v>
      </c>
      <c r="M524" t="b">
        <v>1</v>
      </c>
      <c r="N524" t="s">
        <v>3921</v>
      </c>
      <c r="O524" t="s">
        <v>1007</v>
      </c>
      <c r="P524" t="s">
        <v>3922</v>
      </c>
      <c r="Q524" t="s">
        <v>3923</v>
      </c>
      <c r="S524">
        <v>117401</v>
      </c>
      <c r="T524" t="s">
        <v>54</v>
      </c>
      <c r="U524" t="s">
        <v>75</v>
      </c>
      <c r="W524" t="s">
        <v>57</v>
      </c>
      <c r="AA524">
        <f>VLOOKUP(C524,[1]base_traduzida!$C$1:$CN$437,8,FALSE)</f>
        <v>0</v>
      </c>
      <c r="AB524">
        <f>VLOOKUP(C524,[1]base_traduzida!$C$1:$CN$437,9,FALSE)</f>
        <v>0</v>
      </c>
      <c r="AC524">
        <f>VLOOKUP(C524,[1]base_traduzida!$C$1:$CN$437,16,FALSE)</f>
        <v>0</v>
      </c>
      <c r="AD524">
        <f>VLOOKUP(C524,[1]base_traduzida!$C$1:$CN$437,68,FALSE)</f>
        <v>0</v>
      </c>
      <c r="AE524">
        <f>VLOOKUP(C524,[1]base_traduzida!$C$1:$CN$437,67,FALSE)</f>
        <v>0</v>
      </c>
      <c r="AF524">
        <f>VLOOKUP(C524,[1]base_traduzida!$C$1:$CN$437,71,FALSE)</f>
        <v>0</v>
      </c>
      <c r="AG524">
        <f>VLOOKUP(C524,[1]base_traduzida!$C$1:$CN$437,72,FALSE)</f>
        <v>0</v>
      </c>
      <c r="AH524">
        <f>VLOOKUP(C524,[1]base_traduzida!$C$1:$CN$437,73,FALSE)</f>
        <v>0</v>
      </c>
      <c r="AI524">
        <f>VLOOKUP(C524,[1]base_traduzida!$C$1:$CN$437,74,FALSE)</f>
        <v>0</v>
      </c>
      <c r="AJ524">
        <f>VLOOKUP(C524,[1]base_traduzida!$C$1:$CN$437,75,FALSE)</f>
        <v>0</v>
      </c>
      <c r="AK524">
        <f>VLOOKUP(C524,[1]base_traduzida!$C$1:$CN$437,76,FALSE)</f>
        <v>0</v>
      </c>
      <c r="AL524">
        <f>VLOOKUP(C524,[1]base_traduzida!$C$1:$CN$437,77,FALSE)</f>
        <v>0</v>
      </c>
      <c r="AM524">
        <f>VLOOKUP(C524,[1]base_traduzida!$C$1:$CN$437,78,FALSE)</f>
        <v>0</v>
      </c>
      <c r="AN524">
        <v>0</v>
      </c>
      <c r="AO524">
        <f>VLOOKUP(C524,[1]base_traduzida!$C$1:$CN$437,80,FALSE)</f>
        <v>0</v>
      </c>
      <c r="AP524">
        <f>VLOOKUP(C524,[1]base_traduzida!$C$1:$CN$437,81,FALSE)</f>
        <v>0</v>
      </c>
      <c r="AQ524">
        <v>0</v>
      </c>
      <c r="AR524">
        <f>VLOOKUP(C524,[1]base_traduzida!$C$1:$CN$437,85,FALSE)</f>
        <v>0</v>
      </c>
      <c r="AS524">
        <f>VLOOKUP(C524,[1]base_traduzida!$C$1:$CN$437,83,FALSE)</f>
        <v>0</v>
      </c>
      <c r="AT524">
        <f>VLOOKUP(C524,[1]base_traduzida!$C$1:$CN$437,84,FALSE)</f>
        <v>0</v>
      </c>
      <c r="AU524">
        <f>VLOOKUP(C524,[1]base_traduzida!$C$1:$CN$437,82,FALSE)</f>
        <v>0</v>
      </c>
      <c r="AV524">
        <f>VLOOKUP(C524,[1]base_traduzida!$C$1:$CN$437,90,FALSE)</f>
        <v>0</v>
      </c>
      <c r="AW524">
        <f>VLOOKUP(C524,[1]base_traduzida!$C$1:$CN$437,66,FALSE)</f>
        <v>0</v>
      </c>
      <c r="AX524">
        <f>VLOOKUP(C524,[1]base_traduzida!$C$1:$CN$437,64,FALSE)</f>
        <v>0</v>
      </c>
      <c r="AY524">
        <f>VLOOKUP(C524,[1]base_traduzida!$C$1:$CN$437,65,FALSE)</f>
        <v>0</v>
      </c>
      <c r="AZ524">
        <f>VLOOKUP(C524,[1]base_traduzida!$C$1:$CN$437,69,FALSE)</f>
        <v>0</v>
      </c>
    </row>
    <row r="525" spans="1:52" x14ac:dyDescent="0.25">
      <c r="A525" t="s">
        <v>3924</v>
      </c>
      <c r="B525" t="s">
        <v>3925</v>
      </c>
      <c r="C525" t="s">
        <v>3926</v>
      </c>
      <c r="D525" t="s">
        <v>3927</v>
      </c>
      <c r="E525">
        <v>2018</v>
      </c>
      <c r="F525" t="s">
        <v>61</v>
      </c>
      <c r="G525">
        <v>33</v>
      </c>
      <c r="H525" t="s">
        <v>3928</v>
      </c>
      <c r="I525" t="s">
        <v>3929</v>
      </c>
      <c r="J525" t="s">
        <v>61</v>
      </c>
      <c r="L525">
        <v>9</v>
      </c>
      <c r="M525" t="b">
        <v>1</v>
      </c>
      <c r="N525" t="s">
        <v>3930</v>
      </c>
      <c r="O525" t="s">
        <v>322</v>
      </c>
      <c r="T525" t="s">
        <v>54</v>
      </c>
      <c r="U525" t="s">
        <v>55</v>
      </c>
      <c r="W525" t="s">
        <v>57</v>
      </c>
      <c r="AA525">
        <f>VLOOKUP(C525,[1]base_traduzida!$C$1:$CN$437,8,FALSE)</f>
        <v>0</v>
      </c>
      <c r="AB525">
        <f>VLOOKUP(C525,[1]base_traduzida!$C$1:$CN$437,9,FALSE)</f>
        <v>1</v>
      </c>
      <c r="AC525">
        <f>VLOOKUP(C525,[1]base_traduzida!$C$1:$CN$437,16,FALSE)</f>
        <v>1</v>
      </c>
      <c r="AD525">
        <f>VLOOKUP(C525,[1]base_traduzida!$C$1:$CN$437,68,FALSE)</f>
        <v>1</v>
      </c>
      <c r="AE525">
        <f>VLOOKUP(C525,[1]base_traduzida!$C$1:$CN$437,67,FALSE)</f>
        <v>0</v>
      </c>
      <c r="AF525">
        <f>VLOOKUP(C525,[1]base_traduzida!$C$1:$CN$437,71,FALSE)</f>
        <v>0</v>
      </c>
      <c r="AG525">
        <f>VLOOKUP(C525,[1]base_traduzida!$C$1:$CN$437,72,FALSE)</f>
        <v>0</v>
      </c>
      <c r="AH525">
        <f>VLOOKUP(C525,[1]base_traduzida!$C$1:$CN$437,73,FALSE)</f>
        <v>0</v>
      </c>
      <c r="AI525">
        <f>VLOOKUP(C525,[1]base_traduzida!$C$1:$CN$437,74,FALSE)</f>
        <v>0</v>
      </c>
      <c r="AJ525">
        <f>VLOOKUP(C525,[1]base_traduzida!$C$1:$CN$437,75,FALSE)</f>
        <v>0</v>
      </c>
      <c r="AK525">
        <f>VLOOKUP(C525,[1]base_traduzida!$C$1:$CN$437,76,FALSE)</f>
        <v>0</v>
      </c>
      <c r="AL525">
        <f>VLOOKUP(C525,[1]base_traduzida!$C$1:$CN$437,77,FALSE)</f>
        <v>0</v>
      </c>
      <c r="AM525">
        <f>VLOOKUP(C525,[1]base_traduzida!$C$1:$CN$437,78,FALSE)</f>
        <v>0</v>
      </c>
      <c r="AN525">
        <v>0</v>
      </c>
      <c r="AO525">
        <f>VLOOKUP(C525,[1]base_traduzida!$C$1:$CN$437,80,FALSE)</f>
        <v>0</v>
      </c>
      <c r="AP525" t="str">
        <f>VLOOKUP(C525,[1]base_traduzida!$C$1:$CN$437,81,FALSE)</f>
        <v>Entra ou ñ para leitura: sim - bom - pegar tweets com Tweepy (biblioteca Python) - analise de sentimento em quimioterapia</v>
      </c>
      <c r="AQ525">
        <v>0</v>
      </c>
      <c r="AR525">
        <f>VLOOKUP(C525,[1]base_traduzida!$C$1:$CN$437,85,FALSE)</f>
        <v>0</v>
      </c>
      <c r="AS525">
        <f>VLOOKUP(C525,[1]base_traduzida!$C$1:$CN$437,83,FALSE)</f>
        <v>44371</v>
      </c>
      <c r="AT525">
        <f>VLOOKUP(C525,[1]base_traduzida!$C$1:$CN$437,84,FALSE)</f>
        <v>0</v>
      </c>
      <c r="AU525" t="str">
        <f>VLOOKUP(C525,[1]base_traduzida!$C$1:$CN$437,82,FALSE)</f>
        <v>Bom</v>
      </c>
      <c r="AV525">
        <f>VLOOKUP(C525,[1]base_traduzida!$C$1:$CN$437,90,FALSE)</f>
        <v>0</v>
      </c>
      <c r="AW525">
        <f>VLOOKUP(C525,[1]base_traduzida!$C$1:$CN$437,66,FALSE)</f>
        <v>1</v>
      </c>
      <c r="AX525">
        <f>VLOOKUP(C525,[1]base_traduzida!$C$1:$CN$437,64,FALSE)</f>
        <v>1</v>
      </c>
      <c r="AY525" t="str">
        <f>VLOOKUP(C525,[1]base_traduzida!$C$1:$CN$437,65,FALSE)</f>
        <v>Leitura completa: sim</v>
      </c>
      <c r="AZ525">
        <f>VLOOKUP(C525,[1]base_traduzida!$C$1:$CN$437,69,FALSE)</f>
        <v>0</v>
      </c>
    </row>
    <row r="526" spans="1:52" x14ac:dyDescent="0.25">
      <c r="B526" t="s">
        <v>3931</v>
      </c>
      <c r="C526" t="s">
        <v>3932</v>
      </c>
      <c r="D526" t="s">
        <v>3933</v>
      </c>
      <c r="I526" t="s">
        <v>523</v>
      </c>
      <c r="W526" t="s">
        <v>524</v>
      </c>
      <c r="X526">
        <v>2016</v>
      </c>
      <c r="Y526" t="s">
        <v>3934</v>
      </c>
      <c r="Z526" t="s">
        <v>3931</v>
      </c>
      <c r="AA526">
        <f>VLOOKUP(C526,[1]base_traduzida!$C$1:$CN$437,8,FALSE)</f>
        <v>0</v>
      </c>
      <c r="AB526">
        <f>VLOOKUP(C526,[1]base_traduzida!$C$1:$CN$437,9,FALSE)</f>
        <v>0</v>
      </c>
      <c r="AC526">
        <f>VLOOKUP(C526,[1]base_traduzida!$C$1:$CN$437,16,FALSE)</f>
        <v>0</v>
      </c>
      <c r="AD526">
        <f>VLOOKUP(C526,[1]base_traduzida!$C$1:$CN$437,68,FALSE)</f>
        <v>0</v>
      </c>
      <c r="AE526">
        <f>VLOOKUP(C526,[1]base_traduzida!$C$1:$CN$437,67,FALSE)</f>
        <v>0</v>
      </c>
      <c r="AF526">
        <f>VLOOKUP(C526,[1]base_traduzida!$C$1:$CN$437,71,FALSE)</f>
        <v>0</v>
      </c>
      <c r="AG526">
        <f>VLOOKUP(C526,[1]base_traduzida!$C$1:$CN$437,72,FALSE)</f>
        <v>0</v>
      </c>
      <c r="AH526">
        <f>VLOOKUP(C526,[1]base_traduzida!$C$1:$CN$437,73,FALSE)</f>
        <v>0</v>
      </c>
      <c r="AI526">
        <f>VLOOKUP(C526,[1]base_traduzida!$C$1:$CN$437,74,FALSE)</f>
        <v>0</v>
      </c>
      <c r="AJ526">
        <f>VLOOKUP(C526,[1]base_traduzida!$C$1:$CN$437,75,FALSE)</f>
        <v>0</v>
      </c>
      <c r="AK526">
        <f>VLOOKUP(C526,[1]base_traduzida!$C$1:$CN$437,76,FALSE)</f>
        <v>0</v>
      </c>
      <c r="AL526">
        <f>VLOOKUP(C526,[1]base_traduzida!$C$1:$CN$437,77,FALSE)</f>
        <v>0</v>
      </c>
      <c r="AM526">
        <f>VLOOKUP(C526,[1]base_traduzida!$C$1:$CN$437,78,FALSE)</f>
        <v>0</v>
      </c>
      <c r="AN526">
        <v>0</v>
      </c>
      <c r="AO526">
        <f>VLOOKUP(C526,[1]base_traduzida!$C$1:$CN$437,80,FALSE)</f>
        <v>0</v>
      </c>
      <c r="AP526" t="str">
        <f>VLOOKUP(C526,[1]base_traduzida!$C$1:$CN$437,81,FALSE)</f>
        <v xml:space="preserve">Entra ou ñ para leitura: não </v>
      </c>
      <c r="AQ526">
        <v>0</v>
      </c>
      <c r="AR526">
        <f>VLOOKUP(C526,[1]base_traduzida!$C$1:$CN$437,85,FALSE)</f>
        <v>0</v>
      </c>
      <c r="AS526">
        <f>VLOOKUP(C526,[1]base_traduzida!$C$1:$CN$437,83,FALSE)</f>
        <v>44379</v>
      </c>
      <c r="AT526">
        <f>VLOOKUP(C526,[1]base_traduzida!$C$1:$CN$437,84,FALSE)</f>
        <v>0</v>
      </c>
      <c r="AU526" t="str">
        <f>VLOOKUP(C526,[1]base_traduzida!$C$1:$CN$437,82,FALSE)</f>
        <v>Ruim</v>
      </c>
      <c r="AV526">
        <f>VLOOKUP(C526,[1]base_traduzida!$C$1:$CN$437,90,FALSE)</f>
        <v>0</v>
      </c>
      <c r="AW526">
        <f>VLOOKUP(C526,[1]base_traduzida!$C$1:$CN$437,66,FALSE)</f>
        <v>0</v>
      </c>
      <c r="AX526">
        <f>VLOOKUP(C526,[1]base_traduzida!$C$1:$CN$437,64,FALSE)</f>
        <v>0</v>
      </c>
      <c r="AY526">
        <f>VLOOKUP(C526,[1]base_traduzida!$C$1:$CN$437,65,FALSE)</f>
        <v>0</v>
      </c>
      <c r="AZ526">
        <f>VLOOKUP(C526,[1]base_traduzida!$C$1:$CN$437,69,FALSE)</f>
        <v>0</v>
      </c>
    </row>
    <row r="527" spans="1:52" x14ac:dyDescent="0.25">
      <c r="A527" t="s">
        <v>3935</v>
      </c>
      <c r="B527" t="s">
        <v>3936</v>
      </c>
      <c r="C527" t="s">
        <v>3937</v>
      </c>
      <c r="D527" t="s">
        <v>3938</v>
      </c>
      <c r="E527">
        <v>2012</v>
      </c>
      <c r="G527">
        <v>35</v>
      </c>
      <c r="H527" t="s">
        <v>3939</v>
      </c>
      <c r="I527" t="s">
        <v>3940</v>
      </c>
      <c r="L527">
        <v>8</v>
      </c>
      <c r="M527" t="b">
        <v>1</v>
      </c>
      <c r="N527" t="s">
        <v>3941</v>
      </c>
      <c r="T527" t="s">
        <v>54</v>
      </c>
      <c r="U527" t="s">
        <v>55</v>
      </c>
      <c r="V527" t="s">
        <v>83</v>
      </c>
      <c r="W527" t="s">
        <v>57</v>
      </c>
      <c r="AA527">
        <f>VLOOKUP(C527,[1]base_traduzida!$C$1:$CN$437,8,FALSE)</f>
        <v>0</v>
      </c>
      <c r="AB527">
        <f>VLOOKUP(C527,[1]base_traduzida!$C$1:$CN$437,9,FALSE)</f>
        <v>0</v>
      </c>
      <c r="AC527">
        <f>VLOOKUP(C527,[1]base_traduzida!$C$1:$CN$437,16,FALSE)</f>
        <v>0</v>
      </c>
      <c r="AD527">
        <f>VLOOKUP(C527,[1]base_traduzida!$C$1:$CN$437,68,FALSE)</f>
        <v>0</v>
      </c>
      <c r="AE527">
        <f>VLOOKUP(C527,[1]base_traduzida!$C$1:$CN$437,67,FALSE)</f>
        <v>0</v>
      </c>
      <c r="AF527">
        <f>VLOOKUP(C527,[1]base_traduzida!$C$1:$CN$437,71,FALSE)</f>
        <v>0</v>
      </c>
      <c r="AG527">
        <f>VLOOKUP(C527,[1]base_traduzida!$C$1:$CN$437,72,FALSE)</f>
        <v>0</v>
      </c>
      <c r="AH527">
        <f>VLOOKUP(C527,[1]base_traduzida!$C$1:$CN$437,73,FALSE)</f>
        <v>0</v>
      </c>
      <c r="AI527">
        <f>VLOOKUP(C527,[1]base_traduzida!$C$1:$CN$437,74,FALSE)</f>
        <v>0</v>
      </c>
      <c r="AJ527">
        <f>VLOOKUP(C527,[1]base_traduzida!$C$1:$CN$437,75,FALSE)</f>
        <v>0</v>
      </c>
      <c r="AK527">
        <f>VLOOKUP(C527,[1]base_traduzida!$C$1:$CN$437,76,FALSE)</f>
        <v>0</v>
      </c>
      <c r="AL527">
        <f>VLOOKUP(C527,[1]base_traduzida!$C$1:$CN$437,77,FALSE)</f>
        <v>0</v>
      </c>
      <c r="AM527">
        <f>VLOOKUP(C527,[1]base_traduzida!$C$1:$CN$437,78,FALSE)</f>
        <v>0</v>
      </c>
      <c r="AN527">
        <v>0</v>
      </c>
      <c r="AO527">
        <f>VLOOKUP(C527,[1]base_traduzida!$C$1:$CN$437,80,FALSE)</f>
        <v>0</v>
      </c>
      <c r="AP527">
        <f>VLOOKUP(C527,[1]base_traduzida!$C$1:$CN$437,81,FALSE)</f>
        <v>0</v>
      </c>
      <c r="AQ527">
        <v>0</v>
      </c>
      <c r="AR527">
        <f>VLOOKUP(C527,[1]base_traduzida!$C$1:$CN$437,85,FALSE)</f>
        <v>0</v>
      </c>
      <c r="AS527">
        <f>VLOOKUP(C527,[1]base_traduzida!$C$1:$CN$437,83,FALSE)</f>
        <v>0</v>
      </c>
      <c r="AT527">
        <f>VLOOKUP(C527,[1]base_traduzida!$C$1:$CN$437,84,FALSE)</f>
        <v>0</v>
      </c>
      <c r="AU527">
        <f>VLOOKUP(C527,[1]base_traduzida!$C$1:$CN$437,82,FALSE)</f>
        <v>0</v>
      </c>
      <c r="AV527">
        <f>VLOOKUP(C527,[1]base_traduzida!$C$1:$CN$437,90,FALSE)</f>
        <v>0</v>
      </c>
      <c r="AW527">
        <f>VLOOKUP(C527,[1]base_traduzida!$C$1:$CN$437,66,FALSE)</f>
        <v>0</v>
      </c>
      <c r="AX527">
        <f>VLOOKUP(C527,[1]base_traduzida!$C$1:$CN$437,64,FALSE)</f>
        <v>0</v>
      </c>
      <c r="AY527">
        <f>VLOOKUP(C527,[1]base_traduzida!$C$1:$CN$437,65,FALSE)</f>
        <v>0</v>
      </c>
      <c r="AZ527">
        <f>VLOOKUP(C527,[1]base_traduzida!$C$1:$CN$437,69,FALSE)</f>
        <v>0</v>
      </c>
    </row>
    <row r="528" spans="1:52" x14ac:dyDescent="0.25">
      <c r="B528" t="s">
        <v>3942</v>
      </c>
      <c r="C528" t="s">
        <v>3943</v>
      </c>
      <c r="D528" t="s">
        <v>3944</v>
      </c>
      <c r="I528" t="s">
        <v>523</v>
      </c>
      <c r="W528" t="s">
        <v>524</v>
      </c>
      <c r="X528">
        <v>2022</v>
      </c>
      <c r="Y528" t="s">
        <v>2330</v>
      </c>
      <c r="Z528" t="s">
        <v>3942</v>
      </c>
      <c r="AA528" t="e">
        <f>VLOOKUP(C528,[1]base_traduzida!$C$1:$CN$437,8,FALSE)</f>
        <v>#N/A</v>
      </c>
      <c r="AB528" t="e">
        <f>VLOOKUP(C528,[1]base_traduzida!$C$1:$CN$437,9,FALSE)</f>
        <v>#N/A</v>
      </c>
      <c r="AC528" t="e">
        <f>VLOOKUP(C528,[1]base_traduzida!$C$1:$CN$437,16,FALSE)</f>
        <v>#N/A</v>
      </c>
      <c r="AD528" t="e">
        <f>VLOOKUP(C528,[1]base_traduzida!$C$1:$CN$437,68,FALSE)</f>
        <v>#N/A</v>
      </c>
      <c r="AE528" t="e">
        <f>VLOOKUP(C528,[1]base_traduzida!$C$1:$CN$437,67,FALSE)</f>
        <v>#N/A</v>
      </c>
      <c r="AF528" t="e">
        <f>VLOOKUP(C528,[1]base_traduzida!$C$1:$CN$437,71,FALSE)</f>
        <v>#N/A</v>
      </c>
      <c r="AG528" t="e">
        <f>VLOOKUP(C528,[1]base_traduzida!$C$1:$CN$437,72,FALSE)</f>
        <v>#N/A</v>
      </c>
      <c r="AH528" t="e">
        <f>VLOOKUP(C528,[1]base_traduzida!$C$1:$CN$437,73,FALSE)</f>
        <v>#N/A</v>
      </c>
      <c r="AI528" t="e">
        <f>VLOOKUP(C528,[1]base_traduzida!$C$1:$CN$437,74,FALSE)</f>
        <v>#N/A</v>
      </c>
      <c r="AJ528" t="e">
        <f>VLOOKUP(C528,[1]base_traduzida!$C$1:$CN$437,75,FALSE)</f>
        <v>#N/A</v>
      </c>
      <c r="AK528" t="e">
        <f>VLOOKUP(C528,[1]base_traduzida!$C$1:$CN$437,76,FALSE)</f>
        <v>#N/A</v>
      </c>
      <c r="AL528" t="e">
        <f>VLOOKUP(C528,[1]base_traduzida!$C$1:$CN$437,77,FALSE)</f>
        <v>#N/A</v>
      </c>
      <c r="AM528" t="e">
        <f>VLOOKUP(C528,[1]base_traduzida!$C$1:$CN$437,78,FALSE)</f>
        <v>#N/A</v>
      </c>
      <c r="AN528">
        <v>0</v>
      </c>
      <c r="AO528" t="e">
        <f>VLOOKUP(C528,[1]base_traduzida!$C$1:$CN$437,80,FALSE)</f>
        <v>#N/A</v>
      </c>
      <c r="AP528" t="e">
        <f>VLOOKUP(C528,[1]base_traduzida!$C$1:$CN$437,81,FALSE)</f>
        <v>#N/A</v>
      </c>
      <c r="AQ528">
        <v>0</v>
      </c>
      <c r="AR528" t="e">
        <f>VLOOKUP(C528,[1]base_traduzida!$C$1:$CN$437,85,FALSE)</f>
        <v>#N/A</v>
      </c>
      <c r="AS528" t="e">
        <f>VLOOKUP(C528,[1]base_traduzida!$C$1:$CN$437,83,FALSE)</f>
        <v>#N/A</v>
      </c>
      <c r="AT528" t="e">
        <f>VLOOKUP(C528,[1]base_traduzida!$C$1:$CN$437,84,FALSE)</f>
        <v>#N/A</v>
      </c>
      <c r="AU528" t="e">
        <f>VLOOKUP(C528,[1]base_traduzida!$C$1:$CN$437,82,FALSE)</f>
        <v>#N/A</v>
      </c>
      <c r="AV528" t="e">
        <f>VLOOKUP(C528,[1]base_traduzida!$C$1:$CN$437,90,FALSE)</f>
        <v>#N/A</v>
      </c>
      <c r="AW528" t="e">
        <f>VLOOKUP(C528,[1]base_traduzida!$C$1:$CN$437,66,FALSE)</f>
        <v>#N/A</v>
      </c>
      <c r="AX528" t="e">
        <f>VLOOKUP(C528,[1]base_traduzida!$C$1:$CN$437,64,FALSE)</f>
        <v>#N/A</v>
      </c>
      <c r="AY528" t="e">
        <f>VLOOKUP(C528,[1]base_traduzida!$C$1:$CN$437,65,FALSE)</f>
        <v>#N/A</v>
      </c>
      <c r="AZ528" t="e">
        <f>VLOOKUP(C528,[1]base_traduzida!$C$1:$CN$437,69,FALSE)</f>
        <v>#N/A</v>
      </c>
    </row>
    <row r="529" spans="1:52" x14ac:dyDescent="0.25">
      <c r="A529" t="s">
        <v>3945</v>
      </c>
      <c r="B529" t="s">
        <v>3946</v>
      </c>
      <c r="C529" t="s">
        <v>3947</v>
      </c>
      <c r="D529" t="s">
        <v>3948</v>
      </c>
      <c r="E529">
        <v>2018</v>
      </c>
      <c r="G529">
        <v>26</v>
      </c>
      <c r="H529" t="s">
        <v>3949</v>
      </c>
      <c r="I529" t="s">
        <v>3950</v>
      </c>
      <c r="J529" t="s">
        <v>61</v>
      </c>
      <c r="L529">
        <v>9</v>
      </c>
      <c r="M529" t="b">
        <v>1</v>
      </c>
      <c r="N529" t="s">
        <v>3951</v>
      </c>
      <c r="O529" t="s">
        <v>108</v>
      </c>
      <c r="T529" t="s">
        <v>54</v>
      </c>
      <c r="U529" t="s">
        <v>55</v>
      </c>
      <c r="V529" t="s">
        <v>83</v>
      </c>
      <c r="W529" t="s">
        <v>57</v>
      </c>
      <c r="AA529">
        <f>VLOOKUP(C529,[1]base_traduzida!$C$1:$CN$437,8,FALSE)</f>
        <v>0</v>
      </c>
      <c r="AB529">
        <f>VLOOKUP(C529,[1]base_traduzida!$C$1:$CN$437,9,FALSE)</f>
        <v>0</v>
      </c>
      <c r="AC529">
        <f>VLOOKUP(C529,[1]base_traduzida!$C$1:$CN$437,16,FALSE)</f>
        <v>1</v>
      </c>
      <c r="AD529">
        <f>VLOOKUP(C529,[1]base_traduzida!$C$1:$CN$437,68,FALSE)</f>
        <v>1</v>
      </c>
      <c r="AE529">
        <f>VLOOKUP(C529,[1]base_traduzida!$C$1:$CN$437,67,FALSE)</f>
        <v>0</v>
      </c>
      <c r="AF529">
        <f>VLOOKUP(C529,[1]base_traduzida!$C$1:$CN$437,71,FALSE)</f>
        <v>0</v>
      </c>
      <c r="AG529">
        <f>VLOOKUP(C529,[1]base_traduzida!$C$1:$CN$437,72,FALSE)</f>
        <v>0</v>
      </c>
      <c r="AH529">
        <f>VLOOKUP(C529,[1]base_traduzida!$C$1:$CN$437,73,FALSE)</f>
        <v>0</v>
      </c>
      <c r="AI529">
        <f>VLOOKUP(C529,[1]base_traduzida!$C$1:$CN$437,74,FALSE)</f>
        <v>0</v>
      </c>
      <c r="AJ529">
        <f>VLOOKUP(C529,[1]base_traduzida!$C$1:$CN$437,75,FALSE)</f>
        <v>0</v>
      </c>
      <c r="AK529">
        <f>VLOOKUP(C529,[1]base_traduzida!$C$1:$CN$437,76,FALSE)</f>
        <v>0</v>
      </c>
      <c r="AL529">
        <f>VLOOKUP(C529,[1]base_traduzida!$C$1:$CN$437,77,FALSE)</f>
        <v>0</v>
      </c>
      <c r="AM529">
        <f>VLOOKUP(C529,[1]base_traduzida!$C$1:$CN$437,78,FALSE)</f>
        <v>0</v>
      </c>
      <c r="AN529">
        <v>0</v>
      </c>
      <c r="AO529">
        <f>VLOOKUP(C529,[1]base_traduzida!$C$1:$CN$437,80,FALSE)</f>
        <v>0</v>
      </c>
      <c r="AP529" t="str">
        <f>VLOOKUP(C529,[1]base_traduzida!$C$1:$CN$437,81,FALSE)</f>
        <v>Entra ou ñ para leitura: sim - bom</v>
      </c>
      <c r="AQ529">
        <v>0</v>
      </c>
      <c r="AR529">
        <f>VLOOKUP(C529,[1]base_traduzida!$C$1:$CN$437,85,FALSE)</f>
        <v>0</v>
      </c>
      <c r="AS529">
        <f>VLOOKUP(C529,[1]base_traduzida!$C$1:$CN$437,83,FALSE)</f>
        <v>44374</v>
      </c>
      <c r="AT529">
        <f>VLOOKUP(C529,[1]base_traduzida!$C$1:$CN$437,84,FALSE)</f>
        <v>0</v>
      </c>
      <c r="AU529" t="str">
        <f>VLOOKUP(C529,[1]base_traduzida!$C$1:$CN$437,82,FALSE)</f>
        <v>Bom</v>
      </c>
      <c r="AV529">
        <f>VLOOKUP(C529,[1]base_traduzida!$C$1:$CN$437,90,FALSE)</f>
        <v>0</v>
      </c>
      <c r="AW529">
        <f>VLOOKUP(C529,[1]base_traduzida!$C$1:$CN$437,66,FALSE)</f>
        <v>1</v>
      </c>
      <c r="AX529">
        <f>VLOOKUP(C529,[1]base_traduzida!$C$1:$CN$437,64,FALSE)</f>
        <v>1</v>
      </c>
      <c r="AY529" t="str">
        <f>VLOOKUP(C529,[1]base_traduzida!$C$1:$CN$437,65,FALSE)</f>
        <v>Leitura completa: sim</v>
      </c>
      <c r="AZ529">
        <f>VLOOKUP(C529,[1]base_traduzida!$C$1:$CN$437,69,FALSE)</f>
        <v>0</v>
      </c>
    </row>
    <row r="530" spans="1:52" x14ac:dyDescent="0.25">
      <c r="A530" t="s">
        <v>3952</v>
      </c>
      <c r="B530" t="s">
        <v>3953</v>
      </c>
      <c r="C530" t="s">
        <v>3954</v>
      </c>
      <c r="D530" t="s">
        <v>3955</v>
      </c>
      <c r="E530">
        <v>2018</v>
      </c>
      <c r="G530">
        <v>3</v>
      </c>
      <c r="H530" t="s">
        <v>3956</v>
      </c>
      <c r="I530" t="s">
        <v>3957</v>
      </c>
      <c r="J530" t="s">
        <v>61</v>
      </c>
      <c r="L530">
        <v>5</v>
      </c>
      <c r="M530" t="b">
        <v>1</v>
      </c>
      <c r="N530" t="s">
        <v>3958</v>
      </c>
      <c r="O530" t="s">
        <v>2548</v>
      </c>
      <c r="P530" t="s">
        <v>3959</v>
      </c>
      <c r="Q530" t="s">
        <v>3960</v>
      </c>
      <c r="S530">
        <v>159682</v>
      </c>
      <c r="T530" t="s">
        <v>54</v>
      </c>
      <c r="U530" t="s">
        <v>75</v>
      </c>
      <c r="V530" t="s">
        <v>83</v>
      </c>
      <c r="W530" t="s">
        <v>57</v>
      </c>
      <c r="AA530">
        <f>VLOOKUP(C530,[1]base_traduzida!$C$1:$CN$437,8,FALSE)</f>
        <v>0</v>
      </c>
      <c r="AB530">
        <f>VLOOKUP(C530,[1]base_traduzida!$C$1:$CN$437,9,FALSE)</f>
        <v>0</v>
      </c>
      <c r="AC530">
        <f>VLOOKUP(C530,[1]base_traduzida!$C$1:$CN$437,16,FALSE)</f>
        <v>0</v>
      </c>
      <c r="AD530">
        <f>VLOOKUP(C530,[1]base_traduzida!$C$1:$CN$437,68,FALSE)</f>
        <v>1</v>
      </c>
      <c r="AE530">
        <f>VLOOKUP(C530,[1]base_traduzida!$C$1:$CN$437,67,FALSE)</f>
        <v>0</v>
      </c>
      <c r="AF530">
        <f>VLOOKUP(C530,[1]base_traduzida!$C$1:$CN$437,71,FALSE)</f>
        <v>0</v>
      </c>
      <c r="AG530">
        <f>VLOOKUP(C530,[1]base_traduzida!$C$1:$CN$437,72,FALSE)</f>
        <v>0</v>
      </c>
      <c r="AH530">
        <f>VLOOKUP(C530,[1]base_traduzida!$C$1:$CN$437,73,FALSE)</f>
        <v>0</v>
      </c>
      <c r="AI530">
        <f>VLOOKUP(C530,[1]base_traduzida!$C$1:$CN$437,74,FALSE)</f>
        <v>0</v>
      </c>
      <c r="AJ530">
        <f>VLOOKUP(C530,[1]base_traduzida!$C$1:$CN$437,75,FALSE)</f>
        <v>0</v>
      </c>
      <c r="AK530">
        <f>VLOOKUP(C530,[1]base_traduzida!$C$1:$CN$437,76,FALSE)</f>
        <v>0</v>
      </c>
      <c r="AL530">
        <f>VLOOKUP(C530,[1]base_traduzida!$C$1:$CN$437,77,FALSE)</f>
        <v>0</v>
      </c>
      <c r="AM530">
        <f>VLOOKUP(C530,[1]base_traduzida!$C$1:$CN$437,78,FALSE)</f>
        <v>0</v>
      </c>
      <c r="AN530">
        <v>0</v>
      </c>
      <c r="AO530">
        <f>VLOOKUP(C530,[1]base_traduzida!$C$1:$CN$437,80,FALSE)</f>
        <v>0</v>
      </c>
      <c r="AP530" t="str">
        <f>VLOOKUP(C530,[1]base_traduzida!$C$1:$CN$437,81,FALSE)</f>
        <v>Entra ou ñ para leitura: não</v>
      </c>
      <c r="AQ530">
        <v>0</v>
      </c>
      <c r="AR530">
        <f>VLOOKUP(C530,[1]base_traduzida!$C$1:$CN$437,85,FALSE)</f>
        <v>0</v>
      </c>
      <c r="AS530">
        <f>VLOOKUP(C530,[1]base_traduzida!$C$1:$CN$437,83,FALSE)</f>
        <v>44374</v>
      </c>
      <c r="AT530">
        <f>VLOOKUP(C530,[1]base_traduzida!$C$1:$CN$437,84,FALSE)</f>
        <v>0</v>
      </c>
      <c r="AU530" t="str">
        <f>VLOOKUP(C530,[1]base_traduzida!$C$1:$CN$437,82,FALSE)</f>
        <v>Ruim</v>
      </c>
      <c r="AV530">
        <f>VLOOKUP(C530,[1]base_traduzida!$C$1:$CN$437,90,FALSE)</f>
        <v>0</v>
      </c>
      <c r="AW530">
        <f>VLOOKUP(C530,[1]base_traduzida!$C$1:$CN$437,66,FALSE)</f>
        <v>0</v>
      </c>
      <c r="AX530">
        <f>VLOOKUP(C530,[1]base_traduzida!$C$1:$CN$437,64,FALSE)</f>
        <v>0</v>
      </c>
      <c r="AY530">
        <f>VLOOKUP(C530,[1]base_traduzida!$C$1:$CN$437,65,FALSE)</f>
        <v>0</v>
      </c>
      <c r="AZ530">
        <f>VLOOKUP(C530,[1]base_traduzida!$C$1:$CN$437,69,FALSE)</f>
        <v>0</v>
      </c>
    </row>
    <row r="531" spans="1:52" x14ac:dyDescent="0.25">
      <c r="B531" t="s">
        <v>3961</v>
      </c>
      <c r="C531" t="s">
        <v>3962</v>
      </c>
      <c r="D531" t="s">
        <v>3963</v>
      </c>
      <c r="I531" t="s">
        <v>523</v>
      </c>
      <c r="W531" t="s">
        <v>524</v>
      </c>
      <c r="X531">
        <v>2021</v>
      </c>
      <c r="Y531" t="s">
        <v>3964</v>
      </c>
      <c r="Z531" t="s">
        <v>3965</v>
      </c>
      <c r="AA531" t="e">
        <f>VLOOKUP(C531,[1]base_traduzida!$C$1:$CN$437,8,FALSE)</f>
        <v>#N/A</v>
      </c>
      <c r="AB531" t="e">
        <f>VLOOKUP(C531,[1]base_traduzida!$C$1:$CN$437,9,FALSE)</f>
        <v>#N/A</v>
      </c>
      <c r="AC531" t="e">
        <f>VLOOKUP(C531,[1]base_traduzida!$C$1:$CN$437,16,FALSE)</f>
        <v>#N/A</v>
      </c>
      <c r="AD531" t="e">
        <f>VLOOKUP(C531,[1]base_traduzida!$C$1:$CN$437,68,FALSE)</f>
        <v>#N/A</v>
      </c>
      <c r="AE531" t="e">
        <f>VLOOKUP(C531,[1]base_traduzida!$C$1:$CN$437,67,FALSE)</f>
        <v>#N/A</v>
      </c>
      <c r="AF531" t="e">
        <f>VLOOKUP(C531,[1]base_traduzida!$C$1:$CN$437,71,FALSE)</f>
        <v>#N/A</v>
      </c>
      <c r="AG531" t="e">
        <f>VLOOKUP(C531,[1]base_traduzida!$C$1:$CN$437,72,FALSE)</f>
        <v>#N/A</v>
      </c>
      <c r="AH531" t="e">
        <f>VLOOKUP(C531,[1]base_traduzida!$C$1:$CN$437,73,FALSE)</f>
        <v>#N/A</v>
      </c>
      <c r="AI531" t="e">
        <f>VLOOKUP(C531,[1]base_traduzida!$C$1:$CN$437,74,FALSE)</f>
        <v>#N/A</v>
      </c>
      <c r="AJ531" t="e">
        <f>VLOOKUP(C531,[1]base_traduzida!$C$1:$CN$437,75,FALSE)</f>
        <v>#N/A</v>
      </c>
      <c r="AK531" t="e">
        <f>VLOOKUP(C531,[1]base_traduzida!$C$1:$CN$437,76,FALSE)</f>
        <v>#N/A</v>
      </c>
      <c r="AL531" t="e">
        <f>VLOOKUP(C531,[1]base_traduzida!$C$1:$CN$437,77,FALSE)</f>
        <v>#N/A</v>
      </c>
      <c r="AM531" t="e">
        <f>VLOOKUP(C531,[1]base_traduzida!$C$1:$CN$437,78,FALSE)</f>
        <v>#N/A</v>
      </c>
      <c r="AN531">
        <v>0</v>
      </c>
      <c r="AO531" t="e">
        <f>VLOOKUP(C531,[1]base_traduzida!$C$1:$CN$437,80,FALSE)</f>
        <v>#N/A</v>
      </c>
      <c r="AP531" t="e">
        <f>VLOOKUP(C531,[1]base_traduzida!$C$1:$CN$437,81,FALSE)</f>
        <v>#N/A</v>
      </c>
      <c r="AQ531">
        <v>0</v>
      </c>
      <c r="AR531" t="e">
        <f>VLOOKUP(C531,[1]base_traduzida!$C$1:$CN$437,85,FALSE)</f>
        <v>#N/A</v>
      </c>
      <c r="AS531" t="e">
        <f>VLOOKUP(C531,[1]base_traduzida!$C$1:$CN$437,83,FALSE)</f>
        <v>#N/A</v>
      </c>
      <c r="AT531" t="e">
        <f>VLOOKUP(C531,[1]base_traduzida!$C$1:$CN$437,84,FALSE)</f>
        <v>#N/A</v>
      </c>
      <c r="AU531" t="e">
        <f>VLOOKUP(C531,[1]base_traduzida!$C$1:$CN$437,82,FALSE)</f>
        <v>#N/A</v>
      </c>
      <c r="AV531" t="e">
        <f>VLOOKUP(C531,[1]base_traduzida!$C$1:$CN$437,90,FALSE)</f>
        <v>#N/A</v>
      </c>
      <c r="AW531" t="e">
        <f>VLOOKUP(C531,[1]base_traduzida!$C$1:$CN$437,66,FALSE)</f>
        <v>#N/A</v>
      </c>
      <c r="AX531" t="e">
        <f>VLOOKUP(C531,[1]base_traduzida!$C$1:$CN$437,64,FALSE)</f>
        <v>#N/A</v>
      </c>
      <c r="AY531" t="e">
        <f>VLOOKUP(C531,[1]base_traduzida!$C$1:$CN$437,65,FALSE)</f>
        <v>#N/A</v>
      </c>
      <c r="AZ531" t="e">
        <f>VLOOKUP(C531,[1]base_traduzida!$C$1:$CN$437,69,FALSE)</f>
        <v>#N/A</v>
      </c>
    </row>
    <row r="532" spans="1:52" x14ac:dyDescent="0.25">
      <c r="A532" t="s">
        <v>3966</v>
      </c>
      <c r="B532" t="s">
        <v>3967</v>
      </c>
      <c r="C532" t="s">
        <v>3968</v>
      </c>
      <c r="D532" t="s">
        <v>3969</v>
      </c>
      <c r="E532">
        <v>2009</v>
      </c>
      <c r="G532">
        <v>18</v>
      </c>
      <c r="H532" t="s">
        <v>3970</v>
      </c>
      <c r="I532" t="s">
        <v>3971</v>
      </c>
      <c r="J532" t="s">
        <v>61</v>
      </c>
      <c r="L532">
        <v>8</v>
      </c>
      <c r="M532" t="b">
        <v>1</v>
      </c>
      <c r="N532" t="s">
        <v>3972</v>
      </c>
      <c r="T532" t="s">
        <v>54</v>
      </c>
      <c r="U532" t="s">
        <v>55</v>
      </c>
      <c r="V532" t="s">
        <v>83</v>
      </c>
      <c r="W532" t="s">
        <v>57</v>
      </c>
      <c r="AA532">
        <f>VLOOKUP(C532,[1]base_traduzida!$C$1:$CN$437,8,FALSE)</f>
        <v>0</v>
      </c>
      <c r="AB532">
        <f>VLOOKUP(C532,[1]base_traduzida!$C$1:$CN$437,9,FALSE)</f>
        <v>0</v>
      </c>
      <c r="AC532">
        <f>VLOOKUP(C532,[1]base_traduzida!$C$1:$CN$437,16,FALSE)</f>
        <v>0</v>
      </c>
      <c r="AD532">
        <f>VLOOKUP(C532,[1]base_traduzida!$C$1:$CN$437,68,FALSE)</f>
        <v>0</v>
      </c>
      <c r="AE532">
        <f>VLOOKUP(C532,[1]base_traduzida!$C$1:$CN$437,67,FALSE)</f>
        <v>0</v>
      </c>
      <c r="AF532">
        <f>VLOOKUP(C532,[1]base_traduzida!$C$1:$CN$437,71,FALSE)</f>
        <v>0</v>
      </c>
      <c r="AG532">
        <f>VLOOKUP(C532,[1]base_traduzida!$C$1:$CN$437,72,FALSE)</f>
        <v>0</v>
      </c>
      <c r="AH532">
        <f>VLOOKUP(C532,[1]base_traduzida!$C$1:$CN$437,73,FALSE)</f>
        <v>0</v>
      </c>
      <c r="AI532">
        <f>VLOOKUP(C532,[1]base_traduzida!$C$1:$CN$437,74,FALSE)</f>
        <v>0</v>
      </c>
      <c r="AJ532">
        <f>VLOOKUP(C532,[1]base_traduzida!$C$1:$CN$437,75,FALSE)</f>
        <v>0</v>
      </c>
      <c r="AK532">
        <f>VLOOKUP(C532,[1]base_traduzida!$C$1:$CN$437,76,FALSE)</f>
        <v>0</v>
      </c>
      <c r="AL532">
        <f>VLOOKUP(C532,[1]base_traduzida!$C$1:$CN$437,77,FALSE)</f>
        <v>0</v>
      </c>
      <c r="AM532">
        <f>VLOOKUP(C532,[1]base_traduzida!$C$1:$CN$437,78,FALSE)</f>
        <v>0</v>
      </c>
      <c r="AN532">
        <v>0</v>
      </c>
      <c r="AO532">
        <f>VLOOKUP(C532,[1]base_traduzida!$C$1:$CN$437,80,FALSE)</f>
        <v>0</v>
      </c>
      <c r="AP532">
        <f>VLOOKUP(C532,[1]base_traduzida!$C$1:$CN$437,81,FALSE)</f>
        <v>0</v>
      </c>
      <c r="AQ532">
        <v>0</v>
      </c>
      <c r="AR532">
        <f>VLOOKUP(C532,[1]base_traduzida!$C$1:$CN$437,85,FALSE)</f>
        <v>0</v>
      </c>
      <c r="AS532">
        <f>VLOOKUP(C532,[1]base_traduzida!$C$1:$CN$437,83,FALSE)</f>
        <v>0</v>
      </c>
      <c r="AT532">
        <f>VLOOKUP(C532,[1]base_traduzida!$C$1:$CN$437,84,FALSE)</f>
        <v>0</v>
      </c>
      <c r="AU532">
        <f>VLOOKUP(C532,[1]base_traduzida!$C$1:$CN$437,82,FALSE)</f>
        <v>0</v>
      </c>
      <c r="AV532">
        <f>VLOOKUP(C532,[1]base_traduzida!$C$1:$CN$437,90,FALSE)</f>
        <v>0</v>
      </c>
      <c r="AW532">
        <f>VLOOKUP(C532,[1]base_traduzida!$C$1:$CN$437,66,FALSE)</f>
        <v>0</v>
      </c>
      <c r="AX532">
        <f>VLOOKUP(C532,[1]base_traduzida!$C$1:$CN$437,64,FALSE)</f>
        <v>0</v>
      </c>
      <c r="AY532">
        <f>VLOOKUP(C532,[1]base_traduzida!$C$1:$CN$437,65,FALSE)</f>
        <v>0</v>
      </c>
      <c r="AZ532">
        <f>VLOOKUP(C532,[1]base_traduzida!$C$1:$CN$437,69,FALSE)</f>
        <v>0</v>
      </c>
    </row>
    <row r="533" spans="1:52" x14ac:dyDescent="0.25">
      <c r="A533" t="s">
        <v>3973</v>
      </c>
      <c r="B533" t="s">
        <v>3974</v>
      </c>
      <c r="C533" t="s">
        <v>3975</v>
      </c>
      <c r="D533" t="s">
        <v>3976</v>
      </c>
      <c r="E533">
        <v>2020</v>
      </c>
      <c r="G533">
        <v>4</v>
      </c>
      <c r="H533" t="s">
        <v>3977</v>
      </c>
      <c r="I533" t="s">
        <v>3978</v>
      </c>
      <c r="L533">
        <v>1</v>
      </c>
      <c r="M533" t="b">
        <v>0</v>
      </c>
      <c r="N533" t="s">
        <v>3979</v>
      </c>
      <c r="O533" t="s">
        <v>557</v>
      </c>
      <c r="T533" t="s">
        <v>54</v>
      </c>
      <c r="U533" t="s">
        <v>55</v>
      </c>
      <c r="W533" t="s">
        <v>57</v>
      </c>
      <c r="AA533">
        <f>VLOOKUP(C533,[1]base_traduzida!$C$1:$CN$437,8,FALSE)</f>
        <v>0</v>
      </c>
      <c r="AB533">
        <f>VLOOKUP(C533,[1]base_traduzida!$C$1:$CN$437,9,FALSE)</f>
        <v>0</v>
      </c>
      <c r="AC533">
        <f>VLOOKUP(C533,[1]base_traduzida!$C$1:$CN$437,16,FALSE)</f>
        <v>0</v>
      </c>
      <c r="AD533">
        <f>VLOOKUP(C533,[1]base_traduzida!$C$1:$CN$437,68,FALSE)</f>
        <v>1</v>
      </c>
      <c r="AE533">
        <f>VLOOKUP(C533,[1]base_traduzida!$C$1:$CN$437,67,FALSE)</f>
        <v>0</v>
      </c>
      <c r="AF533">
        <f>VLOOKUP(C533,[1]base_traduzida!$C$1:$CN$437,71,FALSE)</f>
        <v>0</v>
      </c>
      <c r="AG533">
        <f>VLOOKUP(C533,[1]base_traduzida!$C$1:$CN$437,72,FALSE)</f>
        <v>0</v>
      </c>
      <c r="AH533">
        <f>VLOOKUP(C533,[1]base_traduzida!$C$1:$CN$437,73,FALSE)</f>
        <v>0</v>
      </c>
      <c r="AI533">
        <f>VLOOKUP(C533,[1]base_traduzida!$C$1:$CN$437,74,FALSE)</f>
        <v>0</v>
      </c>
      <c r="AJ533">
        <f>VLOOKUP(C533,[1]base_traduzida!$C$1:$CN$437,75,FALSE)</f>
        <v>0</v>
      </c>
      <c r="AK533">
        <f>VLOOKUP(C533,[1]base_traduzida!$C$1:$CN$437,76,FALSE)</f>
        <v>0</v>
      </c>
      <c r="AL533">
        <f>VLOOKUP(C533,[1]base_traduzida!$C$1:$CN$437,77,FALSE)</f>
        <v>0</v>
      </c>
      <c r="AM533">
        <f>VLOOKUP(C533,[1]base_traduzida!$C$1:$CN$437,78,FALSE)</f>
        <v>0</v>
      </c>
      <c r="AN533">
        <v>0</v>
      </c>
      <c r="AO533">
        <f>VLOOKUP(C533,[1]base_traduzida!$C$1:$CN$437,80,FALSE)</f>
        <v>0</v>
      </c>
      <c r="AP533" t="str">
        <f>VLOOKUP(C533,[1]base_traduzida!$C$1:$CN$437,81,FALSE)</f>
        <v>Entra ou ñ para leitura: não</v>
      </c>
      <c r="AQ533">
        <v>0</v>
      </c>
      <c r="AR533">
        <f>VLOOKUP(C533,[1]base_traduzida!$C$1:$CN$437,85,FALSE)</f>
        <v>0</v>
      </c>
      <c r="AS533">
        <f>VLOOKUP(C533,[1]base_traduzida!$C$1:$CN$437,83,FALSE)</f>
        <v>44375</v>
      </c>
      <c r="AT533">
        <f>VLOOKUP(C533,[1]base_traduzida!$C$1:$CN$437,84,FALSE)</f>
        <v>0</v>
      </c>
      <c r="AU533" t="str">
        <f>VLOOKUP(C533,[1]base_traduzida!$C$1:$CN$437,82,FALSE)</f>
        <v>Ruim</v>
      </c>
      <c r="AV533">
        <f>VLOOKUP(C533,[1]base_traduzida!$C$1:$CN$437,90,FALSE)</f>
        <v>0</v>
      </c>
      <c r="AW533">
        <f>VLOOKUP(C533,[1]base_traduzida!$C$1:$CN$437,66,FALSE)</f>
        <v>0</v>
      </c>
      <c r="AX533">
        <f>VLOOKUP(C533,[1]base_traduzida!$C$1:$CN$437,64,FALSE)</f>
        <v>0</v>
      </c>
      <c r="AY533">
        <f>VLOOKUP(C533,[1]base_traduzida!$C$1:$CN$437,65,FALSE)</f>
        <v>0</v>
      </c>
      <c r="AZ533">
        <f>VLOOKUP(C533,[1]base_traduzida!$C$1:$CN$437,69,FALSE)</f>
        <v>0</v>
      </c>
    </row>
    <row r="534" spans="1:52" x14ac:dyDescent="0.25">
      <c r="A534" t="s">
        <v>3980</v>
      </c>
      <c r="C534" t="s">
        <v>3981</v>
      </c>
      <c r="D534" t="s">
        <v>3982</v>
      </c>
      <c r="E534">
        <v>2015</v>
      </c>
      <c r="G534">
        <v>3</v>
      </c>
      <c r="H534" t="s">
        <v>3983</v>
      </c>
      <c r="I534" t="s">
        <v>3984</v>
      </c>
      <c r="J534" t="s">
        <v>61</v>
      </c>
      <c r="L534">
        <v>1</v>
      </c>
      <c r="M534" t="b">
        <v>0</v>
      </c>
      <c r="N534" t="s">
        <v>3985</v>
      </c>
      <c r="O534" t="s">
        <v>156</v>
      </c>
      <c r="P534" t="s">
        <v>157</v>
      </c>
      <c r="Q534" t="s">
        <v>158</v>
      </c>
      <c r="S534">
        <v>122644</v>
      </c>
      <c r="T534" t="s">
        <v>54</v>
      </c>
      <c r="U534" t="s">
        <v>75</v>
      </c>
      <c r="W534" t="s">
        <v>57</v>
      </c>
      <c r="AA534">
        <f>VLOOKUP(C534,[1]base_traduzida!$C$1:$CN$437,8,FALSE)</f>
        <v>0</v>
      </c>
      <c r="AB534">
        <f>VLOOKUP(C534,[1]base_traduzida!$C$1:$CN$437,9,FALSE)</f>
        <v>0</v>
      </c>
      <c r="AC534">
        <f>VLOOKUP(C534,[1]base_traduzida!$C$1:$CN$437,16,FALSE)</f>
        <v>0</v>
      </c>
      <c r="AD534">
        <f>VLOOKUP(C534,[1]base_traduzida!$C$1:$CN$437,68,FALSE)</f>
        <v>0</v>
      </c>
      <c r="AE534">
        <f>VLOOKUP(C534,[1]base_traduzida!$C$1:$CN$437,67,FALSE)</f>
        <v>0</v>
      </c>
      <c r="AF534">
        <f>VLOOKUP(C534,[1]base_traduzida!$C$1:$CN$437,71,FALSE)</f>
        <v>0</v>
      </c>
      <c r="AG534">
        <f>VLOOKUP(C534,[1]base_traduzida!$C$1:$CN$437,72,FALSE)</f>
        <v>0</v>
      </c>
      <c r="AH534">
        <f>VLOOKUP(C534,[1]base_traduzida!$C$1:$CN$437,73,FALSE)</f>
        <v>0</v>
      </c>
      <c r="AI534">
        <f>VLOOKUP(C534,[1]base_traduzida!$C$1:$CN$437,74,FALSE)</f>
        <v>0</v>
      </c>
      <c r="AJ534">
        <f>VLOOKUP(C534,[1]base_traduzida!$C$1:$CN$437,75,FALSE)</f>
        <v>0</v>
      </c>
      <c r="AK534">
        <f>VLOOKUP(C534,[1]base_traduzida!$C$1:$CN$437,76,FALSE)</f>
        <v>0</v>
      </c>
      <c r="AL534">
        <f>VLOOKUP(C534,[1]base_traduzida!$C$1:$CN$437,77,FALSE)</f>
        <v>0</v>
      </c>
      <c r="AM534">
        <f>VLOOKUP(C534,[1]base_traduzida!$C$1:$CN$437,78,FALSE)</f>
        <v>0</v>
      </c>
      <c r="AN534">
        <v>0</v>
      </c>
      <c r="AO534">
        <f>VLOOKUP(C534,[1]base_traduzida!$C$1:$CN$437,80,FALSE)</f>
        <v>0</v>
      </c>
      <c r="AP534">
        <f>VLOOKUP(C534,[1]base_traduzida!$C$1:$CN$437,81,FALSE)</f>
        <v>0</v>
      </c>
      <c r="AQ534">
        <v>0</v>
      </c>
      <c r="AR534">
        <f>VLOOKUP(C534,[1]base_traduzida!$C$1:$CN$437,85,FALSE)</f>
        <v>0</v>
      </c>
      <c r="AS534">
        <f>VLOOKUP(C534,[1]base_traduzida!$C$1:$CN$437,83,FALSE)</f>
        <v>0</v>
      </c>
      <c r="AT534">
        <f>VLOOKUP(C534,[1]base_traduzida!$C$1:$CN$437,84,FALSE)</f>
        <v>0</v>
      </c>
      <c r="AU534">
        <f>VLOOKUP(C534,[1]base_traduzida!$C$1:$CN$437,82,FALSE)</f>
        <v>0</v>
      </c>
      <c r="AV534">
        <f>VLOOKUP(C534,[1]base_traduzida!$C$1:$CN$437,90,FALSE)</f>
        <v>0</v>
      </c>
      <c r="AW534">
        <f>VLOOKUP(C534,[1]base_traduzida!$C$1:$CN$437,66,FALSE)</f>
        <v>0</v>
      </c>
      <c r="AX534">
        <f>VLOOKUP(C534,[1]base_traduzida!$C$1:$CN$437,64,FALSE)</f>
        <v>0</v>
      </c>
      <c r="AY534">
        <f>VLOOKUP(C534,[1]base_traduzida!$C$1:$CN$437,65,FALSE)</f>
        <v>0</v>
      </c>
      <c r="AZ534">
        <f>VLOOKUP(C534,[1]base_traduzida!$C$1:$CN$437,69,FALSE)</f>
        <v>0</v>
      </c>
    </row>
    <row r="535" spans="1:52" x14ac:dyDescent="0.25">
      <c r="A535" t="s">
        <v>3986</v>
      </c>
      <c r="C535" t="s">
        <v>3987</v>
      </c>
      <c r="D535" t="s">
        <v>3988</v>
      </c>
      <c r="E535">
        <v>2012</v>
      </c>
      <c r="H535" t="s">
        <v>3989</v>
      </c>
      <c r="I535" t="s">
        <v>3990</v>
      </c>
      <c r="J535" t="s">
        <v>61</v>
      </c>
      <c r="L535">
        <v>1</v>
      </c>
      <c r="M535" t="b">
        <v>0</v>
      </c>
      <c r="N535" t="s">
        <v>3991</v>
      </c>
      <c r="O535" t="s">
        <v>156</v>
      </c>
      <c r="P535" t="s">
        <v>3992</v>
      </c>
      <c r="Q535" t="s">
        <v>3993</v>
      </c>
      <c r="S535">
        <v>110353</v>
      </c>
      <c r="T535" t="s">
        <v>54</v>
      </c>
      <c r="U535" t="s">
        <v>75</v>
      </c>
      <c r="W535" t="s">
        <v>57</v>
      </c>
      <c r="AA535">
        <f>VLOOKUP(C535,[1]base_traduzida!$C$1:$CN$437,8,FALSE)</f>
        <v>0</v>
      </c>
      <c r="AB535">
        <f>VLOOKUP(C535,[1]base_traduzida!$C$1:$CN$437,9,FALSE)</f>
        <v>0</v>
      </c>
      <c r="AC535">
        <f>VLOOKUP(C535,[1]base_traduzida!$C$1:$CN$437,16,FALSE)</f>
        <v>0</v>
      </c>
      <c r="AD535">
        <f>VLOOKUP(C535,[1]base_traduzida!$C$1:$CN$437,68,FALSE)</f>
        <v>0</v>
      </c>
      <c r="AE535">
        <f>VLOOKUP(C535,[1]base_traduzida!$C$1:$CN$437,67,FALSE)</f>
        <v>0</v>
      </c>
      <c r="AF535">
        <f>VLOOKUP(C535,[1]base_traduzida!$C$1:$CN$437,71,FALSE)</f>
        <v>0</v>
      </c>
      <c r="AG535">
        <f>VLOOKUP(C535,[1]base_traduzida!$C$1:$CN$437,72,FALSE)</f>
        <v>0</v>
      </c>
      <c r="AH535">
        <f>VLOOKUP(C535,[1]base_traduzida!$C$1:$CN$437,73,FALSE)</f>
        <v>0</v>
      </c>
      <c r="AI535">
        <f>VLOOKUP(C535,[1]base_traduzida!$C$1:$CN$437,74,FALSE)</f>
        <v>0</v>
      </c>
      <c r="AJ535">
        <f>VLOOKUP(C535,[1]base_traduzida!$C$1:$CN$437,75,FALSE)</f>
        <v>0</v>
      </c>
      <c r="AK535">
        <f>VLOOKUP(C535,[1]base_traduzida!$C$1:$CN$437,76,FALSE)</f>
        <v>0</v>
      </c>
      <c r="AL535">
        <f>VLOOKUP(C535,[1]base_traduzida!$C$1:$CN$437,77,FALSE)</f>
        <v>0</v>
      </c>
      <c r="AM535">
        <f>VLOOKUP(C535,[1]base_traduzida!$C$1:$CN$437,78,FALSE)</f>
        <v>0</v>
      </c>
      <c r="AN535">
        <v>0</v>
      </c>
      <c r="AO535">
        <f>VLOOKUP(C535,[1]base_traduzida!$C$1:$CN$437,80,FALSE)</f>
        <v>0</v>
      </c>
      <c r="AP535">
        <f>VLOOKUP(C535,[1]base_traduzida!$C$1:$CN$437,81,FALSE)</f>
        <v>0</v>
      </c>
      <c r="AQ535">
        <v>0</v>
      </c>
      <c r="AR535">
        <f>VLOOKUP(C535,[1]base_traduzida!$C$1:$CN$437,85,FALSE)</f>
        <v>0</v>
      </c>
      <c r="AS535">
        <f>VLOOKUP(C535,[1]base_traduzida!$C$1:$CN$437,83,FALSE)</f>
        <v>0</v>
      </c>
      <c r="AT535">
        <f>VLOOKUP(C535,[1]base_traduzida!$C$1:$CN$437,84,FALSE)</f>
        <v>0</v>
      </c>
      <c r="AU535">
        <f>VLOOKUP(C535,[1]base_traduzida!$C$1:$CN$437,82,FALSE)</f>
        <v>0</v>
      </c>
      <c r="AV535">
        <f>VLOOKUP(C535,[1]base_traduzida!$C$1:$CN$437,90,FALSE)</f>
        <v>0</v>
      </c>
      <c r="AW535">
        <f>VLOOKUP(C535,[1]base_traduzida!$C$1:$CN$437,66,FALSE)</f>
        <v>0</v>
      </c>
      <c r="AX535">
        <f>VLOOKUP(C535,[1]base_traduzida!$C$1:$CN$437,64,FALSE)</f>
        <v>0</v>
      </c>
      <c r="AY535">
        <f>VLOOKUP(C535,[1]base_traduzida!$C$1:$CN$437,65,FALSE)</f>
        <v>0</v>
      </c>
      <c r="AZ535">
        <f>VLOOKUP(C535,[1]base_traduzida!$C$1:$CN$437,69,FALSE)</f>
        <v>0</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bases_filtradas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Administrador</cp:lastModifiedBy>
  <dcterms:created xsi:type="dcterms:W3CDTF">2022-06-29T06:07:35Z</dcterms:created>
  <dcterms:modified xsi:type="dcterms:W3CDTF">2022-07-02T03:39:16Z</dcterms:modified>
</cp:coreProperties>
</file>